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rajpawar/Financial Risk Management /Homework 1/"/>
    </mc:Choice>
  </mc:AlternateContent>
  <xr:revisionPtr revIDLastSave="0" documentId="13_ncr:1_{76F35D8C-45CE-024B-A701-0F04C8BDC4F7}" xr6:coauthVersionLast="47" xr6:coauthVersionMax="47" xr10:uidLastSave="{00000000-0000-0000-0000-000000000000}"/>
  <bookViews>
    <workbookView xWindow="0" yWindow="0" windowWidth="25260" windowHeight="10660" activeTab="1" xr2:uid="{00000000-000D-0000-FFFF-FFFF00000000}"/>
  </bookViews>
  <sheets>
    <sheet name="Sheet1" sheetId="1" r:id="rId1"/>
    <sheet name="Summary" sheetId="2" r:id="rId2"/>
    <sheet name="Q1-Q4 Stats" sheetId="3" r:id="rId3"/>
    <sheet name="Q5-Q7 VaR" sheetId="4" r:id="rId4"/>
    <sheet name="Q8 VaR Graph" sheetId="5" r:id="rId5"/>
  </sheets>
  <definedNames>
    <definedName name="SpreadsheetBuilder_1" hidden="1">Sheet1!#REF!</definedName>
    <definedName name="SpreadsheetBuilder_2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5" l="1"/>
  <c r="E26" i="5" s="1"/>
  <c r="G525" i="4"/>
  <c r="A551" i="5" s="1"/>
  <c r="G524" i="4"/>
  <c r="A550" i="5" s="1"/>
  <c r="G523" i="4"/>
  <c r="A549" i="5" s="1"/>
  <c r="G522" i="4"/>
  <c r="A548" i="5" s="1"/>
  <c r="G521" i="4"/>
  <c r="A547" i="5" s="1"/>
  <c r="G520" i="4"/>
  <c r="A546" i="5" s="1"/>
  <c r="G519" i="4"/>
  <c r="A545" i="5" s="1"/>
  <c r="G518" i="4"/>
  <c r="A544" i="5" s="1"/>
  <c r="G517" i="4"/>
  <c r="A543" i="5" s="1"/>
  <c r="G516" i="4"/>
  <c r="A542" i="5" s="1"/>
  <c r="G515" i="4"/>
  <c r="A541" i="5" s="1"/>
  <c r="G514" i="4"/>
  <c r="A540" i="5" s="1"/>
  <c r="G513" i="4"/>
  <c r="A539" i="5" s="1"/>
  <c r="G512" i="4"/>
  <c r="A538" i="5" s="1"/>
  <c r="G511" i="4"/>
  <c r="A537" i="5" s="1"/>
  <c r="G510" i="4"/>
  <c r="A536" i="5" s="1"/>
  <c r="G509" i="4"/>
  <c r="A535" i="5" s="1"/>
  <c r="G508" i="4"/>
  <c r="A534" i="5" s="1"/>
  <c r="G507" i="4"/>
  <c r="A533" i="5" s="1"/>
  <c r="G506" i="4"/>
  <c r="A532" i="5" s="1"/>
  <c r="G505" i="4"/>
  <c r="A531" i="5" s="1"/>
  <c r="G504" i="4"/>
  <c r="A530" i="5" s="1"/>
  <c r="G503" i="4"/>
  <c r="A529" i="5" s="1"/>
  <c r="G502" i="4"/>
  <c r="A528" i="5" s="1"/>
  <c r="G501" i="4"/>
  <c r="A527" i="5" s="1"/>
  <c r="G500" i="4"/>
  <c r="A526" i="5" s="1"/>
  <c r="G499" i="4"/>
  <c r="A525" i="5" s="1"/>
  <c r="G498" i="4"/>
  <c r="A524" i="5" s="1"/>
  <c r="G497" i="4"/>
  <c r="A523" i="5" s="1"/>
  <c r="G496" i="4"/>
  <c r="A522" i="5" s="1"/>
  <c r="G495" i="4"/>
  <c r="A521" i="5" s="1"/>
  <c r="G494" i="4"/>
  <c r="A520" i="5" s="1"/>
  <c r="G493" i="4"/>
  <c r="A519" i="5" s="1"/>
  <c r="G492" i="4"/>
  <c r="A518" i="5" s="1"/>
  <c r="G491" i="4"/>
  <c r="A517" i="5" s="1"/>
  <c r="G490" i="4"/>
  <c r="A516" i="5" s="1"/>
  <c r="G489" i="4"/>
  <c r="A515" i="5" s="1"/>
  <c r="G488" i="4"/>
  <c r="A514" i="5" s="1"/>
  <c r="G487" i="4"/>
  <c r="A513" i="5" s="1"/>
  <c r="G486" i="4"/>
  <c r="A512" i="5" s="1"/>
  <c r="G485" i="4"/>
  <c r="A511" i="5" s="1"/>
  <c r="G484" i="4"/>
  <c r="A510" i="5" s="1"/>
  <c r="G483" i="4"/>
  <c r="A509" i="5" s="1"/>
  <c r="G482" i="4"/>
  <c r="A508" i="5" s="1"/>
  <c r="G481" i="4"/>
  <c r="A507" i="5" s="1"/>
  <c r="G480" i="4"/>
  <c r="A506" i="5" s="1"/>
  <c r="G479" i="4"/>
  <c r="A505" i="5" s="1"/>
  <c r="G478" i="4"/>
  <c r="A504" i="5" s="1"/>
  <c r="G477" i="4"/>
  <c r="A503" i="5" s="1"/>
  <c r="G476" i="4"/>
  <c r="A502" i="5" s="1"/>
  <c r="G475" i="4"/>
  <c r="A501" i="5" s="1"/>
  <c r="G474" i="4"/>
  <c r="A500" i="5" s="1"/>
  <c r="G473" i="4"/>
  <c r="A499" i="5" s="1"/>
  <c r="G472" i="4"/>
  <c r="A498" i="5" s="1"/>
  <c r="G471" i="4"/>
  <c r="A497" i="5" s="1"/>
  <c r="G470" i="4"/>
  <c r="A496" i="5" s="1"/>
  <c r="G469" i="4"/>
  <c r="A495" i="5" s="1"/>
  <c r="G468" i="4"/>
  <c r="A494" i="5" s="1"/>
  <c r="G467" i="4"/>
  <c r="A493" i="5" s="1"/>
  <c r="G466" i="4"/>
  <c r="A492" i="5" s="1"/>
  <c r="G465" i="4"/>
  <c r="A491" i="5" s="1"/>
  <c r="G464" i="4"/>
  <c r="A490" i="5" s="1"/>
  <c r="G463" i="4"/>
  <c r="A489" i="5" s="1"/>
  <c r="G462" i="4"/>
  <c r="A488" i="5" s="1"/>
  <c r="G461" i="4"/>
  <c r="A487" i="5" s="1"/>
  <c r="G460" i="4"/>
  <c r="A486" i="5" s="1"/>
  <c r="G459" i="4"/>
  <c r="A485" i="5" s="1"/>
  <c r="G458" i="4"/>
  <c r="A484" i="5" s="1"/>
  <c r="G457" i="4"/>
  <c r="A483" i="5" s="1"/>
  <c r="G456" i="4"/>
  <c r="A482" i="5" s="1"/>
  <c r="G455" i="4"/>
  <c r="A481" i="5" s="1"/>
  <c r="G454" i="4"/>
  <c r="A480" i="5" s="1"/>
  <c r="G453" i="4"/>
  <c r="A479" i="5" s="1"/>
  <c r="G452" i="4"/>
  <c r="A478" i="5" s="1"/>
  <c r="G451" i="4"/>
  <c r="A477" i="5" s="1"/>
  <c r="G450" i="4"/>
  <c r="A476" i="5" s="1"/>
  <c r="G449" i="4"/>
  <c r="A475" i="5" s="1"/>
  <c r="G448" i="4"/>
  <c r="A474" i="5" s="1"/>
  <c r="G447" i="4"/>
  <c r="A473" i="5" s="1"/>
  <c r="G446" i="4"/>
  <c r="A472" i="5" s="1"/>
  <c r="G445" i="4"/>
  <c r="A471" i="5" s="1"/>
  <c r="G444" i="4"/>
  <c r="A470" i="5" s="1"/>
  <c r="G443" i="4"/>
  <c r="A469" i="5" s="1"/>
  <c r="G442" i="4"/>
  <c r="A468" i="5" s="1"/>
  <c r="G441" i="4"/>
  <c r="A467" i="5" s="1"/>
  <c r="G440" i="4"/>
  <c r="A466" i="5" s="1"/>
  <c r="G439" i="4"/>
  <c r="A465" i="5" s="1"/>
  <c r="G438" i="4"/>
  <c r="A464" i="5" s="1"/>
  <c r="G437" i="4"/>
  <c r="A463" i="5" s="1"/>
  <c r="G436" i="4"/>
  <c r="A462" i="5" s="1"/>
  <c r="G435" i="4"/>
  <c r="A461" i="5" s="1"/>
  <c r="G434" i="4"/>
  <c r="A460" i="5" s="1"/>
  <c r="G433" i="4"/>
  <c r="A459" i="5" s="1"/>
  <c r="G432" i="4"/>
  <c r="A458" i="5" s="1"/>
  <c r="G431" i="4"/>
  <c r="A457" i="5" s="1"/>
  <c r="G430" i="4"/>
  <c r="A456" i="5" s="1"/>
  <c r="G429" i="4"/>
  <c r="A455" i="5" s="1"/>
  <c r="G428" i="4"/>
  <c r="A454" i="5" s="1"/>
  <c r="G427" i="4"/>
  <c r="A453" i="5" s="1"/>
  <c r="G426" i="4"/>
  <c r="A452" i="5" s="1"/>
  <c r="G425" i="4"/>
  <c r="A451" i="5" s="1"/>
  <c r="G424" i="4"/>
  <c r="A450" i="5" s="1"/>
  <c r="G423" i="4"/>
  <c r="A449" i="5" s="1"/>
  <c r="G422" i="4"/>
  <c r="A448" i="5" s="1"/>
  <c r="G421" i="4"/>
  <c r="A447" i="5" s="1"/>
  <c r="G420" i="4"/>
  <c r="A446" i="5" s="1"/>
  <c r="G419" i="4"/>
  <c r="A445" i="5" s="1"/>
  <c r="G418" i="4"/>
  <c r="A444" i="5" s="1"/>
  <c r="G417" i="4"/>
  <c r="A443" i="5" s="1"/>
  <c r="G416" i="4"/>
  <c r="A442" i="5" s="1"/>
  <c r="G415" i="4"/>
  <c r="A441" i="5" s="1"/>
  <c r="G414" i="4"/>
  <c r="A440" i="5" s="1"/>
  <c r="G413" i="4"/>
  <c r="A439" i="5" s="1"/>
  <c r="G412" i="4"/>
  <c r="A438" i="5" s="1"/>
  <c r="G411" i="4"/>
  <c r="A437" i="5" s="1"/>
  <c r="G410" i="4"/>
  <c r="A436" i="5" s="1"/>
  <c r="G409" i="4"/>
  <c r="A435" i="5" s="1"/>
  <c r="G408" i="4"/>
  <c r="A434" i="5" s="1"/>
  <c r="G407" i="4"/>
  <c r="A433" i="5" s="1"/>
  <c r="G406" i="4"/>
  <c r="A432" i="5" s="1"/>
  <c r="G405" i="4"/>
  <c r="A431" i="5" s="1"/>
  <c r="G404" i="4"/>
  <c r="A430" i="5" s="1"/>
  <c r="G403" i="4"/>
  <c r="A429" i="5" s="1"/>
  <c r="G402" i="4"/>
  <c r="A428" i="5" s="1"/>
  <c r="G401" i="4"/>
  <c r="A427" i="5" s="1"/>
  <c r="G400" i="4"/>
  <c r="A426" i="5" s="1"/>
  <c r="G399" i="4"/>
  <c r="A425" i="5" s="1"/>
  <c r="G398" i="4"/>
  <c r="A424" i="5" s="1"/>
  <c r="G397" i="4"/>
  <c r="A423" i="5" s="1"/>
  <c r="G396" i="4"/>
  <c r="A422" i="5" s="1"/>
  <c r="G395" i="4"/>
  <c r="A421" i="5" s="1"/>
  <c r="G394" i="4"/>
  <c r="A420" i="5" s="1"/>
  <c r="G393" i="4"/>
  <c r="A419" i="5" s="1"/>
  <c r="G392" i="4"/>
  <c r="A418" i="5" s="1"/>
  <c r="G391" i="4"/>
  <c r="A417" i="5" s="1"/>
  <c r="G390" i="4"/>
  <c r="A416" i="5" s="1"/>
  <c r="G389" i="4"/>
  <c r="A415" i="5" s="1"/>
  <c r="G388" i="4"/>
  <c r="A414" i="5" s="1"/>
  <c r="G387" i="4"/>
  <c r="A413" i="5" s="1"/>
  <c r="G386" i="4"/>
  <c r="A412" i="5" s="1"/>
  <c r="G385" i="4"/>
  <c r="A411" i="5" s="1"/>
  <c r="G384" i="4"/>
  <c r="A410" i="5" s="1"/>
  <c r="G383" i="4"/>
  <c r="A409" i="5" s="1"/>
  <c r="G382" i="4"/>
  <c r="A408" i="5" s="1"/>
  <c r="G381" i="4"/>
  <c r="A407" i="5" s="1"/>
  <c r="G380" i="4"/>
  <c r="A406" i="5" s="1"/>
  <c r="G379" i="4"/>
  <c r="A405" i="5" s="1"/>
  <c r="G378" i="4"/>
  <c r="A404" i="5" s="1"/>
  <c r="G377" i="4"/>
  <c r="A403" i="5" s="1"/>
  <c r="G376" i="4"/>
  <c r="A402" i="5" s="1"/>
  <c r="G375" i="4"/>
  <c r="A401" i="5" s="1"/>
  <c r="G374" i="4"/>
  <c r="A400" i="5" s="1"/>
  <c r="G373" i="4"/>
  <c r="A399" i="5" s="1"/>
  <c r="G372" i="4"/>
  <c r="A398" i="5" s="1"/>
  <c r="G371" i="4"/>
  <c r="A397" i="5" s="1"/>
  <c r="G370" i="4"/>
  <c r="A396" i="5" s="1"/>
  <c r="G369" i="4"/>
  <c r="A395" i="5" s="1"/>
  <c r="G368" i="4"/>
  <c r="A394" i="5" s="1"/>
  <c r="G367" i="4"/>
  <c r="A393" i="5" s="1"/>
  <c r="G366" i="4"/>
  <c r="A392" i="5" s="1"/>
  <c r="G365" i="4"/>
  <c r="A391" i="5" s="1"/>
  <c r="G364" i="4"/>
  <c r="A390" i="5" s="1"/>
  <c r="G363" i="4"/>
  <c r="A389" i="5" s="1"/>
  <c r="G362" i="4"/>
  <c r="A388" i="5" s="1"/>
  <c r="G361" i="4"/>
  <c r="A387" i="5" s="1"/>
  <c r="G360" i="4"/>
  <c r="A386" i="5" s="1"/>
  <c r="G359" i="4"/>
  <c r="A385" i="5" s="1"/>
  <c r="G358" i="4"/>
  <c r="A384" i="5" s="1"/>
  <c r="G357" i="4"/>
  <c r="A383" i="5" s="1"/>
  <c r="G356" i="4"/>
  <c r="A382" i="5" s="1"/>
  <c r="G355" i="4"/>
  <c r="A381" i="5" s="1"/>
  <c r="G354" i="4"/>
  <c r="A380" i="5" s="1"/>
  <c r="G353" i="4"/>
  <c r="A379" i="5" s="1"/>
  <c r="G352" i="4"/>
  <c r="A378" i="5" s="1"/>
  <c r="G351" i="4"/>
  <c r="A377" i="5" s="1"/>
  <c r="G350" i="4"/>
  <c r="A376" i="5" s="1"/>
  <c r="G349" i="4"/>
  <c r="A375" i="5" s="1"/>
  <c r="G348" i="4"/>
  <c r="A374" i="5" s="1"/>
  <c r="G347" i="4"/>
  <c r="A373" i="5" s="1"/>
  <c r="G346" i="4"/>
  <c r="A372" i="5" s="1"/>
  <c r="G345" i="4"/>
  <c r="A371" i="5" s="1"/>
  <c r="G344" i="4"/>
  <c r="A370" i="5" s="1"/>
  <c r="G343" i="4"/>
  <c r="A369" i="5" s="1"/>
  <c r="G342" i="4"/>
  <c r="A368" i="5" s="1"/>
  <c r="G341" i="4"/>
  <c r="A367" i="5" s="1"/>
  <c r="G340" i="4"/>
  <c r="A366" i="5" s="1"/>
  <c r="G339" i="4"/>
  <c r="A365" i="5" s="1"/>
  <c r="G338" i="4"/>
  <c r="A364" i="5" s="1"/>
  <c r="G337" i="4"/>
  <c r="A363" i="5" s="1"/>
  <c r="G336" i="4"/>
  <c r="A362" i="5" s="1"/>
  <c r="G335" i="4"/>
  <c r="A361" i="5" s="1"/>
  <c r="G334" i="4"/>
  <c r="A360" i="5" s="1"/>
  <c r="G333" i="4"/>
  <c r="A359" i="5" s="1"/>
  <c r="G332" i="4"/>
  <c r="A358" i="5" s="1"/>
  <c r="G331" i="4"/>
  <c r="A357" i="5" s="1"/>
  <c r="G330" i="4"/>
  <c r="A356" i="5" s="1"/>
  <c r="G329" i="4"/>
  <c r="A355" i="5" s="1"/>
  <c r="G328" i="4"/>
  <c r="A354" i="5" s="1"/>
  <c r="G327" i="4"/>
  <c r="A353" i="5" s="1"/>
  <c r="G326" i="4"/>
  <c r="A352" i="5" s="1"/>
  <c r="G325" i="4"/>
  <c r="A351" i="5" s="1"/>
  <c r="G324" i="4"/>
  <c r="A350" i="5" s="1"/>
  <c r="G323" i="4"/>
  <c r="A349" i="5" s="1"/>
  <c r="G322" i="4"/>
  <c r="A348" i="5" s="1"/>
  <c r="G321" i="4"/>
  <c r="A347" i="5" s="1"/>
  <c r="G320" i="4"/>
  <c r="A346" i="5" s="1"/>
  <c r="G319" i="4"/>
  <c r="A345" i="5" s="1"/>
  <c r="G318" i="4"/>
  <c r="A344" i="5" s="1"/>
  <c r="G317" i="4"/>
  <c r="A343" i="5" s="1"/>
  <c r="G316" i="4"/>
  <c r="A342" i="5" s="1"/>
  <c r="G315" i="4"/>
  <c r="A341" i="5" s="1"/>
  <c r="G314" i="4"/>
  <c r="A340" i="5" s="1"/>
  <c r="G313" i="4"/>
  <c r="A339" i="5" s="1"/>
  <c r="G312" i="4"/>
  <c r="A338" i="5" s="1"/>
  <c r="G311" i="4"/>
  <c r="A337" i="5" s="1"/>
  <c r="G310" i="4"/>
  <c r="A336" i="5" s="1"/>
  <c r="G309" i="4"/>
  <c r="A335" i="5" s="1"/>
  <c r="G308" i="4"/>
  <c r="A334" i="5" s="1"/>
  <c r="G307" i="4"/>
  <c r="A333" i="5" s="1"/>
  <c r="G306" i="4"/>
  <c r="A332" i="5" s="1"/>
  <c r="G305" i="4"/>
  <c r="A331" i="5" s="1"/>
  <c r="G304" i="4"/>
  <c r="A330" i="5" s="1"/>
  <c r="G303" i="4"/>
  <c r="A329" i="5" s="1"/>
  <c r="G302" i="4"/>
  <c r="A328" i="5" s="1"/>
  <c r="G301" i="4"/>
  <c r="A327" i="5" s="1"/>
  <c r="G300" i="4"/>
  <c r="A326" i="5" s="1"/>
  <c r="G299" i="4"/>
  <c r="A325" i="5" s="1"/>
  <c r="G298" i="4"/>
  <c r="A324" i="5" s="1"/>
  <c r="G297" i="4"/>
  <c r="A323" i="5" s="1"/>
  <c r="G296" i="4"/>
  <c r="A322" i="5" s="1"/>
  <c r="G295" i="4"/>
  <c r="A321" i="5" s="1"/>
  <c r="G294" i="4"/>
  <c r="A320" i="5" s="1"/>
  <c r="G293" i="4"/>
  <c r="A319" i="5" s="1"/>
  <c r="G292" i="4"/>
  <c r="A318" i="5" s="1"/>
  <c r="G291" i="4"/>
  <c r="A317" i="5" s="1"/>
  <c r="G290" i="4"/>
  <c r="A316" i="5" s="1"/>
  <c r="G289" i="4"/>
  <c r="A315" i="5" s="1"/>
  <c r="G288" i="4"/>
  <c r="A314" i="5" s="1"/>
  <c r="G287" i="4"/>
  <c r="A313" i="5" s="1"/>
  <c r="G286" i="4"/>
  <c r="A312" i="5" s="1"/>
  <c r="G285" i="4"/>
  <c r="A311" i="5" s="1"/>
  <c r="G284" i="4"/>
  <c r="A310" i="5" s="1"/>
  <c r="G283" i="4"/>
  <c r="A309" i="5" s="1"/>
  <c r="G282" i="4"/>
  <c r="A308" i="5" s="1"/>
  <c r="G281" i="4"/>
  <c r="A307" i="5" s="1"/>
  <c r="G280" i="4"/>
  <c r="A306" i="5" s="1"/>
  <c r="G279" i="4"/>
  <c r="A305" i="5" s="1"/>
  <c r="G278" i="4"/>
  <c r="A304" i="5" s="1"/>
  <c r="G277" i="4"/>
  <c r="A303" i="5" s="1"/>
  <c r="G276" i="4"/>
  <c r="A302" i="5" s="1"/>
  <c r="G275" i="4"/>
  <c r="A301" i="5" s="1"/>
  <c r="G274" i="4"/>
  <c r="A300" i="5" s="1"/>
  <c r="G273" i="4"/>
  <c r="A299" i="5" s="1"/>
  <c r="G272" i="4"/>
  <c r="A298" i="5" s="1"/>
  <c r="G271" i="4"/>
  <c r="A297" i="5" s="1"/>
  <c r="G270" i="4"/>
  <c r="A296" i="5" s="1"/>
  <c r="G269" i="4"/>
  <c r="A295" i="5" s="1"/>
  <c r="G268" i="4"/>
  <c r="A294" i="5" s="1"/>
  <c r="G267" i="4"/>
  <c r="A293" i="5" s="1"/>
  <c r="G266" i="4"/>
  <c r="A292" i="5" s="1"/>
  <c r="G265" i="4"/>
  <c r="A291" i="5" s="1"/>
  <c r="G264" i="4"/>
  <c r="A290" i="5" s="1"/>
  <c r="G263" i="4"/>
  <c r="A289" i="5" s="1"/>
  <c r="G262" i="4"/>
  <c r="A288" i="5" s="1"/>
  <c r="G261" i="4"/>
  <c r="A287" i="5" s="1"/>
  <c r="G260" i="4"/>
  <c r="A286" i="5" s="1"/>
  <c r="G259" i="4"/>
  <c r="A285" i="5" s="1"/>
  <c r="G258" i="4"/>
  <c r="A284" i="5" s="1"/>
  <c r="G257" i="4"/>
  <c r="A283" i="5" s="1"/>
  <c r="G256" i="4"/>
  <c r="A282" i="5" s="1"/>
  <c r="G255" i="4"/>
  <c r="A281" i="5" s="1"/>
  <c r="G254" i="4"/>
  <c r="A280" i="5" s="1"/>
  <c r="G253" i="4"/>
  <c r="A279" i="5" s="1"/>
  <c r="G252" i="4"/>
  <c r="A278" i="5" s="1"/>
  <c r="G251" i="4"/>
  <c r="A277" i="5" s="1"/>
  <c r="G250" i="4"/>
  <c r="A276" i="5" s="1"/>
  <c r="G249" i="4"/>
  <c r="A275" i="5" s="1"/>
  <c r="G248" i="4"/>
  <c r="A274" i="5" s="1"/>
  <c r="G247" i="4"/>
  <c r="A273" i="5" s="1"/>
  <c r="G246" i="4"/>
  <c r="A272" i="5" s="1"/>
  <c r="G245" i="4"/>
  <c r="A271" i="5" s="1"/>
  <c r="G244" i="4"/>
  <c r="A270" i="5" s="1"/>
  <c r="G243" i="4"/>
  <c r="A269" i="5" s="1"/>
  <c r="G242" i="4"/>
  <c r="A268" i="5" s="1"/>
  <c r="G241" i="4"/>
  <c r="A267" i="5" s="1"/>
  <c r="G240" i="4"/>
  <c r="A266" i="5" s="1"/>
  <c r="G239" i="4"/>
  <c r="A265" i="5" s="1"/>
  <c r="G238" i="4"/>
  <c r="A264" i="5" s="1"/>
  <c r="G237" i="4"/>
  <c r="A263" i="5" s="1"/>
  <c r="G236" i="4"/>
  <c r="A262" i="5" s="1"/>
  <c r="G235" i="4"/>
  <c r="A261" i="5" s="1"/>
  <c r="G234" i="4"/>
  <c r="A260" i="5" s="1"/>
  <c r="G233" i="4"/>
  <c r="A259" i="5" s="1"/>
  <c r="G232" i="4"/>
  <c r="A258" i="5" s="1"/>
  <c r="G231" i="4"/>
  <c r="A257" i="5" s="1"/>
  <c r="G230" i="4"/>
  <c r="A256" i="5" s="1"/>
  <c r="G229" i="4"/>
  <c r="A255" i="5" s="1"/>
  <c r="G228" i="4"/>
  <c r="A254" i="5" s="1"/>
  <c r="G227" i="4"/>
  <c r="A253" i="5" s="1"/>
  <c r="G226" i="4"/>
  <c r="A252" i="5" s="1"/>
  <c r="G225" i="4"/>
  <c r="A251" i="5" s="1"/>
  <c r="G224" i="4"/>
  <c r="A250" i="5" s="1"/>
  <c r="G223" i="4"/>
  <c r="A249" i="5" s="1"/>
  <c r="G222" i="4"/>
  <c r="A248" i="5" s="1"/>
  <c r="G221" i="4"/>
  <c r="A247" i="5" s="1"/>
  <c r="G220" i="4"/>
  <c r="A246" i="5" s="1"/>
  <c r="G219" i="4"/>
  <c r="A245" i="5" s="1"/>
  <c r="G218" i="4"/>
  <c r="A244" i="5" s="1"/>
  <c r="G217" i="4"/>
  <c r="A243" i="5" s="1"/>
  <c r="G216" i="4"/>
  <c r="A242" i="5" s="1"/>
  <c r="G215" i="4"/>
  <c r="A241" i="5" s="1"/>
  <c r="G214" i="4"/>
  <c r="A240" i="5" s="1"/>
  <c r="G213" i="4"/>
  <c r="A239" i="5" s="1"/>
  <c r="G212" i="4"/>
  <c r="A238" i="5" s="1"/>
  <c r="G211" i="4"/>
  <c r="A237" i="5" s="1"/>
  <c r="G210" i="4"/>
  <c r="A236" i="5" s="1"/>
  <c r="G209" i="4"/>
  <c r="A235" i="5" s="1"/>
  <c r="G208" i="4"/>
  <c r="A234" i="5" s="1"/>
  <c r="G207" i="4"/>
  <c r="A233" i="5" s="1"/>
  <c r="G206" i="4"/>
  <c r="A232" i="5" s="1"/>
  <c r="G205" i="4"/>
  <c r="A231" i="5" s="1"/>
  <c r="G204" i="4"/>
  <c r="A230" i="5" s="1"/>
  <c r="G203" i="4"/>
  <c r="A229" i="5" s="1"/>
  <c r="G202" i="4"/>
  <c r="A228" i="5" s="1"/>
  <c r="G201" i="4"/>
  <c r="A227" i="5" s="1"/>
  <c r="G200" i="4"/>
  <c r="A226" i="5" s="1"/>
  <c r="G199" i="4"/>
  <c r="A225" i="5" s="1"/>
  <c r="G198" i="4"/>
  <c r="A224" i="5" s="1"/>
  <c r="G197" i="4"/>
  <c r="A223" i="5" s="1"/>
  <c r="G196" i="4"/>
  <c r="A222" i="5" s="1"/>
  <c r="G195" i="4"/>
  <c r="A221" i="5" s="1"/>
  <c r="G194" i="4"/>
  <c r="A220" i="5" s="1"/>
  <c r="G193" i="4"/>
  <c r="A219" i="5" s="1"/>
  <c r="G192" i="4"/>
  <c r="A218" i="5" s="1"/>
  <c r="G191" i="4"/>
  <c r="A217" i="5" s="1"/>
  <c r="G190" i="4"/>
  <c r="A216" i="5" s="1"/>
  <c r="G189" i="4"/>
  <c r="A215" i="5" s="1"/>
  <c r="G188" i="4"/>
  <c r="A214" i="5" s="1"/>
  <c r="G187" i="4"/>
  <c r="A213" i="5" s="1"/>
  <c r="G186" i="4"/>
  <c r="A212" i="5" s="1"/>
  <c r="G185" i="4"/>
  <c r="A211" i="5" s="1"/>
  <c r="G184" i="4"/>
  <c r="A210" i="5" s="1"/>
  <c r="G183" i="4"/>
  <c r="A209" i="5" s="1"/>
  <c r="G182" i="4"/>
  <c r="A208" i="5" s="1"/>
  <c r="G181" i="4"/>
  <c r="A207" i="5" s="1"/>
  <c r="G180" i="4"/>
  <c r="A206" i="5" s="1"/>
  <c r="G179" i="4"/>
  <c r="A205" i="5" s="1"/>
  <c r="G178" i="4"/>
  <c r="A204" i="5" s="1"/>
  <c r="G177" i="4"/>
  <c r="A203" i="5" s="1"/>
  <c r="G176" i="4"/>
  <c r="A202" i="5" s="1"/>
  <c r="G175" i="4"/>
  <c r="A201" i="5" s="1"/>
  <c r="G174" i="4"/>
  <c r="A200" i="5" s="1"/>
  <c r="G173" i="4"/>
  <c r="A199" i="5" s="1"/>
  <c r="G172" i="4"/>
  <c r="A198" i="5" s="1"/>
  <c r="G171" i="4"/>
  <c r="A197" i="5" s="1"/>
  <c r="G170" i="4"/>
  <c r="A196" i="5" s="1"/>
  <c r="G169" i="4"/>
  <c r="A195" i="5" s="1"/>
  <c r="G168" i="4"/>
  <c r="A194" i="5" s="1"/>
  <c r="G167" i="4"/>
  <c r="A193" i="5" s="1"/>
  <c r="G166" i="4"/>
  <c r="A192" i="5" s="1"/>
  <c r="G165" i="4"/>
  <c r="A191" i="5" s="1"/>
  <c r="G164" i="4"/>
  <c r="A190" i="5" s="1"/>
  <c r="G163" i="4"/>
  <c r="A189" i="5" s="1"/>
  <c r="G162" i="4"/>
  <c r="A188" i="5" s="1"/>
  <c r="G161" i="4"/>
  <c r="A187" i="5" s="1"/>
  <c r="G160" i="4"/>
  <c r="A186" i="5" s="1"/>
  <c r="G159" i="4"/>
  <c r="A185" i="5" s="1"/>
  <c r="G158" i="4"/>
  <c r="A184" i="5" s="1"/>
  <c r="G157" i="4"/>
  <c r="A183" i="5" s="1"/>
  <c r="G156" i="4"/>
  <c r="A182" i="5" s="1"/>
  <c r="G155" i="4"/>
  <c r="A181" i="5" s="1"/>
  <c r="G154" i="4"/>
  <c r="A180" i="5" s="1"/>
  <c r="G153" i="4"/>
  <c r="A179" i="5" s="1"/>
  <c r="G152" i="4"/>
  <c r="A178" i="5" s="1"/>
  <c r="G151" i="4"/>
  <c r="A177" i="5" s="1"/>
  <c r="G150" i="4"/>
  <c r="A176" i="5" s="1"/>
  <c r="G149" i="4"/>
  <c r="A175" i="5" s="1"/>
  <c r="G148" i="4"/>
  <c r="A174" i="5" s="1"/>
  <c r="G147" i="4"/>
  <c r="A173" i="5" s="1"/>
  <c r="G146" i="4"/>
  <c r="A172" i="5" s="1"/>
  <c r="G145" i="4"/>
  <c r="A171" i="5" s="1"/>
  <c r="G144" i="4"/>
  <c r="A170" i="5" s="1"/>
  <c r="G143" i="4"/>
  <c r="A169" i="5" s="1"/>
  <c r="G142" i="4"/>
  <c r="A168" i="5" s="1"/>
  <c r="G141" i="4"/>
  <c r="A167" i="5" s="1"/>
  <c r="G140" i="4"/>
  <c r="A166" i="5" s="1"/>
  <c r="G139" i="4"/>
  <c r="A165" i="5" s="1"/>
  <c r="G138" i="4"/>
  <c r="A164" i="5" s="1"/>
  <c r="G137" i="4"/>
  <c r="A163" i="5" s="1"/>
  <c r="G136" i="4"/>
  <c r="A162" i="5" s="1"/>
  <c r="G135" i="4"/>
  <c r="A161" i="5" s="1"/>
  <c r="G134" i="4"/>
  <c r="A160" i="5" s="1"/>
  <c r="G133" i="4"/>
  <c r="A159" i="5" s="1"/>
  <c r="G132" i="4"/>
  <c r="A158" i="5" s="1"/>
  <c r="G131" i="4"/>
  <c r="A157" i="5" s="1"/>
  <c r="G130" i="4"/>
  <c r="A156" i="5" s="1"/>
  <c r="G129" i="4"/>
  <c r="A155" i="5" s="1"/>
  <c r="G128" i="4"/>
  <c r="A154" i="5" s="1"/>
  <c r="G127" i="4"/>
  <c r="A153" i="5" s="1"/>
  <c r="G126" i="4"/>
  <c r="A152" i="5" s="1"/>
  <c r="G125" i="4"/>
  <c r="A151" i="5" s="1"/>
  <c r="G124" i="4"/>
  <c r="A150" i="5" s="1"/>
  <c r="G123" i="4"/>
  <c r="A149" i="5" s="1"/>
  <c r="G122" i="4"/>
  <c r="A148" i="5" s="1"/>
  <c r="G121" i="4"/>
  <c r="A147" i="5" s="1"/>
  <c r="G120" i="4"/>
  <c r="A146" i="5" s="1"/>
  <c r="G119" i="4"/>
  <c r="A145" i="5" s="1"/>
  <c r="G118" i="4"/>
  <c r="A144" i="5" s="1"/>
  <c r="G117" i="4"/>
  <c r="A143" i="5" s="1"/>
  <c r="G116" i="4"/>
  <c r="A142" i="5" s="1"/>
  <c r="G115" i="4"/>
  <c r="A141" i="5" s="1"/>
  <c r="G114" i="4"/>
  <c r="A140" i="5" s="1"/>
  <c r="G113" i="4"/>
  <c r="A139" i="5" s="1"/>
  <c r="G112" i="4"/>
  <c r="A138" i="5" s="1"/>
  <c r="G111" i="4"/>
  <c r="A137" i="5" s="1"/>
  <c r="G110" i="4"/>
  <c r="A136" i="5" s="1"/>
  <c r="G109" i="4"/>
  <c r="A135" i="5" s="1"/>
  <c r="G108" i="4"/>
  <c r="A134" i="5" s="1"/>
  <c r="G107" i="4"/>
  <c r="A133" i="5" s="1"/>
  <c r="G106" i="4"/>
  <c r="A132" i="5" s="1"/>
  <c r="G105" i="4"/>
  <c r="A131" i="5" s="1"/>
  <c r="G104" i="4"/>
  <c r="A130" i="5" s="1"/>
  <c r="G103" i="4"/>
  <c r="A129" i="5" s="1"/>
  <c r="G102" i="4"/>
  <c r="A128" i="5" s="1"/>
  <c r="G101" i="4"/>
  <c r="A127" i="5" s="1"/>
  <c r="G100" i="4"/>
  <c r="A126" i="5" s="1"/>
  <c r="G99" i="4"/>
  <c r="A125" i="5" s="1"/>
  <c r="G98" i="4"/>
  <c r="A124" i="5" s="1"/>
  <c r="G97" i="4"/>
  <c r="A123" i="5" s="1"/>
  <c r="G96" i="4"/>
  <c r="A122" i="5" s="1"/>
  <c r="G95" i="4"/>
  <c r="A121" i="5" s="1"/>
  <c r="G94" i="4"/>
  <c r="A120" i="5" s="1"/>
  <c r="G93" i="4"/>
  <c r="A119" i="5" s="1"/>
  <c r="G92" i="4"/>
  <c r="A118" i="5" s="1"/>
  <c r="G91" i="4"/>
  <c r="A117" i="5" s="1"/>
  <c r="G90" i="4"/>
  <c r="A116" i="5" s="1"/>
  <c r="G89" i="4"/>
  <c r="A115" i="5" s="1"/>
  <c r="G88" i="4"/>
  <c r="A114" i="5" s="1"/>
  <c r="G87" i="4"/>
  <c r="A113" i="5" s="1"/>
  <c r="G86" i="4"/>
  <c r="A112" i="5" s="1"/>
  <c r="G85" i="4"/>
  <c r="A111" i="5" s="1"/>
  <c r="G84" i="4"/>
  <c r="A110" i="5" s="1"/>
  <c r="G83" i="4"/>
  <c r="A109" i="5" s="1"/>
  <c r="G82" i="4"/>
  <c r="A108" i="5" s="1"/>
  <c r="G81" i="4"/>
  <c r="A107" i="5" s="1"/>
  <c r="G80" i="4"/>
  <c r="A106" i="5" s="1"/>
  <c r="G79" i="4"/>
  <c r="A105" i="5" s="1"/>
  <c r="G78" i="4"/>
  <c r="A104" i="5" s="1"/>
  <c r="G77" i="4"/>
  <c r="A103" i="5" s="1"/>
  <c r="G76" i="4"/>
  <c r="A102" i="5" s="1"/>
  <c r="G75" i="4"/>
  <c r="A101" i="5" s="1"/>
  <c r="G74" i="4"/>
  <c r="A100" i="5" s="1"/>
  <c r="G73" i="4"/>
  <c r="A99" i="5" s="1"/>
  <c r="G72" i="4"/>
  <c r="A98" i="5" s="1"/>
  <c r="G71" i="4"/>
  <c r="A97" i="5" s="1"/>
  <c r="G70" i="4"/>
  <c r="A96" i="5" s="1"/>
  <c r="G69" i="4"/>
  <c r="A95" i="5" s="1"/>
  <c r="G68" i="4"/>
  <c r="A94" i="5" s="1"/>
  <c r="G67" i="4"/>
  <c r="A93" i="5" s="1"/>
  <c r="G66" i="4"/>
  <c r="A92" i="5" s="1"/>
  <c r="G65" i="4"/>
  <c r="A91" i="5" s="1"/>
  <c r="G64" i="4"/>
  <c r="A90" i="5" s="1"/>
  <c r="G63" i="4"/>
  <c r="A89" i="5" s="1"/>
  <c r="G62" i="4"/>
  <c r="A88" i="5" s="1"/>
  <c r="G61" i="4"/>
  <c r="A87" i="5" s="1"/>
  <c r="G60" i="4"/>
  <c r="A86" i="5" s="1"/>
  <c r="G59" i="4"/>
  <c r="A85" i="5" s="1"/>
  <c r="G58" i="4"/>
  <c r="A84" i="5" s="1"/>
  <c r="G57" i="4"/>
  <c r="A83" i="5" s="1"/>
  <c r="G56" i="4"/>
  <c r="A82" i="5" s="1"/>
  <c r="G55" i="4"/>
  <c r="A81" i="5" s="1"/>
  <c r="G54" i="4"/>
  <c r="A80" i="5" s="1"/>
  <c r="G53" i="4"/>
  <c r="A79" i="5" s="1"/>
  <c r="G52" i="4"/>
  <c r="A78" i="5" s="1"/>
  <c r="G51" i="4"/>
  <c r="A77" i="5" s="1"/>
  <c r="G50" i="4"/>
  <c r="A76" i="5" s="1"/>
  <c r="G49" i="4"/>
  <c r="A75" i="5" s="1"/>
  <c r="G48" i="4"/>
  <c r="A74" i="5" s="1"/>
  <c r="G47" i="4"/>
  <c r="A73" i="5" s="1"/>
  <c r="G46" i="4"/>
  <c r="A72" i="5" s="1"/>
  <c r="G45" i="4"/>
  <c r="A71" i="5" s="1"/>
  <c r="G44" i="4"/>
  <c r="A70" i="5" s="1"/>
  <c r="G43" i="4"/>
  <c r="A69" i="5" s="1"/>
  <c r="G42" i="4"/>
  <c r="A68" i="5" s="1"/>
  <c r="G41" i="4"/>
  <c r="A67" i="5" s="1"/>
  <c r="G40" i="4"/>
  <c r="A66" i="5" s="1"/>
  <c r="G39" i="4"/>
  <c r="A65" i="5" s="1"/>
  <c r="G38" i="4"/>
  <c r="A64" i="5" s="1"/>
  <c r="G37" i="4"/>
  <c r="A63" i="5" s="1"/>
  <c r="G36" i="4"/>
  <c r="A62" i="5" s="1"/>
  <c r="G35" i="4"/>
  <c r="A61" i="5" s="1"/>
  <c r="G34" i="4"/>
  <c r="A60" i="5" s="1"/>
  <c r="G33" i="4"/>
  <c r="A59" i="5" s="1"/>
  <c r="G32" i="4"/>
  <c r="A58" i="5" s="1"/>
  <c r="G31" i="4"/>
  <c r="A57" i="5" s="1"/>
  <c r="G30" i="4"/>
  <c r="A56" i="5" s="1"/>
  <c r="G29" i="4"/>
  <c r="A55" i="5" s="1"/>
  <c r="G28" i="4"/>
  <c r="A54" i="5" s="1"/>
  <c r="G27" i="4"/>
  <c r="A53" i="5" s="1"/>
  <c r="G26" i="4"/>
  <c r="A52" i="5" s="1"/>
  <c r="G25" i="4"/>
  <c r="A51" i="5" s="1"/>
  <c r="G24" i="4"/>
  <c r="A50" i="5" s="1"/>
  <c r="G23" i="4"/>
  <c r="A49" i="5" s="1"/>
  <c r="G22" i="4"/>
  <c r="A48" i="5" s="1"/>
  <c r="G21" i="4"/>
  <c r="A47" i="5" s="1"/>
  <c r="G20" i="4"/>
  <c r="A46" i="5" s="1"/>
  <c r="G19" i="4"/>
  <c r="A45" i="5" s="1"/>
  <c r="G18" i="4"/>
  <c r="A44" i="5" s="1"/>
  <c r="G17" i="4"/>
  <c r="A43" i="5" s="1"/>
  <c r="G16" i="4"/>
  <c r="A42" i="5" s="1"/>
  <c r="G15" i="4"/>
  <c r="A41" i="5" s="1"/>
  <c r="G14" i="4"/>
  <c r="A40" i="5" s="1"/>
  <c r="G13" i="4"/>
  <c r="A39" i="5" s="1"/>
  <c r="G12" i="4"/>
  <c r="A38" i="5" s="1"/>
  <c r="G11" i="4"/>
  <c r="A37" i="5" s="1"/>
  <c r="G10" i="4"/>
  <c r="A36" i="5" s="1"/>
  <c r="G9" i="4"/>
  <c r="A35" i="5" s="1"/>
  <c r="G8" i="4"/>
  <c r="A34" i="5" s="1"/>
  <c r="G7" i="4"/>
  <c r="A33" i="5" s="1"/>
  <c r="G6" i="4"/>
  <c r="A32" i="5" s="1"/>
  <c r="C6" i="4"/>
  <c r="B10" i="4" s="1"/>
  <c r="G5" i="4"/>
  <c r="A31" i="5" s="1"/>
  <c r="C4" i="4"/>
  <c r="G525" i="3"/>
  <c r="G524" i="3"/>
  <c r="G523" i="3"/>
  <c r="G522" i="3"/>
  <c r="I521" i="3"/>
  <c r="G521" i="3"/>
  <c r="G520" i="3"/>
  <c r="G519" i="3"/>
  <c r="G518" i="3"/>
  <c r="I517" i="3"/>
  <c r="G517" i="3"/>
  <c r="G516" i="3"/>
  <c r="G515" i="3"/>
  <c r="G514" i="3"/>
  <c r="G513" i="3"/>
  <c r="G512" i="3"/>
  <c r="G511" i="3"/>
  <c r="I510" i="3"/>
  <c r="G510" i="3"/>
  <c r="G509" i="3"/>
  <c r="G508" i="3"/>
  <c r="G507" i="3"/>
  <c r="I506" i="3"/>
  <c r="G506" i="3"/>
  <c r="I505" i="3"/>
  <c r="H505" i="3"/>
  <c r="G505" i="3"/>
  <c r="G504" i="3"/>
  <c r="G503" i="3"/>
  <c r="G502" i="3"/>
  <c r="G501" i="3"/>
  <c r="G500" i="3"/>
  <c r="G499" i="3"/>
  <c r="G498" i="3"/>
  <c r="G497" i="3"/>
  <c r="G496" i="3"/>
  <c r="I495" i="3"/>
  <c r="G495" i="3"/>
  <c r="G494" i="3"/>
  <c r="G493" i="3"/>
  <c r="G492" i="3"/>
  <c r="G491" i="3"/>
  <c r="I490" i="3"/>
  <c r="H490" i="3"/>
  <c r="G490" i="3"/>
  <c r="G489" i="3"/>
  <c r="G488" i="3"/>
  <c r="G487" i="3"/>
  <c r="G486" i="3"/>
  <c r="G485" i="3"/>
  <c r="G484" i="3"/>
  <c r="G483" i="3"/>
  <c r="I482" i="3"/>
  <c r="G482" i="3"/>
  <c r="G481" i="3"/>
  <c r="G480" i="3"/>
  <c r="G479" i="3"/>
  <c r="G478" i="3"/>
  <c r="G477" i="3"/>
  <c r="I476" i="3"/>
  <c r="G476" i="3"/>
  <c r="G475" i="3"/>
  <c r="G474" i="3"/>
  <c r="G473" i="3"/>
  <c r="G472" i="3"/>
  <c r="G471" i="3"/>
  <c r="I470" i="3"/>
  <c r="G470" i="3"/>
  <c r="G469" i="3"/>
  <c r="G468" i="3"/>
  <c r="G467" i="3"/>
  <c r="I466" i="3"/>
  <c r="G466" i="3"/>
  <c r="G465" i="3"/>
  <c r="G464" i="3"/>
  <c r="G463" i="3"/>
  <c r="G462" i="3"/>
  <c r="G461" i="3"/>
  <c r="H460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I425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I308" i="3"/>
  <c r="G308" i="3"/>
  <c r="G307" i="3"/>
  <c r="G306" i="3"/>
  <c r="G305" i="3"/>
  <c r="G304" i="3"/>
  <c r="I303" i="3"/>
  <c r="G303" i="3"/>
  <c r="G302" i="3"/>
  <c r="G301" i="3"/>
  <c r="G300" i="3"/>
  <c r="G299" i="3"/>
  <c r="G298" i="3"/>
  <c r="G297" i="3"/>
  <c r="G296" i="3"/>
  <c r="G295" i="3"/>
  <c r="G294" i="3"/>
  <c r="I293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H249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H229" i="3"/>
  <c r="G229" i="3"/>
  <c r="G228" i="3"/>
  <c r="G227" i="3"/>
  <c r="G226" i="3"/>
  <c r="G225" i="3"/>
  <c r="G224" i="3"/>
  <c r="I223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H179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H139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C20" i="3"/>
  <c r="B20" i="3"/>
  <c r="G19" i="3"/>
  <c r="C19" i="3"/>
  <c r="B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E523" i="1"/>
  <c r="I525" i="4" s="1"/>
  <c r="D523" i="1"/>
  <c r="H525" i="4" s="1"/>
  <c r="E522" i="1"/>
  <c r="D522" i="1"/>
  <c r="E521" i="1"/>
  <c r="D521" i="1"/>
  <c r="E520" i="1"/>
  <c r="I522" i="4" s="1"/>
  <c r="D520" i="1"/>
  <c r="E519" i="1"/>
  <c r="I521" i="4" s="1"/>
  <c r="D519" i="1"/>
  <c r="E518" i="1"/>
  <c r="I520" i="4" s="1"/>
  <c r="D518" i="1"/>
  <c r="H520" i="4" s="1"/>
  <c r="E517" i="1"/>
  <c r="D517" i="1"/>
  <c r="E516" i="1"/>
  <c r="D516" i="1"/>
  <c r="E515" i="1"/>
  <c r="I517" i="4" s="1"/>
  <c r="D515" i="1"/>
  <c r="E514" i="1"/>
  <c r="I516" i="4" s="1"/>
  <c r="D514" i="1"/>
  <c r="E513" i="1"/>
  <c r="I515" i="4" s="1"/>
  <c r="D513" i="1"/>
  <c r="H515" i="4" s="1"/>
  <c r="E512" i="1"/>
  <c r="D512" i="1"/>
  <c r="E511" i="1"/>
  <c r="D511" i="1"/>
  <c r="E510" i="1"/>
  <c r="I512" i="4" s="1"/>
  <c r="D510" i="1"/>
  <c r="E509" i="1"/>
  <c r="I511" i="4" s="1"/>
  <c r="D509" i="1"/>
  <c r="E508" i="1"/>
  <c r="I510" i="4" s="1"/>
  <c r="D508" i="1"/>
  <c r="H510" i="4" s="1"/>
  <c r="E507" i="1"/>
  <c r="D507" i="1"/>
  <c r="E506" i="1"/>
  <c r="D506" i="1"/>
  <c r="E505" i="1"/>
  <c r="I507" i="4" s="1"/>
  <c r="D505" i="1"/>
  <c r="E504" i="1"/>
  <c r="I506" i="4" s="1"/>
  <c r="D504" i="1"/>
  <c r="E503" i="1"/>
  <c r="I505" i="4" s="1"/>
  <c r="D503" i="1"/>
  <c r="H505" i="4" s="1"/>
  <c r="E502" i="1"/>
  <c r="D502" i="1"/>
  <c r="E501" i="1"/>
  <c r="D501" i="1"/>
  <c r="E500" i="1"/>
  <c r="I502" i="4" s="1"/>
  <c r="D500" i="1"/>
  <c r="E499" i="1"/>
  <c r="I501" i="4" s="1"/>
  <c r="D499" i="1"/>
  <c r="E498" i="1"/>
  <c r="I500" i="4" s="1"/>
  <c r="D498" i="1"/>
  <c r="H500" i="4" s="1"/>
  <c r="E497" i="1"/>
  <c r="D497" i="1"/>
  <c r="E496" i="1"/>
  <c r="D496" i="1"/>
  <c r="E495" i="1"/>
  <c r="I497" i="4" s="1"/>
  <c r="D495" i="1"/>
  <c r="E494" i="1"/>
  <c r="I496" i="4" s="1"/>
  <c r="D494" i="1"/>
  <c r="E493" i="1"/>
  <c r="I495" i="4" s="1"/>
  <c r="D493" i="1"/>
  <c r="H495" i="4" s="1"/>
  <c r="E492" i="1"/>
  <c r="D492" i="1"/>
  <c r="E491" i="1"/>
  <c r="D491" i="1"/>
  <c r="E490" i="1"/>
  <c r="I492" i="4" s="1"/>
  <c r="D490" i="1"/>
  <c r="E489" i="1"/>
  <c r="I491" i="4" s="1"/>
  <c r="D489" i="1"/>
  <c r="E488" i="1"/>
  <c r="I490" i="4" s="1"/>
  <c r="D488" i="1"/>
  <c r="H490" i="4" s="1"/>
  <c r="E487" i="1"/>
  <c r="D487" i="1"/>
  <c r="E486" i="1"/>
  <c r="D486" i="1"/>
  <c r="E485" i="1"/>
  <c r="I487" i="4" s="1"/>
  <c r="D485" i="1"/>
  <c r="E484" i="1"/>
  <c r="I486" i="4" s="1"/>
  <c r="D484" i="1"/>
  <c r="E483" i="1"/>
  <c r="I485" i="4" s="1"/>
  <c r="D483" i="1"/>
  <c r="H485" i="4" s="1"/>
  <c r="E482" i="1"/>
  <c r="D482" i="1"/>
  <c r="E481" i="1"/>
  <c r="D481" i="1"/>
  <c r="E480" i="1"/>
  <c r="I482" i="4" s="1"/>
  <c r="D480" i="1"/>
  <c r="E479" i="1"/>
  <c r="I481" i="4" s="1"/>
  <c r="D479" i="1"/>
  <c r="E478" i="1"/>
  <c r="I480" i="4" s="1"/>
  <c r="D478" i="1"/>
  <c r="H480" i="4" s="1"/>
  <c r="E477" i="1"/>
  <c r="D477" i="1"/>
  <c r="E476" i="1"/>
  <c r="D476" i="1"/>
  <c r="E475" i="1"/>
  <c r="I477" i="4" s="1"/>
  <c r="D475" i="1"/>
  <c r="E474" i="1"/>
  <c r="I476" i="4" s="1"/>
  <c r="D474" i="1"/>
  <c r="E473" i="1"/>
  <c r="I475" i="4" s="1"/>
  <c r="D473" i="1"/>
  <c r="H475" i="4" s="1"/>
  <c r="E472" i="1"/>
  <c r="D472" i="1"/>
  <c r="E471" i="1"/>
  <c r="D471" i="1"/>
  <c r="E470" i="1"/>
  <c r="I472" i="4" s="1"/>
  <c r="D470" i="1"/>
  <c r="E469" i="1"/>
  <c r="I471" i="4" s="1"/>
  <c r="D469" i="1"/>
  <c r="E468" i="1"/>
  <c r="I470" i="4" s="1"/>
  <c r="D468" i="1"/>
  <c r="H470" i="4" s="1"/>
  <c r="E467" i="1"/>
  <c r="D467" i="1"/>
  <c r="E466" i="1"/>
  <c r="D466" i="1"/>
  <c r="E465" i="1"/>
  <c r="I467" i="4" s="1"/>
  <c r="D465" i="1"/>
  <c r="E464" i="1"/>
  <c r="I466" i="4" s="1"/>
  <c r="D464" i="1"/>
  <c r="E463" i="1"/>
  <c r="I465" i="4" s="1"/>
  <c r="D463" i="1"/>
  <c r="H465" i="4" s="1"/>
  <c r="E462" i="1"/>
  <c r="D462" i="1"/>
  <c r="E461" i="1"/>
  <c r="D461" i="1"/>
  <c r="E460" i="1"/>
  <c r="I462" i="4" s="1"/>
  <c r="D460" i="1"/>
  <c r="E459" i="1"/>
  <c r="I461" i="4" s="1"/>
  <c r="D459" i="1"/>
  <c r="E458" i="1"/>
  <c r="I460" i="4" s="1"/>
  <c r="D458" i="1"/>
  <c r="H460" i="4" s="1"/>
  <c r="E457" i="1"/>
  <c r="D457" i="1"/>
  <c r="E456" i="1"/>
  <c r="D456" i="1"/>
  <c r="E455" i="1"/>
  <c r="I457" i="4" s="1"/>
  <c r="D455" i="1"/>
  <c r="E454" i="1"/>
  <c r="I456" i="4" s="1"/>
  <c r="D454" i="1"/>
  <c r="E453" i="1"/>
  <c r="I455" i="4" s="1"/>
  <c r="D453" i="1"/>
  <c r="H455" i="4" s="1"/>
  <c r="E452" i="1"/>
  <c r="D452" i="1"/>
  <c r="E451" i="1"/>
  <c r="D451" i="1"/>
  <c r="E450" i="1"/>
  <c r="I452" i="4" s="1"/>
  <c r="D450" i="1"/>
  <c r="E449" i="1"/>
  <c r="I451" i="4" s="1"/>
  <c r="D449" i="1"/>
  <c r="E448" i="1"/>
  <c r="I450" i="4" s="1"/>
  <c r="D448" i="1"/>
  <c r="H450" i="4" s="1"/>
  <c r="E447" i="1"/>
  <c r="D447" i="1"/>
  <c r="E446" i="1"/>
  <c r="D446" i="1"/>
  <c r="E445" i="1"/>
  <c r="I447" i="4" s="1"/>
  <c r="D445" i="1"/>
  <c r="E444" i="1"/>
  <c r="I446" i="4" s="1"/>
  <c r="D444" i="1"/>
  <c r="E443" i="1"/>
  <c r="I445" i="4" s="1"/>
  <c r="D443" i="1"/>
  <c r="H445" i="4" s="1"/>
  <c r="E442" i="1"/>
  <c r="D442" i="1"/>
  <c r="E441" i="1"/>
  <c r="D441" i="1"/>
  <c r="E440" i="1"/>
  <c r="I442" i="4" s="1"/>
  <c r="D440" i="1"/>
  <c r="E439" i="1"/>
  <c r="I441" i="4" s="1"/>
  <c r="D439" i="1"/>
  <c r="E438" i="1"/>
  <c r="I440" i="4" s="1"/>
  <c r="D438" i="1"/>
  <c r="H440" i="4" s="1"/>
  <c r="E437" i="1"/>
  <c r="D437" i="1"/>
  <c r="E436" i="1"/>
  <c r="D436" i="1"/>
  <c r="E435" i="1"/>
  <c r="I437" i="4" s="1"/>
  <c r="D435" i="1"/>
  <c r="E434" i="1"/>
  <c r="I436" i="4" s="1"/>
  <c r="D434" i="1"/>
  <c r="E433" i="1"/>
  <c r="I435" i="4" s="1"/>
  <c r="D433" i="1"/>
  <c r="H435" i="4" s="1"/>
  <c r="E432" i="1"/>
  <c r="D432" i="1"/>
  <c r="E431" i="1"/>
  <c r="D431" i="1"/>
  <c r="E430" i="1"/>
  <c r="I432" i="4" s="1"/>
  <c r="D430" i="1"/>
  <c r="E429" i="1"/>
  <c r="I431" i="4" s="1"/>
  <c r="D429" i="1"/>
  <c r="E428" i="1"/>
  <c r="I430" i="4" s="1"/>
  <c r="D428" i="1"/>
  <c r="H430" i="4" s="1"/>
  <c r="E427" i="1"/>
  <c r="D427" i="1"/>
  <c r="E426" i="1"/>
  <c r="D426" i="1"/>
  <c r="E425" i="1"/>
  <c r="I427" i="4" s="1"/>
  <c r="D425" i="1"/>
  <c r="E424" i="1"/>
  <c r="I426" i="4" s="1"/>
  <c r="D424" i="1"/>
  <c r="E423" i="1"/>
  <c r="I425" i="4" s="1"/>
  <c r="D423" i="1"/>
  <c r="H425" i="4" s="1"/>
  <c r="E422" i="1"/>
  <c r="D422" i="1"/>
  <c r="E421" i="1"/>
  <c r="D421" i="1"/>
  <c r="E420" i="1"/>
  <c r="I422" i="4" s="1"/>
  <c r="D420" i="1"/>
  <c r="E419" i="1"/>
  <c r="I421" i="4" s="1"/>
  <c r="D419" i="1"/>
  <c r="E418" i="1"/>
  <c r="I420" i="4" s="1"/>
  <c r="D418" i="1"/>
  <c r="H420" i="4" s="1"/>
  <c r="E417" i="1"/>
  <c r="D417" i="1"/>
  <c r="E416" i="1"/>
  <c r="D416" i="1"/>
  <c r="E415" i="1"/>
  <c r="I417" i="4" s="1"/>
  <c r="D415" i="1"/>
  <c r="E414" i="1"/>
  <c r="I416" i="4" s="1"/>
  <c r="D414" i="1"/>
  <c r="E413" i="1"/>
  <c r="I415" i="4" s="1"/>
  <c r="D413" i="1"/>
  <c r="H415" i="4" s="1"/>
  <c r="E412" i="1"/>
  <c r="D412" i="1"/>
  <c r="E411" i="1"/>
  <c r="D411" i="1"/>
  <c r="E410" i="1"/>
  <c r="I412" i="4" s="1"/>
  <c r="D410" i="1"/>
  <c r="E409" i="1"/>
  <c r="I411" i="4" s="1"/>
  <c r="D409" i="1"/>
  <c r="E408" i="1"/>
  <c r="I410" i="4" s="1"/>
  <c r="D408" i="1"/>
  <c r="H410" i="4" s="1"/>
  <c r="E407" i="1"/>
  <c r="D407" i="1"/>
  <c r="E406" i="1"/>
  <c r="D406" i="1"/>
  <c r="E405" i="1"/>
  <c r="I407" i="4" s="1"/>
  <c r="D405" i="1"/>
  <c r="E404" i="1"/>
  <c r="I406" i="4" s="1"/>
  <c r="D404" i="1"/>
  <c r="E403" i="1"/>
  <c r="I405" i="4" s="1"/>
  <c r="D403" i="1"/>
  <c r="H405" i="4" s="1"/>
  <c r="E402" i="1"/>
  <c r="D402" i="1"/>
  <c r="E401" i="1"/>
  <c r="D401" i="1"/>
  <c r="E400" i="1"/>
  <c r="I402" i="4" s="1"/>
  <c r="D400" i="1"/>
  <c r="E399" i="1"/>
  <c r="I401" i="4" s="1"/>
  <c r="D399" i="1"/>
  <c r="E398" i="1"/>
  <c r="I400" i="4" s="1"/>
  <c r="D398" i="1"/>
  <c r="H400" i="4" s="1"/>
  <c r="E397" i="1"/>
  <c r="D397" i="1"/>
  <c r="E396" i="1"/>
  <c r="D396" i="1"/>
  <c r="E395" i="1"/>
  <c r="I397" i="4" s="1"/>
  <c r="D395" i="1"/>
  <c r="E394" i="1"/>
  <c r="I396" i="4" s="1"/>
  <c r="D394" i="1"/>
  <c r="E393" i="1"/>
  <c r="I395" i="4" s="1"/>
  <c r="D393" i="1"/>
  <c r="H395" i="4" s="1"/>
  <c r="E392" i="1"/>
  <c r="D392" i="1"/>
  <c r="E391" i="1"/>
  <c r="D391" i="1"/>
  <c r="E390" i="1"/>
  <c r="I392" i="4" s="1"/>
  <c r="D390" i="1"/>
  <c r="E389" i="1"/>
  <c r="I391" i="4" s="1"/>
  <c r="D389" i="1"/>
  <c r="E388" i="1"/>
  <c r="I390" i="4" s="1"/>
  <c r="D388" i="1"/>
  <c r="H390" i="4" s="1"/>
  <c r="E387" i="1"/>
  <c r="D387" i="1"/>
  <c r="E386" i="1"/>
  <c r="D386" i="1"/>
  <c r="E385" i="1"/>
  <c r="I387" i="4" s="1"/>
  <c r="D385" i="1"/>
  <c r="E384" i="1"/>
  <c r="I386" i="4" s="1"/>
  <c r="D384" i="1"/>
  <c r="E383" i="1"/>
  <c r="I385" i="4" s="1"/>
  <c r="D383" i="1"/>
  <c r="H385" i="4" s="1"/>
  <c r="E382" i="1"/>
  <c r="D382" i="1"/>
  <c r="E381" i="1"/>
  <c r="D381" i="1"/>
  <c r="E380" i="1"/>
  <c r="I382" i="4" s="1"/>
  <c r="D380" i="1"/>
  <c r="E379" i="1"/>
  <c r="I381" i="4" s="1"/>
  <c r="D379" i="1"/>
  <c r="E378" i="1"/>
  <c r="I380" i="4" s="1"/>
  <c r="D378" i="1"/>
  <c r="H380" i="4" s="1"/>
  <c r="E377" i="1"/>
  <c r="D377" i="1"/>
  <c r="E376" i="1"/>
  <c r="D376" i="1"/>
  <c r="E375" i="1"/>
  <c r="I377" i="4" s="1"/>
  <c r="D375" i="1"/>
  <c r="E374" i="1"/>
  <c r="I376" i="4" s="1"/>
  <c r="D374" i="1"/>
  <c r="E373" i="1"/>
  <c r="I375" i="4" s="1"/>
  <c r="D373" i="1"/>
  <c r="H375" i="4" s="1"/>
  <c r="E372" i="1"/>
  <c r="D372" i="1"/>
  <c r="E371" i="1"/>
  <c r="D371" i="1"/>
  <c r="E370" i="1"/>
  <c r="I372" i="4" s="1"/>
  <c r="D370" i="1"/>
  <c r="E369" i="1"/>
  <c r="I371" i="4" s="1"/>
  <c r="D369" i="1"/>
  <c r="E368" i="1"/>
  <c r="I370" i="4" s="1"/>
  <c r="D368" i="1"/>
  <c r="H370" i="4" s="1"/>
  <c r="E367" i="1"/>
  <c r="D367" i="1"/>
  <c r="E366" i="1"/>
  <c r="D366" i="1"/>
  <c r="E365" i="1"/>
  <c r="I367" i="4" s="1"/>
  <c r="D365" i="1"/>
  <c r="E364" i="1"/>
  <c r="I366" i="4" s="1"/>
  <c r="D364" i="1"/>
  <c r="E363" i="1"/>
  <c r="I365" i="4" s="1"/>
  <c r="D363" i="1"/>
  <c r="H365" i="4" s="1"/>
  <c r="E362" i="1"/>
  <c r="D362" i="1"/>
  <c r="E361" i="1"/>
  <c r="D361" i="1"/>
  <c r="E360" i="1"/>
  <c r="I362" i="4" s="1"/>
  <c r="D360" i="1"/>
  <c r="E359" i="1"/>
  <c r="I361" i="4" s="1"/>
  <c r="D359" i="1"/>
  <c r="E358" i="1"/>
  <c r="I360" i="4" s="1"/>
  <c r="D358" i="1"/>
  <c r="H360" i="4" s="1"/>
  <c r="E357" i="1"/>
  <c r="D357" i="1"/>
  <c r="E356" i="1"/>
  <c r="D356" i="1"/>
  <c r="E355" i="1"/>
  <c r="I357" i="4" s="1"/>
  <c r="D355" i="1"/>
  <c r="E354" i="1"/>
  <c r="I356" i="4" s="1"/>
  <c r="D354" i="1"/>
  <c r="E353" i="1"/>
  <c r="I355" i="4" s="1"/>
  <c r="D353" i="1"/>
  <c r="H355" i="4" s="1"/>
  <c r="E352" i="1"/>
  <c r="D352" i="1"/>
  <c r="E351" i="1"/>
  <c r="D351" i="1"/>
  <c r="E350" i="1"/>
  <c r="I352" i="4" s="1"/>
  <c r="D350" i="1"/>
  <c r="E349" i="1"/>
  <c r="I351" i="4" s="1"/>
  <c r="D349" i="1"/>
  <c r="E348" i="1"/>
  <c r="I350" i="4" s="1"/>
  <c r="D348" i="1"/>
  <c r="H350" i="4" s="1"/>
  <c r="E347" i="1"/>
  <c r="D347" i="1"/>
  <c r="E346" i="1"/>
  <c r="D346" i="1"/>
  <c r="E345" i="1"/>
  <c r="I347" i="4" s="1"/>
  <c r="D345" i="1"/>
  <c r="E344" i="1"/>
  <c r="I346" i="4" s="1"/>
  <c r="D344" i="1"/>
  <c r="E343" i="1"/>
  <c r="I345" i="4" s="1"/>
  <c r="D343" i="1"/>
  <c r="H345" i="4" s="1"/>
  <c r="E342" i="1"/>
  <c r="D342" i="1"/>
  <c r="E341" i="1"/>
  <c r="D341" i="1"/>
  <c r="E340" i="1"/>
  <c r="I342" i="4" s="1"/>
  <c r="D340" i="1"/>
  <c r="E339" i="1"/>
  <c r="I341" i="4" s="1"/>
  <c r="D339" i="1"/>
  <c r="E338" i="1"/>
  <c r="I340" i="4" s="1"/>
  <c r="D338" i="1"/>
  <c r="H340" i="4" s="1"/>
  <c r="E337" i="1"/>
  <c r="D337" i="1"/>
  <c r="E336" i="1"/>
  <c r="D336" i="1"/>
  <c r="E335" i="1"/>
  <c r="I337" i="4" s="1"/>
  <c r="D335" i="1"/>
  <c r="E334" i="1"/>
  <c r="I336" i="4" s="1"/>
  <c r="D334" i="1"/>
  <c r="E333" i="1"/>
  <c r="I335" i="4" s="1"/>
  <c r="D333" i="1"/>
  <c r="H335" i="4" s="1"/>
  <c r="E332" i="1"/>
  <c r="D332" i="1"/>
  <c r="E331" i="1"/>
  <c r="D331" i="1"/>
  <c r="E330" i="1"/>
  <c r="I332" i="4" s="1"/>
  <c r="D330" i="1"/>
  <c r="E329" i="1"/>
  <c r="I331" i="4" s="1"/>
  <c r="D329" i="1"/>
  <c r="E328" i="1"/>
  <c r="I330" i="4" s="1"/>
  <c r="D328" i="1"/>
  <c r="H330" i="4" s="1"/>
  <c r="E327" i="1"/>
  <c r="D327" i="1"/>
  <c r="E326" i="1"/>
  <c r="D326" i="1"/>
  <c r="E325" i="1"/>
  <c r="I327" i="4" s="1"/>
  <c r="D325" i="1"/>
  <c r="E324" i="1"/>
  <c r="I326" i="4" s="1"/>
  <c r="D324" i="1"/>
  <c r="E323" i="1"/>
  <c r="I325" i="4" s="1"/>
  <c r="D323" i="1"/>
  <c r="H325" i="4" s="1"/>
  <c r="E322" i="1"/>
  <c r="D322" i="1"/>
  <c r="E321" i="1"/>
  <c r="I323" i="4" s="1"/>
  <c r="D321" i="1"/>
  <c r="E320" i="1"/>
  <c r="I322" i="4" s="1"/>
  <c r="D320" i="1"/>
  <c r="E319" i="1"/>
  <c r="I321" i="4" s="1"/>
  <c r="D319" i="1"/>
  <c r="E318" i="1"/>
  <c r="I320" i="4" s="1"/>
  <c r="D318" i="1"/>
  <c r="H320" i="4" s="1"/>
  <c r="E317" i="1"/>
  <c r="D317" i="1"/>
  <c r="E316" i="1"/>
  <c r="I318" i="4" s="1"/>
  <c r="D316" i="1"/>
  <c r="E315" i="1"/>
  <c r="I317" i="4" s="1"/>
  <c r="D315" i="1"/>
  <c r="E314" i="1"/>
  <c r="I316" i="4" s="1"/>
  <c r="D314" i="1"/>
  <c r="E313" i="1"/>
  <c r="I315" i="4" s="1"/>
  <c r="D313" i="1"/>
  <c r="H315" i="4" s="1"/>
  <c r="E312" i="1"/>
  <c r="D312" i="1"/>
  <c r="E311" i="1"/>
  <c r="I313" i="4" s="1"/>
  <c r="D311" i="1"/>
  <c r="E310" i="1"/>
  <c r="I312" i="4" s="1"/>
  <c r="D310" i="1"/>
  <c r="E309" i="1"/>
  <c r="I311" i="4" s="1"/>
  <c r="D309" i="1"/>
  <c r="E308" i="1"/>
  <c r="I310" i="4" s="1"/>
  <c r="D308" i="1"/>
  <c r="H310" i="4" s="1"/>
  <c r="E307" i="1"/>
  <c r="D307" i="1"/>
  <c r="E306" i="1"/>
  <c r="I308" i="4" s="1"/>
  <c r="D306" i="1"/>
  <c r="E305" i="1"/>
  <c r="I307" i="4" s="1"/>
  <c r="D305" i="1"/>
  <c r="E304" i="1"/>
  <c r="I306" i="4" s="1"/>
  <c r="D304" i="1"/>
  <c r="E303" i="1"/>
  <c r="I305" i="4" s="1"/>
  <c r="D303" i="1"/>
  <c r="H305" i="4" s="1"/>
  <c r="E302" i="1"/>
  <c r="D302" i="1"/>
  <c r="E301" i="1"/>
  <c r="I303" i="4" s="1"/>
  <c r="D301" i="1"/>
  <c r="E300" i="1"/>
  <c r="I302" i="4" s="1"/>
  <c r="D300" i="1"/>
  <c r="E299" i="1"/>
  <c r="I301" i="4" s="1"/>
  <c r="D299" i="1"/>
  <c r="E298" i="1"/>
  <c r="I300" i="4" s="1"/>
  <c r="D298" i="1"/>
  <c r="H300" i="4" s="1"/>
  <c r="E297" i="1"/>
  <c r="D297" i="1"/>
  <c r="E296" i="1"/>
  <c r="I298" i="4" s="1"/>
  <c r="D296" i="1"/>
  <c r="E295" i="1"/>
  <c r="I297" i="4" s="1"/>
  <c r="D295" i="1"/>
  <c r="E294" i="1"/>
  <c r="I296" i="4" s="1"/>
  <c r="D294" i="1"/>
  <c r="E293" i="1"/>
  <c r="I295" i="4" s="1"/>
  <c r="D293" i="1"/>
  <c r="H295" i="4" s="1"/>
  <c r="E292" i="1"/>
  <c r="D292" i="1"/>
  <c r="E291" i="1"/>
  <c r="I293" i="4" s="1"/>
  <c r="D291" i="1"/>
  <c r="E290" i="1"/>
  <c r="I292" i="4" s="1"/>
  <c r="D290" i="1"/>
  <c r="E289" i="1"/>
  <c r="I291" i="4" s="1"/>
  <c r="D289" i="1"/>
  <c r="E288" i="1"/>
  <c r="I290" i="4" s="1"/>
  <c r="D288" i="1"/>
  <c r="H290" i="4" s="1"/>
  <c r="E287" i="1"/>
  <c r="D287" i="1"/>
  <c r="E286" i="1"/>
  <c r="I288" i="4" s="1"/>
  <c r="D286" i="1"/>
  <c r="E285" i="1"/>
  <c r="I287" i="4" s="1"/>
  <c r="D285" i="1"/>
  <c r="E284" i="1"/>
  <c r="I286" i="4" s="1"/>
  <c r="D284" i="1"/>
  <c r="E283" i="1"/>
  <c r="I285" i="4" s="1"/>
  <c r="D283" i="1"/>
  <c r="H285" i="4" s="1"/>
  <c r="E282" i="1"/>
  <c r="D282" i="1"/>
  <c r="E281" i="1"/>
  <c r="I283" i="4" s="1"/>
  <c r="D281" i="1"/>
  <c r="E280" i="1"/>
  <c r="I282" i="4" s="1"/>
  <c r="D280" i="1"/>
  <c r="E279" i="1"/>
  <c r="I281" i="4" s="1"/>
  <c r="D279" i="1"/>
  <c r="E278" i="1"/>
  <c r="I280" i="4" s="1"/>
  <c r="D278" i="1"/>
  <c r="H280" i="4" s="1"/>
  <c r="E277" i="1"/>
  <c r="D277" i="1"/>
  <c r="E276" i="1"/>
  <c r="I278" i="4" s="1"/>
  <c r="D276" i="1"/>
  <c r="E275" i="1"/>
  <c r="I277" i="4" s="1"/>
  <c r="D275" i="1"/>
  <c r="E274" i="1"/>
  <c r="I276" i="4" s="1"/>
  <c r="D274" i="1"/>
  <c r="E273" i="1"/>
  <c r="I275" i="4" s="1"/>
  <c r="D273" i="1"/>
  <c r="H275" i="4" s="1"/>
  <c r="E272" i="1"/>
  <c r="D272" i="1"/>
  <c r="E271" i="1"/>
  <c r="I273" i="4" s="1"/>
  <c r="D271" i="1"/>
  <c r="E270" i="1"/>
  <c r="I272" i="4" s="1"/>
  <c r="D270" i="1"/>
  <c r="E269" i="1"/>
  <c r="I271" i="4" s="1"/>
  <c r="D269" i="1"/>
  <c r="E268" i="1"/>
  <c r="I270" i="4" s="1"/>
  <c r="D268" i="1"/>
  <c r="H270" i="4" s="1"/>
  <c r="E267" i="1"/>
  <c r="D267" i="1"/>
  <c r="E266" i="1"/>
  <c r="I268" i="4" s="1"/>
  <c r="D266" i="1"/>
  <c r="E265" i="1"/>
  <c r="I267" i="4" s="1"/>
  <c r="D265" i="1"/>
  <c r="E264" i="1"/>
  <c r="I266" i="4" s="1"/>
  <c r="D264" i="1"/>
  <c r="E263" i="1"/>
  <c r="I265" i="4" s="1"/>
  <c r="D263" i="1"/>
  <c r="H265" i="4" s="1"/>
  <c r="E262" i="1"/>
  <c r="D262" i="1"/>
  <c r="E261" i="1"/>
  <c r="I263" i="4" s="1"/>
  <c r="D261" i="1"/>
  <c r="E260" i="1"/>
  <c r="I262" i="4" s="1"/>
  <c r="D260" i="1"/>
  <c r="E259" i="1"/>
  <c r="I261" i="4" s="1"/>
  <c r="D259" i="1"/>
  <c r="E258" i="1"/>
  <c r="I260" i="4" s="1"/>
  <c r="D258" i="1"/>
  <c r="H260" i="4" s="1"/>
  <c r="E257" i="1"/>
  <c r="D257" i="1"/>
  <c r="E256" i="1"/>
  <c r="I258" i="4" s="1"/>
  <c r="D256" i="1"/>
  <c r="E255" i="1"/>
  <c r="I257" i="4" s="1"/>
  <c r="D255" i="1"/>
  <c r="E254" i="1"/>
  <c r="I256" i="4" s="1"/>
  <c r="D254" i="1"/>
  <c r="E253" i="1"/>
  <c r="I255" i="4" s="1"/>
  <c r="D253" i="1"/>
  <c r="H255" i="4" s="1"/>
  <c r="E252" i="1"/>
  <c r="D252" i="1"/>
  <c r="H254" i="4" s="1"/>
  <c r="E251" i="1"/>
  <c r="I253" i="4" s="1"/>
  <c r="D251" i="1"/>
  <c r="E250" i="1"/>
  <c r="I252" i="4" s="1"/>
  <c r="D250" i="1"/>
  <c r="E249" i="1"/>
  <c r="I251" i="4" s="1"/>
  <c r="D249" i="1"/>
  <c r="E248" i="1"/>
  <c r="I250" i="4" s="1"/>
  <c r="D248" i="1"/>
  <c r="H250" i="4" s="1"/>
  <c r="E247" i="1"/>
  <c r="D247" i="1"/>
  <c r="H249" i="4" s="1"/>
  <c r="E246" i="1"/>
  <c r="I248" i="4" s="1"/>
  <c r="D246" i="1"/>
  <c r="E245" i="1"/>
  <c r="I247" i="4" s="1"/>
  <c r="D245" i="1"/>
  <c r="E244" i="1"/>
  <c r="I246" i="4" s="1"/>
  <c r="D244" i="1"/>
  <c r="E243" i="1"/>
  <c r="I245" i="4" s="1"/>
  <c r="D243" i="1"/>
  <c r="H245" i="4" s="1"/>
  <c r="E242" i="1"/>
  <c r="D242" i="1"/>
  <c r="H244" i="4" s="1"/>
  <c r="E241" i="1"/>
  <c r="I243" i="4" s="1"/>
  <c r="D241" i="1"/>
  <c r="E240" i="1"/>
  <c r="I242" i="4" s="1"/>
  <c r="D240" i="1"/>
  <c r="E239" i="1"/>
  <c r="I241" i="4" s="1"/>
  <c r="D239" i="1"/>
  <c r="E238" i="1"/>
  <c r="I240" i="4" s="1"/>
  <c r="D238" i="1"/>
  <c r="H240" i="4" s="1"/>
  <c r="E237" i="1"/>
  <c r="D237" i="1"/>
  <c r="H239" i="4" s="1"/>
  <c r="E236" i="1"/>
  <c r="I238" i="4" s="1"/>
  <c r="D236" i="1"/>
  <c r="E235" i="1"/>
  <c r="I237" i="4" s="1"/>
  <c r="D235" i="1"/>
  <c r="E234" i="1"/>
  <c r="I236" i="4" s="1"/>
  <c r="D234" i="1"/>
  <c r="E233" i="1"/>
  <c r="I235" i="4" s="1"/>
  <c r="D233" i="1"/>
  <c r="H235" i="4" s="1"/>
  <c r="E232" i="1"/>
  <c r="D232" i="1"/>
  <c r="H234" i="4" s="1"/>
  <c r="E231" i="1"/>
  <c r="I233" i="4" s="1"/>
  <c r="D231" i="1"/>
  <c r="E230" i="1"/>
  <c r="I232" i="4" s="1"/>
  <c r="D230" i="1"/>
  <c r="E229" i="1"/>
  <c r="I231" i="4" s="1"/>
  <c r="D229" i="1"/>
  <c r="E228" i="1"/>
  <c r="I230" i="4" s="1"/>
  <c r="D228" i="1"/>
  <c r="H230" i="4" s="1"/>
  <c r="E227" i="1"/>
  <c r="D227" i="1"/>
  <c r="H229" i="4" s="1"/>
  <c r="E226" i="1"/>
  <c r="I228" i="4" s="1"/>
  <c r="D226" i="1"/>
  <c r="E225" i="1"/>
  <c r="I227" i="4" s="1"/>
  <c r="D225" i="1"/>
  <c r="E224" i="1"/>
  <c r="I226" i="4" s="1"/>
  <c r="D224" i="1"/>
  <c r="E223" i="1"/>
  <c r="I225" i="4" s="1"/>
  <c r="D223" i="1"/>
  <c r="H225" i="4" s="1"/>
  <c r="E222" i="1"/>
  <c r="D222" i="1"/>
  <c r="H224" i="4" s="1"/>
  <c r="E221" i="1"/>
  <c r="I223" i="4" s="1"/>
  <c r="D221" i="1"/>
  <c r="E220" i="1"/>
  <c r="I222" i="4" s="1"/>
  <c r="D220" i="1"/>
  <c r="E219" i="1"/>
  <c r="I221" i="4" s="1"/>
  <c r="D219" i="1"/>
  <c r="E218" i="1"/>
  <c r="I220" i="4" s="1"/>
  <c r="D218" i="1"/>
  <c r="H220" i="4" s="1"/>
  <c r="E217" i="1"/>
  <c r="D217" i="1"/>
  <c r="H219" i="4" s="1"/>
  <c r="E216" i="1"/>
  <c r="I218" i="4" s="1"/>
  <c r="D216" i="1"/>
  <c r="E215" i="1"/>
  <c r="I217" i="4" s="1"/>
  <c r="D215" i="1"/>
  <c r="E214" i="1"/>
  <c r="I216" i="4" s="1"/>
  <c r="D214" i="1"/>
  <c r="E213" i="1"/>
  <c r="I215" i="4" s="1"/>
  <c r="D213" i="1"/>
  <c r="H215" i="4" s="1"/>
  <c r="E212" i="1"/>
  <c r="D212" i="1"/>
  <c r="H214" i="4" s="1"/>
  <c r="E211" i="1"/>
  <c r="I213" i="4" s="1"/>
  <c r="D211" i="1"/>
  <c r="E210" i="1"/>
  <c r="I212" i="4" s="1"/>
  <c r="D210" i="1"/>
  <c r="E209" i="1"/>
  <c r="I211" i="4" s="1"/>
  <c r="D209" i="1"/>
  <c r="E208" i="1"/>
  <c r="I210" i="4" s="1"/>
  <c r="D208" i="1"/>
  <c r="H210" i="4" s="1"/>
  <c r="E207" i="1"/>
  <c r="D207" i="1"/>
  <c r="H209" i="4" s="1"/>
  <c r="E206" i="1"/>
  <c r="I208" i="4" s="1"/>
  <c r="D206" i="1"/>
  <c r="E205" i="1"/>
  <c r="I207" i="4" s="1"/>
  <c r="D205" i="1"/>
  <c r="E204" i="1"/>
  <c r="I206" i="4" s="1"/>
  <c r="D204" i="1"/>
  <c r="E203" i="1"/>
  <c r="I205" i="4" s="1"/>
  <c r="D203" i="1"/>
  <c r="H205" i="4" s="1"/>
  <c r="E202" i="1"/>
  <c r="D202" i="1"/>
  <c r="H204" i="4" s="1"/>
  <c r="E201" i="1"/>
  <c r="I203" i="4" s="1"/>
  <c r="D201" i="1"/>
  <c r="E200" i="1"/>
  <c r="I202" i="4" s="1"/>
  <c r="D200" i="1"/>
  <c r="E199" i="1"/>
  <c r="I201" i="4" s="1"/>
  <c r="D199" i="1"/>
  <c r="E198" i="1"/>
  <c r="I200" i="4" s="1"/>
  <c r="D198" i="1"/>
  <c r="H200" i="4" s="1"/>
  <c r="E197" i="1"/>
  <c r="D197" i="1"/>
  <c r="H199" i="4" s="1"/>
  <c r="E196" i="1"/>
  <c r="I198" i="4" s="1"/>
  <c r="D196" i="1"/>
  <c r="E195" i="1"/>
  <c r="I197" i="4" s="1"/>
  <c r="D195" i="1"/>
  <c r="E194" i="1"/>
  <c r="I196" i="4" s="1"/>
  <c r="D194" i="1"/>
  <c r="E193" i="1"/>
  <c r="I195" i="4" s="1"/>
  <c r="D193" i="1"/>
  <c r="H195" i="4" s="1"/>
  <c r="E192" i="1"/>
  <c r="D192" i="1"/>
  <c r="H194" i="4" s="1"/>
  <c r="E191" i="1"/>
  <c r="I193" i="4" s="1"/>
  <c r="D191" i="1"/>
  <c r="E190" i="1"/>
  <c r="I192" i="4" s="1"/>
  <c r="D190" i="1"/>
  <c r="E189" i="1"/>
  <c r="I191" i="4" s="1"/>
  <c r="D189" i="1"/>
  <c r="E188" i="1"/>
  <c r="I190" i="4" s="1"/>
  <c r="D188" i="1"/>
  <c r="H190" i="4" s="1"/>
  <c r="E187" i="1"/>
  <c r="D187" i="1"/>
  <c r="H189" i="4" s="1"/>
  <c r="E186" i="1"/>
  <c r="I188" i="4" s="1"/>
  <c r="D186" i="1"/>
  <c r="E185" i="1"/>
  <c r="I187" i="4" s="1"/>
  <c r="D185" i="1"/>
  <c r="E184" i="1"/>
  <c r="I186" i="4" s="1"/>
  <c r="D184" i="1"/>
  <c r="E183" i="1"/>
  <c r="I185" i="4" s="1"/>
  <c r="D183" i="1"/>
  <c r="H185" i="4" s="1"/>
  <c r="E182" i="1"/>
  <c r="D182" i="1"/>
  <c r="H184" i="4" s="1"/>
  <c r="E181" i="1"/>
  <c r="I183" i="4" s="1"/>
  <c r="D181" i="1"/>
  <c r="E180" i="1"/>
  <c r="I182" i="4" s="1"/>
  <c r="D180" i="1"/>
  <c r="E179" i="1"/>
  <c r="I181" i="4" s="1"/>
  <c r="D179" i="1"/>
  <c r="E178" i="1"/>
  <c r="I180" i="4" s="1"/>
  <c r="D178" i="1"/>
  <c r="H180" i="4" s="1"/>
  <c r="E177" i="1"/>
  <c r="D177" i="1"/>
  <c r="H179" i="4" s="1"/>
  <c r="E176" i="1"/>
  <c r="I178" i="4" s="1"/>
  <c r="D176" i="1"/>
  <c r="E175" i="1"/>
  <c r="I177" i="4" s="1"/>
  <c r="D175" i="1"/>
  <c r="E174" i="1"/>
  <c r="I176" i="4" s="1"/>
  <c r="D174" i="1"/>
  <c r="E173" i="1"/>
  <c r="I175" i="4" s="1"/>
  <c r="D173" i="1"/>
  <c r="H175" i="4" s="1"/>
  <c r="E172" i="1"/>
  <c r="D172" i="1"/>
  <c r="H174" i="4" s="1"/>
  <c r="E171" i="1"/>
  <c r="I173" i="4" s="1"/>
  <c r="D171" i="1"/>
  <c r="E170" i="1"/>
  <c r="I172" i="4" s="1"/>
  <c r="D170" i="1"/>
  <c r="E169" i="1"/>
  <c r="I171" i="4" s="1"/>
  <c r="D169" i="1"/>
  <c r="E168" i="1"/>
  <c r="I170" i="4" s="1"/>
  <c r="D168" i="1"/>
  <c r="H170" i="4" s="1"/>
  <c r="E167" i="1"/>
  <c r="D167" i="1"/>
  <c r="H169" i="4" s="1"/>
  <c r="E166" i="1"/>
  <c r="I168" i="4" s="1"/>
  <c r="D166" i="1"/>
  <c r="E165" i="1"/>
  <c r="I167" i="4" s="1"/>
  <c r="D165" i="1"/>
  <c r="E164" i="1"/>
  <c r="I166" i="4" s="1"/>
  <c r="D164" i="1"/>
  <c r="E163" i="1"/>
  <c r="I165" i="4" s="1"/>
  <c r="D163" i="1"/>
  <c r="H165" i="4" s="1"/>
  <c r="E162" i="1"/>
  <c r="D162" i="1"/>
  <c r="H164" i="4" s="1"/>
  <c r="E161" i="1"/>
  <c r="I163" i="4" s="1"/>
  <c r="D161" i="1"/>
  <c r="E160" i="1"/>
  <c r="I162" i="4" s="1"/>
  <c r="D160" i="1"/>
  <c r="E159" i="1"/>
  <c r="I161" i="4" s="1"/>
  <c r="D159" i="1"/>
  <c r="E158" i="1"/>
  <c r="I160" i="4" s="1"/>
  <c r="D158" i="1"/>
  <c r="H160" i="4" s="1"/>
  <c r="E157" i="1"/>
  <c r="D157" i="1"/>
  <c r="H159" i="4" s="1"/>
  <c r="E156" i="1"/>
  <c r="I158" i="4" s="1"/>
  <c r="D156" i="1"/>
  <c r="E155" i="1"/>
  <c r="I157" i="4" s="1"/>
  <c r="D155" i="1"/>
  <c r="E154" i="1"/>
  <c r="I156" i="4" s="1"/>
  <c r="D154" i="1"/>
  <c r="E153" i="1"/>
  <c r="I155" i="4" s="1"/>
  <c r="D153" i="1"/>
  <c r="H155" i="4" s="1"/>
  <c r="E152" i="1"/>
  <c r="D152" i="1"/>
  <c r="H154" i="4" s="1"/>
  <c r="E151" i="1"/>
  <c r="I153" i="4" s="1"/>
  <c r="D151" i="1"/>
  <c r="E150" i="1"/>
  <c r="I152" i="4" s="1"/>
  <c r="D150" i="1"/>
  <c r="E149" i="1"/>
  <c r="I151" i="4" s="1"/>
  <c r="D149" i="1"/>
  <c r="E148" i="1"/>
  <c r="I150" i="4" s="1"/>
  <c r="D148" i="1"/>
  <c r="H150" i="4" s="1"/>
  <c r="E147" i="1"/>
  <c r="D147" i="1"/>
  <c r="H149" i="4" s="1"/>
  <c r="E146" i="1"/>
  <c r="I148" i="4" s="1"/>
  <c r="D146" i="1"/>
  <c r="E145" i="1"/>
  <c r="I147" i="4" s="1"/>
  <c r="D145" i="1"/>
  <c r="E144" i="1"/>
  <c r="I146" i="4" s="1"/>
  <c r="D144" i="1"/>
  <c r="E143" i="1"/>
  <c r="I145" i="4" s="1"/>
  <c r="D143" i="1"/>
  <c r="H145" i="4" s="1"/>
  <c r="E142" i="1"/>
  <c r="D142" i="1"/>
  <c r="H144" i="4" s="1"/>
  <c r="E141" i="1"/>
  <c r="I143" i="4" s="1"/>
  <c r="D141" i="1"/>
  <c r="E140" i="1"/>
  <c r="I142" i="4" s="1"/>
  <c r="D140" i="1"/>
  <c r="E139" i="1"/>
  <c r="I141" i="4" s="1"/>
  <c r="D139" i="1"/>
  <c r="E138" i="1"/>
  <c r="I140" i="4" s="1"/>
  <c r="D138" i="1"/>
  <c r="H140" i="4" s="1"/>
  <c r="E137" i="1"/>
  <c r="D137" i="1"/>
  <c r="H139" i="4" s="1"/>
  <c r="E136" i="1"/>
  <c r="I138" i="4" s="1"/>
  <c r="D136" i="1"/>
  <c r="E135" i="1"/>
  <c r="I137" i="4" s="1"/>
  <c r="D135" i="1"/>
  <c r="E134" i="1"/>
  <c r="I136" i="4" s="1"/>
  <c r="D134" i="1"/>
  <c r="E133" i="1"/>
  <c r="I135" i="4" s="1"/>
  <c r="D133" i="1"/>
  <c r="H135" i="4" s="1"/>
  <c r="E132" i="1"/>
  <c r="D132" i="1"/>
  <c r="H134" i="4" s="1"/>
  <c r="E131" i="1"/>
  <c r="I133" i="4" s="1"/>
  <c r="D131" i="1"/>
  <c r="E130" i="1"/>
  <c r="I132" i="4" s="1"/>
  <c r="D130" i="1"/>
  <c r="E129" i="1"/>
  <c r="I131" i="4" s="1"/>
  <c r="D129" i="1"/>
  <c r="E128" i="1"/>
  <c r="I130" i="4" s="1"/>
  <c r="D128" i="1"/>
  <c r="H130" i="4" s="1"/>
  <c r="E127" i="1"/>
  <c r="D127" i="1"/>
  <c r="H129" i="4" s="1"/>
  <c r="E126" i="1"/>
  <c r="I128" i="4" s="1"/>
  <c r="D126" i="1"/>
  <c r="E125" i="1"/>
  <c r="I127" i="4" s="1"/>
  <c r="D125" i="1"/>
  <c r="E124" i="1"/>
  <c r="I126" i="4" s="1"/>
  <c r="D124" i="1"/>
  <c r="E123" i="1"/>
  <c r="I125" i="4" s="1"/>
  <c r="D123" i="1"/>
  <c r="H125" i="4" s="1"/>
  <c r="E122" i="1"/>
  <c r="D122" i="1"/>
  <c r="H124" i="4" s="1"/>
  <c r="E121" i="1"/>
  <c r="I123" i="4" s="1"/>
  <c r="D121" i="1"/>
  <c r="E120" i="1"/>
  <c r="I122" i="4" s="1"/>
  <c r="D120" i="1"/>
  <c r="E119" i="1"/>
  <c r="I121" i="4" s="1"/>
  <c r="D119" i="1"/>
  <c r="E118" i="1"/>
  <c r="I120" i="4" s="1"/>
  <c r="D118" i="1"/>
  <c r="H120" i="4" s="1"/>
  <c r="E117" i="1"/>
  <c r="D117" i="1"/>
  <c r="H119" i="4" s="1"/>
  <c r="E116" i="1"/>
  <c r="I118" i="4" s="1"/>
  <c r="D116" i="1"/>
  <c r="E115" i="1"/>
  <c r="I117" i="4" s="1"/>
  <c r="D115" i="1"/>
  <c r="E114" i="1"/>
  <c r="I116" i="4" s="1"/>
  <c r="D114" i="1"/>
  <c r="E113" i="1"/>
  <c r="I115" i="4" s="1"/>
  <c r="D113" i="1"/>
  <c r="H115" i="4" s="1"/>
  <c r="E112" i="1"/>
  <c r="D112" i="1"/>
  <c r="H114" i="4" s="1"/>
  <c r="E111" i="1"/>
  <c r="I113" i="4" s="1"/>
  <c r="D111" i="1"/>
  <c r="E110" i="1"/>
  <c r="I112" i="4" s="1"/>
  <c r="D110" i="1"/>
  <c r="E109" i="1"/>
  <c r="I111" i="4" s="1"/>
  <c r="D109" i="1"/>
  <c r="E108" i="1"/>
  <c r="I110" i="4" s="1"/>
  <c r="D108" i="1"/>
  <c r="H110" i="4" s="1"/>
  <c r="E107" i="1"/>
  <c r="D107" i="1"/>
  <c r="H109" i="4" s="1"/>
  <c r="E106" i="1"/>
  <c r="I108" i="4" s="1"/>
  <c r="D106" i="1"/>
  <c r="E105" i="1"/>
  <c r="I107" i="4" s="1"/>
  <c r="D105" i="1"/>
  <c r="E104" i="1"/>
  <c r="I106" i="4" s="1"/>
  <c r="D104" i="1"/>
  <c r="E103" i="1"/>
  <c r="I105" i="4" s="1"/>
  <c r="D103" i="1"/>
  <c r="H105" i="4" s="1"/>
  <c r="E102" i="1"/>
  <c r="D102" i="1"/>
  <c r="H104" i="4" s="1"/>
  <c r="E101" i="1"/>
  <c r="I103" i="4" s="1"/>
  <c r="D101" i="1"/>
  <c r="E100" i="1"/>
  <c r="I102" i="4" s="1"/>
  <c r="D100" i="1"/>
  <c r="E99" i="1"/>
  <c r="I101" i="4" s="1"/>
  <c r="D99" i="1"/>
  <c r="E98" i="1"/>
  <c r="I100" i="4" s="1"/>
  <c r="D98" i="1"/>
  <c r="H100" i="4" s="1"/>
  <c r="E97" i="1"/>
  <c r="D97" i="1"/>
  <c r="H99" i="4" s="1"/>
  <c r="E96" i="1"/>
  <c r="I98" i="4" s="1"/>
  <c r="D96" i="1"/>
  <c r="E95" i="1"/>
  <c r="I97" i="4" s="1"/>
  <c r="D95" i="1"/>
  <c r="E94" i="1"/>
  <c r="I96" i="4" s="1"/>
  <c r="D94" i="1"/>
  <c r="E93" i="1"/>
  <c r="I95" i="4" s="1"/>
  <c r="D93" i="1"/>
  <c r="H95" i="4" s="1"/>
  <c r="E92" i="1"/>
  <c r="D92" i="1"/>
  <c r="H94" i="4" s="1"/>
  <c r="E91" i="1"/>
  <c r="I93" i="4" s="1"/>
  <c r="D91" i="1"/>
  <c r="E90" i="1"/>
  <c r="I92" i="4" s="1"/>
  <c r="D90" i="1"/>
  <c r="E89" i="1"/>
  <c r="I91" i="4" s="1"/>
  <c r="D89" i="1"/>
  <c r="E88" i="1"/>
  <c r="I90" i="4" s="1"/>
  <c r="D88" i="1"/>
  <c r="H90" i="4" s="1"/>
  <c r="E87" i="1"/>
  <c r="D87" i="1"/>
  <c r="H89" i="4" s="1"/>
  <c r="E86" i="1"/>
  <c r="I88" i="4" s="1"/>
  <c r="D86" i="1"/>
  <c r="E85" i="1"/>
  <c r="I87" i="4" s="1"/>
  <c r="D85" i="1"/>
  <c r="E84" i="1"/>
  <c r="I86" i="4" s="1"/>
  <c r="D84" i="1"/>
  <c r="E83" i="1"/>
  <c r="I85" i="4" s="1"/>
  <c r="D83" i="1"/>
  <c r="H85" i="4" s="1"/>
  <c r="E82" i="1"/>
  <c r="D82" i="1"/>
  <c r="H84" i="4" s="1"/>
  <c r="E81" i="1"/>
  <c r="I83" i="4" s="1"/>
  <c r="D81" i="1"/>
  <c r="E80" i="1"/>
  <c r="I82" i="4" s="1"/>
  <c r="D80" i="1"/>
  <c r="E79" i="1"/>
  <c r="I81" i="4" s="1"/>
  <c r="D79" i="1"/>
  <c r="E78" i="1"/>
  <c r="I80" i="4" s="1"/>
  <c r="D78" i="1"/>
  <c r="H80" i="4" s="1"/>
  <c r="E77" i="1"/>
  <c r="D77" i="1"/>
  <c r="H79" i="4" s="1"/>
  <c r="E76" i="1"/>
  <c r="I78" i="4" s="1"/>
  <c r="D76" i="1"/>
  <c r="E75" i="1"/>
  <c r="I77" i="4" s="1"/>
  <c r="D75" i="1"/>
  <c r="E74" i="1"/>
  <c r="I76" i="4" s="1"/>
  <c r="D74" i="1"/>
  <c r="E73" i="1"/>
  <c r="I75" i="4" s="1"/>
  <c r="D73" i="1"/>
  <c r="H75" i="4" s="1"/>
  <c r="E72" i="1"/>
  <c r="D72" i="1"/>
  <c r="H74" i="4" s="1"/>
  <c r="E71" i="1"/>
  <c r="I73" i="4" s="1"/>
  <c r="D71" i="1"/>
  <c r="E70" i="1"/>
  <c r="I72" i="4" s="1"/>
  <c r="D70" i="1"/>
  <c r="E69" i="1"/>
  <c r="I71" i="4" s="1"/>
  <c r="K71" i="4" s="1"/>
  <c r="C97" i="5" s="1"/>
  <c r="D69" i="1"/>
  <c r="E68" i="1"/>
  <c r="I70" i="4" s="1"/>
  <c r="D68" i="1"/>
  <c r="H70" i="4" s="1"/>
  <c r="E67" i="1"/>
  <c r="D67" i="1"/>
  <c r="H69" i="4" s="1"/>
  <c r="E66" i="1"/>
  <c r="I68" i="4" s="1"/>
  <c r="D66" i="1"/>
  <c r="E65" i="1"/>
  <c r="I67" i="4" s="1"/>
  <c r="D65" i="1"/>
  <c r="E64" i="1"/>
  <c r="I66" i="4" s="1"/>
  <c r="D64" i="1"/>
  <c r="E63" i="1"/>
  <c r="I65" i="4" s="1"/>
  <c r="D63" i="1"/>
  <c r="H65" i="4" s="1"/>
  <c r="E62" i="1"/>
  <c r="D62" i="1"/>
  <c r="H64" i="4" s="1"/>
  <c r="E61" i="1"/>
  <c r="I63" i="4" s="1"/>
  <c r="D61" i="1"/>
  <c r="E60" i="1"/>
  <c r="I62" i="4" s="1"/>
  <c r="D60" i="1"/>
  <c r="H62" i="3" s="1"/>
  <c r="E59" i="1"/>
  <c r="I61" i="4" s="1"/>
  <c r="D59" i="1"/>
  <c r="E58" i="1"/>
  <c r="I60" i="4" s="1"/>
  <c r="D58" i="1"/>
  <c r="H60" i="4" s="1"/>
  <c r="E57" i="1"/>
  <c r="D57" i="1"/>
  <c r="H59" i="4" s="1"/>
  <c r="E56" i="1"/>
  <c r="I58" i="4" s="1"/>
  <c r="D56" i="1"/>
  <c r="H58" i="3" s="1"/>
  <c r="E55" i="1"/>
  <c r="I57" i="4" s="1"/>
  <c r="D55" i="1"/>
  <c r="E54" i="1"/>
  <c r="I56" i="4" s="1"/>
  <c r="D54" i="1"/>
  <c r="E53" i="1"/>
  <c r="I55" i="4" s="1"/>
  <c r="D53" i="1"/>
  <c r="H55" i="4" s="1"/>
  <c r="E52" i="1"/>
  <c r="I54" i="3" s="1"/>
  <c r="D52" i="1"/>
  <c r="H54" i="4" s="1"/>
  <c r="E51" i="1"/>
  <c r="I53" i="4" s="1"/>
  <c r="D51" i="1"/>
  <c r="E50" i="1"/>
  <c r="I52" i="4" s="1"/>
  <c r="D50" i="1"/>
  <c r="E49" i="1"/>
  <c r="I51" i="4" s="1"/>
  <c r="D49" i="1"/>
  <c r="E48" i="1"/>
  <c r="I50" i="4" s="1"/>
  <c r="D48" i="1"/>
  <c r="H50" i="4" s="1"/>
  <c r="E47" i="1"/>
  <c r="D47" i="1"/>
  <c r="H49" i="4" s="1"/>
  <c r="E46" i="1"/>
  <c r="I48" i="3" s="1"/>
  <c r="D46" i="1"/>
  <c r="E45" i="1"/>
  <c r="I47" i="4" s="1"/>
  <c r="D45" i="1"/>
  <c r="E44" i="1"/>
  <c r="I46" i="4" s="1"/>
  <c r="D44" i="1"/>
  <c r="J43" i="1"/>
  <c r="C5" i="4" s="1"/>
  <c r="E43" i="1"/>
  <c r="I45" i="4" s="1"/>
  <c r="K45" i="4" s="1"/>
  <c r="C71" i="5" s="1"/>
  <c r="D43" i="1"/>
  <c r="I42" i="1"/>
  <c r="E42" i="1"/>
  <c r="I44" i="4" s="1"/>
  <c r="D42" i="1"/>
  <c r="E41" i="1"/>
  <c r="I43" i="4" s="1"/>
  <c r="D41" i="1"/>
  <c r="E40" i="1"/>
  <c r="I42" i="4" s="1"/>
  <c r="D40" i="1"/>
  <c r="E39" i="1"/>
  <c r="I41" i="4" s="1"/>
  <c r="D39" i="1"/>
  <c r="H41" i="4" s="1"/>
  <c r="E38" i="1"/>
  <c r="I40" i="4" s="1"/>
  <c r="D38" i="1"/>
  <c r="H40" i="4" s="1"/>
  <c r="E37" i="1"/>
  <c r="I39" i="4" s="1"/>
  <c r="D37" i="1"/>
  <c r="H39" i="4" s="1"/>
  <c r="E36" i="1"/>
  <c r="I38" i="3" s="1"/>
  <c r="D36" i="1"/>
  <c r="H38" i="4" s="1"/>
  <c r="E35" i="1"/>
  <c r="I37" i="3" s="1"/>
  <c r="D35" i="1"/>
  <c r="E34" i="1"/>
  <c r="I36" i="3" s="1"/>
  <c r="D34" i="1"/>
  <c r="E33" i="1"/>
  <c r="I35" i="3" s="1"/>
  <c r="D33" i="1"/>
  <c r="H35" i="4" s="1"/>
  <c r="E32" i="1"/>
  <c r="I34" i="3" s="1"/>
  <c r="D32" i="1"/>
  <c r="H34" i="4" s="1"/>
  <c r="E31" i="1"/>
  <c r="I33" i="3" s="1"/>
  <c r="D31" i="1"/>
  <c r="H33" i="4" s="1"/>
  <c r="E30" i="1"/>
  <c r="I32" i="4" s="1"/>
  <c r="K32" i="4" s="1"/>
  <c r="C58" i="5" s="1"/>
  <c r="D30" i="1"/>
  <c r="H32" i="4" s="1"/>
  <c r="E29" i="1"/>
  <c r="D29" i="1"/>
  <c r="H31" i="3" s="1"/>
  <c r="E28" i="1"/>
  <c r="D28" i="1"/>
  <c r="E27" i="1"/>
  <c r="D27" i="1"/>
  <c r="E26" i="1"/>
  <c r="D26" i="1"/>
  <c r="E25" i="1"/>
  <c r="D25" i="1"/>
  <c r="H27" i="3" s="1"/>
  <c r="E24" i="1"/>
  <c r="I26" i="3" s="1"/>
  <c r="D24" i="1"/>
  <c r="E23" i="1"/>
  <c r="D23" i="1"/>
  <c r="H25" i="4" s="1"/>
  <c r="E22" i="1"/>
  <c r="D22" i="1"/>
  <c r="H24" i="4" s="1"/>
  <c r="E21" i="1"/>
  <c r="I23" i="4" s="1"/>
  <c r="D21" i="1"/>
  <c r="H23" i="4" s="1"/>
  <c r="E20" i="1"/>
  <c r="I22" i="4" s="1"/>
  <c r="K22" i="4" s="1"/>
  <c r="C48" i="5" s="1"/>
  <c r="D20" i="1"/>
  <c r="H22" i="4" s="1"/>
  <c r="I19" i="1"/>
  <c r="B5" i="4" s="1"/>
  <c r="E19" i="1"/>
  <c r="D19" i="1"/>
  <c r="H21" i="4" s="1"/>
  <c r="I18" i="1"/>
  <c r="B4" i="4" s="1"/>
  <c r="H18" i="1"/>
  <c r="E18" i="1"/>
  <c r="I20" i="4" s="1"/>
  <c r="D18" i="1"/>
  <c r="E17" i="1"/>
  <c r="I19" i="4" s="1"/>
  <c r="D17" i="1"/>
  <c r="E16" i="1"/>
  <c r="I18" i="4" s="1"/>
  <c r="D16" i="1"/>
  <c r="E15" i="1"/>
  <c r="I17" i="4" s="1"/>
  <c r="K17" i="4" s="1"/>
  <c r="C43" i="5" s="1"/>
  <c r="D15" i="1"/>
  <c r="E14" i="1"/>
  <c r="I16" i="3" s="1"/>
  <c r="D14" i="1"/>
  <c r="E13" i="1"/>
  <c r="I15" i="4" s="1"/>
  <c r="D13" i="1"/>
  <c r="H15" i="3" s="1"/>
  <c r="E12" i="1"/>
  <c r="I14" i="4" s="1"/>
  <c r="D12" i="1"/>
  <c r="E11" i="1"/>
  <c r="I13" i="4" s="1"/>
  <c r="D11" i="1"/>
  <c r="E10" i="1"/>
  <c r="I12" i="4" s="1"/>
  <c r="K12" i="4" s="1"/>
  <c r="C38" i="5" s="1"/>
  <c r="D10" i="1"/>
  <c r="E9" i="1"/>
  <c r="I11" i="4" s="1"/>
  <c r="D9" i="1"/>
  <c r="E8" i="1"/>
  <c r="I10" i="4" s="1"/>
  <c r="D8" i="1"/>
  <c r="E7" i="1"/>
  <c r="I9" i="4" s="1"/>
  <c r="D7" i="1"/>
  <c r="E6" i="1"/>
  <c r="I8" i="4" s="1"/>
  <c r="D6" i="1"/>
  <c r="E5" i="1"/>
  <c r="I7" i="4" s="1"/>
  <c r="K7" i="4" s="1"/>
  <c r="C33" i="5" s="1"/>
  <c r="D5" i="1"/>
  <c r="E4" i="1"/>
  <c r="I6" i="4" s="1"/>
  <c r="D4" i="1"/>
  <c r="E3" i="1"/>
  <c r="I5" i="3" s="1"/>
  <c r="D3" i="1"/>
  <c r="B7" i="3" l="1"/>
  <c r="B24" i="4" s="1"/>
  <c r="I11" i="3"/>
  <c r="H25" i="3"/>
  <c r="H89" i="3"/>
  <c r="I173" i="3"/>
  <c r="I123" i="3"/>
  <c r="H199" i="3"/>
  <c r="H405" i="3"/>
  <c r="H440" i="3"/>
  <c r="I460" i="3"/>
  <c r="H485" i="3"/>
  <c r="I501" i="3"/>
  <c r="I512" i="3"/>
  <c r="H99" i="3"/>
  <c r="H149" i="3"/>
  <c r="I183" i="3"/>
  <c r="I233" i="3"/>
  <c r="I258" i="3"/>
  <c r="I405" i="3"/>
  <c r="H420" i="3"/>
  <c r="I440" i="3"/>
  <c r="H455" i="3"/>
  <c r="I467" i="3"/>
  <c r="H480" i="3"/>
  <c r="I485" i="3"/>
  <c r="I496" i="3"/>
  <c r="K496" i="3" s="1"/>
  <c r="I507" i="3"/>
  <c r="I6" i="3"/>
  <c r="I13" i="3"/>
  <c r="I133" i="3"/>
  <c r="H159" i="3"/>
  <c r="H209" i="3"/>
  <c r="I390" i="3"/>
  <c r="I420" i="3"/>
  <c r="I427" i="3"/>
  <c r="I455" i="3"/>
  <c r="K455" i="3" s="1"/>
  <c r="I480" i="3"/>
  <c r="I491" i="3"/>
  <c r="I502" i="3"/>
  <c r="H525" i="3"/>
  <c r="C45" i="3"/>
  <c r="H109" i="3"/>
  <c r="I193" i="3"/>
  <c r="I243" i="3"/>
  <c r="I288" i="3"/>
  <c r="I313" i="3"/>
  <c r="H435" i="3"/>
  <c r="H475" i="3"/>
  <c r="I486" i="3"/>
  <c r="I497" i="3"/>
  <c r="H520" i="3"/>
  <c r="I525" i="3"/>
  <c r="K77" i="4"/>
  <c r="C103" i="5" s="1"/>
  <c r="K39" i="4"/>
  <c r="C65" i="5" s="1"/>
  <c r="I93" i="3"/>
  <c r="I143" i="3"/>
  <c r="H169" i="3"/>
  <c r="H219" i="3"/>
  <c r="I400" i="3"/>
  <c r="H415" i="3"/>
  <c r="I435" i="3"/>
  <c r="H450" i="3"/>
  <c r="I475" i="3"/>
  <c r="I481" i="3"/>
  <c r="I492" i="3"/>
  <c r="H515" i="3"/>
  <c r="I520" i="3"/>
  <c r="H40" i="3"/>
  <c r="H49" i="3"/>
  <c r="H119" i="3"/>
  <c r="I203" i="3"/>
  <c r="I253" i="3"/>
  <c r="I298" i="3"/>
  <c r="I415" i="3"/>
  <c r="I450" i="3"/>
  <c r="I457" i="3"/>
  <c r="H470" i="3"/>
  <c r="I487" i="3"/>
  <c r="H510" i="3"/>
  <c r="I515" i="3"/>
  <c r="H59" i="3"/>
  <c r="I103" i="3"/>
  <c r="I385" i="3"/>
  <c r="H430" i="3"/>
  <c r="H465" i="3"/>
  <c r="I54" i="4"/>
  <c r="I10" i="3"/>
  <c r="H69" i="3"/>
  <c r="H129" i="3"/>
  <c r="I163" i="3"/>
  <c r="I213" i="3"/>
  <c r="I263" i="3"/>
  <c r="H410" i="3"/>
  <c r="I430" i="3"/>
  <c r="H445" i="3"/>
  <c r="I465" i="3"/>
  <c r="K465" i="3" s="1"/>
  <c r="H500" i="3"/>
  <c r="I516" i="3"/>
  <c r="K41" i="4"/>
  <c r="C67" i="5" s="1"/>
  <c r="K55" i="4"/>
  <c r="C81" i="5" s="1"/>
  <c r="K65" i="4"/>
  <c r="C91" i="5" s="1"/>
  <c r="H79" i="3"/>
  <c r="I113" i="3"/>
  <c r="H189" i="3"/>
  <c r="H239" i="3"/>
  <c r="I395" i="3"/>
  <c r="I410" i="3"/>
  <c r="H425" i="3"/>
  <c r="I445" i="3"/>
  <c r="I471" i="3"/>
  <c r="K471" i="3" s="1"/>
  <c r="H495" i="3"/>
  <c r="I500" i="3"/>
  <c r="I511" i="3"/>
  <c r="I522" i="3"/>
  <c r="I21" i="3"/>
  <c r="I21" i="4"/>
  <c r="K21" i="4" s="1"/>
  <c r="C47" i="5" s="1"/>
  <c r="H26" i="3"/>
  <c r="H26" i="4"/>
  <c r="K46" i="4"/>
  <c r="C72" i="5" s="1"/>
  <c r="H72" i="3"/>
  <c r="H72" i="4"/>
  <c r="H97" i="3"/>
  <c r="H97" i="4"/>
  <c r="H122" i="3"/>
  <c r="H122" i="4"/>
  <c r="H132" i="3"/>
  <c r="H132" i="4"/>
  <c r="H142" i="3"/>
  <c r="H142" i="4"/>
  <c r="H152" i="3"/>
  <c r="H152" i="4"/>
  <c r="J152" i="4" s="1"/>
  <c r="L152" i="4" s="1"/>
  <c r="H162" i="4"/>
  <c r="H162" i="3"/>
  <c r="H182" i="4"/>
  <c r="H182" i="3"/>
  <c r="H197" i="4"/>
  <c r="H197" i="3"/>
  <c r="H217" i="4"/>
  <c r="H217" i="3"/>
  <c r="H237" i="4"/>
  <c r="H237" i="3"/>
  <c r="H252" i="4"/>
  <c r="H252" i="3"/>
  <c r="H272" i="4"/>
  <c r="H272" i="3"/>
  <c r="H287" i="4"/>
  <c r="J287" i="4" s="1"/>
  <c r="L287" i="4" s="1"/>
  <c r="H287" i="3"/>
  <c r="H302" i="4"/>
  <c r="H302" i="3"/>
  <c r="H317" i="4"/>
  <c r="H317" i="3"/>
  <c r="H337" i="4"/>
  <c r="H337" i="3"/>
  <c r="H347" i="4"/>
  <c r="J347" i="4" s="1"/>
  <c r="L347" i="4" s="1"/>
  <c r="H347" i="3"/>
  <c r="H367" i="4"/>
  <c r="H367" i="3"/>
  <c r="H387" i="4"/>
  <c r="H387" i="3"/>
  <c r="H397" i="4"/>
  <c r="H397" i="3"/>
  <c r="H417" i="4"/>
  <c r="H417" i="3"/>
  <c r="H432" i="4"/>
  <c r="J432" i="4" s="1"/>
  <c r="L432" i="4" s="1"/>
  <c r="H432" i="3"/>
  <c r="H437" i="4"/>
  <c r="H437" i="3"/>
  <c r="H447" i="4"/>
  <c r="H447" i="3"/>
  <c r="H452" i="4"/>
  <c r="H452" i="3"/>
  <c r="H457" i="4"/>
  <c r="H457" i="3"/>
  <c r="H462" i="4"/>
  <c r="H462" i="3"/>
  <c r="H467" i="4"/>
  <c r="H467" i="3"/>
  <c r="H472" i="4"/>
  <c r="H472" i="3"/>
  <c r="H477" i="4"/>
  <c r="H477" i="3"/>
  <c r="H482" i="4"/>
  <c r="H482" i="3"/>
  <c r="H487" i="4"/>
  <c r="J487" i="4" s="1"/>
  <c r="L487" i="4" s="1"/>
  <c r="H487" i="3"/>
  <c r="H492" i="4"/>
  <c r="J492" i="4" s="1"/>
  <c r="L492" i="4" s="1"/>
  <c r="H492" i="3"/>
  <c r="H502" i="4"/>
  <c r="H502" i="3"/>
  <c r="H512" i="4"/>
  <c r="H512" i="3"/>
  <c r="H517" i="4"/>
  <c r="H517" i="3"/>
  <c r="H522" i="4"/>
  <c r="H522" i="3"/>
  <c r="B10" i="5"/>
  <c r="H5" i="4"/>
  <c r="H5" i="3"/>
  <c r="H20" i="3"/>
  <c r="H20" i="4"/>
  <c r="J20" i="4" s="1"/>
  <c r="L20" i="4" s="1"/>
  <c r="K267" i="4"/>
  <c r="C293" i="5" s="1"/>
  <c r="K10" i="4"/>
  <c r="C36" i="5" s="1"/>
  <c r="K20" i="4"/>
  <c r="C46" i="5" s="1"/>
  <c r="H29" i="3"/>
  <c r="H29" i="4"/>
  <c r="H63" i="4"/>
  <c r="H63" i="3"/>
  <c r="H78" i="3"/>
  <c r="H78" i="4"/>
  <c r="H103" i="4"/>
  <c r="J103" i="4" s="1"/>
  <c r="L103" i="4" s="1"/>
  <c r="H103" i="3"/>
  <c r="H113" i="4"/>
  <c r="H113" i="3"/>
  <c r="H118" i="3"/>
  <c r="H118" i="4"/>
  <c r="H123" i="4"/>
  <c r="J123" i="4" s="1"/>
  <c r="L123" i="4" s="1"/>
  <c r="H123" i="3"/>
  <c r="H133" i="4"/>
  <c r="H133" i="3"/>
  <c r="H153" i="4"/>
  <c r="H153" i="3"/>
  <c r="H163" i="4"/>
  <c r="H163" i="3"/>
  <c r="H178" i="4"/>
  <c r="H178" i="3"/>
  <c r="H188" i="4"/>
  <c r="J188" i="4" s="1"/>
  <c r="L188" i="4" s="1"/>
  <c r="H188" i="3"/>
  <c r="H193" i="4"/>
  <c r="H193" i="3"/>
  <c r="H198" i="4"/>
  <c r="H198" i="3"/>
  <c r="H208" i="4"/>
  <c r="H208" i="3"/>
  <c r="H213" i="4"/>
  <c r="J213" i="4" s="1"/>
  <c r="L213" i="4" s="1"/>
  <c r="H213" i="3"/>
  <c r="H218" i="4"/>
  <c r="J218" i="4" s="1"/>
  <c r="L218" i="4" s="1"/>
  <c r="H218" i="3"/>
  <c r="H223" i="4"/>
  <c r="H223" i="3"/>
  <c r="H228" i="4"/>
  <c r="H228" i="3"/>
  <c r="H233" i="4"/>
  <c r="J233" i="4" s="1"/>
  <c r="L233" i="4" s="1"/>
  <c r="H233" i="3"/>
  <c r="H243" i="4"/>
  <c r="H243" i="3"/>
  <c r="H248" i="4"/>
  <c r="J248" i="4" s="1"/>
  <c r="L248" i="4" s="1"/>
  <c r="H248" i="3"/>
  <c r="H253" i="4"/>
  <c r="H253" i="3"/>
  <c r="H263" i="4"/>
  <c r="H263" i="3"/>
  <c r="H278" i="4"/>
  <c r="H278" i="3"/>
  <c r="H283" i="4"/>
  <c r="J283" i="4" s="1"/>
  <c r="L283" i="4" s="1"/>
  <c r="H283" i="3"/>
  <c r="H293" i="4"/>
  <c r="J293" i="4" s="1"/>
  <c r="L293" i="4" s="1"/>
  <c r="H293" i="3"/>
  <c r="H318" i="4"/>
  <c r="H318" i="3"/>
  <c r="H373" i="4"/>
  <c r="H373" i="3"/>
  <c r="I19" i="3"/>
  <c r="H6" i="4"/>
  <c r="H6" i="3"/>
  <c r="I24" i="3"/>
  <c r="I24" i="4"/>
  <c r="K24" i="4" s="1"/>
  <c r="C50" i="5" s="1"/>
  <c r="K103" i="4"/>
  <c r="C129" i="5" s="1"/>
  <c r="K163" i="4"/>
  <c r="C189" i="5" s="1"/>
  <c r="K203" i="4"/>
  <c r="C229" i="5" s="1"/>
  <c r="H7" i="4"/>
  <c r="H7" i="3"/>
  <c r="H12" i="3"/>
  <c r="H12" i="4"/>
  <c r="H17" i="3"/>
  <c r="H17" i="4"/>
  <c r="I25" i="3"/>
  <c r="I25" i="4"/>
  <c r="K25" i="4" s="1"/>
  <c r="C51" i="5" s="1"/>
  <c r="I30" i="3"/>
  <c r="I30" i="4"/>
  <c r="K30" i="4" s="1"/>
  <c r="C56" i="5" s="1"/>
  <c r="K40" i="4"/>
  <c r="C66" i="5" s="1"/>
  <c r="H45" i="3"/>
  <c r="H45" i="4"/>
  <c r="I49" i="3"/>
  <c r="I49" i="4"/>
  <c r="K49" i="4" s="1"/>
  <c r="C75" i="5" s="1"/>
  <c r="I59" i="3"/>
  <c r="I59" i="4"/>
  <c r="K59" i="4" s="1"/>
  <c r="C85" i="5" s="1"/>
  <c r="I64" i="4"/>
  <c r="I64" i="3"/>
  <c r="I69" i="4"/>
  <c r="I69" i="3"/>
  <c r="I74" i="4"/>
  <c r="I74" i="3"/>
  <c r="I79" i="3"/>
  <c r="I79" i="4"/>
  <c r="K79" i="4" s="1"/>
  <c r="C105" i="5" s="1"/>
  <c r="I84" i="4"/>
  <c r="I84" i="3"/>
  <c r="I89" i="3"/>
  <c r="I89" i="4"/>
  <c r="I94" i="4"/>
  <c r="I94" i="3"/>
  <c r="I99" i="3"/>
  <c r="I99" i="4"/>
  <c r="K99" i="4" s="1"/>
  <c r="C125" i="5" s="1"/>
  <c r="I104" i="4"/>
  <c r="I104" i="3"/>
  <c r="I109" i="4"/>
  <c r="K109" i="4" s="1"/>
  <c r="C135" i="5" s="1"/>
  <c r="I109" i="3"/>
  <c r="I114" i="4"/>
  <c r="I114" i="3"/>
  <c r="I119" i="4"/>
  <c r="I119" i="3"/>
  <c r="I124" i="4"/>
  <c r="I124" i="3"/>
  <c r="I129" i="4"/>
  <c r="I129" i="3"/>
  <c r="I134" i="4"/>
  <c r="K134" i="4" s="1"/>
  <c r="C160" i="5" s="1"/>
  <c r="I134" i="3"/>
  <c r="I139" i="4"/>
  <c r="I139" i="3"/>
  <c r="I144" i="4"/>
  <c r="I144" i="3"/>
  <c r="I149" i="3"/>
  <c r="I149" i="4"/>
  <c r="I154" i="4"/>
  <c r="I154" i="3"/>
  <c r="I159" i="4"/>
  <c r="K159" i="4" s="1"/>
  <c r="C185" i="5" s="1"/>
  <c r="I159" i="3"/>
  <c r="I164" i="4"/>
  <c r="I164" i="3"/>
  <c r="I169" i="4"/>
  <c r="K169" i="4" s="1"/>
  <c r="C195" i="5" s="1"/>
  <c r="I169" i="3"/>
  <c r="I174" i="4"/>
  <c r="I174" i="3"/>
  <c r="I179" i="4"/>
  <c r="I179" i="3"/>
  <c r="I184" i="4"/>
  <c r="K184" i="4" s="1"/>
  <c r="C210" i="5" s="1"/>
  <c r="I184" i="3"/>
  <c r="I189" i="4"/>
  <c r="I189" i="3"/>
  <c r="I194" i="4"/>
  <c r="I194" i="3"/>
  <c r="I199" i="4"/>
  <c r="K199" i="4" s="1"/>
  <c r="C225" i="5" s="1"/>
  <c r="I199" i="3"/>
  <c r="I204" i="4"/>
  <c r="I204" i="3"/>
  <c r="I209" i="4"/>
  <c r="I209" i="3"/>
  <c r="I214" i="4"/>
  <c r="I214" i="3"/>
  <c r="I219" i="4"/>
  <c r="I219" i="3"/>
  <c r="I224" i="4"/>
  <c r="I224" i="3"/>
  <c r="I229" i="4"/>
  <c r="I229" i="3"/>
  <c r="I234" i="4"/>
  <c r="K234" i="4" s="1"/>
  <c r="C260" i="5" s="1"/>
  <c r="I234" i="3"/>
  <c r="I239" i="4"/>
  <c r="I239" i="3"/>
  <c r="I244" i="4"/>
  <c r="I244" i="3"/>
  <c r="I249" i="4"/>
  <c r="I249" i="3"/>
  <c r="I254" i="4"/>
  <c r="I254" i="3"/>
  <c r="I259" i="4"/>
  <c r="I259" i="3"/>
  <c r="I264" i="4"/>
  <c r="I264" i="3"/>
  <c r="I269" i="4"/>
  <c r="K269" i="4" s="1"/>
  <c r="C295" i="5" s="1"/>
  <c r="I269" i="3"/>
  <c r="I274" i="4"/>
  <c r="I274" i="3"/>
  <c r="I279" i="4"/>
  <c r="I279" i="3"/>
  <c r="I284" i="4"/>
  <c r="K284" i="4" s="1"/>
  <c r="C310" i="5" s="1"/>
  <c r="I284" i="3"/>
  <c r="I289" i="4"/>
  <c r="K289" i="4" s="1"/>
  <c r="C315" i="5" s="1"/>
  <c r="I289" i="3"/>
  <c r="I294" i="4"/>
  <c r="I294" i="3"/>
  <c r="I299" i="4"/>
  <c r="K299" i="4" s="1"/>
  <c r="C325" i="5" s="1"/>
  <c r="I299" i="3"/>
  <c r="I304" i="4"/>
  <c r="I304" i="3"/>
  <c r="I309" i="4"/>
  <c r="K309" i="4" s="1"/>
  <c r="C335" i="5" s="1"/>
  <c r="I309" i="3"/>
  <c r="I314" i="4"/>
  <c r="I314" i="3"/>
  <c r="I319" i="4"/>
  <c r="I319" i="3"/>
  <c r="I324" i="4"/>
  <c r="I324" i="3"/>
  <c r="I329" i="4"/>
  <c r="I329" i="3"/>
  <c r="I334" i="4"/>
  <c r="K334" i="4" s="1"/>
  <c r="C360" i="5" s="1"/>
  <c r="I334" i="3"/>
  <c r="I339" i="4"/>
  <c r="I339" i="3"/>
  <c r="I344" i="4"/>
  <c r="I344" i="3"/>
  <c r="I349" i="4"/>
  <c r="I349" i="3"/>
  <c r="I354" i="4"/>
  <c r="I354" i="3"/>
  <c r="I359" i="4"/>
  <c r="I359" i="3"/>
  <c r="I364" i="4"/>
  <c r="I364" i="3"/>
  <c r="I369" i="4"/>
  <c r="I369" i="3"/>
  <c r="I374" i="4"/>
  <c r="K374" i="4" s="1"/>
  <c r="C400" i="5" s="1"/>
  <c r="I374" i="3"/>
  <c r="I379" i="4"/>
  <c r="I379" i="3"/>
  <c r="I384" i="4"/>
  <c r="I384" i="3"/>
  <c r="I389" i="4"/>
  <c r="I389" i="3"/>
  <c r="I394" i="4"/>
  <c r="I394" i="3"/>
  <c r="I399" i="4"/>
  <c r="I399" i="3"/>
  <c r="I404" i="4"/>
  <c r="I404" i="3"/>
  <c r="I409" i="4"/>
  <c r="I409" i="3"/>
  <c r="I414" i="4"/>
  <c r="I414" i="3"/>
  <c r="I419" i="4"/>
  <c r="I419" i="3"/>
  <c r="I424" i="4"/>
  <c r="I424" i="3"/>
  <c r="I429" i="4"/>
  <c r="I429" i="3"/>
  <c r="I434" i="4"/>
  <c r="K434" i="4" s="1"/>
  <c r="C460" i="5" s="1"/>
  <c r="I434" i="3"/>
  <c r="I439" i="4"/>
  <c r="I439" i="3"/>
  <c r="I444" i="4"/>
  <c r="I444" i="3"/>
  <c r="I449" i="4"/>
  <c r="I449" i="3"/>
  <c r="I454" i="4"/>
  <c r="I454" i="3"/>
  <c r="I459" i="4"/>
  <c r="I459" i="3"/>
  <c r="I464" i="4"/>
  <c r="I464" i="3"/>
  <c r="I469" i="4"/>
  <c r="I469" i="3"/>
  <c r="I474" i="4"/>
  <c r="K474" i="4" s="1"/>
  <c r="C500" i="5" s="1"/>
  <c r="I474" i="3"/>
  <c r="I479" i="4"/>
  <c r="I479" i="3"/>
  <c r="I484" i="4"/>
  <c r="K484" i="4" s="1"/>
  <c r="C510" i="5" s="1"/>
  <c r="I484" i="3"/>
  <c r="I489" i="4"/>
  <c r="I489" i="3"/>
  <c r="I494" i="4"/>
  <c r="I494" i="3"/>
  <c r="I499" i="4"/>
  <c r="I499" i="3"/>
  <c r="I504" i="4"/>
  <c r="I504" i="3"/>
  <c r="I509" i="4"/>
  <c r="I509" i="3"/>
  <c r="I514" i="4"/>
  <c r="I514" i="3"/>
  <c r="I519" i="4"/>
  <c r="I519" i="3"/>
  <c r="I524" i="4"/>
  <c r="I524" i="3"/>
  <c r="I18" i="3"/>
  <c r="I23" i="3"/>
  <c r="B27" i="3"/>
  <c r="B46" i="3"/>
  <c r="I47" i="3"/>
  <c r="I257" i="3"/>
  <c r="I276" i="3"/>
  <c r="I283" i="3"/>
  <c r="I290" i="3"/>
  <c r="H295" i="3"/>
  <c r="I307" i="3"/>
  <c r="H340" i="3"/>
  <c r="H365" i="3"/>
  <c r="H390" i="3"/>
  <c r="I447" i="3"/>
  <c r="H58" i="4"/>
  <c r="C27" i="3"/>
  <c r="H32" i="3"/>
  <c r="H39" i="3"/>
  <c r="C46" i="3"/>
  <c r="I51" i="3"/>
  <c r="H55" i="3"/>
  <c r="I57" i="3"/>
  <c r="I61" i="3"/>
  <c r="H65" i="3"/>
  <c r="I67" i="3"/>
  <c r="I71" i="3"/>
  <c r="H75" i="3"/>
  <c r="I77" i="3"/>
  <c r="I81" i="3"/>
  <c r="H85" i="3"/>
  <c r="I87" i="3"/>
  <c r="I91" i="3"/>
  <c r="H95" i="3"/>
  <c r="I97" i="3"/>
  <c r="I101" i="3"/>
  <c r="H105" i="3"/>
  <c r="I107" i="3"/>
  <c r="I111" i="3"/>
  <c r="H115" i="3"/>
  <c r="I117" i="3"/>
  <c r="I121" i="3"/>
  <c r="H125" i="3"/>
  <c r="I127" i="3"/>
  <c r="I131" i="3"/>
  <c r="H135" i="3"/>
  <c r="I137" i="3"/>
  <c r="I141" i="3"/>
  <c r="H145" i="3"/>
  <c r="I147" i="3"/>
  <c r="I151" i="3"/>
  <c r="H155" i="3"/>
  <c r="I157" i="3"/>
  <c r="I161" i="3"/>
  <c r="H165" i="3"/>
  <c r="I167" i="3"/>
  <c r="I171" i="3"/>
  <c r="H175" i="3"/>
  <c r="I177" i="3"/>
  <c r="I181" i="3"/>
  <c r="H185" i="3"/>
  <c r="I187" i="3"/>
  <c r="I191" i="3"/>
  <c r="H195" i="3"/>
  <c r="I197" i="3"/>
  <c r="I201" i="3"/>
  <c r="H205" i="3"/>
  <c r="I207" i="3"/>
  <c r="I211" i="3"/>
  <c r="H215" i="3"/>
  <c r="I217" i="3"/>
  <c r="I221" i="3"/>
  <c r="H225" i="3"/>
  <c r="I227" i="3"/>
  <c r="I231" i="3"/>
  <c r="H235" i="3"/>
  <c r="I237" i="3"/>
  <c r="I241" i="3"/>
  <c r="H245" i="3"/>
  <c r="I247" i="3"/>
  <c r="I251" i="3"/>
  <c r="H255" i="3"/>
  <c r="I262" i="3"/>
  <c r="I281" i="3"/>
  <c r="I295" i="3"/>
  <c r="H300" i="3"/>
  <c r="I312" i="3"/>
  <c r="I332" i="3"/>
  <c r="I340" i="3"/>
  <c r="I346" i="3"/>
  <c r="I357" i="3"/>
  <c r="I365" i="3"/>
  <c r="I371" i="3"/>
  <c r="I382" i="3"/>
  <c r="I396" i="3"/>
  <c r="I407" i="3"/>
  <c r="I421" i="3"/>
  <c r="I432" i="3"/>
  <c r="I441" i="3"/>
  <c r="H15" i="4"/>
  <c r="J25" i="4"/>
  <c r="L25" i="4" s="1"/>
  <c r="H31" i="4"/>
  <c r="I36" i="4"/>
  <c r="K36" i="4" s="1"/>
  <c r="C62" i="5" s="1"/>
  <c r="K165" i="4"/>
  <c r="C191" i="5" s="1"/>
  <c r="I14" i="3"/>
  <c r="B29" i="3"/>
  <c r="I32" i="3"/>
  <c r="H34" i="3"/>
  <c r="I39" i="3"/>
  <c r="H41" i="3"/>
  <c r="I53" i="3"/>
  <c r="I55" i="3"/>
  <c r="I63" i="3"/>
  <c r="I65" i="3"/>
  <c r="I73" i="3"/>
  <c r="I75" i="3"/>
  <c r="I83" i="3"/>
  <c r="I85" i="3"/>
  <c r="I95" i="3"/>
  <c r="I105" i="3"/>
  <c r="I115" i="3"/>
  <c r="I125" i="3"/>
  <c r="I135" i="3"/>
  <c r="I145" i="3"/>
  <c r="I153" i="3"/>
  <c r="I155" i="3"/>
  <c r="I165" i="3"/>
  <c r="I175" i="3"/>
  <c r="I185" i="3"/>
  <c r="I195" i="3"/>
  <c r="I205" i="3"/>
  <c r="I215" i="3"/>
  <c r="I225" i="3"/>
  <c r="I235" i="3"/>
  <c r="I245" i="3"/>
  <c r="I255" i="3"/>
  <c r="I267" i="3"/>
  <c r="I286" i="3"/>
  <c r="I300" i="3"/>
  <c r="H305" i="3"/>
  <c r="I317" i="3"/>
  <c r="H335" i="3"/>
  <c r="H360" i="3"/>
  <c r="H385" i="3"/>
  <c r="K8" i="4"/>
  <c r="C34" i="5" s="1"/>
  <c r="K13" i="4"/>
  <c r="C39" i="5" s="1"/>
  <c r="K18" i="4"/>
  <c r="C44" i="5" s="1"/>
  <c r="H37" i="3"/>
  <c r="H37" i="4"/>
  <c r="H42" i="4"/>
  <c r="H42" i="3"/>
  <c r="H46" i="3"/>
  <c r="H46" i="4"/>
  <c r="H51" i="4"/>
  <c r="H51" i="3"/>
  <c r="H56" i="4"/>
  <c r="H56" i="3"/>
  <c r="H61" i="4"/>
  <c r="H61" i="3"/>
  <c r="H66" i="4"/>
  <c r="H66" i="3"/>
  <c r="H71" i="4"/>
  <c r="H71" i="3"/>
  <c r="H76" i="4"/>
  <c r="J76" i="4" s="1"/>
  <c r="L76" i="4" s="1"/>
  <c r="H76" i="3"/>
  <c r="H81" i="4"/>
  <c r="J81" i="4" s="1"/>
  <c r="L81" i="4" s="1"/>
  <c r="H81" i="3"/>
  <c r="H86" i="4"/>
  <c r="H86" i="3"/>
  <c r="H91" i="4"/>
  <c r="H91" i="3"/>
  <c r="H96" i="4"/>
  <c r="H96" i="3"/>
  <c r="H101" i="4"/>
  <c r="J101" i="4" s="1"/>
  <c r="L101" i="4" s="1"/>
  <c r="H101" i="3"/>
  <c r="H106" i="4"/>
  <c r="J106" i="4" s="1"/>
  <c r="L106" i="4" s="1"/>
  <c r="H106" i="3"/>
  <c r="H111" i="4"/>
  <c r="H111" i="3"/>
  <c r="H116" i="4"/>
  <c r="H116" i="3"/>
  <c r="H121" i="4"/>
  <c r="H121" i="3"/>
  <c r="H126" i="4"/>
  <c r="J126" i="4" s="1"/>
  <c r="L126" i="4" s="1"/>
  <c r="H126" i="3"/>
  <c r="H131" i="4"/>
  <c r="H131" i="3"/>
  <c r="H136" i="4"/>
  <c r="H136" i="3"/>
  <c r="H141" i="4"/>
  <c r="H141" i="3"/>
  <c r="H146" i="4"/>
  <c r="H146" i="3"/>
  <c r="H151" i="4"/>
  <c r="J151" i="4" s="1"/>
  <c r="L151" i="4" s="1"/>
  <c r="H151" i="3"/>
  <c r="H156" i="4"/>
  <c r="H156" i="3"/>
  <c r="H161" i="4"/>
  <c r="H161" i="3"/>
  <c r="H166" i="4"/>
  <c r="H166" i="3"/>
  <c r="H171" i="4"/>
  <c r="H171" i="3"/>
  <c r="H176" i="4"/>
  <c r="H176" i="3"/>
  <c r="H181" i="4"/>
  <c r="J181" i="4" s="1"/>
  <c r="L181" i="4" s="1"/>
  <c r="H181" i="3"/>
  <c r="H186" i="4"/>
  <c r="H186" i="3"/>
  <c r="H191" i="4"/>
  <c r="H191" i="3"/>
  <c r="H196" i="4"/>
  <c r="H196" i="3"/>
  <c r="H201" i="4"/>
  <c r="J201" i="4" s="1"/>
  <c r="L201" i="4" s="1"/>
  <c r="H201" i="3"/>
  <c r="H206" i="4"/>
  <c r="J206" i="4" s="1"/>
  <c r="L206" i="4" s="1"/>
  <c r="H206" i="3"/>
  <c r="H211" i="4"/>
  <c r="H211" i="3"/>
  <c r="H216" i="4"/>
  <c r="J216" i="4" s="1"/>
  <c r="L216" i="4" s="1"/>
  <c r="H216" i="3"/>
  <c r="H221" i="4"/>
  <c r="H221" i="3"/>
  <c r="H226" i="4"/>
  <c r="H226" i="3"/>
  <c r="H231" i="4"/>
  <c r="H231" i="3"/>
  <c r="H236" i="4"/>
  <c r="H236" i="3"/>
  <c r="H241" i="4"/>
  <c r="H241" i="3"/>
  <c r="H246" i="4"/>
  <c r="H246" i="3"/>
  <c r="H251" i="4"/>
  <c r="J251" i="4" s="1"/>
  <c r="L251" i="4" s="1"/>
  <c r="H251" i="3"/>
  <c r="H256" i="4"/>
  <c r="H256" i="3"/>
  <c r="H261" i="4"/>
  <c r="H261" i="3"/>
  <c r="H266" i="4"/>
  <c r="H266" i="3"/>
  <c r="H271" i="4"/>
  <c r="H271" i="3"/>
  <c r="H276" i="4"/>
  <c r="J276" i="4" s="1"/>
  <c r="L276" i="4" s="1"/>
  <c r="H276" i="3"/>
  <c r="H281" i="4"/>
  <c r="J281" i="4" s="1"/>
  <c r="L281" i="4" s="1"/>
  <c r="H281" i="3"/>
  <c r="H286" i="4"/>
  <c r="H286" i="3"/>
  <c r="H291" i="4"/>
  <c r="H291" i="3"/>
  <c r="H296" i="4"/>
  <c r="H296" i="3"/>
  <c r="H301" i="4"/>
  <c r="J301" i="4" s="1"/>
  <c r="L301" i="4" s="1"/>
  <c r="H301" i="3"/>
  <c r="H306" i="4"/>
  <c r="J306" i="4" s="1"/>
  <c r="L306" i="4" s="1"/>
  <c r="H306" i="3"/>
  <c r="H311" i="4"/>
  <c r="H311" i="3"/>
  <c r="H316" i="4"/>
  <c r="H316" i="3"/>
  <c r="H321" i="4"/>
  <c r="H321" i="3"/>
  <c r="H326" i="4"/>
  <c r="J326" i="4" s="1"/>
  <c r="L326" i="4" s="1"/>
  <c r="H326" i="3"/>
  <c r="H331" i="4"/>
  <c r="H331" i="3"/>
  <c r="H336" i="4"/>
  <c r="H336" i="3"/>
  <c r="H341" i="4"/>
  <c r="H341" i="3"/>
  <c r="H346" i="4"/>
  <c r="H346" i="3"/>
  <c r="H351" i="4"/>
  <c r="J351" i="4" s="1"/>
  <c r="L351" i="4" s="1"/>
  <c r="H351" i="3"/>
  <c r="H356" i="4"/>
  <c r="H356" i="3"/>
  <c r="H361" i="4"/>
  <c r="J361" i="4" s="1"/>
  <c r="L361" i="4" s="1"/>
  <c r="H361" i="3"/>
  <c r="H366" i="4"/>
  <c r="H366" i="3"/>
  <c r="H371" i="4"/>
  <c r="H371" i="3"/>
  <c r="H376" i="4"/>
  <c r="H376" i="3"/>
  <c r="H381" i="4"/>
  <c r="H381" i="3"/>
  <c r="H386" i="4"/>
  <c r="J386" i="4" s="1"/>
  <c r="L386" i="4" s="1"/>
  <c r="H386" i="3"/>
  <c r="H391" i="4"/>
  <c r="J391" i="4" s="1"/>
  <c r="L391" i="4" s="1"/>
  <c r="H391" i="3"/>
  <c r="H396" i="4"/>
  <c r="H396" i="3"/>
  <c r="H401" i="4"/>
  <c r="H401" i="3"/>
  <c r="H406" i="4"/>
  <c r="H406" i="3"/>
  <c r="H411" i="4"/>
  <c r="J411" i="4" s="1"/>
  <c r="L411" i="4" s="1"/>
  <c r="H411" i="3"/>
  <c r="H416" i="4"/>
  <c r="J416" i="4" s="1"/>
  <c r="L416" i="4" s="1"/>
  <c r="H416" i="3"/>
  <c r="H421" i="4"/>
  <c r="H421" i="3"/>
  <c r="H426" i="4"/>
  <c r="H426" i="3"/>
  <c r="H431" i="4"/>
  <c r="J431" i="4" s="1"/>
  <c r="L431" i="4" s="1"/>
  <c r="H431" i="3"/>
  <c r="H436" i="4"/>
  <c r="H436" i="3"/>
  <c r="H441" i="4"/>
  <c r="H441" i="3"/>
  <c r="H446" i="4"/>
  <c r="H446" i="3"/>
  <c r="H451" i="4"/>
  <c r="H451" i="3"/>
  <c r="H456" i="4"/>
  <c r="H456" i="3"/>
  <c r="H461" i="4"/>
  <c r="H461" i="3"/>
  <c r="H466" i="4"/>
  <c r="H466" i="3"/>
  <c r="H471" i="4"/>
  <c r="H471" i="3"/>
  <c r="H476" i="4"/>
  <c r="H476" i="3"/>
  <c r="H481" i="4"/>
  <c r="J481" i="4" s="1"/>
  <c r="L481" i="4" s="1"/>
  <c r="H481" i="3"/>
  <c r="H486" i="4"/>
  <c r="J486" i="4" s="1"/>
  <c r="L486" i="4" s="1"/>
  <c r="H486" i="3"/>
  <c r="H491" i="4"/>
  <c r="H491" i="3"/>
  <c r="H496" i="4"/>
  <c r="H496" i="3"/>
  <c r="H501" i="4"/>
  <c r="J501" i="4" s="1"/>
  <c r="L501" i="4" s="1"/>
  <c r="H501" i="3"/>
  <c r="H506" i="4"/>
  <c r="H506" i="3"/>
  <c r="H511" i="4"/>
  <c r="H511" i="3"/>
  <c r="H516" i="4"/>
  <c r="J516" i="4" s="1"/>
  <c r="L516" i="4" s="1"/>
  <c r="H516" i="3"/>
  <c r="H521" i="4"/>
  <c r="H521" i="3"/>
  <c r="B5" i="3"/>
  <c r="B48" i="3" s="1"/>
  <c r="I8" i="3"/>
  <c r="I17" i="3"/>
  <c r="H22" i="3"/>
  <c r="C29" i="3"/>
  <c r="I41" i="3"/>
  <c r="I43" i="3"/>
  <c r="B45" i="3"/>
  <c r="I46" i="3"/>
  <c r="H260" i="3"/>
  <c r="I272" i="3"/>
  <c r="I291" i="3"/>
  <c r="I305" i="3"/>
  <c r="H310" i="3"/>
  <c r="I322" i="3"/>
  <c r="I327" i="3"/>
  <c r="I335" i="3"/>
  <c r="I341" i="3"/>
  <c r="I352" i="3"/>
  <c r="I360" i="3"/>
  <c r="I366" i="3"/>
  <c r="I377" i="3"/>
  <c r="I391" i="3"/>
  <c r="I402" i="3"/>
  <c r="I416" i="3"/>
  <c r="I451" i="3"/>
  <c r="I16" i="4"/>
  <c r="K16" i="4" s="1"/>
  <c r="C42" i="5" s="1"/>
  <c r="J21" i="4"/>
  <c r="L21" i="4" s="1"/>
  <c r="I26" i="4"/>
  <c r="K26" i="4" s="1"/>
  <c r="C52" i="5" s="1"/>
  <c r="I37" i="4"/>
  <c r="K37" i="4" s="1"/>
  <c r="C63" i="5" s="1"/>
  <c r="I48" i="4"/>
  <c r="K48" i="4" s="1"/>
  <c r="C74" i="5" s="1"/>
  <c r="I20" i="3"/>
  <c r="I22" i="3"/>
  <c r="I260" i="3"/>
  <c r="H265" i="3"/>
  <c r="I277" i="3"/>
  <c r="I296" i="3"/>
  <c r="I310" i="3"/>
  <c r="H315" i="3"/>
  <c r="H330" i="3"/>
  <c r="H355" i="3"/>
  <c r="H380" i="3"/>
  <c r="I442" i="3"/>
  <c r="K293" i="4"/>
  <c r="C319" i="5" s="1"/>
  <c r="H24" i="3"/>
  <c r="I265" i="3"/>
  <c r="H270" i="3"/>
  <c r="I282" i="3"/>
  <c r="I301" i="3"/>
  <c r="I315" i="3"/>
  <c r="H320" i="3"/>
  <c r="I330" i="3"/>
  <c r="I336" i="3"/>
  <c r="I347" i="3"/>
  <c r="I355" i="3"/>
  <c r="I361" i="3"/>
  <c r="I372" i="3"/>
  <c r="I380" i="3"/>
  <c r="I386" i="3"/>
  <c r="I397" i="3"/>
  <c r="I411" i="3"/>
  <c r="I422" i="3"/>
  <c r="I436" i="3"/>
  <c r="I461" i="3"/>
  <c r="I472" i="3"/>
  <c r="J17" i="4"/>
  <c r="L17" i="4" s="1"/>
  <c r="H27" i="4"/>
  <c r="I33" i="4"/>
  <c r="K33" i="4" s="1"/>
  <c r="C59" i="5" s="1"/>
  <c r="I38" i="4"/>
  <c r="K38" i="4" s="1"/>
  <c r="C64" i="5" s="1"/>
  <c r="H47" i="3"/>
  <c r="H47" i="4"/>
  <c r="J47" i="4" s="1"/>
  <c r="L47" i="4" s="1"/>
  <c r="H52" i="3"/>
  <c r="H52" i="4"/>
  <c r="H67" i="3"/>
  <c r="H67" i="4"/>
  <c r="H82" i="3"/>
  <c r="H82" i="4"/>
  <c r="H87" i="3"/>
  <c r="H87" i="4"/>
  <c r="J87" i="4" s="1"/>
  <c r="L87" i="4" s="1"/>
  <c r="H102" i="3"/>
  <c r="H102" i="4"/>
  <c r="H112" i="3"/>
  <c r="H112" i="4"/>
  <c r="J112" i="4" s="1"/>
  <c r="L112" i="4" s="1"/>
  <c r="H172" i="4"/>
  <c r="H172" i="3"/>
  <c r="I28" i="3"/>
  <c r="I28" i="4"/>
  <c r="K28" i="4" s="1"/>
  <c r="C54" i="5" s="1"/>
  <c r="K47" i="4"/>
  <c r="C73" i="5" s="1"/>
  <c r="K67" i="4"/>
  <c r="C93" i="5" s="1"/>
  <c r="K187" i="4"/>
  <c r="C213" i="5" s="1"/>
  <c r="B28" i="3"/>
  <c r="H33" i="3"/>
  <c r="H38" i="3"/>
  <c r="I45" i="3"/>
  <c r="H50" i="3"/>
  <c r="I52" i="3"/>
  <c r="I56" i="3"/>
  <c r="H60" i="3"/>
  <c r="I62" i="3"/>
  <c r="I66" i="3"/>
  <c r="H70" i="3"/>
  <c r="I72" i="3"/>
  <c r="I76" i="3"/>
  <c r="H80" i="3"/>
  <c r="I82" i="3"/>
  <c r="I86" i="3"/>
  <c r="H90" i="3"/>
  <c r="I92" i="3"/>
  <c r="I96" i="3"/>
  <c r="H100" i="3"/>
  <c r="I102" i="3"/>
  <c r="I106" i="3"/>
  <c r="H110" i="3"/>
  <c r="I112" i="3"/>
  <c r="I116" i="3"/>
  <c r="H120" i="3"/>
  <c r="I122" i="3"/>
  <c r="I126" i="3"/>
  <c r="H130" i="3"/>
  <c r="I132" i="3"/>
  <c r="I136" i="3"/>
  <c r="H140" i="3"/>
  <c r="I142" i="3"/>
  <c r="I146" i="3"/>
  <c r="H150" i="3"/>
  <c r="I152" i="3"/>
  <c r="I156" i="3"/>
  <c r="H160" i="3"/>
  <c r="I162" i="3"/>
  <c r="I166" i="3"/>
  <c r="H170" i="3"/>
  <c r="I172" i="3"/>
  <c r="I176" i="3"/>
  <c r="H180" i="3"/>
  <c r="I182" i="3"/>
  <c r="I186" i="3"/>
  <c r="H190" i="3"/>
  <c r="I192" i="3"/>
  <c r="I196" i="3"/>
  <c r="H200" i="3"/>
  <c r="I202" i="3"/>
  <c r="I206" i="3"/>
  <c r="H210" i="3"/>
  <c r="I212" i="3"/>
  <c r="I216" i="3"/>
  <c r="H220" i="3"/>
  <c r="I222" i="3"/>
  <c r="I226" i="3"/>
  <c r="H230" i="3"/>
  <c r="I232" i="3"/>
  <c r="I236" i="3"/>
  <c r="H240" i="3"/>
  <c r="I242" i="3"/>
  <c r="I246" i="3"/>
  <c r="H250" i="3"/>
  <c r="I252" i="3"/>
  <c r="I256" i="3"/>
  <c r="I270" i="3"/>
  <c r="H275" i="3"/>
  <c r="I287" i="3"/>
  <c r="I306" i="3"/>
  <c r="I320" i="3"/>
  <c r="H325" i="3"/>
  <c r="H350" i="3"/>
  <c r="H375" i="3"/>
  <c r="H400" i="3"/>
  <c r="I452" i="3"/>
  <c r="J74" i="4"/>
  <c r="L74" i="4" s="1"/>
  <c r="K80" i="4"/>
  <c r="C106" i="5" s="1"/>
  <c r="K90" i="4"/>
  <c r="C116" i="5" s="1"/>
  <c r="I27" i="3"/>
  <c r="I27" i="4"/>
  <c r="K27" i="4" s="1"/>
  <c r="C53" i="5" s="1"/>
  <c r="K91" i="4"/>
  <c r="C117" i="5" s="1"/>
  <c r="K101" i="4"/>
  <c r="C127" i="5" s="1"/>
  <c r="H192" i="4"/>
  <c r="H192" i="3"/>
  <c r="H212" i="4"/>
  <c r="H212" i="3"/>
  <c r="H232" i="4"/>
  <c r="J232" i="4" s="1"/>
  <c r="L232" i="4" s="1"/>
  <c r="H232" i="3"/>
  <c r="H257" i="4"/>
  <c r="J257" i="4" s="1"/>
  <c r="L257" i="4" s="1"/>
  <c r="H257" i="3"/>
  <c r="H267" i="4"/>
  <c r="J267" i="4" s="1"/>
  <c r="L267" i="4" s="1"/>
  <c r="H267" i="3"/>
  <c r="J267" i="3" s="1"/>
  <c r="H297" i="4"/>
  <c r="J297" i="4" s="1"/>
  <c r="L297" i="4" s="1"/>
  <c r="H297" i="3"/>
  <c r="H307" i="4"/>
  <c r="H307" i="3"/>
  <c r="H327" i="4"/>
  <c r="H327" i="3"/>
  <c r="H352" i="4"/>
  <c r="J352" i="4" s="1"/>
  <c r="L352" i="4" s="1"/>
  <c r="H352" i="3"/>
  <c r="H362" i="4"/>
  <c r="J362" i="4" s="1"/>
  <c r="L362" i="4" s="1"/>
  <c r="H362" i="3"/>
  <c r="J362" i="3" s="1"/>
  <c r="H377" i="4"/>
  <c r="J377" i="4" s="1"/>
  <c r="L377" i="4" s="1"/>
  <c r="H377" i="3"/>
  <c r="H392" i="4"/>
  <c r="J392" i="4" s="1"/>
  <c r="L392" i="4" s="1"/>
  <c r="H392" i="3"/>
  <c r="H407" i="4"/>
  <c r="H407" i="3"/>
  <c r="H427" i="4"/>
  <c r="H427" i="3"/>
  <c r="H507" i="4"/>
  <c r="J507" i="4" s="1"/>
  <c r="L507" i="4" s="1"/>
  <c r="H507" i="3"/>
  <c r="J507" i="3" s="1"/>
  <c r="K57" i="4"/>
  <c r="C83" i="5" s="1"/>
  <c r="K87" i="4"/>
  <c r="C113" i="5" s="1"/>
  <c r="B23" i="3"/>
  <c r="C28" i="3"/>
  <c r="I40" i="3"/>
  <c r="I50" i="3"/>
  <c r="H54" i="3"/>
  <c r="I58" i="3"/>
  <c r="I60" i="3"/>
  <c r="H64" i="3"/>
  <c r="J64" i="3" s="1"/>
  <c r="I68" i="3"/>
  <c r="I70" i="3"/>
  <c r="H74" i="3"/>
  <c r="I78" i="3"/>
  <c r="I80" i="3"/>
  <c r="H84" i="3"/>
  <c r="I88" i="3"/>
  <c r="I90" i="3"/>
  <c r="H94" i="3"/>
  <c r="I98" i="3"/>
  <c r="I100" i="3"/>
  <c r="H104" i="3"/>
  <c r="I108" i="3"/>
  <c r="I110" i="3"/>
  <c r="H114" i="3"/>
  <c r="I118" i="3"/>
  <c r="I120" i="3"/>
  <c r="H124" i="3"/>
  <c r="I128" i="3"/>
  <c r="I130" i="3"/>
  <c r="H134" i="3"/>
  <c r="I138" i="3"/>
  <c r="I140" i="3"/>
  <c r="H144" i="3"/>
  <c r="I148" i="3"/>
  <c r="I150" i="3"/>
  <c r="H154" i="3"/>
  <c r="I158" i="3"/>
  <c r="I160" i="3"/>
  <c r="H164" i="3"/>
  <c r="J164" i="3" s="1"/>
  <c r="I168" i="3"/>
  <c r="I170" i="3"/>
  <c r="H174" i="3"/>
  <c r="I178" i="3"/>
  <c r="I180" i="3"/>
  <c r="H184" i="3"/>
  <c r="I188" i="3"/>
  <c r="I190" i="3"/>
  <c r="H194" i="3"/>
  <c r="I198" i="3"/>
  <c r="I200" i="3"/>
  <c r="H204" i="3"/>
  <c r="I208" i="3"/>
  <c r="I210" i="3"/>
  <c r="H214" i="3"/>
  <c r="I218" i="3"/>
  <c r="I220" i="3"/>
  <c r="H224" i="3"/>
  <c r="I228" i="3"/>
  <c r="I230" i="3"/>
  <c r="H234" i="3"/>
  <c r="I238" i="3"/>
  <c r="I240" i="3"/>
  <c r="H244" i="3"/>
  <c r="I248" i="3"/>
  <c r="I250" i="3"/>
  <c r="H254" i="3"/>
  <c r="I261" i="3"/>
  <c r="I268" i="3"/>
  <c r="I275" i="3"/>
  <c r="H280" i="3"/>
  <c r="I292" i="3"/>
  <c r="I311" i="3"/>
  <c r="I318" i="3"/>
  <c r="I325" i="3"/>
  <c r="I331" i="3"/>
  <c r="I342" i="3"/>
  <c r="I350" i="3"/>
  <c r="I356" i="3"/>
  <c r="I367" i="3"/>
  <c r="I375" i="3"/>
  <c r="I381" i="3"/>
  <c r="I392" i="3"/>
  <c r="I406" i="3"/>
  <c r="I417" i="3"/>
  <c r="I431" i="3"/>
  <c r="I446" i="3"/>
  <c r="I34" i="4"/>
  <c r="K34" i="4" s="1"/>
  <c r="C60" i="5" s="1"/>
  <c r="H62" i="4"/>
  <c r="K85" i="4"/>
  <c r="C111" i="5" s="1"/>
  <c r="H43" i="3"/>
  <c r="H43" i="4"/>
  <c r="J43" i="4" s="1"/>
  <c r="L43" i="4" s="1"/>
  <c r="H57" i="3"/>
  <c r="H57" i="4"/>
  <c r="H77" i="4"/>
  <c r="H77" i="3"/>
  <c r="H92" i="3"/>
  <c r="H92" i="4"/>
  <c r="J92" i="4" s="1"/>
  <c r="L92" i="4" s="1"/>
  <c r="H107" i="4"/>
  <c r="H107" i="3"/>
  <c r="H117" i="4"/>
  <c r="H117" i="3"/>
  <c r="H127" i="4"/>
  <c r="J127" i="4" s="1"/>
  <c r="L127" i="4" s="1"/>
  <c r="H127" i="3"/>
  <c r="H167" i="4"/>
  <c r="J167" i="4" s="1"/>
  <c r="L167" i="4" s="1"/>
  <c r="H167" i="3"/>
  <c r="H202" i="4"/>
  <c r="H202" i="3"/>
  <c r="H222" i="4"/>
  <c r="J222" i="4" s="1"/>
  <c r="L222" i="4" s="1"/>
  <c r="H222" i="3"/>
  <c r="H242" i="4"/>
  <c r="J242" i="4" s="1"/>
  <c r="L242" i="4" s="1"/>
  <c r="H242" i="3"/>
  <c r="H282" i="4"/>
  <c r="H282" i="3"/>
  <c r="H322" i="4"/>
  <c r="J322" i="4" s="1"/>
  <c r="L322" i="4" s="1"/>
  <c r="H322" i="3"/>
  <c r="H10" i="3"/>
  <c r="H10" i="4"/>
  <c r="J10" i="4" s="1"/>
  <c r="L10" i="4" s="1"/>
  <c r="K97" i="4"/>
  <c r="C123" i="5" s="1"/>
  <c r="K217" i="4"/>
  <c r="C243" i="5" s="1"/>
  <c r="K237" i="4"/>
  <c r="C263" i="5" s="1"/>
  <c r="H11" i="3"/>
  <c r="H11" i="4"/>
  <c r="J11" i="4" s="1"/>
  <c r="L11" i="4" s="1"/>
  <c r="I29" i="3"/>
  <c r="I29" i="4"/>
  <c r="K29" i="4" s="1"/>
  <c r="C55" i="5" s="1"/>
  <c r="K53" i="4"/>
  <c r="C79" i="5" s="1"/>
  <c r="K153" i="4"/>
  <c r="C179" i="5" s="1"/>
  <c r="K233" i="4"/>
  <c r="C259" i="5" s="1"/>
  <c r="K253" i="4"/>
  <c r="C279" i="5" s="1"/>
  <c r="K283" i="4"/>
  <c r="C309" i="5" s="1"/>
  <c r="K323" i="4"/>
  <c r="C349" i="5" s="1"/>
  <c r="I328" i="4"/>
  <c r="I328" i="3"/>
  <c r="I333" i="4"/>
  <c r="K333" i="4" s="1"/>
  <c r="C359" i="5" s="1"/>
  <c r="I333" i="3"/>
  <c r="I338" i="4"/>
  <c r="K338" i="4" s="1"/>
  <c r="C364" i="5" s="1"/>
  <c r="I338" i="3"/>
  <c r="I343" i="4"/>
  <c r="I343" i="3"/>
  <c r="I348" i="4"/>
  <c r="I348" i="3"/>
  <c r="I353" i="4"/>
  <c r="I353" i="3"/>
  <c r="I358" i="4"/>
  <c r="K358" i="4" s="1"/>
  <c r="C384" i="5" s="1"/>
  <c r="I358" i="3"/>
  <c r="I363" i="4"/>
  <c r="K363" i="4" s="1"/>
  <c r="C389" i="5" s="1"/>
  <c r="I363" i="3"/>
  <c r="I368" i="4"/>
  <c r="K368" i="4" s="1"/>
  <c r="C394" i="5" s="1"/>
  <c r="I368" i="3"/>
  <c r="I373" i="4"/>
  <c r="I373" i="3"/>
  <c r="I378" i="4"/>
  <c r="I378" i="3"/>
  <c r="I383" i="4"/>
  <c r="I383" i="3"/>
  <c r="I388" i="4"/>
  <c r="K388" i="4" s="1"/>
  <c r="C414" i="5" s="1"/>
  <c r="I388" i="3"/>
  <c r="I393" i="4"/>
  <c r="I393" i="3"/>
  <c r="I398" i="4"/>
  <c r="I398" i="3"/>
  <c r="I403" i="4"/>
  <c r="I403" i="3"/>
  <c r="I408" i="4"/>
  <c r="K408" i="4" s="1"/>
  <c r="C434" i="5" s="1"/>
  <c r="I408" i="3"/>
  <c r="I413" i="4"/>
  <c r="I413" i="3"/>
  <c r="I418" i="4"/>
  <c r="I418" i="3"/>
  <c r="I423" i="4"/>
  <c r="I423" i="3"/>
  <c r="I428" i="4"/>
  <c r="K428" i="4" s="1"/>
  <c r="C454" i="5" s="1"/>
  <c r="I428" i="3"/>
  <c r="I433" i="4"/>
  <c r="I433" i="3"/>
  <c r="I438" i="4"/>
  <c r="K438" i="4" s="1"/>
  <c r="C464" i="5" s="1"/>
  <c r="I438" i="3"/>
  <c r="I443" i="4"/>
  <c r="I443" i="3"/>
  <c r="I448" i="4"/>
  <c r="I448" i="3"/>
  <c r="I453" i="4"/>
  <c r="K453" i="4" s="1"/>
  <c r="C479" i="5" s="1"/>
  <c r="I453" i="3"/>
  <c r="I458" i="4"/>
  <c r="I458" i="3"/>
  <c r="I463" i="4"/>
  <c r="I463" i="3"/>
  <c r="I468" i="4"/>
  <c r="I468" i="3"/>
  <c r="I473" i="4"/>
  <c r="I473" i="3"/>
  <c r="I478" i="4"/>
  <c r="I478" i="3"/>
  <c r="I483" i="4"/>
  <c r="K483" i="4" s="1"/>
  <c r="C509" i="5" s="1"/>
  <c r="I483" i="3"/>
  <c r="I488" i="4"/>
  <c r="K488" i="4" s="1"/>
  <c r="C514" i="5" s="1"/>
  <c r="I488" i="3"/>
  <c r="I493" i="4"/>
  <c r="K493" i="4" s="1"/>
  <c r="C519" i="5" s="1"/>
  <c r="I493" i="3"/>
  <c r="I498" i="4"/>
  <c r="I498" i="3"/>
  <c r="I503" i="4"/>
  <c r="K503" i="4" s="1"/>
  <c r="C529" i="5" s="1"/>
  <c r="I503" i="3"/>
  <c r="I508" i="4"/>
  <c r="K508" i="4" s="1"/>
  <c r="C534" i="5" s="1"/>
  <c r="I508" i="3"/>
  <c r="I513" i="4"/>
  <c r="K513" i="4" s="1"/>
  <c r="C539" i="5" s="1"/>
  <c r="I513" i="3"/>
  <c r="I518" i="4"/>
  <c r="K518" i="4" s="1"/>
  <c r="C544" i="5" s="1"/>
  <c r="I518" i="3"/>
  <c r="I523" i="4"/>
  <c r="I523" i="3"/>
  <c r="I9" i="3"/>
  <c r="I12" i="3"/>
  <c r="B30" i="3"/>
  <c r="H35" i="3"/>
  <c r="I42" i="3"/>
  <c r="I266" i="3"/>
  <c r="I273" i="3"/>
  <c r="I280" i="3"/>
  <c r="H285" i="3"/>
  <c r="I297" i="3"/>
  <c r="I316" i="3"/>
  <c r="I323" i="3"/>
  <c r="H345" i="3"/>
  <c r="H370" i="3"/>
  <c r="H395" i="3"/>
  <c r="I437" i="3"/>
  <c r="I462" i="3"/>
  <c r="I477" i="3"/>
  <c r="H36" i="3"/>
  <c r="H36" i="4"/>
  <c r="J36" i="4" s="1"/>
  <c r="L36" i="4" s="1"/>
  <c r="B8" i="3"/>
  <c r="B25" i="4" s="1"/>
  <c r="H8" i="4"/>
  <c r="J8" i="4" s="1"/>
  <c r="L8" i="4" s="1"/>
  <c r="H8" i="3"/>
  <c r="H13" i="3"/>
  <c r="H13" i="4"/>
  <c r="H18" i="3"/>
  <c r="H18" i="4"/>
  <c r="J18" i="4" s="1"/>
  <c r="L18" i="4" s="1"/>
  <c r="I31" i="3"/>
  <c r="I31" i="4"/>
  <c r="K31" i="4" s="1"/>
  <c r="C57" i="5" s="1"/>
  <c r="H9" i="3"/>
  <c r="H9" i="4"/>
  <c r="J9" i="4" s="1"/>
  <c r="L9" i="4" s="1"/>
  <c r="H14" i="3"/>
  <c r="H14" i="4"/>
  <c r="H19" i="3"/>
  <c r="H19" i="4"/>
  <c r="J19" i="4" s="1"/>
  <c r="L19" i="4" s="1"/>
  <c r="K61" i="4"/>
  <c r="C87" i="5" s="1"/>
  <c r="K151" i="4"/>
  <c r="C177" i="5" s="1"/>
  <c r="K9" i="4"/>
  <c r="C35" i="5" s="1"/>
  <c r="K14" i="4"/>
  <c r="C40" i="5" s="1"/>
  <c r="K19" i="4"/>
  <c r="C45" i="5" s="1"/>
  <c r="H28" i="3"/>
  <c r="H28" i="4"/>
  <c r="H137" i="4"/>
  <c r="J137" i="4" s="1"/>
  <c r="L137" i="4" s="1"/>
  <c r="H137" i="3"/>
  <c r="H147" i="4"/>
  <c r="H147" i="3"/>
  <c r="H157" i="4"/>
  <c r="J157" i="4" s="1"/>
  <c r="L157" i="4" s="1"/>
  <c r="H157" i="3"/>
  <c r="H177" i="4"/>
  <c r="J177" i="4" s="1"/>
  <c r="L177" i="4" s="1"/>
  <c r="H177" i="3"/>
  <c r="H187" i="4"/>
  <c r="J187" i="4" s="1"/>
  <c r="L187" i="4" s="1"/>
  <c r="H187" i="3"/>
  <c r="H207" i="4"/>
  <c r="J207" i="4" s="1"/>
  <c r="L207" i="4" s="1"/>
  <c r="H207" i="3"/>
  <c r="H227" i="4"/>
  <c r="H227" i="3"/>
  <c r="H247" i="4"/>
  <c r="H247" i="3"/>
  <c r="H262" i="4"/>
  <c r="J262" i="4" s="1"/>
  <c r="L262" i="4" s="1"/>
  <c r="H262" i="3"/>
  <c r="H277" i="4"/>
  <c r="J277" i="4" s="1"/>
  <c r="L277" i="4" s="1"/>
  <c r="H277" i="3"/>
  <c r="H292" i="4"/>
  <c r="J292" i="4" s="1"/>
  <c r="L292" i="4" s="1"/>
  <c r="H292" i="3"/>
  <c r="H312" i="4"/>
  <c r="J312" i="4" s="1"/>
  <c r="L312" i="4" s="1"/>
  <c r="H312" i="3"/>
  <c r="H332" i="4"/>
  <c r="H332" i="3"/>
  <c r="H342" i="4"/>
  <c r="J342" i="4" s="1"/>
  <c r="L342" i="4" s="1"/>
  <c r="H342" i="3"/>
  <c r="H357" i="4"/>
  <c r="J357" i="4" s="1"/>
  <c r="L357" i="4" s="1"/>
  <c r="H357" i="3"/>
  <c r="H372" i="4"/>
  <c r="J372" i="4" s="1"/>
  <c r="L372" i="4" s="1"/>
  <c r="H372" i="3"/>
  <c r="H382" i="4"/>
  <c r="J382" i="4" s="1"/>
  <c r="L382" i="4" s="1"/>
  <c r="H382" i="3"/>
  <c r="H402" i="4"/>
  <c r="H402" i="3"/>
  <c r="H412" i="4"/>
  <c r="J412" i="4" s="1"/>
  <c r="L412" i="4" s="1"/>
  <c r="H412" i="3"/>
  <c r="H422" i="4"/>
  <c r="J422" i="4" s="1"/>
  <c r="L422" i="4" s="1"/>
  <c r="H422" i="3"/>
  <c r="H442" i="4"/>
  <c r="J442" i="4" s="1"/>
  <c r="L442" i="4" s="1"/>
  <c r="H442" i="3"/>
  <c r="H497" i="4"/>
  <c r="J497" i="4" s="1"/>
  <c r="L497" i="4" s="1"/>
  <c r="H497" i="3"/>
  <c r="K52" i="4"/>
  <c r="C78" i="5" s="1"/>
  <c r="C8" i="3"/>
  <c r="C25" i="4" s="1"/>
  <c r="C7" i="3"/>
  <c r="C24" i="4" s="1"/>
  <c r="C6" i="3"/>
  <c r="K476" i="3" s="1"/>
  <c r="C5" i="3"/>
  <c r="C48" i="3" s="1"/>
  <c r="I5" i="4"/>
  <c r="K5" i="4" s="1"/>
  <c r="C31" i="5" s="1"/>
  <c r="K15" i="4"/>
  <c r="C41" i="5" s="1"/>
  <c r="H44" i="3"/>
  <c r="H44" i="4"/>
  <c r="J44" i="4" s="1"/>
  <c r="L44" i="4" s="1"/>
  <c r="H48" i="3"/>
  <c r="H48" i="4"/>
  <c r="H53" i="3"/>
  <c r="H53" i="4"/>
  <c r="J53" i="4" s="1"/>
  <c r="L53" i="4" s="1"/>
  <c r="H68" i="3"/>
  <c r="H68" i="4"/>
  <c r="J68" i="4" s="1"/>
  <c r="L68" i="4" s="1"/>
  <c r="H73" i="4"/>
  <c r="H73" i="3"/>
  <c r="H83" i="4"/>
  <c r="J83" i="4" s="1"/>
  <c r="L83" i="4" s="1"/>
  <c r="H83" i="3"/>
  <c r="H88" i="4"/>
  <c r="J88" i="4" s="1"/>
  <c r="L88" i="4" s="1"/>
  <c r="H88" i="3"/>
  <c r="H93" i="4"/>
  <c r="H93" i="3"/>
  <c r="H98" i="3"/>
  <c r="H98" i="4"/>
  <c r="J98" i="4" s="1"/>
  <c r="L98" i="4" s="1"/>
  <c r="H108" i="3"/>
  <c r="H108" i="4"/>
  <c r="J108" i="4" s="1"/>
  <c r="L108" i="4" s="1"/>
  <c r="H128" i="3"/>
  <c r="H128" i="4"/>
  <c r="J128" i="4" s="1"/>
  <c r="L128" i="4" s="1"/>
  <c r="H138" i="3"/>
  <c r="H138" i="4"/>
  <c r="H143" i="4"/>
  <c r="J143" i="4" s="1"/>
  <c r="L143" i="4" s="1"/>
  <c r="H143" i="3"/>
  <c r="H148" i="3"/>
  <c r="H148" i="4"/>
  <c r="J148" i="4" s="1"/>
  <c r="L148" i="4" s="1"/>
  <c r="H158" i="3"/>
  <c r="H158" i="4"/>
  <c r="H168" i="4"/>
  <c r="J168" i="4" s="1"/>
  <c r="L168" i="4" s="1"/>
  <c r="H168" i="3"/>
  <c r="H173" i="4"/>
  <c r="J173" i="4" s="1"/>
  <c r="L173" i="4" s="1"/>
  <c r="H173" i="3"/>
  <c r="H183" i="4"/>
  <c r="H183" i="3"/>
  <c r="H203" i="4"/>
  <c r="H203" i="3"/>
  <c r="H238" i="4"/>
  <c r="J238" i="4" s="1"/>
  <c r="L238" i="4" s="1"/>
  <c r="H238" i="3"/>
  <c r="H258" i="4"/>
  <c r="J258" i="4" s="1"/>
  <c r="L258" i="4" s="1"/>
  <c r="H258" i="3"/>
  <c r="H268" i="4"/>
  <c r="H268" i="3"/>
  <c r="H273" i="4"/>
  <c r="H273" i="3"/>
  <c r="H288" i="4"/>
  <c r="J288" i="4" s="1"/>
  <c r="L288" i="4" s="1"/>
  <c r="H288" i="3"/>
  <c r="H298" i="4"/>
  <c r="J298" i="4" s="1"/>
  <c r="L298" i="4" s="1"/>
  <c r="H298" i="3"/>
  <c r="H303" i="4"/>
  <c r="J303" i="4" s="1"/>
  <c r="L303" i="4" s="1"/>
  <c r="H303" i="3"/>
  <c r="H308" i="4"/>
  <c r="J308" i="4" s="1"/>
  <c r="L308" i="4" s="1"/>
  <c r="H308" i="3"/>
  <c r="H313" i="4"/>
  <c r="J313" i="4" s="1"/>
  <c r="L313" i="4" s="1"/>
  <c r="H313" i="3"/>
  <c r="H323" i="4"/>
  <c r="H323" i="3"/>
  <c r="H328" i="4"/>
  <c r="J328" i="4" s="1"/>
  <c r="L328" i="4" s="1"/>
  <c r="H328" i="3"/>
  <c r="H333" i="4"/>
  <c r="J333" i="4" s="1"/>
  <c r="L333" i="4" s="1"/>
  <c r="H333" i="3"/>
  <c r="H338" i="4"/>
  <c r="J338" i="4" s="1"/>
  <c r="L338" i="4" s="1"/>
  <c r="H338" i="3"/>
  <c r="H343" i="4"/>
  <c r="H343" i="3"/>
  <c r="H348" i="4"/>
  <c r="J348" i="4" s="1"/>
  <c r="L348" i="4" s="1"/>
  <c r="H348" i="3"/>
  <c r="H353" i="4"/>
  <c r="J353" i="4" s="1"/>
  <c r="L353" i="4" s="1"/>
  <c r="H353" i="3"/>
  <c r="H358" i="4"/>
  <c r="J358" i="4" s="1"/>
  <c r="L358" i="4" s="1"/>
  <c r="H358" i="3"/>
  <c r="H363" i="4"/>
  <c r="J363" i="4" s="1"/>
  <c r="L363" i="4" s="1"/>
  <c r="H363" i="3"/>
  <c r="H368" i="4"/>
  <c r="J368" i="4" s="1"/>
  <c r="L368" i="4" s="1"/>
  <c r="H368" i="3"/>
  <c r="H378" i="4"/>
  <c r="H378" i="3"/>
  <c r="H383" i="4"/>
  <c r="J383" i="4" s="1"/>
  <c r="L383" i="4" s="1"/>
  <c r="H383" i="3"/>
  <c r="H388" i="4"/>
  <c r="J388" i="4" s="1"/>
  <c r="L388" i="4" s="1"/>
  <c r="H388" i="3"/>
  <c r="H393" i="4"/>
  <c r="J393" i="4" s="1"/>
  <c r="L393" i="4" s="1"/>
  <c r="H393" i="3"/>
  <c r="H398" i="4"/>
  <c r="J398" i="4" s="1"/>
  <c r="L398" i="4" s="1"/>
  <c r="H398" i="3"/>
  <c r="H403" i="4"/>
  <c r="J403" i="4" s="1"/>
  <c r="L403" i="4" s="1"/>
  <c r="H403" i="3"/>
  <c r="H408" i="4"/>
  <c r="J408" i="4" s="1"/>
  <c r="L408" i="4" s="1"/>
  <c r="H408" i="3"/>
  <c r="H413" i="4"/>
  <c r="J413" i="4" s="1"/>
  <c r="L413" i="4" s="1"/>
  <c r="H413" i="3"/>
  <c r="H418" i="4"/>
  <c r="J418" i="4" s="1"/>
  <c r="L418" i="4" s="1"/>
  <c r="H418" i="3"/>
  <c r="H423" i="4"/>
  <c r="J423" i="4" s="1"/>
  <c r="L423" i="4" s="1"/>
  <c r="H423" i="3"/>
  <c r="H428" i="4"/>
  <c r="H428" i="3"/>
  <c r="H433" i="4"/>
  <c r="J433" i="4" s="1"/>
  <c r="L433" i="4" s="1"/>
  <c r="H433" i="3"/>
  <c r="H438" i="4"/>
  <c r="J438" i="4" s="1"/>
  <c r="L438" i="4" s="1"/>
  <c r="H438" i="3"/>
  <c r="H443" i="4"/>
  <c r="H443" i="3"/>
  <c r="H448" i="4"/>
  <c r="J448" i="4" s="1"/>
  <c r="L448" i="4" s="1"/>
  <c r="H448" i="3"/>
  <c r="H453" i="4"/>
  <c r="J453" i="4" s="1"/>
  <c r="L453" i="4" s="1"/>
  <c r="H453" i="3"/>
  <c r="H458" i="4"/>
  <c r="H458" i="3"/>
  <c r="H463" i="4"/>
  <c r="J463" i="4" s="1"/>
  <c r="L463" i="4" s="1"/>
  <c r="H463" i="3"/>
  <c r="H468" i="4"/>
  <c r="J468" i="4" s="1"/>
  <c r="L468" i="4" s="1"/>
  <c r="H468" i="3"/>
  <c r="H473" i="4"/>
  <c r="H473" i="3"/>
  <c r="H478" i="4"/>
  <c r="H478" i="3"/>
  <c r="H483" i="4"/>
  <c r="J483" i="4" s="1"/>
  <c r="L483" i="4" s="1"/>
  <c r="H483" i="3"/>
  <c r="H488" i="4"/>
  <c r="H488" i="3"/>
  <c r="H493" i="4"/>
  <c r="J493" i="4" s="1"/>
  <c r="L493" i="4" s="1"/>
  <c r="H493" i="3"/>
  <c r="H498" i="4"/>
  <c r="H498" i="3"/>
  <c r="H503" i="4"/>
  <c r="J503" i="4" s="1"/>
  <c r="L503" i="4" s="1"/>
  <c r="H503" i="3"/>
  <c r="H508" i="4"/>
  <c r="J508" i="4" s="1"/>
  <c r="L508" i="4" s="1"/>
  <c r="H508" i="3"/>
  <c r="H513" i="4"/>
  <c r="J513" i="4" s="1"/>
  <c r="L513" i="4" s="1"/>
  <c r="H513" i="3"/>
  <c r="H518" i="4"/>
  <c r="J518" i="4" s="1"/>
  <c r="L518" i="4" s="1"/>
  <c r="H518" i="3"/>
  <c r="H523" i="4"/>
  <c r="J523" i="4" s="1"/>
  <c r="L523" i="4" s="1"/>
  <c r="H523" i="3"/>
  <c r="I7" i="3"/>
  <c r="H16" i="3"/>
  <c r="H16" i="4"/>
  <c r="J16" i="4" s="1"/>
  <c r="L16" i="4" s="1"/>
  <c r="K58" i="4"/>
  <c r="C84" i="5" s="1"/>
  <c r="K68" i="4"/>
  <c r="C94" i="5" s="1"/>
  <c r="K183" i="4"/>
  <c r="C209" i="5" s="1"/>
  <c r="K11" i="4"/>
  <c r="C37" i="5" s="1"/>
  <c r="J454" i="4"/>
  <c r="L454" i="4" s="1"/>
  <c r="J444" i="4"/>
  <c r="L444" i="4" s="1"/>
  <c r="J525" i="4"/>
  <c r="L525" i="4" s="1"/>
  <c r="J515" i="4"/>
  <c r="L515" i="4" s="1"/>
  <c r="J505" i="4"/>
  <c r="L505" i="4" s="1"/>
  <c r="J495" i="4"/>
  <c r="L495" i="4" s="1"/>
  <c r="J485" i="4"/>
  <c r="L485" i="4" s="1"/>
  <c r="J475" i="4"/>
  <c r="L475" i="4" s="1"/>
  <c r="J465" i="4"/>
  <c r="L465" i="4" s="1"/>
  <c r="J455" i="4"/>
  <c r="L455" i="4" s="1"/>
  <c r="J506" i="4"/>
  <c r="L506" i="4" s="1"/>
  <c r="J496" i="4"/>
  <c r="L496" i="4" s="1"/>
  <c r="J476" i="4"/>
  <c r="L476" i="4" s="1"/>
  <c r="J466" i="4"/>
  <c r="L466" i="4" s="1"/>
  <c r="J456" i="4"/>
  <c r="L456" i="4" s="1"/>
  <c r="J446" i="4"/>
  <c r="L446" i="4" s="1"/>
  <c r="J436" i="4"/>
  <c r="L436" i="4" s="1"/>
  <c r="J426" i="4"/>
  <c r="L426" i="4" s="1"/>
  <c r="J406" i="4"/>
  <c r="L406" i="4" s="1"/>
  <c r="J396" i="4"/>
  <c r="L396" i="4" s="1"/>
  <c r="J376" i="4"/>
  <c r="L376" i="4" s="1"/>
  <c r="J366" i="4"/>
  <c r="L366" i="4" s="1"/>
  <c r="J356" i="4"/>
  <c r="L356" i="4" s="1"/>
  <c r="J346" i="4"/>
  <c r="L346" i="4" s="1"/>
  <c r="J517" i="4"/>
  <c r="L517" i="4" s="1"/>
  <c r="J477" i="4"/>
  <c r="L477" i="4" s="1"/>
  <c r="J467" i="4"/>
  <c r="L467" i="4" s="1"/>
  <c r="J498" i="4"/>
  <c r="L498" i="4" s="1"/>
  <c r="J488" i="4"/>
  <c r="L488" i="4" s="1"/>
  <c r="J478" i="4"/>
  <c r="L478" i="4" s="1"/>
  <c r="J521" i="4"/>
  <c r="L521" i="4" s="1"/>
  <c r="J511" i="4"/>
  <c r="L511" i="4" s="1"/>
  <c r="J491" i="4"/>
  <c r="L491" i="4" s="1"/>
  <c r="J471" i="4"/>
  <c r="L471" i="4" s="1"/>
  <c r="J522" i="4"/>
  <c r="L522" i="4" s="1"/>
  <c r="J512" i="4"/>
  <c r="L512" i="4" s="1"/>
  <c r="J502" i="4"/>
  <c r="L502" i="4" s="1"/>
  <c r="J482" i="4"/>
  <c r="L482" i="4" s="1"/>
  <c r="J473" i="4"/>
  <c r="L473" i="4" s="1"/>
  <c r="J461" i="4"/>
  <c r="L461" i="4" s="1"/>
  <c r="J430" i="4"/>
  <c r="L430" i="4" s="1"/>
  <c r="J415" i="4"/>
  <c r="L415" i="4" s="1"/>
  <c r="J395" i="4"/>
  <c r="L395" i="4" s="1"/>
  <c r="J373" i="4"/>
  <c r="L373" i="4" s="1"/>
  <c r="J345" i="4"/>
  <c r="L345" i="4" s="1"/>
  <c r="J318" i="4"/>
  <c r="L318" i="4" s="1"/>
  <c r="J278" i="4"/>
  <c r="L278" i="4" s="1"/>
  <c r="J268" i="4"/>
  <c r="L268" i="4" s="1"/>
  <c r="J228" i="4"/>
  <c r="L228" i="4" s="1"/>
  <c r="J208" i="4"/>
  <c r="L208" i="4" s="1"/>
  <c r="J198" i="4"/>
  <c r="L198" i="4" s="1"/>
  <c r="J178" i="4"/>
  <c r="L178" i="4" s="1"/>
  <c r="J158" i="4"/>
  <c r="L158" i="4" s="1"/>
  <c r="J480" i="4"/>
  <c r="L480" i="4" s="1"/>
  <c r="J427" i="4"/>
  <c r="L427" i="4" s="1"/>
  <c r="J419" i="4"/>
  <c r="L419" i="4" s="1"/>
  <c r="J407" i="4"/>
  <c r="L407" i="4" s="1"/>
  <c r="J401" i="4"/>
  <c r="L401" i="4" s="1"/>
  <c r="J390" i="4"/>
  <c r="L390" i="4" s="1"/>
  <c r="J379" i="4"/>
  <c r="L379" i="4" s="1"/>
  <c r="J249" i="4"/>
  <c r="L249" i="4" s="1"/>
  <c r="J239" i="4"/>
  <c r="L239" i="4" s="1"/>
  <c r="J229" i="4"/>
  <c r="L229" i="4" s="1"/>
  <c r="J219" i="4"/>
  <c r="L219" i="4" s="1"/>
  <c r="J209" i="4"/>
  <c r="L209" i="4" s="1"/>
  <c r="J199" i="4"/>
  <c r="L199" i="4" s="1"/>
  <c r="J189" i="4"/>
  <c r="L189" i="4" s="1"/>
  <c r="J179" i="4"/>
  <c r="L179" i="4" s="1"/>
  <c r="J169" i="4"/>
  <c r="L169" i="4" s="1"/>
  <c r="J159" i="4"/>
  <c r="L159" i="4" s="1"/>
  <c r="J149" i="4"/>
  <c r="L149" i="4" s="1"/>
  <c r="J139" i="4"/>
  <c r="L139" i="4" s="1"/>
  <c r="J129" i="4"/>
  <c r="L129" i="4" s="1"/>
  <c r="J119" i="4"/>
  <c r="L119" i="4" s="1"/>
  <c r="J109" i="4"/>
  <c r="L109" i="4" s="1"/>
  <c r="J450" i="4"/>
  <c r="L450" i="4" s="1"/>
  <c r="J435" i="4"/>
  <c r="L435" i="4" s="1"/>
  <c r="J385" i="4"/>
  <c r="L385" i="4" s="1"/>
  <c r="J340" i="4"/>
  <c r="L340" i="4" s="1"/>
  <c r="J330" i="4"/>
  <c r="L330" i="4" s="1"/>
  <c r="J320" i="4"/>
  <c r="L320" i="4" s="1"/>
  <c r="J310" i="4"/>
  <c r="L310" i="4" s="1"/>
  <c r="J300" i="4"/>
  <c r="L300" i="4" s="1"/>
  <c r="J290" i="4"/>
  <c r="L290" i="4" s="1"/>
  <c r="J280" i="4"/>
  <c r="L280" i="4" s="1"/>
  <c r="J270" i="4"/>
  <c r="L270" i="4" s="1"/>
  <c r="J260" i="4"/>
  <c r="L260" i="4" s="1"/>
  <c r="J250" i="4"/>
  <c r="L250" i="4" s="1"/>
  <c r="J240" i="4"/>
  <c r="L240" i="4" s="1"/>
  <c r="J230" i="4"/>
  <c r="L230" i="4" s="1"/>
  <c r="J220" i="4"/>
  <c r="L220" i="4" s="1"/>
  <c r="J210" i="4"/>
  <c r="L210" i="4" s="1"/>
  <c r="J200" i="4"/>
  <c r="L200" i="4" s="1"/>
  <c r="J190" i="4"/>
  <c r="L190" i="4" s="1"/>
  <c r="J180" i="4"/>
  <c r="L180" i="4" s="1"/>
  <c r="J170" i="4"/>
  <c r="L170" i="4" s="1"/>
  <c r="J510" i="4"/>
  <c r="L510" i="4" s="1"/>
  <c r="J447" i="4"/>
  <c r="L447" i="4" s="1"/>
  <c r="J443" i="4"/>
  <c r="L443" i="4" s="1"/>
  <c r="J402" i="4"/>
  <c r="L402" i="4" s="1"/>
  <c r="J397" i="4"/>
  <c r="L397" i="4" s="1"/>
  <c r="J380" i="4"/>
  <c r="L380" i="4" s="1"/>
  <c r="J369" i="4"/>
  <c r="L369" i="4" s="1"/>
  <c r="J341" i="4"/>
  <c r="L341" i="4" s="1"/>
  <c r="J331" i="4"/>
  <c r="L331" i="4" s="1"/>
  <c r="J321" i="4"/>
  <c r="L321" i="4" s="1"/>
  <c r="J311" i="4"/>
  <c r="L311" i="4" s="1"/>
  <c r="J291" i="4"/>
  <c r="L291" i="4" s="1"/>
  <c r="J271" i="4"/>
  <c r="L271" i="4" s="1"/>
  <c r="J261" i="4"/>
  <c r="L261" i="4" s="1"/>
  <c r="J241" i="4"/>
  <c r="L241" i="4" s="1"/>
  <c r="J231" i="4"/>
  <c r="L231" i="4" s="1"/>
  <c r="J221" i="4"/>
  <c r="L221" i="4" s="1"/>
  <c r="J211" i="4"/>
  <c r="L211" i="4" s="1"/>
  <c r="J191" i="4"/>
  <c r="L191" i="4" s="1"/>
  <c r="J171" i="4"/>
  <c r="L171" i="4" s="1"/>
  <c r="J161" i="4"/>
  <c r="L161" i="4" s="1"/>
  <c r="J141" i="4"/>
  <c r="L141" i="4" s="1"/>
  <c r="J131" i="4"/>
  <c r="L131" i="4" s="1"/>
  <c r="J121" i="4"/>
  <c r="L121" i="4" s="1"/>
  <c r="J111" i="4"/>
  <c r="L111" i="4" s="1"/>
  <c r="J91" i="4"/>
  <c r="L91" i="4" s="1"/>
  <c r="J71" i="4"/>
  <c r="L71" i="4" s="1"/>
  <c r="J61" i="4"/>
  <c r="L61" i="4" s="1"/>
  <c r="J458" i="4"/>
  <c r="L458" i="4" s="1"/>
  <c r="J428" i="4"/>
  <c r="L428" i="4" s="1"/>
  <c r="J420" i="4"/>
  <c r="L420" i="4" s="1"/>
  <c r="J375" i="4"/>
  <c r="L375" i="4" s="1"/>
  <c r="J490" i="4"/>
  <c r="L490" i="4" s="1"/>
  <c r="J462" i="4"/>
  <c r="L462" i="4" s="1"/>
  <c r="J460" i="4"/>
  <c r="L460" i="4" s="1"/>
  <c r="J451" i="4"/>
  <c r="L451" i="4" s="1"/>
  <c r="J417" i="4"/>
  <c r="L417" i="4" s="1"/>
  <c r="J387" i="4"/>
  <c r="L387" i="4" s="1"/>
  <c r="J381" i="4"/>
  <c r="L381" i="4" s="1"/>
  <c r="J370" i="4"/>
  <c r="L370" i="4" s="1"/>
  <c r="J323" i="4"/>
  <c r="L323" i="4" s="1"/>
  <c r="J273" i="4"/>
  <c r="L273" i="4" s="1"/>
  <c r="J263" i="4"/>
  <c r="L263" i="4" s="1"/>
  <c r="J253" i="4"/>
  <c r="L253" i="4" s="1"/>
  <c r="J243" i="4"/>
  <c r="L243" i="4" s="1"/>
  <c r="J223" i="4"/>
  <c r="L223" i="4" s="1"/>
  <c r="J203" i="4"/>
  <c r="L203" i="4" s="1"/>
  <c r="J193" i="4"/>
  <c r="L193" i="4" s="1"/>
  <c r="J183" i="4"/>
  <c r="L183" i="4" s="1"/>
  <c r="J163" i="4"/>
  <c r="L163" i="4" s="1"/>
  <c r="J153" i="4"/>
  <c r="L153" i="4" s="1"/>
  <c r="J133" i="4"/>
  <c r="L133" i="4" s="1"/>
  <c r="J113" i="4"/>
  <c r="L113" i="4" s="1"/>
  <c r="J93" i="4"/>
  <c r="L93" i="4" s="1"/>
  <c r="J73" i="4"/>
  <c r="L73" i="4" s="1"/>
  <c r="J63" i="4"/>
  <c r="L63" i="4" s="1"/>
  <c r="J440" i="4"/>
  <c r="L440" i="4" s="1"/>
  <c r="J425" i="4"/>
  <c r="L425" i="4" s="1"/>
  <c r="J421" i="4"/>
  <c r="L421" i="4" s="1"/>
  <c r="J365" i="4"/>
  <c r="L365" i="4" s="1"/>
  <c r="J343" i="4"/>
  <c r="L343" i="4" s="1"/>
  <c r="J294" i="4"/>
  <c r="L294" i="4" s="1"/>
  <c r="J254" i="4"/>
  <c r="L254" i="4" s="1"/>
  <c r="J244" i="4"/>
  <c r="L244" i="4" s="1"/>
  <c r="J234" i="4"/>
  <c r="L234" i="4" s="1"/>
  <c r="J224" i="4"/>
  <c r="L224" i="4" s="1"/>
  <c r="J214" i="4"/>
  <c r="L214" i="4" s="1"/>
  <c r="J204" i="4"/>
  <c r="L204" i="4" s="1"/>
  <c r="J194" i="4"/>
  <c r="L194" i="4" s="1"/>
  <c r="J184" i="4"/>
  <c r="L184" i="4" s="1"/>
  <c r="J174" i="4"/>
  <c r="L174" i="4" s="1"/>
  <c r="J520" i="4"/>
  <c r="L520" i="4" s="1"/>
  <c r="J489" i="4"/>
  <c r="L489" i="4" s="1"/>
  <c r="J470" i="4"/>
  <c r="L470" i="4" s="1"/>
  <c r="J437" i="4"/>
  <c r="L437" i="4" s="1"/>
  <c r="J371" i="4"/>
  <c r="L371" i="4" s="1"/>
  <c r="J360" i="4"/>
  <c r="L360" i="4" s="1"/>
  <c r="J335" i="4"/>
  <c r="L335" i="4" s="1"/>
  <c r="J325" i="4"/>
  <c r="L325" i="4" s="1"/>
  <c r="J315" i="4"/>
  <c r="L315" i="4" s="1"/>
  <c r="J305" i="4"/>
  <c r="L305" i="4" s="1"/>
  <c r="J295" i="4"/>
  <c r="L295" i="4" s="1"/>
  <c r="J285" i="4"/>
  <c r="L285" i="4" s="1"/>
  <c r="J275" i="4"/>
  <c r="L275" i="4" s="1"/>
  <c r="J265" i="4"/>
  <c r="L265" i="4" s="1"/>
  <c r="J255" i="4"/>
  <c r="L255" i="4" s="1"/>
  <c r="J245" i="4"/>
  <c r="L245" i="4" s="1"/>
  <c r="J235" i="4"/>
  <c r="L235" i="4" s="1"/>
  <c r="J225" i="4"/>
  <c r="L225" i="4" s="1"/>
  <c r="J215" i="4"/>
  <c r="L215" i="4" s="1"/>
  <c r="J205" i="4"/>
  <c r="L205" i="4" s="1"/>
  <c r="J195" i="4"/>
  <c r="L195" i="4" s="1"/>
  <c r="J185" i="4"/>
  <c r="L185" i="4" s="1"/>
  <c r="J175" i="4"/>
  <c r="L175" i="4" s="1"/>
  <c r="J165" i="4"/>
  <c r="L165" i="4" s="1"/>
  <c r="J155" i="4"/>
  <c r="L155" i="4" s="1"/>
  <c r="J145" i="4"/>
  <c r="L145" i="4" s="1"/>
  <c r="J135" i="4"/>
  <c r="L135" i="4" s="1"/>
  <c r="J125" i="4"/>
  <c r="L125" i="4" s="1"/>
  <c r="J115" i="4"/>
  <c r="L115" i="4" s="1"/>
  <c r="J105" i="4"/>
  <c r="L105" i="4" s="1"/>
  <c r="J95" i="4"/>
  <c r="L95" i="4" s="1"/>
  <c r="J85" i="4"/>
  <c r="L85" i="4" s="1"/>
  <c r="J75" i="4"/>
  <c r="L75" i="4" s="1"/>
  <c r="J65" i="4"/>
  <c r="L65" i="4" s="1"/>
  <c r="J472" i="4"/>
  <c r="L472" i="4" s="1"/>
  <c r="J445" i="4"/>
  <c r="L445" i="4" s="1"/>
  <c r="J441" i="4"/>
  <c r="L441" i="4" s="1"/>
  <c r="J410" i="4"/>
  <c r="L410" i="4" s="1"/>
  <c r="J405" i="4"/>
  <c r="L405" i="4" s="1"/>
  <c r="J394" i="4"/>
  <c r="L394" i="4" s="1"/>
  <c r="J355" i="4"/>
  <c r="L355" i="4" s="1"/>
  <c r="J344" i="4"/>
  <c r="L344" i="4" s="1"/>
  <c r="J336" i="4"/>
  <c r="L336" i="4" s="1"/>
  <c r="J316" i="4"/>
  <c r="L316" i="4" s="1"/>
  <c r="J296" i="4"/>
  <c r="L296" i="4" s="1"/>
  <c r="J286" i="4"/>
  <c r="L286" i="4" s="1"/>
  <c r="J500" i="4"/>
  <c r="L500" i="4" s="1"/>
  <c r="J457" i="4"/>
  <c r="L457" i="4" s="1"/>
  <c r="J452" i="4"/>
  <c r="L452" i="4" s="1"/>
  <c r="J400" i="4"/>
  <c r="L400" i="4" s="1"/>
  <c r="J378" i="4"/>
  <c r="L378" i="4" s="1"/>
  <c r="J367" i="4"/>
  <c r="L367" i="4" s="1"/>
  <c r="J350" i="4"/>
  <c r="L350" i="4" s="1"/>
  <c r="J337" i="4"/>
  <c r="L337" i="4" s="1"/>
  <c r="J327" i="4"/>
  <c r="L327" i="4" s="1"/>
  <c r="J317" i="4"/>
  <c r="L317" i="4" s="1"/>
  <c r="J307" i="4"/>
  <c r="L307" i="4" s="1"/>
  <c r="J247" i="4"/>
  <c r="L247" i="4" s="1"/>
  <c r="J237" i="4"/>
  <c r="L237" i="4" s="1"/>
  <c r="J227" i="4"/>
  <c r="L227" i="4" s="1"/>
  <c r="J217" i="4"/>
  <c r="L217" i="4" s="1"/>
  <c r="J197" i="4"/>
  <c r="L197" i="4" s="1"/>
  <c r="J147" i="4"/>
  <c r="L147" i="4" s="1"/>
  <c r="J117" i="4"/>
  <c r="L117" i="4" s="1"/>
  <c r="J107" i="4"/>
  <c r="L107" i="4" s="1"/>
  <c r="J97" i="4"/>
  <c r="L97" i="4" s="1"/>
  <c r="J266" i="4"/>
  <c r="L266" i="4" s="1"/>
  <c r="J212" i="4"/>
  <c r="L212" i="4" s="1"/>
  <c r="J100" i="4"/>
  <c r="L100" i="4" s="1"/>
  <c r="J72" i="4"/>
  <c r="L72" i="4" s="1"/>
  <c r="J66" i="4"/>
  <c r="L66" i="4" s="1"/>
  <c r="J60" i="4"/>
  <c r="L60" i="4" s="1"/>
  <c r="J56" i="4"/>
  <c r="L56" i="4" s="1"/>
  <c r="J164" i="4"/>
  <c r="L164" i="4" s="1"/>
  <c r="J86" i="4"/>
  <c r="L86" i="4" s="1"/>
  <c r="J78" i="4"/>
  <c r="L78" i="4" s="1"/>
  <c r="J69" i="4"/>
  <c r="L69" i="4" s="1"/>
  <c r="J51" i="4"/>
  <c r="L51" i="4" s="1"/>
  <c r="B19" i="4"/>
  <c r="J6" i="4"/>
  <c r="L6" i="4" s="1"/>
  <c r="J246" i="4"/>
  <c r="L246" i="4" s="1"/>
  <c r="J196" i="4"/>
  <c r="L196" i="4" s="1"/>
  <c r="J192" i="4"/>
  <c r="L192" i="4" s="1"/>
  <c r="J84" i="4"/>
  <c r="L84" i="4" s="1"/>
  <c r="J46" i="4"/>
  <c r="L46" i="4" s="1"/>
  <c r="J45" i="4"/>
  <c r="L45" i="4" s="1"/>
  <c r="J7" i="4"/>
  <c r="L7" i="4" s="1"/>
  <c r="J5" i="4"/>
  <c r="L5" i="4" s="1"/>
  <c r="J302" i="4"/>
  <c r="L302" i="4" s="1"/>
  <c r="J166" i="4"/>
  <c r="L166" i="4" s="1"/>
  <c r="J154" i="4"/>
  <c r="L154" i="4" s="1"/>
  <c r="J96" i="4"/>
  <c r="L96" i="4" s="1"/>
  <c r="J64" i="4"/>
  <c r="L64" i="4" s="1"/>
  <c r="J57" i="4"/>
  <c r="L57" i="4" s="1"/>
  <c r="J52" i="4"/>
  <c r="L52" i="4" s="1"/>
  <c r="J29" i="4"/>
  <c r="L29" i="4" s="1"/>
  <c r="J272" i="4"/>
  <c r="L272" i="4" s="1"/>
  <c r="J226" i="4"/>
  <c r="L226" i="4" s="1"/>
  <c r="J176" i="4"/>
  <c r="L176" i="4" s="1"/>
  <c r="J172" i="4"/>
  <c r="L172" i="4" s="1"/>
  <c r="J156" i="4"/>
  <c r="L156" i="4" s="1"/>
  <c r="J94" i="4"/>
  <c r="L94" i="4" s="1"/>
  <c r="J89" i="4"/>
  <c r="L89" i="4" s="1"/>
  <c r="J82" i="4"/>
  <c r="L82" i="4" s="1"/>
  <c r="J70" i="4"/>
  <c r="L70" i="4" s="1"/>
  <c r="J67" i="4"/>
  <c r="L67" i="4" s="1"/>
  <c r="J28" i="4"/>
  <c r="L28" i="4" s="1"/>
  <c r="J14" i="4"/>
  <c r="L14" i="4" s="1"/>
  <c r="J13" i="4"/>
  <c r="L13" i="4" s="1"/>
  <c r="J12" i="4"/>
  <c r="L12" i="4" s="1"/>
  <c r="J144" i="4"/>
  <c r="L144" i="4" s="1"/>
  <c r="J142" i="4"/>
  <c r="L142" i="4" s="1"/>
  <c r="J140" i="4"/>
  <c r="L140" i="4" s="1"/>
  <c r="J138" i="4"/>
  <c r="L138" i="4" s="1"/>
  <c r="J136" i="4"/>
  <c r="L136" i="4" s="1"/>
  <c r="J134" i="4"/>
  <c r="L134" i="4" s="1"/>
  <c r="J132" i="4"/>
  <c r="L132" i="4" s="1"/>
  <c r="J130" i="4"/>
  <c r="L130" i="4" s="1"/>
  <c r="J124" i="4"/>
  <c r="L124" i="4" s="1"/>
  <c r="J122" i="4"/>
  <c r="L122" i="4" s="1"/>
  <c r="J120" i="4"/>
  <c r="L120" i="4" s="1"/>
  <c r="J118" i="4"/>
  <c r="L118" i="4" s="1"/>
  <c r="J116" i="4"/>
  <c r="L116" i="4" s="1"/>
  <c r="J114" i="4"/>
  <c r="L114" i="4" s="1"/>
  <c r="J110" i="4"/>
  <c r="L110" i="4" s="1"/>
  <c r="J79" i="4"/>
  <c r="L79" i="4" s="1"/>
  <c r="J58" i="4"/>
  <c r="L58" i="4" s="1"/>
  <c r="J31" i="4"/>
  <c r="L31" i="4" s="1"/>
  <c r="J27" i="4"/>
  <c r="L27" i="4" s="1"/>
  <c r="J15" i="4"/>
  <c r="L15" i="4" s="1"/>
  <c r="J256" i="4"/>
  <c r="L256" i="4" s="1"/>
  <c r="J252" i="4"/>
  <c r="L252" i="4" s="1"/>
  <c r="J202" i="4"/>
  <c r="L202" i="4" s="1"/>
  <c r="J146" i="4"/>
  <c r="L146" i="4" s="1"/>
  <c r="J104" i="4"/>
  <c r="L104" i="4" s="1"/>
  <c r="J99" i="4"/>
  <c r="L99" i="4" s="1"/>
  <c r="J62" i="4"/>
  <c r="L62" i="4" s="1"/>
  <c r="J54" i="4"/>
  <c r="L54" i="4" s="1"/>
  <c r="J48" i="4"/>
  <c r="L48" i="4" s="1"/>
  <c r="J39" i="4"/>
  <c r="L39" i="4" s="1"/>
  <c r="J38" i="4"/>
  <c r="L38" i="4" s="1"/>
  <c r="J37" i="4"/>
  <c r="L37" i="4" s="1"/>
  <c r="J35" i="4"/>
  <c r="L35" i="4" s="1"/>
  <c r="J34" i="4"/>
  <c r="L34" i="4" s="1"/>
  <c r="J33" i="4"/>
  <c r="L33" i="4" s="1"/>
  <c r="J32" i="4"/>
  <c r="L32" i="4" s="1"/>
  <c r="J26" i="4"/>
  <c r="L26" i="4" s="1"/>
  <c r="B6" i="4"/>
  <c r="B18" i="4" s="1"/>
  <c r="J160" i="4"/>
  <c r="L160" i="4" s="1"/>
  <c r="J236" i="4"/>
  <c r="L236" i="4" s="1"/>
  <c r="J186" i="4"/>
  <c r="L186" i="4" s="1"/>
  <c r="J182" i="4"/>
  <c r="L182" i="4" s="1"/>
  <c r="J102" i="4"/>
  <c r="L102" i="4" s="1"/>
  <c r="J90" i="4"/>
  <c r="L90" i="4" s="1"/>
  <c r="J80" i="4"/>
  <c r="L80" i="4" s="1"/>
  <c r="J77" i="4"/>
  <c r="L77" i="4" s="1"/>
  <c r="J59" i="4"/>
  <c r="L59" i="4" s="1"/>
  <c r="J55" i="4"/>
  <c r="L55" i="4" s="1"/>
  <c r="J49" i="4"/>
  <c r="L49" i="4" s="1"/>
  <c r="J41" i="4"/>
  <c r="L41" i="4" s="1"/>
  <c r="J24" i="4"/>
  <c r="L24" i="4" s="1"/>
  <c r="J22" i="4"/>
  <c r="L22" i="4" s="1"/>
  <c r="J332" i="4"/>
  <c r="L332" i="4" s="1"/>
  <c r="J282" i="4"/>
  <c r="L282" i="4" s="1"/>
  <c r="J162" i="4"/>
  <c r="L162" i="4" s="1"/>
  <c r="J150" i="4"/>
  <c r="L150" i="4" s="1"/>
  <c r="J50" i="4"/>
  <c r="L50" i="4" s="1"/>
  <c r="J42" i="4"/>
  <c r="L42" i="4" s="1"/>
  <c r="J23" i="4"/>
  <c r="L23" i="4" s="1"/>
  <c r="H30" i="3"/>
  <c r="H30" i="4"/>
  <c r="J30" i="4" s="1"/>
  <c r="L30" i="4" s="1"/>
  <c r="H259" i="4"/>
  <c r="J259" i="4" s="1"/>
  <c r="L259" i="4" s="1"/>
  <c r="H259" i="3"/>
  <c r="H264" i="3"/>
  <c r="J264" i="3" s="1"/>
  <c r="H264" i="4"/>
  <c r="J264" i="4" s="1"/>
  <c r="L264" i="4" s="1"/>
  <c r="H269" i="4"/>
  <c r="J269" i="4" s="1"/>
  <c r="L269" i="4" s="1"/>
  <c r="H269" i="3"/>
  <c r="H274" i="4"/>
  <c r="J274" i="4" s="1"/>
  <c r="L274" i="4" s="1"/>
  <c r="H274" i="3"/>
  <c r="H279" i="4"/>
  <c r="J279" i="4" s="1"/>
  <c r="L279" i="4" s="1"/>
  <c r="H279" i="3"/>
  <c r="H284" i="4"/>
  <c r="J284" i="4" s="1"/>
  <c r="L284" i="4" s="1"/>
  <c r="H284" i="3"/>
  <c r="H289" i="4"/>
  <c r="J289" i="4" s="1"/>
  <c r="L289" i="4" s="1"/>
  <c r="H289" i="3"/>
  <c r="H294" i="4"/>
  <c r="H294" i="3"/>
  <c r="H299" i="4"/>
  <c r="J299" i="4" s="1"/>
  <c r="L299" i="4" s="1"/>
  <c r="H299" i="3"/>
  <c r="H304" i="4"/>
  <c r="J304" i="4" s="1"/>
  <c r="L304" i="4" s="1"/>
  <c r="H304" i="3"/>
  <c r="H309" i="4"/>
  <c r="J309" i="4" s="1"/>
  <c r="L309" i="4" s="1"/>
  <c r="H309" i="3"/>
  <c r="H314" i="4"/>
  <c r="J314" i="4" s="1"/>
  <c r="L314" i="4" s="1"/>
  <c r="H314" i="3"/>
  <c r="H319" i="4"/>
  <c r="J319" i="4" s="1"/>
  <c r="L319" i="4" s="1"/>
  <c r="H319" i="3"/>
  <c r="H324" i="4"/>
  <c r="J324" i="4" s="1"/>
  <c r="L324" i="4" s="1"/>
  <c r="H324" i="3"/>
  <c r="H329" i="4"/>
  <c r="J329" i="4" s="1"/>
  <c r="L329" i="4" s="1"/>
  <c r="H329" i="3"/>
  <c r="H334" i="4"/>
  <c r="J334" i="4" s="1"/>
  <c r="L334" i="4" s="1"/>
  <c r="H334" i="3"/>
  <c r="H339" i="4"/>
  <c r="J339" i="4" s="1"/>
  <c r="L339" i="4" s="1"/>
  <c r="H339" i="3"/>
  <c r="H344" i="4"/>
  <c r="H344" i="3"/>
  <c r="H349" i="4"/>
  <c r="J349" i="4" s="1"/>
  <c r="L349" i="4" s="1"/>
  <c r="H349" i="3"/>
  <c r="H354" i="4"/>
  <c r="J354" i="4" s="1"/>
  <c r="L354" i="4" s="1"/>
  <c r="H354" i="3"/>
  <c r="H359" i="4"/>
  <c r="J359" i="4" s="1"/>
  <c r="L359" i="4" s="1"/>
  <c r="H359" i="3"/>
  <c r="H364" i="4"/>
  <c r="J364" i="4" s="1"/>
  <c r="L364" i="4" s="1"/>
  <c r="H364" i="3"/>
  <c r="H369" i="4"/>
  <c r="H369" i="3"/>
  <c r="H374" i="4"/>
  <c r="J374" i="4" s="1"/>
  <c r="L374" i="4" s="1"/>
  <c r="H374" i="3"/>
  <c r="H379" i="4"/>
  <c r="H379" i="3"/>
  <c r="H384" i="4"/>
  <c r="J384" i="4" s="1"/>
  <c r="L384" i="4" s="1"/>
  <c r="H384" i="3"/>
  <c r="H389" i="4"/>
  <c r="J389" i="4" s="1"/>
  <c r="L389" i="4" s="1"/>
  <c r="H389" i="3"/>
  <c r="H394" i="4"/>
  <c r="H394" i="3"/>
  <c r="H399" i="4"/>
  <c r="J399" i="4" s="1"/>
  <c r="L399" i="4" s="1"/>
  <c r="H399" i="3"/>
  <c r="H404" i="4"/>
  <c r="J404" i="4" s="1"/>
  <c r="L404" i="4" s="1"/>
  <c r="H404" i="3"/>
  <c r="H409" i="4"/>
  <c r="J409" i="4" s="1"/>
  <c r="L409" i="4" s="1"/>
  <c r="H409" i="3"/>
  <c r="H414" i="4"/>
  <c r="J414" i="4" s="1"/>
  <c r="L414" i="4" s="1"/>
  <c r="H414" i="3"/>
  <c r="H419" i="4"/>
  <c r="H419" i="3"/>
  <c r="H424" i="4"/>
  <c r="J424" i="4" s="1"/>
  <c r="L424" i="4" s="1"/>
  <c r="H424" i="3"/>
  <c r="H429" i="4"/>
  <c r="J429" i="4" s="1"/>
  <c r="L429" i="4" s="1"/>
  <c r="H429" i="3"/>
  <c r="H434" i="4"/>
  <c r="J434" i="4" s="1"/>
  <c r="L434" i="4" s="1"/>
  <c r="H434" i="3"/>
  <c r="H439" i="4"/>
  <c r="J439" i="4" s="1"/>
  <c r="L439" i="4" s="1"/>
  <c r="H439" i="3"/>
  <c r="H444" i="4"/>
  <c r="H444" i="3"/>
  <c r="H449" i="4"/>
  <c r="J449" i="4" s="1"/>
  <c r="L449" i="4" s="1"/>
  <c r="H449" i="3"/>
  <c r="H454" i="4"/>
  <c r="H454" i="3"/>
  <c r="H459" i="4"/>
  <c r="J459" i="4" s="1"/>
  <c r="L459" i="4" s="1"/>
  <c r="H459" i="3"/>
  <c r="H464" i="4"/>
  <c r="J464" i="4" s="1"/>
  <c r="L464" i="4" s="1"/>
  <c r="H464" i="3"/>
  <c r="H469" i="4"/>
  <c r="J469" i="4" s="1"/>
  <c r="L469" i="4" s="1"/>
  <c r="H469" i="3"/>
  <c r="H474" i="4"/>
  <c r="J474" i="4" s="1"/>
  <c r="L474" i="4" s="1"/>
  <c r="H474" i="3"/>
  <c r="H479" i="4"/>
  <c r="J479" i="4" s="1"/>
  <c r="L479" i="4" s="1"/>
  <c r="H479" i="3"/>
  <c r="H484" i="4"/>
  <c r="J484" i="4" s="1"/>
  <c r="L484" i="4" s="1"/>
  <c r="H484" i="3"/>
  <c r="H489" i="4"/>
  <c r="H489" i="3"/>
  <c r="H494" i="4"/>
  <c r="J494" i="4" s="1"/>
  <c r="L494" i="4" s="1"/>
  <c r="H494" i="3"/>
  <c r="H499" i="4"/>
  <c r="J499" i="4" s="1"/>
  <c r="L499" i="4" s="1"/>
  <c r="H499" i="3"/>
  <c r="H504" i="4"/>
  <c r="J504" i="4" s="1"/>
  <c r="L504" i="4" s="1"/>
  <c r="H504" i="3"/>
  <c r="H509" i="4"/>
  <c r="J509" i="4" s="1"/>
  <c r="L509" i="4" s="1"/>
  <c r="H509" i="3"/>
  <c r="H514" i="4"/>
  <c r="J514" i="4" s="1"/>
  <c r="L514" i="4" s="1"/>
  <c r="H514" i="3"/>
  <c r="H519" i="4"/>
  <c r="J519" i="4" s="1"/>
  <c r="L519" i="4" s="1"/>
  <c r="H519" i="3"/>
  <c r="H524" i="4"/>
  <c r="J524" i="4" s="1"/>
  <c r="L524" i="4" s="1"/>
  <c r="H524" i="3"/>
  <c r="B6" i="3"/>
  <c r="J49" i="3" s="1"/>
  <c r="I15" i="3"/>
  <c r="H21" i="3"/>
  <c r="J21" i="3" s="1"/>
  <c r="H23" i="3"/>
  <c r="C30" i="3"/>
  <c r="I44" i="3"/>
  <c r="I271" i="3"/>
  <c r="I278" i="3"/>
  <c r="I285" i="3"/>
  <c r="H290" i="3"/>
  <c r="I302" i="3"/>
  <c r="I321" i="3"/>
  <c r="I326" i="3"/>
  <c r="K326" i="3" s="1"/>
  <c r="I337" i="3"/>
  <c r="I345" i="3"/>
  <c r="I351" i="3"/>
  <c r="I362" i="3"/>
  <c r="I370" i="3"/>
  <c r="I376" i="3"/>
  <c r="I387" i="3"/>
  <c r="I401" i="3"/>
  <c r="I412" i="3"/>
  <c r="K412" i="3" s="1"/>
  <c r="I426" i="3"/>
  <c r="I456" i="3"/>
  <c r="I35" i="4"/>
  <c r="K35" i="4" s="1"/>
  <c r="C61" i="5" s="1"/>
  <c r="J40" i="4"/>
  <c r="L40" i="4" s="1"/>
  <c r="K43" i="4"/>
  <c r="C69" i="5" s="1"/>
  <c r="K56" i="4"/>
  <c r="C82" i="5" s="1"/>
  <c r="K60" i="4"/>
  <c r="C86" i="5" s="1"/>
  <c r="K63" i="4"/>
  <c r="C89" i="5" s="1"/>
  <c r="K100" i="4"/>
  <c r="C126" i="5" s="1"/>
  <c r="K167" i="4"/>
  <c r="C193" i="5" s="1"/>
  <c r="K197" i="4"/>
  <c r="C223" i="5" s="1"/>
  <c r="K247" i="4"/>
  <c r="C273" i="5" s="1"/>
  <c r="K525" i="4"/>
  <c r="C551" i="5" s="1"/>
  <c r="K515" i="4"/>
  <c r="C541" i="5" s="1"/>
  <c r="K505" i="4"/>
  <c r="C531" i="5" s="1"/>
  <c r="K495" i="4"/>
  <c r="C521" i="5" s="1"/>
  <c r="K485" i="4"/>
  <c r="C511" i="5" s="1"/>
  <c r="K475" i="4"/>
  <c r="C501" i="5" s="1"/>
  <c r="K465" i="4"/>
  <c r="C491" i="5" s="1"/>
  <c r="K455" i="4"/>
  <c r="C481" i="5" s="1"/>
  <c r="K445" i="4"/>
  <c r="C471" i="5" s="1"/>
  <c r="K435" i="4"/>
  <c r="C461" i="5" s="1"/>
  <c r="K425" i="4"/>
  <c r="C451" i="5" s="1"/>
  <c r="K415" i="4"/>
  <c r="C441" i="5" s="1"/>
  <c r="K516" i="4"/>
  <c r="C542" i="5" s="1"/>
  <c r="K506" i="4"/>
  <c r="C532" i="5" s="1"/>
  <c r="K496" i="4"/>
  <c r="C522" i="5" s="1"/>
  <c r="K486" i="4"/>
  <c r="C512" i="5" s="1"/>
  <c r="K476" i="4"/>
  <c r="C502" i="5" s="1"/>
  <c r="K466" i="4"/>
  <c r="C492" i="5" s="1"/>
  <c r="K456" i="4"/>
  <c r="C482" i="5" s="1"/>
  <c r="K517" i="4"/>
  <c r="C543" i="5" s="1"/>
  <c r="K507" i="4"/>
  <c r="C533" i="5" s="1"/>
  <c r="K497" i="4"/>
  <c r="C523" i="5" s="1"/>
  <c r="K487" i="4"/>
  <c r="C513" i="5" s="1"/>
  <c r="K477" i="4"/>
  <c r="C503" i="5" s="1"/>
  <c r="K467" i="4"/>
  <c r="C493" i="5" s="1"/>
  <c r="K457" i="4"/>
  <c r="C483" i="5" s="1"/>
  <c r="K447" i="4"/>
  <c r="C473" i="5" s="1"/>
  <c r="K437" i="4"/>
  <c r="C463" i="5" s="1"/>
  <c r="K427" i="4"/>
  <c r="C453" i="5" s="1"/>
  <c r="K417" i="4"/>
  <c r="C443" i="5" s="1"/>
  <c r="K407" i="4"/>
  <c r="C433" i="5" s="1"/>
  <c r="K397" i="4"/>
  <c r="C423" i="5" s="1"/>
  <c r="K387" i="4"/>
  <c r="C413" i="5" s="1"/>
  <c r="K377" i="4"/>
  <c r="C403" i="5" s="1"/>
  <c r="K367" i="4"/>
  <c r="C393" i="5" s="1"/>
  <c r="K357" i="4"/>
  <c r="C383" i="5" s="1"/>
  <c r="K347" i="4"/>
  <c r="C373" i="5" s="1"/>
  <c r="K498" i="4"/>
  <c r="C524" i="5" s="1"/>
  <c r="K478" i="4"/>
  <c r="C504" i="5" s="1"/>
  <c r="K468" i="4"/>
  <c r="C494" i="5" s="1"/>
  <c r="K458" i="4"/>
  <c r="C484" i="5" s="1"/>
  <c r="K519" i="4"/>
  <c r="C545" i="5" s="1"/>
  <c r="K509" i="4"/>
  <c r="C535" i="5" s="1"/>
  <c r="K499" i="4"/>
  <c r="C525" i="5" s="1"/>
  <c r="K489" i="4"/>
  <c r="C515" i="5" s="1"/>
  <c r="K479" i="4"/>
  <c r="C505" i="5" s="1"/>
  <c r="K522" i="4"/>
  <c r="C548" i="5" s="1"/>
  <c r="K512" i="4"/>
  <c r="C538" i="5" s="1"/>
  <c r="K502" i="4"/>
  <c r="C528" i="5" s="1"/>
  <c r="K492" i="4"/>
  <c r="C518" i="5" s="1"/>
  <c r="K482" i="4"/>
  <c r="C508" i="5" s="1"/>
  <c r="K472" i="4"/>
  <c r="C498" i="5" s="1"/>
  <c r="K523" i="4"/>
  <c r="C549" i="5" s="1"/>
  <c r="K524" i="4"/>
  <c r="C550" i="5" s="1"/>
  <c r="K514" i="4"/>
  <c r="C540" i="5" s="1"/>
  <c r="K504" i="4"/>
  <c r="C530" i="5" s="1"/>
  <c r="K494" i="4"/>
  <c r="C520" i="5" s="1"/>
  <c r="K464" i="4"/>
  <c r="C490" i="5" s="1"/>
  <c r="K454" i="4"/>
  <c r="C480" i="5" s="1"/>
  <c r="K511" i="4"/>
  <c r="C537" i="5" s="1"/>
  <c r="K480" i="4"/>
  <c r="C506" i="5" s="1"/>
  <c r="K469" i="4"/>
  <c r="C495" i="5" s="1"/>
  <c r="K446" i="4"/>
  <c r="C472" i="5" s="1"/>
  <c r="K442" i="4"/>
  <c r="C468" i="5" s="1"/>
  <c r="K423" i="4"/>
  <c r="C449" i="5" s="1"/>
  <c r="K419" i="4"/>
  <c r="C445" i="5" s="1"/>
  <c r="K401" i="4"/>
  <c r="C427" i="5" s="1"/>
  <c r="K390" i="4"/>
  <c r="C416" i="5" s="1"/>
  <c r="K379" i="4"/>
  <c r="C405" i="5" s="1"/>
  <c r="K362" i="4"/>
  <c r="C388" i="5" s="1"/>
  <c r="K351" i="4"/>
  <c r="C377" i="5" s="1"/>
  <c r="K339" i="4"/>
  <c r="C365" i="5" s="1"/>
  <c r="K329" i="4"/>
  <c r="C355" i="5" s="1"/>
  <c r="K319" i="4"/>
  <c r="C345" i="5" s="1"/>
  <c r="K279" i="4"/>
  <c r="C305" i="5" s="1"/>
  <c r="K259" i="4"/>
  <c r="C285" i="5" s="1"/>
  <c r="K249" i="4"/>
  <c r="C275" i="5" s="1"/>
  <c r="K239" i="4"/>
  <c r="C265" i="5" s="1"/>
  <c r="K229" i="4"/>
  <c r="C255" i="5" s="1"/>
  <c r="K219" i="4"/>
  <c r="C245" i="5" s="1"/>
  <c r="K209" i="4"/>
  <c r="C235" i="5" s="1"/>
  <c r="K189" i="4"/>
  <c r="C215" i="5" s="1"/>
  <c r="K179" i="4"/>
  <c r="C205" i="5" s="1"/>
  <c r="K149" i="4"/>
  <c r="C175" i="5" s="1"/>
  <c r="K450" i="4"/>
  <c r="C476" i="5" s="1"/>
  <c r="K431" i="4"/>
  <c r="C457" i="5" s="1"/>
  <c r="K396" i="4"/>
  <c r="C422" i="5" s="1"/>
  <c r="K385" i="4"/>
  <c r="C411" i="5" s="1"/>
  <c r="K346" i="4"/>
  <c r="C372" i="5" s="1"/>
  <c r="K340" i="4"/>
  <c r="C366" i="5" s="1"/>
  <c r="K330" i="4"/>
  <c r="C356" i="5" s="1"/>
  <c r="K320" i="4"/>
  <c r="C346" i="5" s="1"/>
  <c r="K310" i="4"/>
  <c r="C336" i="5" s="1"/>
  <c r="K300" i="4"/>
  <c r="C326" i="5" s="1"/>
  <c r="K290" i="4"/>
  <c r="C316" i="5" s="1"/>
  <c r="K280" i="4"/>
  <c r="C306" i="5" s="1"/>
  <c r="K270" i="4"/>
  <c r="C296" i="5" s="1"/>
  <c r="K260" i="4"/>
  <c r="C286" i="5" s="1"/>
  <c r="K250" i="4"/>
  <c r="C276" i="5" s="1"/>
  <c r="K240" i="4"/>
  <c r="C266" i="5" s="1"/>
  <c r="K230" i="4"/>
  <c r="C256" i="5" s="1"/>
  <c r="K220" i="4"/>
  <c r="C246" i="5" s="1"/>
  <c r="K210" i="4"/>
  <c r="C236" i="5" s="1"/>
  <c r="K200" i="4"/>
  <c r="C226" i="5" s="1"/>
  <c r="K190" i="4"/>
  <c r="C216" i="5" s="1"/>
  <c r="K180" i="4"/>
  <c r="C206" i="5" s="1"/>
  <c r="K170" i="4"/>
  <c r="C196" i="5" s="1"/>
  <c r="K160" i="4"/>
  <c r="C186" i="5" s="1"/>
  <c r="K150" i="4"/>
  <c r="C176" i="5" s="1"/>
  <c r="K140" i="4"/>
  <c r="C166" i="5" s="1"/>
  <c r="K130" i="4"/>
  <c r="C156" i="5" s="1"/>
  <c r="K120" i="4"/>
  <c r="C146" i="5" s="1"/>
  <c r="K110" i="4"/>
  <c r="C136" i="5" s="1"/>
  <c r="K510" i="4"/>
  <c r="C536" i="5" s="1"/>
  <c r="K491" i="4"/>
  <c r="C517" i="5" s="1"/>
  <c r="K471" i="4"/>
  <c r="C497" i="5" s="1"/>
  <c r="K443" i="4"/>
  <c r="C469" i="5" s="1"/>
  <c r="K439" i="4"/>
  <c r="C465" i="5" s="1"/>
  <c r="K416" i="4"/>
  <c r="C442" i="5" s="1"/>
  <c r="K412" i="4"/>
  <c r="C438" i="5" s="1"/>
  <c r="K402" i="4"/>
  <c r="C428" i="5" s="1"/>
  <c r="K391" i="4"/>
  <c r="C417" i="5" s="1"/>
  <c r="K380" i="4"/>
  <c r="C406" i="5" s="1"/>
  <c r="K369" i="4"/>
  <c r="C395" i="5" s="1"/>
  <c r="K352" i="4"/>
  <c r="C378" i="5" s="1"/>
  <c r="K341" i="4"/>
  <c r="C367" i="5" s="1"/>
  <c r="K331" i="4"/>
  <c r="C357" i="5" s="1"/>
  <c r="K321" i="4"/>
  <c r="C347" i="5" s="1"/>
  <c r="K311" i="4"/>
  <c r="C337" i="5" s="1"/>
  <c r="K301" i="4"/>
  <c r="C327" i="5" s="1"/>
  <c r="K291" i="4"/>
  <c r="C317" i="5" s="1"/>
  <c r="K281" i="4"/>
  <c r="C307" i="5" s="1"/>
  <c r="K271" i="4"/>
  <c r="C297" i="5" s="1"/>
  <c r="K261" i="4"/>
  <c r="C287" i="5" s="1"/>
  <c r="K251" i="4"/>
  <c r="C277" i="5" s="1"/>
  <c r="K241" i="4"/>
  <c r="C267" i="5" s="1"/>
  <c r="K231" i="4"/>
  <c r="C257" i="5" s="1"/>
  <c r="K221" i="4"/>
  <c r="C247" i="5" s="1"/>
  <c r="K211" i="4"/>
  <c r="C237" i="5" s="1"/>
  <c r="K201" i="4"/>
  <c r="C227" i="5" s="1"/>
  <c r="K191" i="4"/>
  <c r="C217" i="5" s="1"/>
  <c r="K181" i="4"/>
  <c r="C207" i="5" s="1"/>
  <c r="K171" i="4"/>
  <c r="C197" i="5" s="1"/>
  <c r="K473" i="4"/>
  <c r="C499" i="5" s="1"/>
  <c r="K424" i="4"/>
  <c r="C450" i="5" s="1"/>
  <c r="K420" i="4"/>
  <c r="C446" i="5" s="1"/>
  <c r="K403" i="4"/>
  <c r="C429" i="5" s="1"/>
  <c r="K386" i="4"/>
  <c r="C412" i="5" s="1"/>
  <c r="K375" i="4"/>
  <c r="C401" i="5" s="1"/>
  <c r="K364" i="4"/>
  <c r="C390" i="5" s="1"/>
  <c r="K353" i="4"/>
  <c r="C379" i="5" s="1"/>
  <c r="K332" i="4"/>
  <c r="C358" i="5" s="1"/>
  <c r="K322" i="4"/>
  <c r="C348" i="5" s="1"/>
  <c r="K312" i="4"/>
  <c r="C338" i="5" s="1"/>
  <c r="K302" i="4"/>
  <c r="C328" i="5" s="1"/>
  <c r="K292" i="4"/>
  <c r="C318" i="5" s="1"/>
  <c r="K282" i="4"/>
  <c r="C308" i="5" s="1"/>
  <c r="K272" i="4"/>
  <c r="C298" i="5" s="1"/>
  <c r="K262" i="4"/>
  <c r="C288" i="5" s="1"/>
  <c r="K252" i="4"/>
  <c r="C278" i="5" s="1"/>
  <c r="K242" i="4"/>
  <c r="C268" i="5" s="1"/>
  <c r="K232" i="4"/>
  <c r="C258" i="5" s="1"/>
  <c r="K222" i="4"/>
  <c r="C248" i="5" s="1"/>
  <c r="K212" i="4"/>
  <c r="C238" i="5" s="1"/>
  <c r="K202" i="4"/>
  <c r="C228" i="5" s="1"/>
  <c r="K192" i="4"/>
  <c r="C218" i="5" s="1"/>
  <c r="K182" i="4"/>
  <c r="C208" i="5" s="1"/>
  <c r="K172" i="4"/>
  <c r="C198" i="5" s="1"/>
  <c r="K162" i="4"/>
  <c r="C188" i="5" s="1"/>
  <c r="K152" i="4"/>
  <c r="C178" i="5" s="1"/>
  <c r="K142" i="4"/>
  <c r="C168" i="5" s="1"/>
  <c r="K132" i="4"/>
  <c r="C158" i="5" s="1"/>
  <c r="K122" i="4"/>
  <c r="C148" i="5" s="1"/>
  <c r="K112" i="4"/>
  <c r="C138" i="5" s="1"/>
  <c r="K102" i="4"/>
  <c r="C128" i="5" s="1"/>
  <c r="K92" i="4"/>
  <c r="C118" i="5" s="1"/>
  <c r="K82" i="4"/>
  <c r="C108" i="5" s="1"/>
  <c r="K72" i="4"/>
  <c r="C98" i="5" s="1"/>
  <c r="K62" i="4"/>
  <c r="C88" i="5" s="1"/>
  <c r="K521" i="4"/>
  <c r="C547" i="5" s="1"/>
  <c r="K490" i="4"/>
  <c r="C516" i="5" s="1"/>
  <c r="K462" i="4"/>
  <c r="C488" i="5" s="1"/>
  <c r="K460" i="4"/>
  <c r="C486" i="5" s="1"/>
  <c r="K451" i="4"/>
  <c r="C477" i="5" s="1"/>
  <c r="K436" i="4"/>
  <c r="C462" i="5" s="1"/>
  <c r="K432" i="4"/>
  <c r="C458" i="5" s="1"/>
  <c r="K413" i="4"/>
  <c r="C439" i="5" s="1"/>
  <c r="K409" i="4"/>
  <c r="C435" i="5" s="1"/>
  <c r="K398" i="4"/>
  <c r="C424" i="5" s="1"/>
  <c r="K392" i="4"/>
  <c r="C418" i="5" s="1"/>
  <c r="K381" i="4"/>
  <c r="C407" i="5" s="1"/>
  <c r="K370" i="4"/>
  <c r="C396" i="5" s="1"/>
  <c r="K359" i="4"/>
  <c r="C385" i="5" s="1"/>
  <c r="K348" i="4"/>
  <c r="C374" i="5" s="1"/>
  <c r="K342" i="4"/>
  <c r="C368" i="5" s="1"/>
  <c r="K448" i="4"/>
  <c r="C474" i="5" s="1"/>
  <c r="K444" i="4"/>
  <c r="C470" i="5" s="1"/>
  <c r="K440" i="4"/>
  <c r="C466" i="5" s="1"/>
  <c r="K421" i="4"/>
  <c r="C447" i="5" s="1"/>
  <c r="K404" i="4"/>
  <c r="C430" i="5" s="1"/>
  <c r="K393" i="4"/>
  <c r="C419" i="5" s="1"/>
  <c r="K376" i="4"/>
  <c r="C402" i="5" s="1"/>
  <c r="K365" i="4"/>
  <c r="C391" i="5" s="1"/>
  <c r="K354" i="4"/>
  <c r="C380" i="5" s="1"/>
  <c r="K343" i="4"/>
  <c r="C369" i="5" s="1"/>
  <c r="K324" i="4"/>
  <c r="C350" i="5" s="1"/>
  <c r="K314" i="4"/>
  <c r="C340" i="5" s="1"/>
  <c r="K304" i="4"/>
  <c r="C330" i="5" s="1"/>
  <c r="K294" i="4"/>
  <c r="C320" i="5" s="1"/>
  <c r="K274" i="4"/>
  <c r="C300" i="5" s="1"/>
  <c r="K264" i="4"/>
  <c r="C290" i="5" s="1"/>
  <c r="K254" i="4"/>
  <c r="C280" i="5" s="1"/>
  <c r="K244" i="4"/>
  <c r="C270" i="5" s="1"/>
  <c r="K224" i="4"/>
  <c r="C250" i="5" s="1"/>
  <c r="K214" i="4"/>
  <c r="C240" i="5" s="1"/>
  <c r="K204" i="4"/>
  <c r="C230" i="5" s="1"/>
  <c r="K194" i="4"/>
  <c r="C220" i="5" s="1"/>
  <c r="K174" i="4"/>
  <c r="C200" i="5" s="1"/>
  <c r="K164" i="4"/>
  <c r="C190" i="5" s="1"/>
  <c r="K154" i="4"/>
  <c r="C180" i="5" s="1"/>
  <c r="K144" i="4"/>
  <c r="C170" i="5" s="1"/>
  <c r="K124" i="4"/>
  <c r="C150" i="5" s="1"/>
  <c r="K114" i="4"/>
  <c r="C140" i="5" s="1"/>
  <c r="K104" i="4"/>
  <c r="C130" i="5" s="1"/>
  <c r="K94" i="4"/>
  <c r="C120" i="5" s="1"/>
  <c r="K84" i="4"/>
  <c r="C110" i="5" s="1"/>
  <c r="K74" i="4"/>
  <c r="C100" i="5" s="1"/>
  <c r="K64" i="4"/>
  <c r="C90" i="5" s="1"/>
  <c r="K54" i="4"/>
  <c r="C80" i="5" s="1"/>
  <c r="K520" i="4"/>
  <c r="C546" i="5" s="1"/>
  <c r="K501" i="4"/>
  <c r="C527" i="5" s="1"/>
  <c r="K470" i="4"/>
  <c r="C496" i="5" s="1"/>
  <c r="K433" i="4"/>
  <c r="C459" i="5" s="1"/>
  <c r="K429" i="4"/>
  <c r="C455" i="5" s="1"/>
  <c r="K399" i="4"/>
  <c r="C425" i="5" s="1"/>
  <c r="K382" i="4"/>
  <c r="C408" i="5" s="1"/>
  <c r="K371" i="4"/>
  <c r="C397" i="5" s="1"/>
  <c r="K360" i="4"/>
  <c r="C386" i="5" s="1"/>
  <c r="K349" i="4"/>
  <c r="C375" i="5" s="1"/>
  <c r="K335" i="4"/>
  <c r="C361" i="5" s="1"/>
  <c r="K325" i="4"/>
  <c r="C351" i="5" s="1"/>
  <c r="K315" i="4"/>
  <c r="C341" i="5" s="1"/>
  <c r="K305" i="4"/>
  <c r="C331" i="5" s="1"/>
  <c r="K295" i="4"/>
  <c r="C321" i="5" s="1"/>
  <c r="K285" i="4"/>
  <c r="C311" i="5" s="1"/>
  <c r="K275" i="4"/>
  <c r="C301" i="5" s="1"/>
  <c r="K265" i="4"/>
  <c r="C291" i="5" s="1"/>
  <c r="K255" i="4"/>
  <c r="C281" i="5" s="1"/>
  <c r="K245" i="4"/>
  <c r="C271" i="5" s="1"/>
  <c r="K235" i="4"/>
  <c r="C261" i="5" s="1"/>
  <c r="K225" i="4"/>
  <c r="C251" i="5" s="1"/>
  <c r="K215" i="4"/>
  <c r="C241" i="5" s="1"/>
  <c r="K205" i="4"/>
  <c r="C231" i="5" s="1"/>
  <c r="K195" i="4"/>
  <c r="C221" i="5" s="1"/>
  <c r="K185" i="4"/>
  <c r="C211" i="5" s="1"/>
  <c r="K175" i="4"/>
  <c r="C201" i="5" s="1"/>
  <c r="K441" i="4"/>
  <c r="C467" i="5" s="1"/>
  <c r="K418" i="4"/>
  <c r="C444" i="5" s="1"/>
  <c r="K414" i="4"/>
  <c r="C440" i="5" s="1"/>
  <c r="K410" i="4"/>
  <c r="C436" i="5" s="1"/>
  <c r="K405" i="4"/>
  <c r="C431" i="5" s="1"/>
  <c r="K394" i="4"/>
  <c r="C420" i="5" s="1"/>
  <c r="K383" i="4"/>
  <c r="C409" i="5" s="1"/>
  <c r="K366" i="4"/>
  <c r="C392" i="5" s="1"/>
  <c r="K355" i="4"/>
  <c r="C381" i="5" s="1"/>
  <c r="K344" i="4"/>
  <c r="C370" i="5" s="1"/>
  <c r="K336" i="4"/>
  <c r="C362" i="5" s="1"/>
  <c r="K326" i="4"/>
  <c r="C352" i="5" s="1"/>
  <c r="K316" i="4"/>
  <c r="C342" i="5" s="1"/>
  <c r="K306" i="4"/>
  <c r="C332" i="5" s="1"/>
  <c r="K296" i="4"/>
  <c r="C322" i="5" s="1"/>
  <c r="K286" i="4"/>
  <c r="C312" i="5" s="1"/>
  <c r="K276" i="4"/>
  <c r="C302" i="5" s="1"/>
  <c r="K266" i="4"/>
  <c r="C292" i="5" s="1"/>
  <c r="K256" i="4"/>
  <c r="C282" i="5" s="1"/>
  <c r="K246" i="4"/>
  <c r="C272" i="5" s="1"/>
  <c r="K236" i="4"/>
  <c r="C262" i="5" s="1"/>
  <c r="K226" i="4"/>
  <c r="C252" i="5" s="1"/>
  <c r="K216" i="4"/>
  <c r="C242" i="5" s="1"/>
  <c r="K206" i="4"/>
  <c r="C232" i="5" s="1"/>
  <c r="K196" i="4"/>
  <c r="C222" i="5" s="1"/>
  <c r="K186" i="4"/>
  <c r="C212" i="5" s="1"/>
  <c r="K176" i="4"/>
  <c r="C202" i="5" s="1"/>
  <c r="K166" i="4"/>
  <c r="C192" i="5" s="1"/>
  <c r="K156" i="4"/>
  <c r="C182" i="5" s="1"/>
  <c r="K146" i="4"/>
  <c r="C172" i="5" s="1"/>
  <c r="K136" i="4"/>
  <c r="C162" i="5" s="1"/>
  <c r="K126" i="4"/>
  <c r="C152" i="5" s="1"/>
  <c r="K116" i="4"/>
  <c r="C142" i="5" s="1"/>
  <c r="K106" i="4"/>
  <c r="C132" i="5" s="1"/>
  <c r="K96" i="4"/>
  <c r="C122" i="5" s="1"/>
  <c r="K86" i="4"/>
  <c r="C112" i="5" s="1"/>
  <c r="K76" i="4"/>
  <c r="C102" i="5" s="1"/>
  <c r="K66" i="4"/>
  <c r="C92" i="5" s="1"/>
  <c r="K500" i="4"/>
  <c r="C526" i="5" s="1"/>
  <c r="K481" i="4"/>
  <c r="C507" i="5" s="1"/>
  <c r="K452" i="4"/>
  <c r="C478" i="5" s="1"/>
  <c r="K449" i="4"/>
  <c r="C475" i="5" s="1"/>
  <c r="K426" i="4"/>
  <c r="C452" i="5" s="1"/>
  <c r="K422" i="4"/>
  <c r="C448" i="5" s="1"/>
  <c r="K400" i="4"/>
  <c r="C426" i="5" s="1"/>
  <c r="K389" i="4"/>
  <c r="C415" i="5" s="1"/>
  <c r="K378" i="4"/>
  <c r="C404" i="5" s="1"/>
  <c r="K372" i="4"/>
  <c r="C398" i="5" s="1"/>
  <c r="K361" i="4"/>
  <c r="C387" i="5" s="1"/>
  <c r="K350" i="4"/>
  <c r="C376" i="5" s="1"/>
  <c r="K337" i="4"/>
  <c r="C363" i="5" s="1"/>
  <c r="K327" i="4"/>
  <c r="C353" i="5" s="1"/>
  <c r="K317" i="4"/>
  <c r="C343" i="5" s="1"/>
  <c r="K307" i="4"/>
  <c r="C333" i="5" s="1"/>
  <c r="K297" i="4"/>
  <c r="C323" i="5" s="1"/>
  <c r="K287" i="4"/>
  <c r="C313" i="5" s="1"/>
  <c r="K463" i="4"/>
  <c r="C489" i="5" s="1"/>
  <c r="K461" i="4"/>
  <c r="C487" i="5" s="1"/>
  <c r="K459" i="4"/>
  <c r="C485" i="5" s="1"/>
  <c r="K430" i="4"/>
  <c r="C456" i="5" s="1"/>
  <c r="K411" i="4"/>
  <c r="C437" i="5" s="1"/>
  <c r="K406" i="4"/>
  <c r="C432" i="5" s="1"/>
  <c r="K395" i="4"/>
  <c r="C421" i="5" s="1"/>
  <c r="K384" i="4"/>
  <c r="C410" i="5" s="1"/>
  <c r="K373" i="4"/>
  <c r="C399" i="5" s="1"/>
  <c r="K356" i="4"/>
  <c r="C382" i="5" s="1"/>
  <c r="K345" i="4"/>
  <c r="C371" i="5" s="1"/>
  <c r="K328" i="4"/>
  <c r="C354" i="5" s="1"/>
  <c r="K318" i="4"/>
  <c r="C344" i="5" s="1"/>
  <c r="K308" i="4"/>
  <c r="C334" i="5" s="1"/>
  <c r="K298" i="4"/>
  <c r="C324" i="5" s="1"/>
  <c r="K288" i="4"/>
  <c r="C314" i="5" s="1"/>
  <c r="K278" i="4"/>
  <c r="C304" i="5" s="1"/>
  <c r="K268" i="4"/>
  <c r="C294" i="5" s="1"/>
  <c r="K258" i="4"/>
  <c r="C284" i="5" s="1"/>
  <c r="K248" i="4"/>
  <c r="C274" i="5" s="1"/>
  <c r="K238" i="4"/>
  <c r="C264" i="5" s="1"/>
  <c r="K228" i="4"/>
  <c r="C254" i="5" s="1"/>
  <c r="K218" i="4"/>
  <c r="C244" i="5" s="1"/>
  <c r="K208" i="4"/>
  <c r="C234" i="5" s="1"/>
  <c r="K198" i="4"/>
  <c r="C224" i="5" s="1"/>
  <c r="K188" i="4"/>
  <c r="C214" i="5" s="1"/>
  <c r="K178" i="4"/>
  <c r="C204" i="5" s="1"/>
  <c r="K168" i="4"/>
  <c r="C194" i="5" s="1"/>
  <c r="K158" i="4"/>
  <c r="C184" i="5" s="1"/>
  <c r="K148" i="4"/>
  <c r="C174" i="5" s="1"/>
  <c r="K138" i="4"/>
  <c r="C164" i="5" s="1"/>
  <c r="K128" i="4"/>
  <c r="C154" i="5" s="1"/>
  <c r="K118" i="4"/>
  <c r="C144" i="5" s="1"/>
  <c r="K108" i="4"/>
  <c r="C134" i="5" s="1"/>
  <c r="K98" i="4"/>
  <c r="C124" i="5" s="1"/>
  <c r="K88" i="4"/>
  <c r="C114" i="5" s="1"/>
  <c r="B11" i="4"/>
  <c r="B14" i="4"/>
  <c r="K23" i="4"/>
  <c r="C49" i="5" s="1"/>
  <c r="K42" i="4"/>
  <c r="C68" i="5" s="1"/>
  <c r="K50" i="4"/>
  <c r="C76" i="5" s="1"/>
  <c r="K83" i="4"/>
  <c r="C109" i="5" s="1"/>
  <c r="K95" i="4"/>
  <c r="C121" i="5" s="1"/>
  <c r="K155" i="4"/>
  <c r="C181" i="5" s="1"/>
  <c r="K213" i="4"/>
  <c r="C239" i="5" s="1"/>
  <c r="K263" i="4"/>
  <c r="C289" i="5" s="1"/>
  <c r="K70" i="4"/>
  <c r="C96" i="5" s="1"/>
  <c r="K73" i="4"/>
  <c r="C99" i="5" s="1"/>
  <c r="K89" i="4"/>
  <c r="C115" i="5" s="1"/>
  <c r="K161" i="4"/>
  <c r="C187" i="5" s="1"/>
  <c r="K207" i="4"/>
  <c r="C233" i="5" s="1"/>
  <c r="K257" i="4"/>
  <c r="C283" i="5" s="1"/>
  <c r="K313" i="4"/>
  <c r="C339" i="5" s="1"/>
  <c r="K147" i="4"/>
  <c r="C173" i="5" s="1"/>
  <c r="K173" i="4"/>
  <c r="C199" i="5" s="1"/>
  <c r="K223" i="4"/>
  <c r="C249" i="5" s="1"/>
  <c r="K273" i="4"/>
  <c r="C299" i="5" s="1"/>
  <c r="K81" i="4"/>
  <c r="C107" i="5" s="1"/>
  <c r="K177" i="4"/>
  <c r="C203" i="5" s="1"/>
  <c r="K227" i="4"/>
  <c r="C253" i="5" s="1"/>
  <c r="K277" i="4"/>
  <c r="C303" i="5" s="1"/>
  <c r="K303" i="4"/>
  <c r="C329" i="5" s="1"/>
  <c r="K6" i="4"/>
  <c r="C32" i="5" s="1"/>
  <c r="K44" i="4"/>
  <c r="C70" i="5" s="1"/>
  <c r="K51" i="4"/>
  <c r="C77" i="5" s="1"/>
  <c r="K69" i="4"/>
  <c r="C95" i="5" s="1"/>
  <c r="K75" i="4"/>
  <c r="C101" i="5" s="1"/>
  <c r="K78" i="4"/>
  <c r="C104" i="5" s="1"/>
  <c r="K93" i="4"/>
  <c r="C119" i="5" s="1"/>
  <c r="K105" i="4"/>
  <c r="C131" i="5" s="1"/>
  <c r="K107" i="4"/>
  <c r="C133" i="5" s="1"/>
  <c r="K111" i="4"/>
  <c r="C137" i="5" s="1"/>
  <c r="K113" i="4"/>
  <c r="C139" i="5" s="1"/>
  <c r="K115" i="4"/>
  <c r="C141" i="5" s="1"/>
  <c r="K117" i="4"/>
  <c r="C143" i="5" s="1"/>
  <c r="K119" i="4"/>
  <c r="C145" i="5" s="1"/>
  <c r="K121" i="4"/>
  <c r="C147" i="5" s="1"/>
  <c r="K123" i="4"/>
  <c r="C149" i="5" s="1"/>
  <c r="K125" i="4"/>
  <c r="C151" i="5" s="1"/>
  <c r="K127" i="4"/>
  <c r="C153" i="5" s="1"/>
  <c r="K129" i="4"/>
  <c r="C155" i="5" s="1"/>
  <c r="K131" i="4"/>
  <c r="C157" i="5" s="1"/>
  <c r="K133" i="4"/>
  <c r="C159" i="5" s="1"/>
  <c r="K135" i="4"/>
  <c r="C161" i="5" s="1"/>
  <c r="K137" i="4"/>
  <c r="C163" i="5" s="1"/>
  <c r="K139" i="4"/>
  <c r="C165" i="5" s="1"/>
  <c r="K141" i="4"/>
  <c r="C167" i="5" s="1"/>
  <c r="K143" i="4"/>
  <c r="C169" i="5" s="1"/>
  <c r="K145" i="4"/>
  <c r="C171" i="5" s="1"/>
  <c r="K157" i="4"/>
  <c r="C183" i="5" s="1"/>
  <c r="K193" i="4"/>
  <c r="C219" i="5" s="1"/>
  <c r="K243" i="4"/>
  <c r="C269" i="5" s="1"/>
  <c r="F26" i="5"/>
  <c r="G26" i="5" s="1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G26" i="5" s="1"/>
  <c r="AH26" i="5" s="1"/>
  <c r="AI26" i="5" s="1"/>
  <c r="AJ26" i="5" s="1"/>
  <c r="AK26" i="5" s="1"/>
  <c r="AL26" i="5" s="1"/>
  <c r="AM26" i="5" s="1"/>
  <c r="AN26" i="5" s="1"/>
  <c r="AO26" i="5" s="1"/>
  <c r="AP26" i="5" s="1"/>
  <c r="AQ26" i="5" s="1"/>
  <c r="AR26" i="5" s="1"/>
  <c r="AS26" i="5" s="1"/>
  <c r="AT26" i="5" s="1"/>
  <c r="AU26" i="5" s="1"/>
  <c r="AV26" i="5" s="1"/>
  <c r="AW26" i="5" s="1"/>
  <c r="AX26" i="5" s="1"/>
  <c r="AY26" i="5" s="1"/>
  <c r="AZ26" i="5" s="1"/>
  <c r="BA26" i="5" s="1"/>
  <c r="BB26" i="5" s="1"/>
  <c r="BC26" i="5" s="1"/>
  <c r="BD26" i="5" s="1"/>
  <c r="BE26" i="5" s="1"/>
  <c r="BF26" i="5" s="1"/>
  <c r="BG26" i="5" s="1"/>
  <c r="BH26" i="5" s="1"/>
  <c r="BI26" i="5" s="1"/>
  <c r="BJ26" i="5" s="1"/>
  <c r="BK26" i="5" s="1"/>
  <c r="BL26" i="5" s="1"/>
  <c r="BM26" i="5" s="1"/>
  <c r="BN26" i="5" s="1"/>
  <c r="BO26" i="5" s="1"/>
  <c r="BP26" i="5" s="1"/>
  <c r="BQ26" i="5" s="1"/>
  <c r="BR26" i="5" s="1"/>
  <c r="BS26" i="5" s="1"/>
  <c r="BT26" i="5" s="1"/>
  <c r="BU26" i="5" s="1"/>
  <c r="BV26" i="5" s="1"/>
  <c r="BW26" i="5" s="1"/>
  <c r="BX26" i="5" s="1"/>
  <c r="BY26" i="5" s="1"/>
  <c r="BZ26" i="5" s="1"/>
  <c r="CA26" i="5" s="1"/>
  <c r="CB26" i="5" s="1"/>
  <c r="CC26" i="5" s="1"/>
  <c r="CD26" i="5" s="1"/>
  <c r="CE26" i="5" s="1"/>
  <c r="CF26" i="5" s="1"/>
  <c r="J508" i="3" l="1"/>
  <c r="J483" i="3"/>
  <c r="J458" i="3"/>
  <c r="J433" i="3"/>
  <c r="J408" i="3"/>
  <c r="J383" i="3"/>
  <c r="J353" i="3"/>
  <c r="J328" i="3"/>
  <c r="L328" i="3" s="1"/>
  <c r="J298" i="3"/>
  <c r="J238" i="3"/>
  <c r="L238" i="3" s="1"/>
  <c r="J73" i="3"/>
  <c r="J19" i="3"/>
  <c r="K477" i="3"/>
  <c r="K406" i="3"/>
  <c r="K287" i="3"/>
  <c r="K232" i="3"/>
  <c r="K166" i="3"/>
  <c r="K132" i="3"/>
  <c r="K66" i="3"/>
  <c r="K330" i="3"/>
  <c r="K442" i="3"/>
  <c r="K22" i="3"/>
  <c r="K460" i="3"/>
  <c r="K55" i="3"/>
  <c r="K396" i="3"/>
  <c r="K485" i="3"/>
  <c r="K276" i="3"/>
  <c r="K35" i="3"/>
  <c r="K440" i="3"/>
  <c r="K351" i="3"/>
  <c r="K44" i="3"/>
  <c r="J158" i="3"/>
  <c r="J108" i="3"/>
  <c r="J422" i="3"/>
  <c r="J357" i="3"/>
  <c r="L357" i="3" s="1"/>
  <c r="J277" i="3"/>
  <c r="J187" i="3"/>
  <c r="L187" i="3" s="1"/>
  <c r="J13" i="3"/>
  <c r="K392" i="3"/>
  <c r="K311" i="3"/>
  <c r="K240" i="3"/>
  <c r="K208" i="3"/>
  <c r="K140" i="3"/>
  <c r="K108" i="3"/>
  <c r="K495" i="3"/>
  <c r="K196" i="3"/>
  <c r="K162" i="3"/>
  <c r="K96" i="3"/>
  <c r="K62" i="3"/>
  <c r="K411" i="3"/>
  <c r="K20" i="3"/>
  <c r="K335" i="3"/>
  <c r="K43" i="3"/>
  <c r="K317" i="3"/>
  <c r="K115" i="3"/>
  <c r="K53" i="3"/>
  <c r="K466" i="3"/>
  <c r="K257" i="3"/>
  <c r="K514" i="3"/>
  <c r="K489" i="3"/>
  <c r="K464" i="3"/>
  <c r="K439" i="3"/>
  <c r="K414" i="3"/>
  <c r="K389" i="3"/>
  <c r="K364" i="3"/>
  <c r="K339" i="3"/>
  <c r="K314" i="3"/>
  <c r="K289" i="3"/>
  <c r="K264" i="3"/>
  <c r="K239" i="3"/>
  <c r="K214" i="3"/>
  <c r="K189" i="3"/>
  <c r="K164" i="3"/>
  <c r="K139" i="3"/>
  <c r="K114" i="3"/>
  <c r="K64" i="3"/>
  <c r="K426" i="3"/>
  <c r="K345" i="3"/>
  <c r="L264" i="3"/>
  <c r="M264" i="3" s="1"/>
  <c r="K273" i="3"/>
  <c r="K381" i="3"/>
  <c r="K292" i="3"/>
  <c r="K238" i="3"/>
  <c r="K170" i="3"/>
  <c r="K138" i="3"/>
  <c r="K70" i="3"/>
  <c r="K270" i="3"/>
  <c r="K226" i="3"/>
  <c r="K192" i="3"/>
  <c r="K126" i="3"/>
  <c r="K92" i="3"/>
  <c r="K416" i="3"/>
  <c r="K195" i="3"/>
  <c r="K371" i="3"/>
  <c r="K262" i="3"/>
  <c r="K191" i="3"/>
  <c r="K157" i="3"/>
  <c r="K91" i="3"/>
  <c r="K57" i="3"/>
  <c r="K447" i="3"/>
  <c r="K420" i="3"/>
  <c r="K337" i="3"/>
  <c r="J23" i="3"/>
  <c r="J509" i="3"/>
  <c r="J484" i="3"/>
  <c r="J459" i="3"/>
  <c r="J434" i="3"/>
  <c r="J409" i="3"/>
  <c r="J384" i="3"/>
  <c r="J359" i="3"/>
  <c r="L359" i="3" s="1"/>
  <c r="J334" i="3"/>
  <c r="J309" i="3"/>
  <c r="J284" i="3"/>
  <c r="J259" i="3"/>
  <c r="K258" i="3"/>
  <c r="K437" i="3"/>
  <c r="K511" i="3"/>
  <c r="K375" i="3"/>
  <c r="J280" i="3"/>
  <c r="J234" i="3"/>
  <c r="K200" i="3"/>
  <c r="K168" i="3"/>
  <c r="J134" i="3"/>
  <c r="K100" i="3"/>
  <c r="K68" i="3"/>
  <c r="K452" i="3"/>
  <c r="K386" i="3"/>
  <c r="K301" i="3"/>
  <c r="K185" i="3"/>
  <c r="K95" i="3"/>
  <c r="K520" i="3"/>
  <c r="K365" i="3"/>
  <c r="K221" i="3"/>
  <c r="K187" i="3"/>
  <c r="K121" i="3"/>
  <c r="K87" i="3"/>
  <c r="K42" i="3"/>
  <c r="K480" i="3"/>
  <c r="K367" i="3"/>
  <c r="K275" i="3"/>
  <c r="K230" i="3"/>
  <c r="K198" i="3"/>
  <c r="L164" i="3"/>
  <c r="K130" i="3"/>
  <c r="K98" i="3"/>
  <c r="L64" i="3"/>
  <c r="K380" i="3"/>
  <c r="K282" i="3"/>
  <c r="K391" i="3"/>
  <c r="K175" i="3"/>
  <c r="K85" i="3"/>
  <c r="K470" i="3"/>
  <c r="K357" i="3"/>
  <c r="K251" i="3"/>
  <c r="K217" i="3"/>
  <c r="K151" i="3"/>
  <c r="K117" i="3"/>
  <c r="K51" i="3"/>
  <c r="K401" i="3"/>
  <c r="K321" i="3"/>
  <c r="K15" i="3"/>
  <c r="J504" i="3"/>
  <c r="J479" i="3"/>
  <c r="J454" i="3"/>
  <c r="J429" i="3"/>
  <c r="J404" i="3"/>
  <c r="J379" i="3"/>
  <c r="J354" i="3"/>
  <c r="J329" i="3"/>
  <c r="J304" i="3"/>
  <c r="J279" i="3"/>
  <c r="K508" i="3"/>
  <c r="K483" i="3"/>
  <c r="K458" i="3"/>
  <c r="K433" i="3"/>
  <c r="K408" i="3"/>
  <c r="K383" i="3"/>
  <c r="K358" i="3"/>
  <c r="K333" i="3"/>
  <c r="J465" i="3"/>
  <c r="L465" i="3" s="1"/>
  <c r="K356" i="3"/>
  <c r="K268" i="3"/>
  <c r="K228" i="3"/>
  <c r="K160" i="3"/>
  <c r="K128" i="3"/>
  <c r="K60" i="3"/>
  <c r="K216" i="3"/>
  <c r="K182" i="3"/>
  <c r="K116" i="3"/>
  <c r="K82" i="3"/>
  <c r="K491" i="3"/>
  <c r="K372" i="3"/>
  <c r="K310" i="3"/>
  <c r="K385" i="3"/>
  <c r="K305" i="3"/>
  <c r="K17" i="3"/>
  <c r="K267" i="3"/>
  <c r="L267" i="3" s="1"/>
  <c r="K83" i="3"/>
  <c r="K450" i="3"/>
  <c r="K346" i="3"/>
  <c r="K247" i="3"/>
  <c r="K181" i="3"/>
  <c r="K147" i="3"/>
  <c r="K81" i="3"/>
  <c r="K395" i="3"/>
  <c r="K302" i="3"/>
  <c r="J345" i="3"/>
  <c r="L345" i="3" s="1"/>
  <c r="N345" i="3" s="1"/>
  <c r="K29" i="3"/>
  <c r="J282" i="3"/>
  <c r="L282" i="3" s="1"/>
  <c r="J127" i="3"/>
  <c r="K350" i="3"/>
  <c r="K261" i="3"/>
  <c r="K190" i="3"/>
  <c r="K158" i="3"/>
  <c r="K90" i="3"/>
  <c r="K58" i="3"/>
  <c r="K472" i="3"/>
  <c r="K361" i="3"/>
  <c r="K265" i="3"/>
  <c r="K377" i="3"/>
  <c r="K291" i="3"/>
  <c r="K8" i="3"/>
  <c r="K441" i="3"/>
  <c r="K340" i="3"/>
  <c r="K211" i="3"/>
  <c r="K177" i="3"/>
  <c r="K111" i="3"/>
  <c r="K77" i="3"/>
  <c r="K26" i="3"/>
  <c r="K515" i="3"/>
  <c r="K323" i="3"/>
  <c r="K12" i="3"/>
  <c r="K503" i="3"/>
  <c r="K478" i="3"/>
  <c r="K453" i="3"/>
  <c r="K428" i="3"/>
  <c r="K403" i="3"/>
  <c r="K378" i="3"/>
  <c r="K353" i="3"/>
  <c r="K328" i="3"/>
  <c r="J57" i="3"/>
  <c r="K446" i="3"/>
  <c r="K461" i="3"/>
  <c r="K355" i="3"/>
  <c r="K521" i="3"/>
  <c r="K366" i="3"/>
  <c r="K272" i="3"/>
  <c r="K505" i="3"/>
  <c r="K245" i="3"/>
  <c r="K73" i="3"/>
  <c r="K14" i="3"/>
  <c r="K432" i="3"/>
  <c r="K524" i="3"/>
  <c r="K499" i="3"/>
  <c r="K474" i="3"/>
  <c r="K449" i="3"/>
  <c r="K424" i="3"/>
  <c r="K399" i="3"/>
  <c r="K374" i="3"/>
  <c r="K349" i="3"/>
  <c r="K324" i="3"/>
  <c r="K299" i="3"/>
  <c r="K274" i="3"/>
  <c r="K249" i="3"/>
  <c r="K224" i="3"/>
  <c r="K199" i="3"/>
  <c r="K174" i="3"/>
  <c r="K285" i="3"/>
  <c r="K37" i="3"/>
  <c r="J500" i="3"/>
  <c r="K316" i="3"/>
  <c r="K9" i="3"/>
  <c r="J11" i="3"/>
  <c r="J242" i="3"/>
  <c r="J117" i="3"/>
  <c r="K431" i="3"/>
  <c r="K320" i="3"/>
  <c r="K206" i="3"/>
  <c r="K172" i="3"/>
  <c r="K106" i="3"/>
  <c r="K72" i="3"/>
  <c r="K445" i="3"/>
  <c r="K490" i="3"/>
  <c r="K360" i="3"/>
  <c r="K235" i="3"/>
  <c r="K145" i="3"/>
  <c r="K421" i="3"/>
  <c r="K290" i="3"/>
  <c r="K149" i="3"/>
  <c r="K99" i="3"/>
  <c r="K19" i="3"/>
  <c r="K376" i="3"/>
  <c r="K481" i="3"/>
  <c r="K370" i="3"/>
  <c r="K278" i="3"/>
  <c r="J128" i="3"/>
  <c r="L128" i="3" s="1"/>
  <c r="N128" i="3" s="1"/>
  <c r="J44" i="3"/>
  <c r="L44" i="3" s="1"/>
  <c r="N44" i="3" s="1"/>
  <c r="J442" i="3"/>
  <c r="L442" i="3" s="1"/>
  <c r="M442" i="3" s="1"/>
  <c r="J372" i="3"/>
  <c r="L372" i="3" s="1"/>
  <c r="J292" i="3"/>
  <c r="L292" i="3" s="1"/>
  <c r="J207" i="3"/>
  <c r="J137" i="3"/>
  <c r="J18" i="3"/>
  <c r="K297" i="3"/>
  <c r="K523" i="3"/>
  <c r="K498" i="3"/>
  <c r="K473" i="3"/>
  <c r="K448" i="3"/>
  <c r="K423" i="3"/>
  <c r="K398" i="3"/>
  <c r="K373" i="3"/>
  <c r="K348" i="3"/>
  <c r="K325" i="3"/>
  <c r="K248" i="3"/>
  <c r="K180" i="3"/>
  <c r="K148" i="3"/>
  <c r="K80" i="3"/>
  <c r="K40" i="3"/>
  <c r="K306" i="3"/>
  <c r="K236" i="3"/>
  <c r="K202" i="3"/>
  <c r="K136" i="3"/>
  <c r="K102" i="3"/>
  <c r="K436" i="3"/>
  <c r="K506" i="3"/>
  <c r="K260" i="3"/>
  <c r="K225" i="3"/>
  <c r="K135" i="3"/>
  <c r="K63" i="3"/>
  <c r="K201" i="3"/>
  <c r="K167" i="3"/>
  <c r="K101" i="3"/>
  <c r="K67" i="3"/>
  <c r="K283" i="3"/>
  <c r="K519" i="3"/>
  <c r="K494" i="3"/>
  <c r="K469" i="3"/>
  <c r="K444" i="3"/>
  <c r="K419" i="3"/>
  <c r="K394" i="3"/>
  <c r="K369" i="3"/>
  <c r="K344" i="3"/>
  <c r="K319" i="3"/>
  <c r="K294" i="3"/>
  <c r="K269" i="3"/>
  <c r="K244" i="3"/>
  <c r="K219" i="3"/>
  <c r="K194" i="3"/>
  <c r="K169" i="3"/>
  <c r="K144" i="3"/>
  <c r="K119" i="3"/>
  <c r="K94" i="3"/>
  <c r="K69" i="3"/>
  <c r="B284" i="5"/>
  <c r="B530" i="5"/>
  <c r="B505" i="5"/>
  <c r="B455" i="5"/>
  <c r="B430" i="5"/>
  <c r="B355" i="5"/>
  <c r="B330" i="5"/>
  <c r="B305" i="5"/>
  <c r="B183" i="5"/>
  <c r="B37" i="5"/>
  <c r="B327" i="5"/>
  <c r="B302" i="5"/>
  <c r="B227" i="5"/>
  <c r="B127" i="5"/>
  <c r="B102" i="5"/>
  <c r="B259" i="5"/>
  <c r="B114" i="5"/>
  <c r="B450" i="5"/>
  <c r="B414" i="5"/>
  <c r="B258" i="5"/>
  <c r="B73" i="5"/>
  <c r="B178" i="5"/>
  <c r="B70" i="5"/>
  <c r="B523" i="5"/>
  <c r="B550" i="5"/>
  <c r="B464" i="5"/>
  <c r="B359" i="5"/>
  <c r="B194" i="5"/>
  <c r="B268" i="5"/>
  <c r="B163" i="5"/>
  <c r="B129" i="5"/>
  <c r="B46" i="5"/>
  <c r="B459" i="5"/>
  <c r="B409" i="5"/>
  <c r="B324" i="5"/>
  <c r="B418" i="5"/>
  <c r="B540" i="5"/>
  <c r="B440" i="5"/>
  <c r="B340" i="5"/>
  <c r="B403" i="5"/>
  <c r="B323" i="5"/>
  <c r="B512" i="5"/>
  <c r="B437" i="5"/>
  <c r="B412" i="5"/>
  <c r="B387" i="5"/>
  <c r="B519" i="5"/>
  <c r="B408" i="5"/>
  <c r="B338" i="5"/>
  <c r="B44" i="5"/>
  <c r="B489" i="5"/>
  <c r="B384" i="5"/>
  <c r="B109" i="5"/>
  <c r="B295" i="5"/>
  <c r="B318" i="5"/>
  <c r="B509" i="5"/>
  <c r="B379" i="5"/>
  <c r="B264" i="5"/>
  <c r="B113" i="5"/>
  <c r="B542" i="5"/>
  <c r="B442" i="5"/>
  <c r="B417" i="5"/>
  <c r="B242" i="5"/>
  <c r="B465" i="5"/>
  <c r="B415" i="5"/>
  <c r="B365" i="5"/>
  <c r="B315" i="5"/>
  <c r="B510" i="5"/>
  <c r="B460" i="5"/>
  <c r="B410" i="5"/>
  <c r="B360" i="5"/>
  <c r="B310" i="5"/>
  <c r="B285" i="5"/>
  <c r="B244" i="5"/>
  <c r="B214" i="5"/>
  <c r="B69" i="5"/>
  <c r="B539" i="5"/>
  <c r="B439" i="5"/>
  <c r="B329" i="5"/>
  <c r="B45" i="5"/>
  <c r="B520" i="5"/>
  <c r="B495" i="5"/>
  <c r="B134" i="5"/>
  <c r="B468" i="5"/>
  <c r="B398" i="5"/>
  <c r="B233" i="5"/>
  <c r="B42" i="5"/>
  <c r="B354" i="5"/>
  <c r="B248" i="5"/>
  <c r="B390" i="5"/>
  <c r="B94" i="5"/>
  <c r="B213" i="5"/>
  <c r="B36" i="5"/>
  <c r="B535" i="5"/>
  <c r="B485" i="5"/>
  <c r="B435" i="5"/>
  <c r="B335" i="5"/>
  <c r="B56" i="5"/>
  <c r="B549" i="5"/>
  <c r="B474" i="5"/>
  <c r="B449" i="5"/>
  <c r="B424" i="5"/>
  <c r="B394" i="5"/>
  <c r="B339" i="5"/>
  <c r="B169" i="5"/>
  <c r="B62" i="5"/>
  <c r="B348" i="5"/>
  <c r="B193" i="5"/>
  <c r="B533" i="5"/>
  <c r="B388" i="5"/>
  <c r="B293" i="5"/>
  <c r="B507" i="5"/>
  <c r="B457" i="5"/>
  <c r="B332" i="5"/>
  <c r="B307" i="5"/>
  <c r="B232" i="5"/>
  <c r="B207" i="5"/>
  <c r="B132" i="5"/>
  <c r="B107" i="5"/>
  <c r="J514" i="3"/>
  <c r="J489" i="3"/>
  <c r="J464" i="3"/>
  <c r="L464" i="3" s="1"/>
  <c r="J439" i="3"/>
  <c r="L439" i="3" s="1"/>
  <c r="J414" i="3"/>
  <c r="L414" i="3" s="1"/>
  <c r="J389" i="3"/>
  <c r="L389" i="3" s="1"/>
  <c r="J364" i="3"/>
  <c r="L364" i="3" s="1"/>
  <c r="J339" i="3"/>
  <c r="L339" i="3" s="1"/>
  <c r="J314" i="3"/>
  <c r="J289" i="3"/>
  <c r="B176" i="5"/>
  <c r="B103" i="5"/>
  <c r="CA27" i="5"/>
  <c r="BQ27" i="5"/>
  <c r="BG27" i="5"/>
  <c r="AW27" i="5"/>
  <c r="AM27" i="5"/>
  <c r="AC27" i="5"/>
  <c r="S27" i="5"/>
  <c r="I27" i="5"/>
  <c r="CE27" i="5"/>
  <c r="BT27" i="5"/>
  <c r="BI27" i="5"/>
  <c r="AX27" i="5"/>
  <c r="AL27" i="5"/>
  <c r="AA27" i="5"/>
  <c r="P27" i="5"/>
  <c r="E27" i="5"/>
  <c r="CD27" i="5"/>
  <c r="BS27" i="5"/>
  <c r="BH27" i="5"/>
  <c r="AV27" i="5"/>
  <c r="AK27" i="5"/>
  <c r="Z27" i="5"/>
  <c r="O27" i="5"/>
  <c r="D27" i="5"/>
  <c r="CC27" i="5"/>
  <c r="BR27" i="5"/>
  <c r="BF27" i="5"/>
  <c r="AU27" i="5"/>
  <c r="AJ27" i="5"/>
  <c r="Y27" i="5"/>
  <c r="N27" i="5"/>
  <c r="CB27" i="5"/>
  <c r="BP27" i="5"/>
  <c r="BE27" i="5"/>
  <c r="AT27" i="5"/>
  <c r="AI27" i="5"/>
  <c r="X27" i="5"/>
  <c r="M27" i="5"/>
  <c r="BZ27" i="5"/>
  <c r="BO27" i="5"/>
  <c r="BD27" i="5"/>
  <c r="AS27" i="5"/>
  <c r="AH27" i="5"/>
  <c r="W27" i="5"/>
  <c r="L27" i="5"/>
  <c r="BY27" i="5"/>
  <c r="BN27" i="5"/>
  <c r="BC27" i="5"/>
  <c r="AR27" i="5"/>
  <c r="AG27" i="5"/>
  <c r="V27" i="5"/>
  <c r="K27" i="5"/>
  <c r="BX27" i="5"/>
  <c r="BM27" i="5"/>
  <c r="BB27" i="5"/>
  <c r="AQ27" i="5"/>
  <c r="AF27" i="5"/>
  <c r="U27" i="5"/>
  <c r="J27" i="5"/>
  <c r="BW27" i="5"/>
  <c r="BL27" i="5"/>
  <c r="BA27" i="5"/>
  <c r="AP27" i="5"/>
  <c r="AE27" i="5"/>
  <c r="T27" i="5"/>
  <c r="H27" i="5"/>
  <c r="BV27" i="5"/>
  <c r="BK27" i="5"/>
  <c r="AZ27" i="5"/>
  <c r="AO27" i="5"/>
  <c r="AD27" i="5"/>
  <c r="R27" i="5"/>
  <c r="G27" i="5"/>
  <c r="CF27" i="5"/>
  <c r="BU27" i="5"/>
  <c r="BJ27" i="5"/>
  <c r="AY27" i="5"/>
  <c r="AN27" i="5"/>
  <c r="AB27" i="5"/>
  <c r="Q27" i="5"/>
  <c r="F27" i="5"/>
  <c r="B65" i="5"/>
  <c r="B278" i="5"/>
  <c r="B138" i="5"/>
  <c r="B158" i="5"/>
  <c r="B108" i="5"/>
  <c r="B34" i="5"/>
  <c r="B33" i="5"/>
  <c r="B82" i="5"/>
  <c r="B123" i="5"/>
  <c r="B223" i="5"/>
  <c r="B444" i="5"/>
  <c r="B151" i="5"/>
  <c r="B251" i="5"/>
  <c r="B351" i="5"/>
  <c r="B250" i="5"/>
  <c r="B350" i="5"/>
  <c r="B269" i="5"/>
  <c r="B368" i="5"/>
  <c r="B443" i="5"/>
  <c r="B429" i="5"/>
  <c r="B137" i="5"/>
  <c r="B237" i="5"/>
  <c r="B337" i="5"/>
  <c r="B423" i="5"/>
  <c r="B206" i="5"/>
  <c r="B306" i="5"/>
  <c r="B205" i="5"/>
  <c r="B506" i="5"/>
  <c r="B254" i="5"/>
  <c r="B508" i="5"/>
  <c r="B547" i="5"/>
  <c r="B452" i="5"/>
  <c r="B481" i="5"/>
  <c r="J138" i="3"/>
  <c r="L138" i="3" s="1"/>
  <c r="J48" i="3"/>
  <c r="J497" i="3"/>
  <c r="J382" i="3"/>
  <c r="J312" i="3"/>
  <c r="J227" i="3"/>
  <c r="J147" i="3"/>
  <c r="L147" i="3" s="1"/>
  <c r="J395" i="3"/>
  <c r="L395" i="3" s="1"/>
  <c r="J322" i="3"/>
  <c r="J167" i="3"/>
  <c r="L167" i="3" s="1"/>
  <c r="J77" i="3"/>
  <c r="L77" i="3" s="1"/>
  <c r="J174" i="3"/>
  <c r="L174" i="3" s="1"/>
  <c r="J74" i="3"/>
  <c r="B13" i="5"/>
  <c r="C10" i="2"/>
  <c r="J325" i="3"/>
  <c r="L325" i="3" s="1"/>
  <c r="K242" i="3"/>
  <c r="L242" i="3" s="1"/>
  <c r="J210" i="3"/>
  <c r="K176" i="3"/>
  <c r="K142" i="3"/>
  <c r="J110" i="3"/>
  <c r="K76" i="3"/>
  <c r="J38" i="3"/>
  <c r="J67" i="3"/>
  <c r="L67" i="3" s="1"/>
  <c r="J495" i="3"/>
  <c r="L495" i="3" s="1"/>
  <c r="K397" i="3"/>
  <c r="K315" i="3"/>
  <c r="J445" i="3"/>
  <c r="L445" i="3" s="1"/>
  <c r="K277" i="3"/>
  <c r="L277" i="3" s="1"/>
  <c r="K525" i="3"/>
  <c r="K402" i="3"/>
  <c r="K322" i="3"/>
  <c r="J37" i="3"/>
  <c r="J410" i="3"/>
  <c r="J249" i="3"/>
  <c r="J199" i="3"/>
  <c r="K153" i="3"/>
  <c r="K105" i="3"/>
  <c r="K65" i="3"/>
  <c r="K501" i="3"/>
  <c r="K382" i="3"/>
  <c r="K281" i="3"/>
  <c r="K227" i="3"/>
  <c r="J195" i="3"/>
  <c r="L195" i="3" s="1"/>
  <c r="K161" i="3"/>
  <c r="K127" i="3"/>
  <c r="J95" i="3"/>
  <c r="L95" i="3" s="1"/>
  <c r="K61" i="3"/>
  <c r="K516" i="3"/>
  <c r="K307" i="3"/>
  <c r="K18" i="3"/>
  <c r="L18" i="3" s="1"/>
  <c r="K79" i="3"/>
  <c r="K49" i="3"/>
  <c r="L49" i="3" s="1"/>
  <c r="J17" i="3"/>
  <c r="J6" i="3"/>
  <c r="J118" i="3"/>
  <c r="J522" i="3"/>
  <c r="J487" i="3"/>
  <c r="J462" i="3"/>
  <c r="J432" i="3"/>
  <c r="L432" i="3" s="1"/>
  <c r="J347" i="3"/>
  <c r="J272" i="3"/>
  <c r="L272" i="3" s="1"/>
  <c r="J182" i="3"/>
  <c r="K6" i="3"/>
  <c r="K457" i="3"/>
  <c r="K313" i="3"/>
  <c r="N264" i="3"/>
  <c r="B188" i="5"/>
  <c r="B106" i="5"/>
  <c r="B74" i="5"/>
  <c r="B282" i="5"/>
  <c r="B140" i="5"/>
  <c r="B160" i="5"/>
  <c r="B38" i="5"/>
  <c r="B115" i="5"/>
  <c r="B55" i="5"/>
  <c r="B71" i="5"/>
  <c r="B77" i="5"/>
  <c r="B86" i="5"/>
  <c r="B133" i="5"/>
  <c r="B333" i="5"/>
  <c r="B426" i="5"/>
  <c r="B342" i="5"/>
  <c r="B467" i="5"/>
  <c r="B161" i="5"/>
  <c r="B261" i="5"/>
  <c r="B361" i="5"/>
  <c r="B463" i="5"/>
  <c r="B260" i="5"/>
  <c r="B79" i="5"/>
  <c r="B179" i="5"/>
  <c r="B279" i="5"/>
  <c r="B374" i="5"/>
  <c r="B458" i="5"/>
  <c r="B446" i="5"/>
  <c r="B147" i="5"/>
  <c r="B247" i="5"/>
  <c r="B347" i="5"/>
  <c r="B428" i="5"/>
  <c r="B216" i="5"/>
  <c r="B316" i="5"/>
  <c r="B461" i="5"/>
  <c r="B215" i="5"/>
  <c r="B405" i="5"/>
  <c r="N379" i="4"/>
  <c r="B525" i="5"/>
  <c r="B364" i="5"/>
  <c r="B487" i="5"/>
  <c r="B518" i="5"/>
  <c r="B504" i="5"/>
  <c r="B543" i="5"/>
  <c r="B462" i="5"/>
  <c r="B491" i="5"/>
  <c r="B470" i="5"/>
  <c r="J513" i="3"/>
  <c r="J488" i="3"/>
  <c r="J463" i="3"/>
  <c r="J438" i="3"/>
  <c r="J413" i="3"/>
  <c r="J388" i="3"/>
  <c r="J358" i="3"/>
  <c r="L358" i="3" s="1"/>
  <c r="J333" i="3"/>
  <c r="L333" i="3" s="1"/>
  <c r="J303" i="3"/>
  <c r="J258" i="3"/>
  <c r="L258" i="3" s="1"/>
  <c r="J168" i="3"/>
  <c r="L168" i="3" s="1"/>
  <c r="J83" i="3"/>
  <c r="L83" i="3" s="1"/>
  <c r="J370" i="3"/>
  <c r="L370" i="3" s="1"/>
  <c r="J35" i="3"/>
  <c r="L35" i="3" s="1"/>
  <c r="J204" i="3"/>
  <c r="J104" i="3"/>
  <c r="J377" i="3"/>
  <c r="L377" i="3" s="1"/>
  <c r="J297" i="3"/>
  <c r="L297" i="3" s="1"/>
  <c r="J192" i="3"/>
  <c r="J240" i="3"/>
  <c r="L240" i="3" s="1"/>
  <c r="J140" i="3"/>
  <c r="L140" i="3" s="1"/>
  <c r="J33" i="3"/>
  <c r="L33" i="3" s="1"/>
  <c r="J265" i="3"/>
  <c r="L265" i="3" s="1"/>
  <c r="J310" i="3"/>
  <c r="L310" i="3" s="1"/>
  <c r="J22" i="3"/>
  <c r="L22" i="3" s="1"/>
  <c r="J506" i="3"/>
  <c r="J481" i="3"/>
  <c r="L481" i="3" s="1"/>
  <c r="J456" i="3"/>
  <c r="J431" i="3"/>
  <c r="L431" i="3" s="1"/>
  <c r="J406" i="3"/>
  <c r="L406" i="3" s="1"/>
  <c r="J381" i="3"/>
  <c r="L381" i="3" s="1"/>
  <c r="J356" i="3"/>
  <c r="L356" i="3" s="1"/>
  <c r="J331" i="3"/>
  <c r="J306" i="3"/>
  <c r="J281" i="3"/>
  <c r="J256" i="3"/>
  <c r="J231" i="3"/>
  <c r="J206" i="3"/>
  <c r="L206" i="3" s="1"/>
  <c r="J181" i="3"/>
  <c r="L181" i="3" s="1"/>
  <c r="J156" i="3"/>
  <c r="J131" i="3"/>
  <c r="J106" i="3"/>
  <c r="L106" i="3" s="1"/>
  <c r="J81" i="3"/>
  <c r="L81" i="3" s="1"/>
  <c r="J56" i="3"/>
  <c r="J385" i="3"/>
  <c r="L385" i="3" s="1"/>
  <c r="J149" i="3"/>
  <c r="J99" i="3"/>
  <c r="L99" i="3" s="1"/>
  <c r="J225" i="3"/>
  <c r="L225" i="3" s="1"/>
  <c r="J125" i="3"/>
  <c r="J295" i="3"/>
  <c r="K124" i="3"/>
  <c r="K74" i="3"/>
  <c r="J278" i="3"/>
  <c r="L278" i="3" s="1"/>
  <c r="J233" i="3"/>
  <c r="J208" i="3"/>
  <c r="L208" i="3" s="1"/>
  <c r="J163" i="3"/>
  <c r="J113" i="3"/>
  <c r="J29" i="3"/>
  <c r="L29" i="3" s="1"/>
  <c r="J122" i="3"/>
  <c r="K21" i="3"/>
  <c r="L21" i="3" s="1"/>
  <c r="K38" i="3"/>
  <c r="K298" i="3"/>
  <c r="L298" i="3" s="1"/>
  <c r="K243" i="3"/>
  <c r="K233" i="3"/>
  <c r="B308" i="5"/>
  <c r="B116" i="5"/>
  <c r="B52" i="5"/>
  <c r="N26" i="4"/>
  <c r="B80" i="5"/>
  <c r="B41" i="5"/>
  <c r="B142" i="5"/>
  <c r="B162" i="5"/>
  <c r="B39" i="5"/>
  <c r="B120" i="5"/>
  <c r="B78" i="5"/>
  <c r="B72" i="5"/>
  <c r="B95" i="5"/>
  <c r="B92" i="5"/>
  <c r="N66" i="4"/>
  <c r="B143" i="5"/>
  <c r="B243" i="5"/>
  <c r="B343" i="5"/>
  <c r="B448" i="5"/>
  <c r="B352" i="5"/>
  <c r="B471" i="5"/>
  <c r="B171" i="5"/>
  <c r="B271" i="5"/>
  <c r="B375" i="5"/>
  <c r="B496" i="5"/>
  <c r="B270" i="5"/>
  <c r="B369" i="5"/>
  <c r="B89" i="5"/>
  <c r="B189" i="5"/>
  <c r="B289" i="5"/>
  <c r="B385" i="5"/>
  <c r="B477" i="5"/>
  <c r="B454" i="5"/>
  <c r="B157" i="5"/>
  <c r="B257" i="5"/>
  <c r="B357" i="5"/>
  <c r="B434" i="5"/>
  <c r="B226" i="5"/>
  <c r="B326" i="5"/>
  <c r="B476" i="5"/>
  <c r="B225" i="5"/>
  <c r="B325" i="5"/>
  <c r="B416" i="5"/>
  <c r="B174" i="5"/>
  <c r="B274" i="5"/>
  <c r="B371" i="5"/>
  <c r="B479" i="5"/>
  <c r="B528" i="5"/>
  <c r="B514" i="5"/>
  <c r="B372" i="5"/>
  <c r="N346" i="4"/>
  <c r="B472" i="5"/>
  <c r="B501" i="5"/>
  <c r="B480" i="5"/>
  <c r="M128" i="3"/>
  <c r="M44" i="3"/>
  <c r="N442" i="3"/>
  <c r="N372" i="3"/>
  <c r="M372" i="3"/>
  <c r="N292" i="3"/>
  <c r="M292" i="3"/>
  <c r="N282" i="3"/>
  <c r="M282" i="3"/>
  <c r="L127" i="3"/>
  <c r="N465" i="3"/>
  <c r="M465" i="3"/>
  <c r="L134" i="3"/>
  <c r="J480" i="3"/>
  <c r="L480" i="3" s="1"/>
  <c r="J170" i="3"/>
  <c r="L170" i="3" s="1"/>
  <c r="J70" i="3"/>
  <c r="L70" i="3" s="1"/>
  <c r="B32" i="3"/>
  <c r="C12" i="2"/>
  <c r="J112" i="3"/>
  <c r="J52" i="3"/>
  <c r="J430" i="3"/>
  <c r="J360" i="3"/>
  <c r="L360" i="3" s="1"/>
  <c r="J239" i="3"/>
  <c r="L239" i="3" s="1"/>
  <c r="J189" i="3"/>
  <c r="L189" i="3" s="1"/>
  <c r="J59" i="3"/>
  <c r="J255" i="3"/>
  <c r="J155" i="3"/>
  <c r="J55" i="3"/>
  <c r="L55" i="3" s="1"/>
  <c r="J470" i="3"/>
  <c r="L470" i="3" s="1"/>
  <c r="J45" i="3"/>
  <c r="J12" i="3"/>
  <c r="L12" i="3" s="1"/>
  <c r="J517" i="3"/>
  <c r="J482" i="3"/>
  <c r="L482" i="3" s="1"/>
  <c r="J457" i="3"/>
  <c r="L457" i="3" s="1"/>
  <c r="J417" i="3"/>
  <c r="J337" i="3"/>
  <c r="L337" i="3" s="1"/>
  <c r="J252" i="3"/>
  <c r="J162" i="3"/>
  <c r="L162" i="3" s="1"/>
  <c r="K522" i="3"/>
  <c r="K33" i="3"/>
  <c r="K253" i="3"/>
  <c r="K193" i="3"/>
  <c r="K183" i="3"/>
  <c r="B66" i="5"/>
  <c r="B358" i="5"/>
  <c r="B128" i="5"/>
  <c r="B58" i="5"/>
  <c r="B88" i="5"/>
  <c r="B53" i="5"/>
  <c r="B144" i="5"/>
  <c r="B164" i="5"/>
  <c r="B40" i="5"/>
  <c r="B182" i="5"/>
  <c r="B83" i="5"/>
  <c r="B110" i="5"/>
  <c r="B104" i="5"/>
  <c r="B98" i="5"/>
  <c r="B153" i="5"/>
  <c r="N127" i="4"/>
  <c r="B253" i="5"/>
  <c r="B353" i="5"/>
  <c r="B475" i="5"/>
  <c r="B362" i="5"/>
  <c r="B498" i="5"/>
  <c r="B181" i="5"/>
  <c r="B281" i="5"/>
  <c r="B386" i="5"/>
  <c r="B515" i="5"/>
  <c r="B280" i="5"/>
  <c r="N254" i="4"/>
  <c r="B380" i="5"/>
  <c r="B99" i="5"/>
  <c r="B199" i="5"/>
  <c r="B299" i="5"/>
  <c r="B396" i="5"/>
  <c r="B486" i="5"/>
  <c r="B484" i="5"/>
  <c r="B167" i="5"/>
  <c r="B267" i="5"/>
  <c r="B367" i="5"/>
  <c r="B438" i="5"/>
  <c r="B236" i="5"/>
  <c r="B336" i="5"/>
  <c r="B135" i="5"/>
  <c r="B235" i="5"/>
  <c r="B427" i="5"/>
  <c r="N401" i="4"/>
  <c r="B184" i="5"/>
  <c r="B399" i="5"/>
  <c r="B538" i="5"/>
  <c r="B524" i="5"/>
  <c r="B382" i="5"/>
  <c r="B482" i="5"/>
  <c r="B511" i="5"/>
  <c r="B490" i="5"/>
  <c r="M328" i="3"/>
  <c r="N328" i="3"/>
  <c r="M238" i="3"/>
  <c r="N238" i="3"/>
  <c r="N164" i="3"/>
  <c r="M164" i="3"/>
  <c r="N64" i="3"/>
  <c r="M64" i="3"/>
  <c r="J200" i="3"/>
  <c r="L200" i="3" s="1"/>
  <c r="J100" i="3"/>
  <c r="L100" i="3" s="1"/>
  <c r="J270" i="3"/>
  <c r="L270" i="3" s="1"/>
  <c r="J405" i="3"/>
  <c r="J475" i="3"/>
  <c r="J501" i="3"/>
  <c r="L501" i="3" s="1"/>
  <c r="J476" i="3"/>
  <c r="L476" i="3" s="1"/>
  <c r="J451" i="3"/>
  <c r="J426" i="3"/>
  <c r="L426" i="3" s="1"/>
  <c r="J401" i="3"/>
  <c r="L401" i="3" s="1"/>
  <c r="J376" i="3"/>
  <c r="L376" i="3" s="1"/>
  <c r="J351" i="3"/>
  <c r="L351" i="3" s="1"/>
  <c r="J326" i="3"/>
  <c r="L326" i="3" s="1"/>
  <c r="J301" i="3"/>
  <c r="L301" i="3" s="1"/>
  <c r="J276" i="3"/>
  <c r="L276" i="3" s="1"/>
  <c r="J251" i="3"/>
  <c r="L251" i="3" s="1"/>
  <c r="J226" i="3"/>
  <c r="L226" i="3" s="1"/>
  <c r="J201" i="3"/>
  <c r="L201" i="3" s="1"/>
  <c r="J176" i="3"/>
  <c r="L176" i="3" s="1"/>
  <c r="J151" i="3"/>
  <c r="L151" i="3" s="1"/>
  <c r="J126" i="3"/>
  <c r="L126" i="3" s="1"/>
  <c r="J101" i="3"/>
  <c r="L101" i="3" s="1"/>
  <c r="J76" i="3"/>
  <c r="J51" i="3"/>
  <c r="J335" i="3"/>
  <c r="L335" i="3" s="1"/>
  <c r="J139" i="3"/>
  <c r="L139" i="3" s="1"/>
  <c r="J89" i="3"/>
  <c r="J185" i="3"/>
  <c r="L185" i="3" s="1"/>
  <c r="J85" i="3"/>
  <c r="L85" i="3" s="1"/>
  <c r="J7" i="3"/>
  <c r="J373" i="3"/>
  <c r="L373" i="3" s="1"/>
  <c r="J263" i="3"/>
  <c r="J228" i="3"/>
  <c r="L228" i="3" s="1"/>
  <c r="J198" i="3"/>
  <c r="L198" i="3" s="1"/>
  <c r="J153" i="3"/>
  <c r="J103" i="3"/>
  <c r="J97" i="3"/>
  <c r="K113" i="3"/>
  <c r="K308" i="3"/>
  <c r="K203" i="3"/>
  <c r="K303" i="3"/>
  <c r="K5" i="3"/>
  <c r="B48" i="5"/>
  <c r="B208" i="5"/>
  <c r="B59" i="5"/>
  <c r="B118" i="5"/>
  <c r="B57" i="5"/>
  <c r="B146" i="5"/>
  <c r="B166" i="5"/>
  <c r="B54" i="5"/>
  <c r="B198" i="5"/>
  <c r="B90" i="5"/>
  <c r="B218" i="5"/>
  <c r="B112" i="5"/>
  <c r="B126" i="5"/>
  <c r="B263" i="5"/>
  <c r="B363" i="5"/>
  <c r="B478" i="5"/>
  <c r="B370" i="5"/>
  <c r="B91" i="5"/>
  <c r="B191" i="5"/>
  <c r="B291" i="5"/>
  <c r="B397" i="5"/>
  <c r="B546" i="5"/>
  <c r="B290" i="5"/>
  <c r="B391" i="5"/>
  <c r="N365" i="4"/>
  <c r="B209" i="5"/>
  <c r="B309" i="5"/>
  <c r="B407" i="5"/>
  <c r="B488" i="5"/>
  <c r="B494" i="5"/>
  <c r="B177" i="5"/>
  <c r="B277" i="5"/>
  <c r="B373" i="5"/>
  <c r="B246" i="5"/>
  <c r="B346" i="5"/>
  <c r="B145" i="5"/>
  <c r="B245" i="5"/>
  <c r="B345" i="5"/>
  <c r="B433" i="5"/>
  <c r="B294" i="5"/>
  <c r="B499" i="5"/>
  <c r="B548" i="5"/>
  <c r="B534" i="5"/>
  <c r="B392" i="5"/>
  <c r="N366" i="4"/>
  <c r="B492" i="5"/>
  <c r="B521" i="5"/>
  <c r="B500" i="5"/>
  <c r="L422" i="3"/>
  <c r="N357" i="3"/>
  <c r="M357" i="3"/>
  <c r="N187" i="3"/>
  <c r="M187" i="3"/>
  <c r="J194" i="3"/>
  <c r="J94" i="3"/>
  <c r="L94" i="3" s="1"/>
  <c r="J455" i="3"/>
  <c r="L455" i="3" s="1"/>
  <c r="J275" i="3"/>
  <c r="L275" i="3" s="1"/>
  <c r="J230" i="3"/>
  <c r="L230" i="3" s="1"/>
  <c r="J130" i="3"/>
  <c r="L130" i="3" s="1"/>
  <c r="J102" i="3"/>
  <c r="L102" i="3" s="1"/>
  <c r="J47" i="3"/>
  <c r="J380" i="3"/>
  <c r="L380" i="3" s="1"/>
  <c r="J525" i="3"/>
  <c r="L525" i="3" s="1"/>
  <c r="J229" i="3"/>
  <c r="J179" i="3"/>
  <c r="J215" i="3"/>
  <c r="J115" i="3"/>
  <c r="L115" i="3" s="1"/>
  <c r="J450" i="3"/>
  <c r="L450" i="3" s="1"/>
  <c r="J512" i="3"/>
  <c r="J477" i="3"/>
  <c r="L477" i="3" s="1"/>
  <c r="J452" i="3"/>
  <c r="L452" i="3" s="1"/>
  <c r="J397" i="3"/>
  <c r="L397" i="3" s="1"/>
  <c r="J317" i="3"/>
  <c r="L317" i="3" s="1"/>
  <c r="J237" i="3"/>
  <c r="K36" i="3"/>
  <c r="K263" i="3"/>
  <c r="J40" i="3"/>
  <c r="L40" i="3" s="1"/>
  <c r="K123" i="3"/>
  <c r="K517" i="3"/>
  <c r="J30" i="3"/>
  <c r="B212" i="5"/>
  <c r="B60" i="5"/>
  <c r="B84" i="5"/>
  <c r="B168" i="5"/>
  <c r="B202" i="5"/>
  <c r="B122" i="5"/>
  <c r="N96" i="4"/>
  <c r="B124" i="5"/>
  <c r="B173" i="5"/>
  <c r="B273" i="5"/>
  <c r="B483" i="5"/>
  <c r="B101" i="5"/>
  <c r="B300" i="5"/>
  <c r="J453" i="3"/>
  <c r="L453" i="3" s="1"/>
  <c r="J28" i="3"/>
  <c r="J14" i="3"/>
  <c r="L14" i="3" s="1"/>
  <c r="J8" i="3"/>
  <c r="L8" i="3" s="1"/>
  <c r="J24" i="3"/>
  <c r="J355" i="3"/>
  <c r="L355" i="3" s="1"/>
  <c r="J521" i="3"/>
  <c r="L521" i="3" s="1"/>
  <c r="J471" i="3"/>
  <c r="L471" i="3" s="1"/>
  <c r="J421" i="3"/>
  <c r="L421" i="3" s="1"/>
  <c r="J396" i="3"/>
  <c r="L396" i="3" s="1"/>
  <c r="J371" i="3"/>
  <c r="L371" i="3" s="1"/>
  <c r="J321" i="3"/>
  <c r="L321" i="3" s="1"/>
  <c r="J296" i="3"/>
  <c r="J271" i="3"/>
  <c r="J246" i="3"/>
  <c r="J221" i="3"/>
  <c r="L221" i="3" s="1"/>
  <c r="J196" i="3"/>
  <c r="L196" i="3" s="1"/>
  <c r="J171" i="3"/>
  <c r="J146" i="3"/>
  <c r="J121" i="3"/>
  <c r="L121" i="3" s="1"/>
  <c r="J96" i="3"/>
  <c r="L96" i="3" s="1"/>
  <c r="J71" i="3"/>
  <c r="J305" i="3"/>
  <c r="L305" i="3" s="1"/>
  <c r="J129" i="3"/>
  <c r="B51" i="5"/>
  <c r="J245" i="3"/>
  <c r="J145" i="3"/>
  <c r="L145" i="3" s="1"/>
  <c r="J39" i="3"/>
  <c r="J318" i="3"/>
  <c r="J253" i="3"/>
  <c r="J223" i="3"/>
  <c r="J193" i="3"/>
  <c r="L193" i="3" s="1"/>
  <c r="J133" i="3"/>
  <c r="J152" i="3"/>
  <c r="J72" i="3"/>
  <c r="L72" i="3" s="1"/>
  <c r="K16" i="3"/>
  <c r="K213" i="3"/>
  <c r="K103" i="3"/>
  <c r="K293" i="3"/>
  <c r="B11" i="3"/>
  <c r="B47" i="3"/>
  <c r="B15" i="3"/>
  <c r="B16" i="3"/>
  <c r="J25" i="3"/>
  <c r="B12" i="3"/>
  <c r="B50" i="5"/>
  <c r="B125" i="5"/>
  <c r="B148" i="5"/>
  <c r="B222" i="5"/>
  <c r="B238" i="5"/>
  <c r="B376" i="5"/>
  <c r="N350" i="4"/>
  <c r="B381" i="5"/>
  <c r="B201" i="5"/>
  <c r="B301" i="5"/>
  <c r="B200" i="5"/>
  <c r="B419" i="5"/>
  <c r="B119" i="5"/>
  <c r="N93" i="4"/>
  <c r="B219" i="5"/>
  <c r="B319" i="5"/>
  <c r="B413" i="5"/>
  <c r="B516" i="5"/>
  <c r="B87" i="5"/>
  <c r="B187" i="5"/>
  <c r="B287" i="5"/>
  <c r="B378" i="5"/>
  <c r="B469" i="5"/>
  <c r="B256" i="5"/>
  <c r="B356" i="5"/>
  <c r="B155" i="5"/>
  <c r="B255" i="5"/>
  <c r="B445" i="5"/>
  <c r="B204" i="5"/>
  <c r="N178" i="4"/>
  <c r="B304" i="5"/>
  <c r="B421" i="5"/>
  <c r="B497" i="5"/>
  <c r="B544" i="5"/>
  <c r="B402" i="5"/>
  <c r="B502" i="5"/>
  <c r="B531" i="5"/>
  <c r="J16" i="3"/>
  <c r="L16" i="3" s="1"/>
  <c r="J503" i="3"/>
  <c r="L503" i="3" s="1"/>
  <c r="J478" i="3"/>
  <c r="L478" i="3" s="1"/>
  <c r="J428" i="3"/>
  <c r="L428" i="3" s="1"/>
  <c r="J403" i="3"/>
  <c r="L403" i="3" s="1"/>
  <c r="J378" i="3"/>
  <c r="L378" i="3" s="1"/>
  <c r="J348" i="3"/>
  <c r="L348" i="3" s="1"/>
  <c r="J323" i="3"/>
  <c r="L323" i="3" s="1"/>
  <c r="J288" i="3"/>
  <c r="J203" i="3"/>
  <c r="J43" i="3"/>
  <c r="L43" i="3" s="1"/>
  <c r="J224" i="3"/>
  <c r="L224" i="3" s="1"/>
  <c r="J124" i="3"/>
  <c r="L124" i="3" s="1"/>
  <c r="J427" i="3"/>
  <c r="J352" i="3"/>
  <c r="J257" i="3"/>
  <c r="L257" i="3" s="1"/>
  <c r="J160" i="3"/>
  <c r="L160" i="3" s="1"/>
  <c r="J60" i="3"/>
  <c r="L60" i="3" s="1"/>
  <c r="J260" i="3"/>
  <c r="L260" i="3" s="1"/>
  <c r="J496" i="3"/>
  <c r="L496" i="3" s="1"/>
  <c r="J446" i="3"/>
  <c r="L446" i="3" s="1"/>
  <c r="J346" i="3"/>
  <c r="L346" i="3" s="1"/>
  <c r="D8" i="5"/>
  <c r="K500" i="3"/>
  <c r="L500" i="3" s="1"/>
  <c r="K387" i="3"/>
  <c r="J290" i="3"/>
  <c r="L290" i="3" s="1"/>
  <c r="J524" i="3"/>
  <c r="L524" i="3" s="1"/>
  <c r="J499" i="3"/>
  <c r="L499" i="3" s="1"/>
  <c r="J474" i="3"/>
  <c r="L474" i="3" s="1"/>
  <c r="J449" i="3"/>
  <c r="L449" i="3" s="1"/>
  <c r="J424" i="3"/>
  <c r="L424" i="3" s="1"/>
  <c r="J399" i="3"/>
  <c r="L399" i="3" s="1"/>
  <c r="J374" i="3"/>
  <c r="L374" i="3" s="1"/>
  <c r="J349" i="3"/>
  <c r="L349" i="3" s="1"/>
  <c r="J324" i="3"/>
  <c r="L324" i="3" s="1"/>
  <c r="J299" i="3"/>
  <c r="L299" i="3" s="1"/>
  <c r="J274" i="3"/>
  <c r="L274" i="3" s="1"/>
  <c r="B49" i="5"/>
  <c r="B67" i="5"/>
  <c r="B61" i="5"/>
  <c r="B130" i="5"/>
  <c r="B105" i="5"/>
  <c r="B150" i="5"/>
  <c r="B170" i="5"/>
  <c r="B180" i="5"/>
  <c r="B283" i="5"/>
  <c r="N257" i="4"/>
  <c r="B526" i="5"/>
  <c r="B111" i="5"/>
  <c r="N85" i="4"/>
  <c r="B211" i="5"/>
  <c r="N185" i="4"/>
  <c r="B311" i="5"/>
  <c r="B210" i="5"/>
  <c r="B229" i="5"/>
  <c r="B97" i="5"/>
  <c r="B197" i="5"/>
  <c r="B297" i="5"/>
  <c r="B473" i="5"/>
  <c r="B266" i="5"/>
  <c r="B366" i="5"/>
  <c r="N340" i="4"/>
  <c r="B165" i="5"/>
  <c r="B265" i="5"/>
  <c r="B314" i="5"/>
  <c r="B493" i="5"/>
  <c r="B541" i="5"/>
  <c r="K7" i="3"/>
  <c r="J148" i="3"/>
  <c r="L148" i="3" s="1"/>
  <c r="J98" i="3"/>
  <c r="L98" i="3" s="1"/>
  <c r="J68" i="3"/>
  <c r="L68" i="3" s="1"/>
  <c r="C11" i="3"/>
  <c r="C13" i="3" s="1"/>
  <c r="C14" i="3" s="1"/>
  <c r="C8" i="2" s="1"/>
  <c r="C15" i="3"/>
  <c r="C47" i="3"/>
  <c r="C16" i="3"/>
  <c r="C12" i="3"/>
  <c r="K482" i="3"/>
  <c r="K288" i="3"/>
  <c r="K497" i="3"/>
  <c r="K512" i="3"/>
  <c r="J412" i="3"/>
  <c r="L412" i="3" s="1"/>
  <c r="J342" i="3"/>
  <c r="J262" i="3"/>
  <c r="L262" i="3" s="1"/>
  <c r="J177" i="3"/>
  <c r="L177" i="3" s="1"/>
  <c r="K462" i="3"/>
  <c r="J285" i="3"/>
  <c r="L285" i="3" s="1"/>
  <c r="J222" i="3"/>
  <c r="J107" i="3"/>
  <c r="K425" i="3"/>
  <c r="K342" i="3"/>
  <c r="J254" i="3"/>
  <c r="K220" i="3"/>
  <c r="K188" i="3"/>
  <c r="J154" i="3"/>
  <c r="K120" i="3"/>
  <c r="K88" i="3"/>
  <c r="J54" i="3"/>
  <c r="K27" i="3"/>
  <c r="J425" i="3"/>
  <c r="L425" i="3" s="1"/>
  <c r="K256" i="3"/>
  <c r="K222" i="3"/>
  <c r="J190" i="3"/>
  <c r="L190" i="3" s="1"/>
  <c r="K156" i="3"/>
  <c r="K122" i="3"/>
  <c r="J90" i="3"/>
  <c r="L90" i="3" s="1"/>
  <c r="K56" i="3"/>
  <c r="J87" i="3"/>
  <c r="L87" i="3" s="1"/>
  <c r="K430" i="3"/>
  <c r="K347" i="3"/>
  <c r="J330" i="3"/>
  <c r="L330" i="3" s="1"/>
  <c r="K451" i="3"/>
  <c r="K352" i="3"/>
  <c r="K46" i="3"/>
  <c r="J46" i="3"/>
  <c r="L46" i="3" s="1"/>
  <c r="J490" i="3"/>
  <c r="L490" i="3" s="1"/>
  <c r="K300" i="3"/>
  <c r="J219" i="3"/>
  <c r="L219" i="3" s="1"/>
  <c r="J169" i="3"/>
  <c r="L169" i="3" s="1"/>
  <c r="K125" i="3"/>
  <c r="J79" i="3"/>
  <c r="J41" i="3"/>
  <c r="K415" i="3"/>
  <c r="K332" i="3"/>
  <c r="K241" i="3"/>
  <c r="K207" i="3"/>
  <c r="L207" i="3" s="1"/>
  <c r="J175" i="3"/>
  <c r="L175" i="3" s="1"/>
  <c r="K141" i="3"/>
  <c r="K107" i="3"/>
  <c r="J75" i="3"/>
  <c r="J32" i="3"/>
  <c r="J415" i="3"/>
  <c r="K47" i="3"/>
  <c r="K89" i="3"/>
  <c r="K30" i="3"/>
  <c r="J78" i="3"/>
  <c r="J20" i="3"/>
  <c r="L20" i="3" s="1"/>
  <c r="J502" i="3"/>
  <c r="J472" i="3"/>
  <c r="L472" i="3" s="1"/>
  <c r="J447" i="3"/>
  <c r="L447" i="3" s="1"/>
  <c r="J387" i="3"/>
  <c r="J302" i="3"/>
  <c r="L302" i="3" s="1"/>
  <c r="J217" i="3"/>
  <c r="L217" i="3" s="1"/>
  <c r="J62" i="3"/>
  <c r="L62" i="3" s="1"/>
  <c r="K502" i="3"/>
  <c r="K163" i="3"/>
  <c r="K492" i="3"/>
  <c r="K54" i="3"/>
  <c r="K223" i="3"/>
  <c r="B12" i="4"/>
  <c r="B13" i="4" s="1"/>
  <c r="C15" i="2"/>
  <c r="J485" i="3"/>
  <c r="L485" i="3" s="1"/>
  <c r="B68" i="5"/>
  <c r="B75" i="5"/>
  <c r="B262" i="5"/>
  <c r="B172" i="5"/>
  <c r="N146" i="4"/>
  <c r="B152" i="5"/>
  <c r="B93" i="5"/>
  <c r="N67" i="4"/>
  <c r="B252" i="5"/>
  <c r="B192" i="5"/>
  <c r="B272" i="5"/>
  <c r="N246" i="4"/>
  <c r="B190" i="5"/>
  <c r="N164" i="4"/>
  <c r="B288" i="5"/>
  <c r="B393" i="5"/>
  <c r="B545" i="5"/>
  <c r="B420" i="5"/>
  <c r="B121" i="5"/>
  <c r="B221" i="5"/>
  <c r="B321" i="5"/>
  <c r="B220" i="5"/>
  <c r="B320" i="5"/>
  <c r="B447" i="5"/>
  <c r="B139" i="5"/>
  <c r="N113" i="4"/>
  <c r="B239" i="5"/>
  <c r="B395" i="5"/>
  <c r="B276" i="5"/>
  <c r="N250" i="4"/>
  <c r="B389" i="5"/>
  <c r="B175" i="5"/>
  <c r="N149" i="4"/>
  <c r="B275" i="5"/>
  <c r="B377" i="5"/>
  <c r="B453" i="5"/>
  <c r="B224" i="5"/>
  <c r="B441" i="5"/>
  <c r="B529" i="5"/>
  <c r="B517" i="5"/>
  <c r="B503" i="5"/>
  <c r="B422" i="5"/>
  <c r="B522" i="5"/>
  <c r="B551" i="5"/>
  <c r="N525" i="4"/>
  <c r="J523" i="3"/>
  <c r="L523" i="3" s="1"/>
  <c r="J498" i="3"/>
  <c r="L498" i="3" s="1"/>
  <c r="J473" i="3"/>
  <c r="L473" i="3" s="1"/>
  <c r="J448" i="3"/>
  <c r="L448" i="3" s="1"/>
  <c r="J423" i="3"/>
  <c r="L423" i="3" s="1"/>
  <c r="J398" i="3"/>
  <c r="L398" i="3" s="1"/>
  <c r="J368" i="3"/>
  <c r="J343" i="3"/>
  <c r="L343" i="3" s="1"/>
  <c r="J313" i="3"/>
  <c r="L313" i="3" s="1"/>
  <c r="J273" i="3"/>
  <c r="L273" i="3" s="1"/>
  <c r="J183" i="3"/>
  <c r="L183" i="3" s="1"/>
  <c r="J143" i="3"/>
  <c r="J93" i="3"/>
  <c r="J9" i="3"/>
  <c r="L9" i="3" s="1"/>
  <c r="J440" i="3"/>
  <c r="L440" i="3" s="1"/>
  <c r="K280" i="3"/>
  <c r="L280" i="3" s="1"/>
  <c r="K518" i="3"/>
  <c r="K493" i="3"/>
  <c r="K468" i="3"/>
  <c r="K443" i="3"/>
  <c r="K418" i="3"/>
  <c r="K393" i="3"/>
  <c r="K368" i="3"/>
  <c r="K343" i="3"/>
  <c r="K417" i="3"/>
  <c r="K331" i="3"/>
  <c r="K250" i="3"/>
  <c r="K218" i="3"/>
  <c r="J184" i="3"/>
  <c r="K150" i="3"/>
  <c r="K118" i="3"/>
  <c r="J84" i="3"/>
  <c r="K50" i="3"/>
  <c r="J407" i="3"/>
  <c r="J327" i="3"/>
  <c r="J232" i="3"/>
  <c r="L232" i="3" s="1"/>
  <c r="J400" i="3"/>
  <c r="K252" i="3"/>
  <c r="J220" i="3"/>
  <c r="L220" i="3" s="1"/>
  <c r="K186" i="3"/>
  <c r="K152" i="3"/>
  <c r="J120" i="3"/>
  <c r="K86" i="3"/>
  <c r="K52" i="3"/>
  <c r="K28" i="3"/>
  <c r="K422" i="3"/>
  <c r="K336" i="3"/>
  <c r="J510" i="3"/>
  <c r="J315" i="3"/>
  <c r="L315" i="3" s="1"/>
  <c r="K435" i="3"/>
  <c r="K341" i="3"/>
  <c r="J516" i="3"/>
  <c r="J491" i="3"/>
  <c r="L491" i="3" s="1"/>
  <c r="J466" i="3"/>
  <c r="L466" i="3" s="1"/>
  <c r="J441" i="3"/>
  <c r="L441" i="3" s="1"/>
  <c r="J416" i="3"/>
  <c r="L416" i="3" s="1"/>
  <c r="J391" i="3"/>
  <c r="L391" i="3" s="1"/>
  <c r="J366" i="3"/>
  <c r="L366" i="3" s="1"/>
  <c r="J341" i="3"/>
  <c r="J316" i="3"/>
  <c r="L316" i="3" s="1"/>
  <c r="J291" i="3"/>
  <c r="L291" i="3" s="1"/>
  <c r="J266" i="3"/>
  <c r="J241" i="3"/>
  <c r="J216" i="3"/>
  <c r="L216" i="3" s="1"/>
  <c r="J191" i="3"/>
  <c r="L191" i="3" s="1"/>
  <c r="J166" i="3"/>
  <c r="L166" i="3" s="1"/>
  <c r="J141" i="3"/>
  <c r="J116" i="3"/>
  <c r="L116" i="3" s="1"/>
  <c r="J91" i="3"/>
  <c r="L91" i="3" s="1"/>
  <c r="J66" i="3"/>
  <c r="L66" i="3" s="1"/>
  <c r="J42" i="3"/>
  <c r="L42" i="3" s="1"/>
  <c r="K486" i="3"/>
  <c r="K286" i="3"/>
  <c r="K215" i="3"/>
  <c r="K165" i="3"/>
  <c r="J119" i="3"/>
  <c r="L119" i="3" s="1"/>
  <c r="K75" i="3"/>
  <c r="K39" i="3"/>
  <c r="K407" i="3"/>
  <c r="K312" i="3"/>
  <c r="K237" i="3"/>
  <c r="J205" i="3"/>
  <c r="K171" i="3"/>
  <c r="K137" i="3"/>
  <c r="L137" i="3" s="1"/>
  <c r="J105" i="3"/>
  <c r="L105" i="3" s="1"/>
  <c r="K71" i="3"/>
  <c r="J390" i="3"/>
  <c r="K509" i="3"/>
  <c r="L509" i="3" s="1"/>
  <c r="K484" i="3"/>
  <c r="L484" i="3" s="1"/>
  <c r="K459" i="3"/>
  <c r="L459" i="3" s="1"/>
  <c r="K434" i="3"/>
  <c r="L434" i="3" s="1"/>
  <c r="K409" i="3"/>
  <c r="L409" i="3" s="1"/>
  <c r="K384" i="3"/>
  <c r="L384" i="3" s="1"/>
  <c r="K359" i="3"/>
  <c r="K334" i="3"/>
  <c r="L334" i="3" s="1"/>
  <c r="K309" i="3"/>
  <c r="L309" i="3" s="1"/>
  <c r="K284" i="3"/>
  <c r="L284" i="3" s="1"/>
  <c r="K259" i="3"/>
  <c r="L259" i="3" s="1"/>
  <c r="K234" i="3"/>
  <c r="L234" i="3" s="1"/>
  <c r="K209" i="3"/>
  <c r="K184" i="3"/>
  <c r="K159" i="3"/>
  <c r="K134" i="3"/>
  <c r="K109" i="3"/>
  <c r="K84" i="3"/>
  <c r="J293" i="3"/>
  <c r="L293" i="3" s="1"/>
  <c r="J248" i="3"/>
  <c r="L248" i="3" s="1"/>
  <c r="J218" i="3"/>
  <c r="L218" i="3" s="1"/>
  <c r="J188" i="3"/>
  <c r="L188" i="3" s="1"/>
  <c r="J123" i="3"/>
  <c r="L123" i="3" s="1"/>
  <c r="J63" i="3"/>
  <c r="L63" i="3" s="1"/>
  <c r="J5" i="3"/>
  <c r="J142" i="3"/>
  <c r="K427" i="3"/>
  <c r="K10" i="3"/>
  <c r="K143" i="3"/>
  <c r="K34" i="3"/>
  <c r="K173" i="3"/>
  <c r="J519" i="3"/>
  <c r="L519" i="3" s="1"/>
  <c r="J494" i="3"/>
  <c r="L494" i="3" s="1"/>
  <c r="J469" i="3"/>
  <c r="L469" i="3" s="1"/>
  <c r="J444" i="3"/>
  <c r="L444" i="3" s="1"/>
  <c r="J419" i="3"/>
  <c r="L419" i="3" s="1"/>
  <c r="J394" i="3"/>
  <c r="L394" i="3" s="1"/>
  <c r="J369" i="3"/>
  <c r="L369" i="3" s="1"/>
  <c r="J344" i="3"/>
  <c r="L344" i="3" s="1"/>
  <c r="J319" i="3"/>
  <c r="L319" i="3" s="1"/>
  <c r="J294" i="3"/>
  <c r="L294" i="3" s="1"/>
  <c r="J269" i="3"/>
  <c r="L269" i="3" s="1"/>
  <c r="B76" i="5"/>
  <c r="N50" i="4"/>
  <c r="B81" i="5"/>
  <c r="B186" i="5"/>
  <c r="B63" i="5"/>
  <c r="B228" i="5"/>
  <c r="B154" i="5"/>
  <c r="B35" i="5"/>
  <c r="B96" i="5"/>
  <c r="B298" i="5"/>
  <c r="B328" i="5"/>
  <c r="B32" i="5"/>
  <c r="B292" i="5"/>
  <c r="B203" i="5"/>
  <c r="B303" i="5"/>
  <c r="B312" i="5"/>
  <c r="B431" i="5"/>
  <c r="B131" i="5"/>
  <c r="B231" i="5"/>
  <c r="B331" i="5"/>
  <c r="B425" i="5"/>
  <c r="B230" i="5"/>
  <c r="B451" i="5"/>
  <c r="B149" i="5"/>
  <c r="B249" i="5"/>
  <c r="B349" i="5"/>
  <c r="B117" i="5"/>
  <c r="B217" i="5"/>
  <c r="B317" i="5"/>
  <c r="B406" i="5"/>
  <c r="B536" i="5"/>
  <c r="N510" i="4"/>
  <c r="B286" i="5"/>
  <c r="B400" i="5"/>
  <c r="B185" i="5"/>
  <c r="B383" i="5"/>
  <c r="B234" i="5"/>
  <c r="B334" i="5"/>
  <c r="B456" i="5"/>
  <c r="B527" i="5"/>
  <c r="B513" i="5"/>
  <c r="N487" i="4"/>
  <c r="B432" i="5"/>
  <c r="B532" i="5"/>
  <c r="J53" i="3"/>
  <c r="L53" i="3" s="1"/>
  <c r="J402" i="3"/>
  <c r="L402" i="3" s="1"/>
  <c r="J332" i="3"/>
  <c r="J247" i="3"/>
  <c r="L247" i="3" s="1"/>
  <c r="J157" i="3"/>
  <c r="L157" i="3" s="1"/>
  <c r="J202" i="3"/>
  <c r="L202" i="3" s="1"/>
  <c r="J214" i="3"/>
  <c r="L214" i="3" s="1"/>
  <c r="J114" i="3"/>
  <c r="L114" i="3" s="1"/>
  <c r="J375" i="3"/>
  <c r="L375" i="3" s="1"/>
  <c r="J250" i="3"/>
  <c r="J150" i="3"/>
  <c r="J50" i="3"/>
  <c r="J15" i="3"/>
  <c r="L15" i="3" s="1"/>
  <c r="J82" i="3"/>
  <c r="L82" i="3" s="1"/>
  <c r="B43" i="5"/>
  <c r="B47" i="5"/>
  <c r="J460" i="3"/>
  <c r="L460" i="3" s="1"/>
  <c r="J209" i="3"/>
  <c r="J159" i="3"/>
  <c r="L159" i="3" s="1"/>
  <c r="J34" i="3"/>
  <c r="J300" i="3"/>
  <c r="L300" i="3" s="1"/>
  <c r="J235" i="3"/>
  <c r="L235" i="3" s="1"/>
  <c r="J135" i="3"/>
  <c r="L135" i="3" s="1"/>
  <c r="J365" i="3"/>
  <c r="L365" i="3" s="1"/>
  <c r="C11" i="2"/>
  <c r="B31" i="3"/>
  <c r="K59" i="3"/>
  <c r="K25" i="3"/>
  <c r="J492" i="3"/>
  <c r="L492" i="3" s="1"/>
  <c r="J467" i="3"/>
  <c r="J437" i="3"/>
  <c r="L437" i="3" s="1"/>
  <c r="J367" i="3"/>
  <c r="L367" i="3" s="1"/>
  <c r="J287" i="3"/>
  <c r="L287" i="3" s="1"/>
  <c r="J197" i="3"/>
  <c r="L197" i="3" s="1"/>
  <c r="K133" i="3"/>
  <c r="J31" i="3"/>
  <c r="K93" i="3"/>
  <c r="K507" i="3"/>
  <c r="L507" i="3" s="1"/>
  <c r="K11" i="3"/>
  <c r="L11" i="3" s="1"/>
  <c r="K456" i="3"/>
  <c r="K362" i="3"/>
  <c r="L362" i="3" s="1"/>
  <c r="K271" i="3"/>
  <c r="B85" i="5"/>
  <c r="B64" i="5"/>
  <c r="N38" i="4"/>
  <c r="B136" i="5"/>
  <c r="B156" i="5"/>
  <c r="B31" i="5"/>
  <c r="B27" i="4"/>
  <c r="B26" i="4"/>
  <c r="B28" i="4"/>
  <c r="M517" i="4"/>
  <c r="N517" i="4" s="1"/>
  <c r="M507" i="4"/>
  <c r="N507" i="4" s="1"/>
  <c r="M497" i="4"/>
  <c r="N497" i="4" s="1"/>
  <c r="M487" i="4"/>
  <c r="M477" i="4"/>
  <c r="N477" i="4" s="1"/>
  <c r="M467" i="4"/>
  <c r="N467" i="4" s="1"/>
  <c r="M457" i="4"/>
  <c r="N457" i="4" s="1"/>
  <c r="M447" i="4"/>
  <c r="N447" i="4" s="1"/>
  <c r="M437" i="4"/>
  <c r="N437" i="4" s="1"/>
  <c r="M427" i="4"/>
  <c r="N427" i="4" s="1"/>
  <c r="M417" i="4"/>
  <c r="N417" i="4" s="1"/>
  <c r="M518" i="4"/>
  <c r="N518" i="4" s="1"/>
  <c r="M508" i="4"/>
  <c r="N508" i="4" s="1"/>
  <c r="M498" i="4"/>
  <c r="N498" i="4" s="1"/>
  <c r="M488" i="4"/>
  <c r="N488" i="4" s="1"/>
  <c r="M478" i="4"/>
  <c r="N478" i="4" s="1"/>
  <c r="M468" i="4"/>
  <c r="N468" i="4" s="1"/>
  <c r="M458" i="4"/>
  <c r="N458" i="4" s="1"/>
  <c r="B6" i="5"/>
  <c r="M519" i="4"/>
  <c r="N519" i="4" s="1"/>
  <c r="M509" i="4"/>
  <c r="N509" i="4" s="1"/>
  <c r="M499" i="4"/>
  <c r="N499" i="4" s="1"/>
  <c r="M489" i="4"/>
  <c r="N489" i="4" s="1"/>
  <c r="M479" i="4"/>
  <c r="N479" i="4" s="1"/>
  <c r="M469" i="4"/>
  <c r="N469" i="4" s="1"/>
  <c r="M459" i="4"/>
  <c r="N459" i="4" s="1"/>
  <c r="M449" i="4"/>
  <c r="N449" i="4" s="1"/>
  <c r="M439" i="4"/>
  <c r="N439" i="4" s="1"/>
  <c r="M429" i="4"/>
  <c r="N429" i="4" s="1"/>
  <c r="M419" i="4"/>
  <c r="N419" i="4" s="1"/>
  <c r="M409" i="4"/>
  <c r="N409" i="4" s="1"/>
  <c r="M399" i="4"/>
  <c r="N399" i="4" s="1"/>
  <c r="M389" i="4"/>
  <c r="N389" i="4" s="1"/>
  <c r="M379" i="4"/>
  <c r="M369" i="4"/>
  <c r="N369" i="4" s="1"/>
  <c r="M359" i="4"/>
  <c r="N359" i="4" s="1"/>
  <c r="M349" i="4"/>
  <c r="N349" i="4" s="1"/>
  <c r="M520" i="4"/>
  <c r="N520" i="4" s="1"/>
  <c r="M510" i="4"/>
  <c r="M500" i="4"/>
  <c r="N500" i="4" s="1"/>
  <c r="M490" i="4"/>
  <c r="N490" i="4" s="1"/>
  <c r="M480" i="4"/>
  <c r="N480" i="4" s="1"/>
  <c r="M470" i="4"/>
  <c r="N470" i="4" s="1"/>
  <c r="M460" i="4"/>
  <c r="N460" i="4" s="1"/>
  <c r="M521" i="4"/>
  <c r="N521" i="4" s="1"/>
  <c r="M511" i="4"/>
  <c r="M501" i="4"/>
  <c r="N501" i="4" s="1"/>
  <c r="M491" i="4"/>
  <c r="N491" i="4" s="1"/>
  <c r="M481" i="4"/>
  <c r="N481" i="4" s="1"/>
  <c r="M524" i="4"/>
  <c r="N524" i="4" s="1"/>
  <c r="M514" i="4"/>
  <c r="N514" i="4" s="1"/>
  <c r="M504" i="4"/>
  <c r="N504" i="4" s="1"/>
  <c r="M494" i="4"/>
  <c r="N494" i="4" s="1"/>
  <c r="M484" i="4"/>
  <c r="N484" i="4" s="1"/>
  <c r="M474" i="4"/>
  <c r="N474" i="4" s="1"/>
  <c r="M525" i="4"/>
  <c r="M515" i="4"/>
  <c r="N515" i="4" s="1"/>
  <c r="M505" i="4"/>
  <c r="N505" i="4" s="1"/>
  <c r="M495" i="4"/>
  <c r="N495" i="4" s="1"/>
  <c r="M485" i="4"/>
  <c r="N485" i="4" s="1"/>
  <c r="M516" i="4"/>
  <c r="N516" i="4" s="1"/>
  <c r="M506" i="4"/>
  <c r="N506" i="4" s="1"/>
  <c r="M496" i="4"/>
  <c r="N496" i="4" s="1"/>
  <c r="M486" i="4"/>
  <c r="N486" i="4" s="1"/>
  <c r="M476" i="4"/>
  <c r="N476" i="4" s="1"/>
  <c r="M466" i="4"/>
  <c r="N466" i="4" s="1"/>
  <c r="M456" i="4"/>
  <c r="N456" i="4" s="1"/>
  <c r="M522" i="4"/>
  <c r="N522" i="4" s="1"/>
  <c r="M503" i="4"/>
  <c r="N503" i="4" s="1"/>
  <c r="M471" i="4"/>
  <c r="N471" i="4" s="1"/>
  <c r="M455" i="4"/>
  <c r="N455" i="4" s="1"/>
  <c r="M453" i="4"/>
  <c r="N453" i="4" s="1"/>
  <c r="M443" i="4"/>
  <c r="N443" i="4" s="1"/>
  <c r="M435" i="4"/>
  <c r="N435" i="4" s="1"/>
  <c r="M412" i="4"/>
  <c r="N412" i="4" s="1"/>
  <c r="M402" i="4"/>
  <c r="N402" i="4" s="1"/>
  <c r="M391" i="4"/>
  <c r="N391" i="4" s="1"/>
  <c r="M380" i="4"/>
  <c r="N380" i="4" s="1"/>
  <c r="M352" i="4"/>
  <c r="N352" i="4" s="1"/>
  <c r="M341" i="4"/>
  <c r="N341" i="4" s="1"/>
  <c r="M331" i="4"/>
  <c r="N331" i="4" s="1"/>
  <c r="M321" i="4"/>
  <c r="N321" i="4" s="1"/>
  <c r="M311" i="4"/>
  <c r="N311" i="4" s="1"/>
  <c r="M301" i="4"/>
  <c r="N301" i="4" s="1"/>
  <c r="M291" i="4"/>
  <c r="N291" i="4" s="1"/>
  <c r="M281" i="4"/>
  <c r="N281" i="4" s="1"/>
  <c r="M271" i="4"/>
  <c r="N271" i="4" s="1"/>
  <c r="M261" i="4"/>
  <c r="N261" i="4" s="1"/>
  <c r="M251" i="4"/>
  <c r="N251" i="4" s="1"/>
  <c r="M241" i="4"/>
  <c r="N241" i="4" s="1"/>
  <c r="M231" i="4"/>
  <c r="N231" i="4" s="1"/>
  <c r="M221" i="4"/>
  <c r="N221" i="4" s="1"/>
  <c r="M211" i="4"/>
  <c r="N211" i="4" s="1"/>
  <c r="M201" i="4"/>
  <c r="N201" i="4" s="1"/>
  <c r="M191" i="4"/>
  <c r="N191" i="4" s="1"/>
  <c r="M181" i="4"/>
  <c r="N181" i="4" s="1"/>
  <c r="M171" i="4"/>
  <c r="N171" i="4" s="1"/>
  <c r="M161" i="4"/>
  <c r="N161" i="4" s="1"/>
  <c r="M151" i="4"/>
  <c r="N151" i="4" s="1"/>
  <c r="M424" i="4"/>
  <c r="N424" i="4" s="1"/>
  <c r="M420" i="4"/>
  <c r="N420" i="4" s="1"/>
  <c r="M416" i="4"/>
  <c r="N416" i="4" s="1"/>
  <c r="M408" i="4"/>
  <c r="N408" i="4" s="1"/>
  <c r="M403" i="4"/>
  <c r="N403" i="4" s="1"/>
  <c r="M397" i="4"/>
  <c r="N397" i="4" s="1"/>
  <c r="M386" i="4"/>
  <c r="N386" i="4" s="1"/>
  <c r="M375" i="4"/>
  <c r="N375" i="4" s="1"/>
  <c r="M364" i="4"/>
  <c r="N364" i="4" s="1"/>
  <c r="M358" i="4"/>
  <c r="N358" i="4" s="1"/>
  <c r="M353" i="4"/>
  <c r="N353" i="4" s="1"/>
  <c r="M347" i="4"/>
  <c r="N347" i="4" s="1"/>
  <c r="M332" i="4"/>
  <c r="N332" i="4" s="1"/>
  <c r="M322" i="4"/>
  <c r="N322" i="4" s="1"/>
  <c r="M312" i="4"/>
  <c r="N312" i="4" s="1"/>
  <c r="M302" i="4"/>
  <c r="N302" i="4" s="1"/>
  <c r="M292" i="4"/>
  <c r="N292" i="4" s="1"/>
  <c r="M282" i="4"/>
  <c r="N282" i="4" s="1"/>
  <c r="M272" i="4"/>
  <c r="N272" i="4" s="1"/>
  <c r="M262" i="4"/>
  <c r="N262" i="4" s="1"/>
  <c r="M252" i="4"/>
  <c r="N252" i="4" s="1"/>
  <c r="M242" i="4"/>
  <c r="N242" i="4" s="1"/>
  <c r="M232" i="4"/>
  <c r="N232" i="4" s="1"/>
  <c r="M222" i="4"/>
  <c r="N222" i="4" s="1"/>
  <c r="M212" i="4"/>
  <c r="N212" i="4" s="1"/>
  <c r="M202" i="4"/>
  <c r="N202" i="4" s="1"/>
  <c r="M192" i="4"/>
  <c r="N192" i="4" s="1"/>
  <c r="M182" i="4"/>
  <c r="N182" i="4" s="1"/>
  <c r="M172" i="4"/>
  <c r="N172" i="4" s="1"/>
  <c r="M162" i="4"/>
  <c r="N162" i="4" s="1"/>
  <c r="M152" i="4"/>
  <c r="N152" i="4" s="1"/>
  <c r="M142" i="4"/>
  <c r="N142" i="4" s="1"/>
  <c r="M132" i="4"/>
  <c r="N132" i="4" s="1"/>
  <c r="M122" i="4"/>
  <c r="N122" i="4" s="1"/>
  <c r="M112" i="4"/>
  <c r="N112" i="4" s="1"/>
  <c r="M502" i="4"/>
  <c r="N502" i="4" s="1"/>
  <c r="M483" i="4"/>
  <c r="N483" i="4" s="1"/>
  <c r="M473" i="4"/>
  <c r="N473" i="4" s="1"/>
  <c r="M464" i="4"/>
  <c r="N464" i="4" s="1"/>
  <c r="M462" i="4"/>
  <c r="N462" i="4" s="1"/>
  <c r="M451" i="4"/>
  <c r="N451" i="4" s="1"/>
  <c r="M432" i="4"/>
  <c r="N432" i="4" s="1"/>
  <c r="M428" i="4"/>
  <c r="N428" i="4" s="1"/>
  <c r="M413" i="4"/>
  <c r="N413" i="4" s="1"/>
  <c r="M392" i="4"/>
  <c r="N392" i="4" s="1"/>
  <c r="M381" i="4"/>
  <c r="N381" i="4" s="1"/>
  <c r="M370" i="4"/>
  <c r="N370" i="4" s="1"/>
  <c r="M342" i="4"/>
  <c r="N342" i="4" s="1"/>
  <c r="M333" i="4"/>
  <c r="N333" i="4" s="1"/>
  <c r="M323" i="4"/>
  <c r="N323" i="4" s="1"/>
  <c r="M313" i="4"/>
  <c r="N313" i="4" s="1"/>
  <c r="M303" i="4"/>
  <c r="N303" i="4" s="1"/>
  <c r="M293" i="4"/>
  <c r="N293" i="4" s="1"/>
  <c r="M283" i="4"/>
  <c r="N283" i="4" s="1"/>
  <c r="M273" i="4"/>
  <c r="N273" i="4" s="1"/>
  <c r="M263" i="4"/>
  <c r="N263" i="4" s="1"/>
  <c r="M253" i="4"/>
  <c r="N253" i="4" s="1"/>
  <c r="M243" i="4"/>
  <c r="N243" i="4" s="1"/>
  <c r="M233" i="4"/>
  <c r="N233" i="4" s="1"/>
  <c r="M223" i="4"/>
  <c r="N223" i="4" s="1"/>
  <c r="M213" i="4"/>
  <c r="N213" i="4" s="1"/>
  <c r="M203" i="4"/>
  <c r="N203" i="4" s="1"/>
  <c r="M193" i="4"/>
  <c r="N193" i="4" s="1"/>
  <c r="M183" i="4"/>
  <c r="N183" i="4" s="1"/>
  <c r="M173" i="4"/>
  <c r="N173" i="4" s="1"/>
  <c r="M444" i="4"/>
  <c r="N444" i="4" s="1"/>
  <c r="M440" i="4"/>
  <c r="M436" i="4"/>
  <c r="N436" i="4" s="1"/>
  <c r="M421" i="4"/>
  <c r="N421" i="4" s="1"/>
  <c r="M404" i="4"/>
  <c r="N404" i="4" s="1"/>
  <c r="M398" i="4"/>
  <c r="N398" i="4" s="1"/>
  <c r="M393" i="4"/>
  <c r="N393" i="4" s="1"/>
  <c r="M387" i="4"/>
  <c r="N387" i="4" s="1"/>
  <c r="M376" i="4"/>
  <c r="N376" i="4" s="1"/>
  <c r="M365" i="4"/>
  <c r="M354" i="4"/>
  <c r="N354" i="4" s="1"/>
  <c r="M348" i="4"/>
  <c r="N348" i="4" s="1"/>
  <c r="M343" i="4"/>
  <c r="N343" i="4" s="1"/>
  <c r="M334" i="4"/>
  <c r="N334" i="4" s="1"/>
  <c r="M324" i="4"/>
  <c r="N324" i="4" s="1"/>
  <c r="M314" i="4"/>
  <c r="N314" i="4" s="1"/>
  <c r="M304" i="4"/>
  <c r="N304" i="4" s="1"/>
  <c r="M294" i="4"/>
  <c r="N294" i="4" s="1"/>
  <c r="M284" i="4"/>
  <c r="N284" i="4" s="1"/>
  <c r="M274" i="4"/>
  <c r="N274" i="4" s="1"/>
  <c r="M264" i="4"/>
  <c r="N264" i="4" s="1"/>
  <c r="M254" i="4"/>
  <c r="M244" i="4"/>
  <c r="N244" i="4" s="1"/>
  <c r="M234" i="4"/>
  <c r="N234" i="4" s="1"/>
  <c r="M224" i="4"/>
  <c r="N224" i="4" s="1"/>
  <c r="M214" i="4"/>
  <c r="N214" i="4" s="1"/>
  <c r="M204" i="4"/>
  <c r="N204" i="4" s="1"/>
  <c r="M194" i="4"/>
  <c r="N194" i="4" s="1"/>
  <c r="M184" i="4"/>
  <c r="N184" i="4" s="1"/>
  <c r="M174" i="4"/>
  <c r="N174" i="4" s="1"/>
  <c r="M164" i="4"/>
  <c r="M154" i="4"/>
  <c r="N154" i="4" s="1"/>
  <c r="M144" i="4"/>
  <c r="N144" i="4" s="1"/>
  <c r="M134" i="4"/>
  <c r="N134" i="4" s="1"/>
  <c r="M124" i="4"/>
  <c r="N124" i="4" s="1"/>
  <c r="M114" i="4"/>
  <c r="N114" i="4" s="1"/>
  <c r="M104" i="4"/>
  <c r="N104" i="4" s="1"/>
  <c r="M94" i="4"/>
  <c r="N94" i="4" s="1"/>
  <c r="M84" i="4"/>
  <c r="N84" i="4" s="1"/>
  <c r="M74" i="4"/>
  <c r="M64" i="4"/>
  <c r="N64" i="4" s="1"/>
  <c r="M513" i="4"/>
  <c r="N513" i="4" s="1"/>
  <c r="M482" i="4"/>
  <c r="N482" i="4" s="1"/>
  <c r="M475" i="4"/>
  <c r="N475" i="4" s="1"/>
  <c r="M448" i="4"/>
  <c r="N448" i="4" s="1"/>
  <c r="M433" i="4"/>
  <c r="N433" i="4" s="1"/>
  <c r="M425" i="4"/>
  <c r="N425" i="4" s="1"/>
  <c r="M382" i="4"/>
  <c r="N382" i="4" s="1"/>
  <c r="M371" i="4"/>
  <c r="N371" i="4" s="1"/>
  <c r="M360" i="4"/>
  <c r="N360" i="4" s="1"/>
  <c r="M454" i="4"/>
  <c r="N454" i="4" s="1"/>
  <c r="M441" i="4"/>
  <c r="N441" i="4" s="1"/>
  <c r="M414" i="4"/>
  <c r="N414" i="4" s="1"/>
  <c r="M410" i="4"/>
  <c r="N410" i="4" s="1"/>
  <c r="M405" i="4"/>
  <c r="N405" i="4" s="1"/>
  <c r="M394" i="4"/>
  <c r="N394" i="4" s="1"/>
  <c r="M388" i="4"/>
  <c r="N388" i="4" s="1"/>
  <c r="M383" i="4"/>
  <c r="N383" i="4" s="1"/>
  <c r="M377" i="4"/>
  <c r="N377" i="4" s="1"/>
  <c r="M366" i="4"/>
  <c r="M355" i="4"/>
  <c r="N355" i="4" s="1"/>
  <c r="M344" i="4"/>
  <c r="N344" i="4" s="1"/>
  <c r="M336" i="4"/>
  <c r="N336" i="4" s="1"/>
  <c r="M326" i="4"/>
  <c r="N326" i="4" s="1"/>
  <c r="M316" i="4"/>
  <c r="N316" i="4" s="1"/>
  <c r="M306" i="4"/>
  <c r="N306" i="4" s="1"/>
  <c r="M296" i="4"/>
  <c r="N296" i="4" s="1"/>
  <c r="M286" i="4"/>
  <c r="N286" i="4" s="1"/>
  <c r="M276" i="4"/>
  <c r="N276" i="4" s="1"/>
  <c r="M266" i="4"/>
  <c r="N266" i="4" s="1"/>
  <c r="M256" i="4"/>
  <c r="N256" i="4" s="1"/>
  <c r="M246" i="4"/>
  <c r="M236" i="4"/>
  <c r="N236" i="4" s="1"/>
  <c r="M226" i="4"/>
  <c r="N226" i="4" s="1"/>
  <c r="M216" i="4"/>
  <c r="N216" i="4" s="1"/>
  <c r="M206" i="4"/>
  <c r="N206" i="4" s="1"/>
  <c r="M196" i="4"/>
  <c r="N196" i="4" s="1"/>
  <c r="M186" i="4"/>
  <c r="N186" i="4" s="1"/>
  <c r="M176" i="4"/>
  <c r="N176" i="4" s="1"/>
  <c r="M166" i="4"/>
  <c r="N166" i="4" s="1"/>
  <c r="M156" i="4"/>
  <c r="N156" i="4" s="1"/>
  <c r="M146" i="4"/>
  <c r="M136" i="4"/>
  <c r="N136" i="4" s="1"/>
  <c r="M126" i="4"/>
  <c r="N126" i="4" s="1"/>
  <c r="M116" i="4"/>
  <c r="N116" i="4" s="1"/>
  <c r="M106" i="4"/>
  <c r="N106" i="4" s="1"/>
  <c r="M96" i="4"/>
  <c r="M86" i="4"/>
  <c r="N86" i="4" s="1"/>
  <c r="M76" i="4"/>
  <c r="N76" i="4" s="1"/>
  <c r="M66" i="4"/>
  <c r="M56" i="4"/>
  <c r="N56" i="4" s="1"/>
  <c r="M46" i="4"/>
  <c r="N46" i="4" s="1"/>
  <c r="M512" i="4"/>
  <c r="N512" i="4" s="1"/>
  <c r="M493" i="4"/>
  <c r="N493" i="4" s="1"/>
  <c r="M472" i="4"/>
  <c r="N472" i="4" s="1"/>
  <c r="M452" i="4"/>
  <c r="N452" i="4" s="1"/>
  <c r="M445" i="4"/>
  <c r="N445" i="4" s="1"/>
  <c r="M422" i="4"/>
  <c r="N422" i="4" s="1"/>
  <c r="M418" i="4"/>
  <c r="N418" i="4" s="1"/>
  <c r="M400" i="4"/>
  <c r="N400" i="4" s="1"/>
  <c r="M372" i="4"/>
  <c r="N372" i="4" s="1"/>
  <c r="M361" i="4"/>
  <c r="N361" i="4" s="1"/>
  <c r="M350" i="4"/>
  <c r="M337" i="4"/>
  <c r="N337" i="4" s="1"/>
  <c r="M327" i="4"/>
  <c r="N327" i="4" s="1"/>
  <c r="M317" i="4"/>
  <c r="N317" i="4" s="1"/>
  <c r="M307" i="4"/>
  <c r="N307" i="4" s="1"/>
  <c r="M297" i="4"/>
  <c r="N297" i="4" s="1"/>
  <c r="M287" i="4"/>
  <c r="N287" i="4" s="1"/>
  <c r="M277" i="4"/>
  <c r="N277" i="4" s="1"/>
  <c r="M267" i="4"/>
  <c r="N267" i="4" s="1"/>
  <c r="M257" i="4"/>
  <c r="M247" i="4"/>
  <c r="N247" i="4" s="1"/>
  <c r="M237" i="4"/>
  <c r="N237" i="4" s="1"/>
  <c r="M227" i="4"/>
  <c r="N227" i="4" s="1"/>
  <c r="M217" i="4"/>
  <c r="N217" i="4" s="1"/>
  <c r="M207" i="4"/>
  <c r="N207" i="4" s="1"/>
  <c r="M197" i="4"/>
  <c r="N197" i="4" s="1"/>
  <c r="M187" i="4"/>
  <c r="N187" i="4" s="1"/>
  <c r="M177" i="4"/>
  <c r="N177" i="4" s="1"/>
  <c r="M463" i="4"/>
  <c r="N463" i="4" s="1"/>
  <c r="M461" i="4"/>
  <c r="N461" i="4" s="1"/>
  <c r="M434" i="4"/>
  <c r="N434" i="4" s="1"/>
  <c r="M430" i="4"/>
  <c r="N430" i="4" s="1"/>
  <c r="M426" i="4"/>
  <c r="N426" i="4" s="1"/>
  <c r="M411" i="4"/>
  <c r="N411" i="4" s="1"/>
  <c r="M406" i="4"/>
  <c r="N406" i="4" s="1"/>
  <c r="M395" i="4"/>
  <c r="N395" i="4" s="1"/>
  <c r="M384" i="4"/>
  <c r="N384" i="4" s="1"/>
  <c r="M378" i="4"/>
  <c r="M373" i="4"/>
  <c r="N373" i="4" s="1"/>
  <c r="M367" i="4"/>
  <c r="N367" i="4" s="1"/>
  <c r="M356" i="4"/>
  <c r="N356" i="4" s="1"/>
  <c r="M345" i="4"/>
  <c r="N345" i="4" s="1"/>
  <c r="M338" i="4"/>
  <c r="N338" i="4" s="1"/>
  <c r="M328" i="4"/>
  <c r="N328" i="4" s="1"/>
  <c r="M318" i="4"/>
  <c r="N318" i="4" s="1"/>
  <c r="M308" i="4"/>
  <c r="N308" i="4" s="1"/>
  <c r="M298" i="4"/>
  <c r="N298" i="4" s="1"/>
  <c r="M288" i="4"/>
  <c r="N288" i="4" s="1"/>
  <c r="M278" i="4"/>
  <c r="N278" i="4" s="1"/>
  <c r="M268" i="4"/>
  <c r="N268" i="4" s="1"/>
  <c r="M258" i="4"/>
  <c r="N258" i="4" s="1"/>
  <c r="M248" i="4"/>
  <c r="N248" i="4" s="1"/>
  <c r="M238" i="4"/>
  <c r="N238" i="4" s="1"/>
  <c r="M228" i="4"/>
  <c r="N228" i="4" s="1"/>
  <c r="M218" i="4"/>
  <c r="N218" i="4" s="1"/>
  <c r="M208" i="4"/>
  <c r="N208" i="4" s="1"/>
  <c r="M198" i="4"/>
  <c r="N198" i="4" s="1"/>
  <c r="M188" i="4"/>
  <c r="N188" i="4" s="1"/>
  <c r="M178" i="4"/>
  <c r="M168" i="4"/>
  <c r="N168" i="4" s="1"/>
  <c r="M158" i="4"/>
  <c r="N158" i="4" s="1"/>
  <c r="M148" i="4"/>
  <c r="N148" i="4" s="1"/>
  <c r="M138" i="4"/>
  <c r="N138" i="4" s="1"/>
  <c r="M128" i="4"/>
  <c r="N128" i="4" s="1"/>
  <c r="M118" i="4"/>
  <c r="N118" i="4" s="1"/>
  <c r="M108" i="4"/>
  <c r="N108" i="4" s="1"/>
  <c r="M98" i="4"/>
  <c r="N98" i="4" s="1"/>
  <c r="M88" i="4"/>
  <c r="N88" i="4" s="1"/>
  <c r="M78" i="4"/>
  <c r="N78" i="4" s="1"/>
  <c r="M68" i="4"/>
  <c r="N68" i="4" s="1"/>
  <c r="M523" i="4"/>
  <c r="N523" i="4" s="1"/>
  <c r="M492" i="4"/>
  <c r="N492" i="4" s="1"/>
  <c r="M465" i="4"/>
  <c r="N465" i="4" s="1"/>
  <c r="M442" i="4"/>
  <c r="N442" i="4" s="1"/>
  <c r="M438" i="4"/>
  <c r="N438" i="4" s="1"/>
  <c r="M423" i="4"/>
  <c r="N423" i="4" s="1"/>
  <c r="M415" i="4"/>
  <c r="N415" i="4" s="1"/>
  <c r="M401" i="4"/>
  <c r="M390" i="4"/>
  <c r="N390" i="4" s="1"/>
  <c r="M362" i="4"/>
  <c r="N362" i="4" s="1"/>
  <c r="M351" i="4"/>
  <c r="N351" i="4" s="1"/>
  <c r="M339" i="4"/>
  <c r="N339" i="4" s="1"/>
  <c r="M329" i="4"/>
  <c r="N329" i="4" s="1"/>
  <c r="M319" i="4"/>
  <c r="N319" i="4" s="1"/>
  <c r="M309" i="4"/>
  <c r="N309" i="4" s="1"/>
  <c r="M299" i="4"/>
  <c r="N299" i="4" s="1"/>
  <c r="M289" i="4"/>
  <c r="N289" i="4" s="1"/>
  <c r="M450" i="4"/>
  <c r="N450" i="4" s="1"/>
  <c r="M446" i="4"/>
  <c r="N446" i="4" s="1"/>
  <c r="M431" i="4"/>
  <c r="N431" i="4" s="1"/>
  <c r="M407" i="4"/>
  <c r="N407" i="4" s="1"/>
  <c r="M396" i="4"/>
  <c r="N396" i="4" s="1"/>
  <c r="M385" i="4"/>
  <c r="N385" i="4" s="1"/>
  <c r="M374" i="4"/>
  <c r="N374" i="4" s="1"/>
  <c r="M368" i="4"/>
  <c r="N368" i="4" s="1"/>
  <c r="M363" i="4"/>
  <c r="N363" i="4" s="1"/>
  <c r="M357" i="4"/>
  <c r="N357" i="4" s="1"/>
  <c r="M346" i="4"/>
  <c r="M340" i="4"/>
  <c r="M330" i="4"/>
  <c r="N330" i="4" s="1"/>
  <c r="M320" i="4"/>
  <c r="N320" i="4" s="1"/>
  <c r="M310" i="4"/>
  <c r="N310" i="4" s="1"/>
  <c r="M300" i="4"/>
  <c r="N300" i="4" s="1"/>
  <c r="M290" i="4"/>
  <c r="N290" i="4" s="1"/>
  <c r="M280" i="4"/>
  <c r="N280" i="4" s="1"/>
  <c r="M270" i="4"/>
  <c r="N270" i="4" s="1"/>
  <c r="M260" i="4"/>
  <c r="N260" i="4" s="1"/>
  <c r="M250" i="4"/>
  <c r="M240" i="4"/>
  <c r="N240" i="4" s="1"/>
  <c r="M230" i="4"/>
  <c r="N230" i="4" s="1"/>
  <c r="M220" i="4"/>
  <c r="N220" i="4" s="1"/>
  <c r="M210" i="4"/>
  <c r="N210" i="4" s="1"/>
  <c r="M200" i="4"/>
  <c r="N200" i="4" s="1"/>
  <c r="M190" i="4"/>
  <c r="N190" i="4" s="1"/>
  <c r="M180" i="4"/>
  <c r="N180" i="4" s="1"/>
  <c r="M170" i="4"/>
  <c r="M160" i="4"/>
  <c r="N160" i="4" s="1"/>
  <c r="M150" i="4"/>
  <c r="N150" i="4" s="1"/>
  <c r="M140" i="4"/>
  <c r="N140" i="4" s="1"/>
  <c r="M130" i="4"/>
  <c r="N130" i="4" s="1"/>
  <c r="M120" i="4"/>
  <c r="N120" i="4" s="1"/>
  <c r="M110" i="4"/>
  <c r="N110" i="4" s="1"/>
  <c r="M100" i="4"/>
  <c r="N100" i="4" s="1"/>
  <c r="M90" i="4"/>
  <c r="N90" i="4" s="1"/>
  <c r="M239" i="4"/>
  <c r="N239" i="4" s="1"/>
  <c r="M235" i="4"/>
  <c r="N235" i="4" s="1"/>
  <c r="M189" i="4"/>
  <c r="N189" i="4" s="1"/>
  <c r="M185" i="4"/>
  <c r="M91" i="4"/>
  <c r="N91" i="4" s="1"/>
  <c r="M57" i="4"/>
  <c r="N57" i="4" s="1"/>
  <c r="M52" i="4"/>
  <c r="N52" i="4" s="1"/>
  <c r="M29" i="4"/>
  <c r="N29" i="4" s="1"/>
  <c r="M8" i="4"/>
  <c r="N8" i="4" s="1"/>
  <c r="M325" i="4"/>
  <c r="N325" i="4" s="1"/>
  <c r="M159" i="4"/>
  <c r="N159" i="4" s="1"/>
  <c r="M147" i="4"/>
  <c r="N147" i="4" s="1"/>
  <c r="M103" i="4"/>
  <c r="N103" i="4" s="1"/>
  <c r="M70" i="4"/>
  <c r="N70" i="4" s="1"/>
  <c r="M61" i="4"/>
  <c r="N61" i="4" s="1"/>
  <c r="M47" i="4"/>
  <c r="N47" i="4" s="1"/>
  <c r="M30" i="4"/>
  <c r="N30" i="4" s="1"/>
  <c r="M28" i="4"/>
  <c r="N28" i="4" s="1"/>
  <c r="B20" i="4"/>
  <c r="O489" i="4" s="1"/>
  <c r="M14" i="4"/>
  <c r="N14" i="4" s="1"/>
  <c r="M13" i="4"/>
  <c r="N13" i="4" s="1"/>
  <c r="M12" i="4"/>
  <c r="N12" i="4" s="1"/>
  <c r="M11" i="4"/>
  <c r="N11" i="4" s="1"/>
  <c r="M10" i="4"/>
  <c r="N10" i="4" s="1"/>
  <c r="M9" i="4"/>
  <c r="N9" i="4" s="1"/>
  <c r="M269" i="4"/>
  <c r="N269" i="4" s="1"/>
  <c r="M265" i="4"/>
  <c r="N265" i="4" s="1"/>
  <c r="M219" i="4"/>
  <c r="N219" i="4" s="1"/>
  <c r="M215" i="4"/>
  <c r="N215" i="4" s="1"/>
  <c r="M169" i="4"/>
  <c r="N169" i="4" s="1"/>
  <c r="M101" i="4"/>
  <c r="N101" i="4" s="1"/>
  <c r="M89" i="4"/>
  <c r="N89" i="4" s="1"/>
  <c r="M82" i="4"/>
  <c r="N82" i="4" s="1"/>
  <c r="M79" i="4"/>
  <c r="N79" i="4" s="1"/>
  <c r="M73" i="4"/>
  <c r="N73" i="4" s="1"/>
  <c r="M67" i="4"/>
  <c r="M58" i="4"/>
  <c r="N58" i="4" s="1"/>
  <c r="M53" i="4"/>
  <c r="N53" i="4" s="1"/>
  <c r="M31" i="4"/>
  <c r="N31" i="4" s="1"/>
  <c r="M27" i="4"/>
  <c r="N27" i="4" s="1"/>
  <c r="M15" i="4"/>
  <c r="N15" i="4" s="1"/>
  <c r="M335" i="4"/>
  <c r="N335" i="4" s="1"/>
  <c r="M285" i="4"/>
  <c r="N285" i="4" s="1"/>
  <c r="M149" i="4"/>
  <c r="M48" i="4"/>
  <c r="N48" i="4" s="1"/>
  <c r="M39" i="4"/>
  <c r="N39" i="4" s="1"/>
  <c r="M38" i="4"/>
  <c r="M37" i="4"/>
  <c r="N37" i="4" s="1"/>
  <c r="M36" i="4"/>
  <c r="N36" i="4" s="1"/>
  <c r="M35" i="4"/>
  <c r="N35" i="4" s="1"/>
  <c r="M34" i="4"/>
  <c r="N34" i="4" s="1"/>
  <c r="M33" i="4"/>
  <c r="N33" i="4" s="1"/>
  <c r="M32" i="4"/>
  <c r="N32" i="4" s="1"/>
  <c r="M26" i="4"/>
  <c r="M16" i="4"/>
  <c r="N16" i="4" s="1"/>
  <c r="M249" i="4"/>
  <c r="N249" i="4" s="1"/>
  <c r="M245" i="4"/>
  <c r="N245" i="4" s="1"/>
  <c r="M199" i="4"/>
  <c r="N199" i="4" s="1"/>
  <c r="M195" i="4"/>
  <c r="N195" i="4" s="1"/>
  <c r="M163" i="4"/>
  <c r="N163" i="4" s="1"/>
  <c r="M99" i="4"/>
  <c r="N99" i="4" s="1"/>
  <c r="M92" i="4"/>
  <c r="N92" i="4" s="1"/>
  <c r="M87" i="4"/>
  <c r="N87" i="4" s="1"/>
  <c r="M62" i="4"/>
  <c r="N62" i="4" s="1"/>
  <c r="M54" i="4"/>
  <c r="N54" i="4" s="1"/>
  <c r="M40" i="4"/>
  <c r="N40" i="4" s="1"/>
  <c r="M25" i="4"/>
  <c r="N25" i="4" s="1"/>
  <c r="M21" i="4"/>
  <c r="N21" i="4" s="1"/>
  <c r="M20" i="4"/>
  <c r="N20" i="4" s="1"/>
  <c r="M19" i="4"/>
  <c r="N19" i="4" s="1"/>
  <c r="M18" i="4"/>
  <c r="N18" i="4" s="1"/>
  <c r="M17" i="4"/>
  <c r="N17" i="4" s="1"/>
  <c r="M295" i="4"/>
  <c r="N295" i="4" s="1"/>
  <c r="M165" i="4"/>
  <c r="N165" i="4" s="1"/>
  <c r="M85" i="4"/>
  <c r="M80" i="4"/>
  <c r="N80" i="4" s="1"/>
  <c r="M71" i="4"/>
  <c r="N71" i="4" s="1"/>
  <c r="M65" i="4"/>
  <c r="N65" i="4" s="1"/>
  <c r="M59" i="4"/>
  <c r="N59" i="4" s="1"/>
  <c r="M49" i="4"/>
  <c r="N49" i="4" s="1"/>
  <c r="M41" i="4"/>
  <c r="N41" i="4" s="1"/>
  <c r="M24" i="4"/>
  <c r="N24" i="4" s="1"/>
  <c r="M22" i="4"/>
  <c r="N22" i="4" s="1"/>
  <c r="M279" i="4"/>
  <c r="N279" i="4" s="1"/>
  <c r="M275" i="4"/>
  <c r="N275" i="4" s="1"/>
  <c r="M229" i="4"/>
  <c r="N229" i="4" s="1"/>
  <c r="M225" i="4"/>
  <c r="N225" i="4" s="1"/>
  <c r="M179" i="4"/>
  <c r="N179" i="4" s="1"/>
  <c r="M175" i="4"/>
  <c r="N175" i="4" s="1"/>
  <c r="M153" i="4"/>
  <c r="N153" i="4" s="1"/>
  <c r="M102" i="4"/>
  <c r="N102" i="4" s="1"/>
  <c r="M97" i="4"/>
  <c r="N97" i="4" s="1"/>
  <c r="M77" i="4"/>
  <c r="N77" i="4" s="1"/>
  <c r="M55" i="4"/>
  <c r="N55" i="4" s="1"/>
  <c r="M50" i="4"/>
  <c r="M42" i="4"/>
  <c r="N42" i="4" s="1"/>
  <c r="M23" i="4"/>
  <c r="N23" i="4" s="1"/>
  <c r="M305" i="4"/>
  <c r="N305" i="4" s="1"/>
  <c r="M155" i="4"/>
  <c r="N155" i="4" s="1"/>
  <c r="M95" i="4"/>
  <c r="N95" i="4" s="1"/>
  <c r="M83" i="4"/>
  <c r="N83" i="4" s="1"/>
  <c r="M259" i="4"/>
  <c r="N259" i="4" s="1"/>
  <c r="M255" i="4"/>
  <c r="N255" i="4" s="1"/>
  <c r="M209" i="4"/>
  <c r="N209" i="4" s="1"/>
  <c r="M205" i="4"/>
  <c r="N205" i="4" s="1"/>
  <c r="M167" i="4"/>
  <c r="N167" i="4" s="1"/>
  <c r="M72" i="4"/>
  <c r="N72" i="4" s="1"/>
  <c r="M69" i="4"/>
  <c r="N69" i="4" s="1"/>
  <c r="M63" i="4"/>
  <c r="N63" i="4" s="1"/>
  <c r="M51" i="4"/>
  <c r="N51" i="4" s="1"/>
  <c r="M44" i="4"/>
  <c r="N44" i="4" s="1"/>
  <c r="M6" i="4"/>
  <c r="N6" i="4" s="1"/>
  <c r="M315" i="4"/>
  <c r="N315" i="4" s="1"/>
  <c r="M157" i="4"/>
  <c r="N157" i="4" s="1"/>
  <c r="M145" i="4"/>
  <c r="N145" i="4" s="1"/>
  <c r="M143" i="4"/>
  <c r="N143" i="4" s="1"/>
  <c r="M141" i="4"/>
  <c r="N141" i="4" s="1"/>
  <c r="M139" i="4"/>
  <c r="N139" i="4" s="1"/>
  <c r="M137" i="4"/>
  <c r="N137" i="4" s="1"/>
  <c r="M135" i="4"/>
  <c r="N135" i="4" s="1"/>
  <c r="M133" i="4"/>
  <c r="N133" i="4" s="1"/>
  <c r="M131" i="4"/>
  <c r="N131" i="4" s="1"/>
  <c r="M129" i="4"/>
  <c r="N129" i="4" s="1"/>
  <c r="M127" i="4"/>
  <c r="M125" i="4"/>
  <c r="N125" i="4" s="1"/>
  <c r="M123" i="4"/>
  <c r="N123" i="4" s="1"/>
  <c r="M121" i="4"/>
  <c r="N121" i="4" s="1"/>
  <c r="M119" i="4"/>
  <c r="N119" i="4" s="1"/>
  <c r="M117" i="4"/>
  <c r="N117" i="4" s="1"/>
  <c r="M115" i="4"/>
  <c r="N115" i="4" s="1"/>
  <c r="M113" i="4"/>
  <c r="M111" i="4"/>
  <c r="N111" i="4" s="1"/>
  <c r="M109" i="4"/>
  <c r="N109" i="4" s="1"/>
  <c r="M107" i="4"/>
  <c r="N107" i="4" s="1"/>
  <c r="M105" i="4"/>
  <c r="N105" i="4" s="1"/>
  <c r="M93" i="4"/>
  <c r="M81" i="4"/>
  <c r="N81" i="4" s="1"/>
  <c r="M75" i="4"/>
  <c r="N75" i="4" s="1"/>
  <c r="M45" i="4"/>
  <c r="N45" i="4" s="1"/>
  <c r="M7" i="4"/>
  <c r="N7" i="4" s="1"/>
  <c r="M5" i="4"/>
  <c r="N5" i="4" s="1"/>
  <c r="M43" i="4"/>
  <c r="N43" i="4" s="1"/>
  <c r="M60" i="4"/>
  <c r="N60" i="4" s="1"/>
  <c r="C16" i="2"/>
  <c r="B313" i="5"/>
  <c r="B404" i="5"/>
  <c r="N378" i="4"/>
  <c r="B322" i="5"/>
  <c r="B436" i="5"/>
  <c r="B141" i="5"/>
  <c r="B241" i="5"/>
  <c r="B341" i="5"/>
  <c r="B240" i="5"/>
  <c r="B466" i="5"/>
  <c r="N440" i="4"/>
  <c r="B159" i="5"/>
  <c r="B401" i="5"/>
  <c r="B196" i="5"/>
  <c r="N170" i="4"/>
  <c r="B296" i="5"/>
  <c r="B411" i="5"/>
  <c r="B195" i="5"/>
  <c r="B344" i="5"/>
  <c r="B537" i="5"/>
  <c r="N511" i="4"/>
  <c r="J518" i="3"/>
  <c r="L518" i="3" s="1"/>
  <c r="J493" i="3"/>
  <c r="L493" i="3" s="1"/>
  <c r="J468" i="3"/>
  <c r="J443" i="3"/>
  <c r="L443" i="3" s="1"/>
  <c r="J418" i="3"/>
  <c r="J393" i="3"/>
  <c r="J363" i="3"/>
  <c r="J338" i="3"/>
  <c r="J308" i="3"/>
  <c r="J268" i="3"/>
  <c r="L268" i="3" s="1"/>
  <c r="J173" i="3"/>
  <c r="L173" i="3" s="1"/>
  <c r="J88" i="3"/>
  <c r="L88" i="3" s="1"/>
  <c r="K31" i="3"/>
  <c r="J36" i="3"/>
  <c r="L36" i="3" s="1"/>
  <c r="J420" i="3"/>
  <c r="L420" i="3" s="1"/>
  <c r="K266" i="3"/>
  <c r="K513" i="3"/>
  <c r="K488" i="3"/>
  <c r="K463" i="3"/>
  <c r="K438" i="3"/>
  <c r="K413" i="3"/>
  <c r="K388" i="3"/>
  <c r="K363" i="3"/>
  <c r="K338" i="3"/>
  <c r="J10" i="3"/>
  <c r="J92" i="3"/>
  <c r="L92" i="3" s="1"/>
  <c r="J515" i="3"/>
  <c r="L515" i="3" s="1"/>
  <c r="K400" i="3"/>
  <c r="K318" i="3"/>
  <c r="J244" i="3"/>
  <c r="L244" i="3" s="1"/>
  <c r="K210" i="3"/>
  <c r="K178" i="3"/>
  <c r="J144" i="3"/>
  <c r="L144" i="3" s="1"/>
  <c r="K110" i="3"/>
  <c r="K78" i="3"/>
  <c r="J392" i="3"/>
  <c r="L392" i="3" s="1"/>
  <c r="J307" i="3"/>
  <c r="L307" i="3" s="1"/>
  <c r="J212" i="3"/>
  <c r="B100" i="5"/>
  <c r="N74" i="4"/>
  <c r="J350" i="3"/>
  <c r="L350" i="3" s="1"/>
  <c r="K246" i="3"/>
  <c r="K212" i="3"/>
  <c r="J180" i="3"/>
  <c r="L180" i="3" s="1"/>
  <c r="K146" i="3"/>
  <c r="K112" i="3"/>
  <c r="J80" i="3"/>
  <c r="L80" i="3" s="1"/>
  <c r="K45" i="3"/>
  <c r="J172" i="3"/>
  <c r="L172" i="3" s="1"/>
  <c r="K510" i="3"/>
  <c r="K405" i="3"/>
  <c r="J320" i="3"/>
  <c r="L320" i="3" s="1"/>
  <c r="K475" i="3"/>
  <c r="K296" i="3"/>
  <c r="K410" i="3"/>
  <c r="K327" i="3"/>
  <c r="K41" i="3"/>
  <c r="J511" i="3"/>
  <c r="L511" i="3" s="1"/>
  <c r="J486" i="3"/>
  <c r="L486" i="3" s="1"/>
  <c r="J461" i="3"/>
  <c r="L461" i="3" s="1"/>
  <c r="J436" i="3"/>
  <c r="L436" i="3" s="1"/>
  <c r="J411" i="3"/>
  <c r="L411" i="3" s="1"/>
  <c r="J386" i="3"/>
  <c r="L386" i="3" s="1"/>
  <c r="J361" i="3"/>
  <c r="L361" i="3" s="1"/>
  <c r="J336" i="3"/>
  <c r="J311" i="3"/>
  <c r="L311" i="3" s="1"/>
  <c r="J286" i="3"/>
  <c r="J261" i="3"/>
  <c r="L261" i="3" s="1"/>
  <c r="J236" i="3"/>
  <c r="L236" i="3" s="1"/>
  <c r="J211" i="3"/>
  <c r="L211" i="3" s="1"/>
  <c r="J186" i="3"/>
  <c r="J161" i="3"/>
  <c r="L161" i="3" s="1"/>
  <c r="J136" i="3"/>
  <c r="L136" i="3" s="1"/>
  <c r="J111" i="3"/>
  <c r="L111" i="3" s="1"/>
  <c r="J86" i="3"/>
  <c r="J61" i="3"/>
  <c r="L61" i="3" s="1"/>
  <c r="J435" i="3"/>
  <c r="K255" i="3"/>
  <c r="K205" i="3"/>
  <c r="K155" i="3"/>
  <c r="J109" i="3"/>
  <c r="L109" i="3" s="1"/>
  <c r="J69" i="3"/>
  <c r="L69" i="3" s="1"/>
  <c r="K32" i="3"/>
  <c r="J505" i="3"/>
  <c r="L505" i="3" s="1"/>
  <c r="K390" i="3"/>
  <c r="K295" i="3"/>
  <c r="K231" i="3"/>
  <c r="K197" i="3"/>
  <c r="J165" i="3"/>
  <c r="K131" i="3"/>
  <c r="K97" i="3"/>
  <c r="J65" i="3"/>
  <c r="L65" i="3" s="1"/>
  <c r="J520" i="3"/>
  <c r="L520" i="3" s="1"/>
  <c r="J340" i="3"/>
  <c r="L340" i="3" s="1"/>
  <c r="K23" i="3"/>
  <c r="L23" i="3" s="1"/>
  <c r="K504" i="3"/>
  <c r="L504" i="3" s="1"/>
  <c r="K479" i="3"/>
  <c r="L479" i="3" s="1"/>
  <c r="K454" i="3"/>
  <c r="L454" i="3" s="1"/>
  <c r="K429" i="3"/>
  <c r="L429" i="3" s="1"/>
  <c r="K404" i="3"/>
  <c r="L404" i="3" s="1"/>
  <c r="K379" i="3"/>
  <c r="L379" i="3" s="1"/>
  <c r="K354" i="3"/>
  <c r="L354" i="3" s="1"/>
  <c r="K329" i="3"/>
  <c r="L329" i="3" s="1"/>
  <c r="K304" i="3"/>
  <c r="L304" i="3" s="1"/>
  <c r="K279" i="3"/>
  <c r="L279" i="3" s="1"/>
  <c r="K254" i="3"/>
  <c r="K229" i="3"/>
  <c r="K204" i="3"/>
  <c r="K179" i="3"/>
  <c r="K154" i="3"/>
  <c r="K129" i="3"/>
  <c r="K104" i="3"/>
  <c r="K24" i="3"/>
  <c r="J283" i="3"/>
  <c r="L283" i="3" s="1"/>
  <c r="J243" i="3"/>
  <c r="L243" i="3" s="1"/>
  <c r="J213" i="3"/>
  <c r="J178" i="3"/>
  <c r="J58" i="3"/>
  <c r="L58" i="3" s="1"/>
  <c r="J132" i="3"/>
  <c r="L132" i="3" s="1"/>
  <c r="J26" i="3"/>
  <c r="L26" i="3" s="1"/>
  <c r="K13" i="3"/>
  <c r="L13" i="3" s="1"/>
  <c r="K487" i="3"/>
  <c r="K48" i="3"/>
  <c r="K467" i="3"/>
  <c r="J27" i="3"/>
  <c r="M267" i="3" l="1"/>
  <c r="N267" i="3"/>
  <c r="L488" i="3"/>
  <c r="L353" i="3"/>
  <c r="L390" i="3"/>
  <c r="L141" i="3"/>
  <c r="L400" i="3"/>
  <c r="L368" i="3"/>
  <c r="L288" i="3"/>
  <c r="B13" i="3"/>
  <c r="B14" i="3" s="1"/>
  <c r="C6" i="2" s="1"/>
  <c r="L253" i="3"/>
  <c r="L194" i="3"/>
  <c r="L192" i="3"/>
  <c r="L117" i="3"/>
  <c r="L383" i="3"/>
  <c r="L430" i="3"/>
  <c r="L165" i="3"/>
  <c r="L308" i="3"/>
  <c r="L50" i="3"/>
  <c r="L408" i="3"/>
  <c r="L199" i="3"/>
  <c r="L489" i="3"/>
  <c r="L433" i="3"/>
  <c r="L341" i="3"/>
  <c r="L7" i="3"/>
  <c r="L171" i="3"/>
  <c r="L435" i="3"/>
  <c r="L286" i="3"/>
  <c r="L209" i="3"/>
  <c r="C17" i="3"/>
  <c r="C18" i="3" s="1"/>
  <c r="C9" i="2" s="1"/>
  <c r="L153" i="3"/>
  <c r="M345" i="3"/>
  <c r="L149" i="3"/>
  <c r="L506" i="3"/>
  <c r="L6" i="3"/>
  <c r="L249" i="3"/>
  <c r="L514" i="3"/>
  <c r="L108" i="3"/>
  <c r="L458" i="3"/>
  <c r="L186" i="3"/>
  <c r="L245" i="3"/>
  <c r="L51" i="3"/>
  <c r="L17" i="3"/>
  <c r="L382" i="3"/>
  <c r="L289" i="3"/>
  <c r="L57" i="3"/>
  <c r="L158" i="3"/>
  <c r="L19" i="3"/>
  <c r="L483" i="3"/>
  <c r="L184" i="3"/>
  <c r="B17" i="3"/>
  <c r="B18" i="3" s="1"/>
  <c r="C7" i="2" s="1"/>
  <c r="L150" i="3"/>
  <c r="L154" i="3"/>
  <c r="L342" i="3"/>
  <c r="L27" i="3"/>
  <c r="L86" i="3"/>
  <c r="L10" i="3"/>
  <c r="L418" i="3"/>
  <c r="L31" i="3"/>
  <c r="L266" i="3"/>
  <c r="L516" i="3"/>
  <c r="L120" i="3"/>
  <c r="L84" i="3"/>
  <c r="L41" i="3"/>
  <c r="L254" i="3"/>
  <c r="L427" i="3"/>
  <c r="L417" i="3"/>
  <c r="L306" i="3"/>
  <c r="L182" i="3"/>
  <c r="L37" i="3"/>
  <c r="L38" i="3"/>
  <c r="L314" i="3"/>
  <c r="L73" i="3"/>
  <c r="L508" i="3"/>
  <c r="N507" i="3"/>
  <c r="M507" i="3"/>
  <c r="N137" i="3"/>
  <c r="M137" i="3"/>
  <c r="M23" i="3"/>
  <c r="N23" i="3"/>
  <c r="N409" i="3"/>
  <c r="M409" i="3"/>
  <c r="N500" i="3"/>
  <c r="M500" i="3"/>
  <c r="N49" i="3"/>
  <c r="M49" i="3"/>
  <c r="N304" i="3"/>
  <c r="M304" i="3"/>
  <c r="N329" i="3"/>
  <c r="M329" i="3"/>
  <c r="M13" i="3"/>
  <c r="N13" i="3"/>
  <c r="N454" i="3"/>
  <c r="M454" i="3"/>
  <c r="N11" i="3"/>
  <c r="M11" i="3"/>
  <c r="N234" i="3"/>
  <c r="M234" i="3"/>
  <c r="N484" i="3"/>
  <c r="M484" i="3"/>
  <c r="N259" i="3"/>
  <c r="M259" i="3"/>
  <c r="N509" i="3"/>
  <c r="M509" i="3"/>
  <c r="N504" i="3"/>
  <c r="M504" i="3"/>
  <c r="N279" i="3"/>
  <c r="M279" i="3"/>
  <c r="N354" i="3"/>
  <c r="M354" i="3"/>
  <c r="N284" i="3"/>
  <c r="M284" i="3"/>
  <c r="N479" i="3"/>
  <c r="M479" i="3"/>
  <c r="N384" i="3"/>
  <c r="M384" i="3"/>
  <c r="N434" i="3"/>
  <c r="M434" i="3"/>
  <c r="N459" i="3"/>
  <c r="M459" i="3"/>
  <c r="N298" i="3"/>
  <c r="M298" i="3"/>
  <c r="N379" i="3"/>
  <c r="M379" i="3"/>
  <c r="N404" i="3"/>
  <c r="M404" i="3"/>
  <c r="N429" i="3"/>
  <c r="M429" i="3"/>
  <c r="N309" i="3"/>
  <c r="M309" i="3"/>
  <c r="N280" i="3"/>
  <c r="M280" i="3"/>
  <c r="N207" i="3"/>
  <c r="M207" i="3"/>
  <c r="BY64" i="5"/>
  <c r="BO64" i="5"/>
  <c r="BE64" i="5"/>
  <c r="AU64" i="5"/>
  <c r="AK64" i="5"/>
  <c r="AA64" i="5"/>
  <c r="Q64" i="5"/>
  <c r="G64" i="5"/>
  <c r="BX64" i="5"/>
  <c r="BN64" i="5"/>
  <c r="BD64" i="5"/>
  <c r="AT64" i="5"/>
  <c r="AJ64" i="5"/>
  <c r="Z64" i="5"/>
  <c r="P64" i="5"/>
  <c r="F64" i="5"/>
  <c r="BW64" i="5"/>
  <c r="BM64" i="5"/>
  <c r="BC64" i="5"/>
  <c r="AS64" i="5"/>
  <c r="AI64" i="5"/>
  <c r="Y64" i="5"/>
  <c r="O64" i="5"/>
  <c r="E64" i="5"/>
  <c r="BZ64" i="5"/>
  <c r="BP64" i="5"/>
  <c r="BF64" i="5"/>
  <c r="AV64" i="5"/>
  <c r="AL64" i="5"/>
  <c r="AB64" i="5"/>
  <c r="R64" i="5"/>
  <c r="H64" i="5"/>
  <c r="CF64" i="5"/>
  <c r="BR64" i="5"/>
  <c r="AZ64" i="5"/>
  <c r="AH64" i="5"/>
  <c r="T64" i="5"/>
  <c r="CE64" i="5"/>
  <c r="BQ64" i="5"/>
  <c r="AY64" i="5"/>
  <c r="AG64" i="5"/>
  <c r="S64" i="5"/>
  <c r="CD64" i="5"/>
  <c r="BL64" i="5"/>
  <c r="AX64" i="5"/>
  <c r="AF64" i="5"/>
  <c r="N64" i="5"/>
  <c r="BU64" i="5"/>
  <c r="BG64" i="5"/>
  <c r="AO64" i="5"/>
  <c r="W64" i="5"/>
  <c r="I64" i="5"/>
  <c r="BH64" i="5"/>
  <c r="AD64" i="5"/>
  <c r="CC64" i="5"/>
  <c r="BB64" i="5"/>
  <c r="AC64" i="5"/>
  <c r="CB64" i="5"/>
  <c r="BA64" i="5"/>
  <c r="X64" i="5"/>
  <c r="CA64" i="5"/>
  <c r="AW64" i="5"/>
  <c r="V64" i="5"/>
  <c r="BV64" i="5"/>
  <c r="AR64" i="5"/>
  <c r="U64" i="5"/>
  <c r="BT64" i="5"/>
  <c r="AQ64" i="5"/>
  <c r="M64" i="5"/>
  <c r="BS64" i="5"/>
  <c r="AP64" i="5"/>
  <c r="L64" i="5"/>
  <c r="BK64" i="5"/>
  <c r="AN64" i="5"/>
  <c r="K64" i="5"/>
  <c r="BJ64" i="5"/>
  <c r="AM64" i="5"/>
  <c r="J64" i="5"/>
  <c r="BI64" i="5"/>
  <c r="AE64" i="5"/>
  <c r="D64" i="5"/>
  <c r="BZ156" i="5"/>
  <c r="BP156" i="5"/>
  <c r="BF156" i="5"/>
  <c r="AV156" i="5"/>
  <c r="AL156" i="5"/>
  <c r="AB156" i="5"/>
  <c r="R156" i="5"/>
  <c r="H156" i="5"/>
  <c r="BY156" i="5"/>
  <c r="BO156" i="5"/>
  <c r="BE156" i="5"/>
  <c r="AU156" i="5"/>
  <c r="AK156" i="5"/>
  <c r="AA156" i="5"/>
  <c r="Q156" i="5"/>
  <c r="G156" i="5"/>
  <c r="BX156" i="5"/>
  <c r="BN156" i="5"/>
  <c r="BD156" i="5"/>
  <c r="AT156" i="5"/>
  <c r="AJ156" i="5"/>
  <c r="Z156" i="5"/>
  <c r="P156" i="5"/>
  <c r="F156" i="5"/>
  <c r="CA156" i="5"/>
  <c r="BQ156" i="5"/>
  <c r="BG156" i="5"/>
  <c r="AW156" i="5"/>
  <c r="AM156" i="5"/>
  <c r="AC156" i="5"/>
  <c r="S156" i="5"/>
  <c r="I156" i="5"/>
  <c r="CC156" i="5"/>
  <c r="BK156" i="5"/>
  <c r="AS156" i="5"/>
  <c r="AE156" i="5"/>
  <c r="M156" i="5"/>
  <c r="CB156" i="5"/>
  <c r="BJ156" i="5"/>
  <c r="AR156" i="5"/>
  <c r="AD156" i="5"/>
  <c r="L156" i="5"/>
  <c r="BW156" i="5"/>
  <c r="BI156" i="5"/>
  <c r="AQ156" i="5"/>
  <c r="Y156" i="5"/>
  <c r="K156" i="5"/>
  <c r="CE156" i="5"/>
  <c r="BM156" i="5"/>
  <c r="AY156" i="5"/>
  <c r="AG156" i="5"/>
  <c r="O156" i="5"/>
  <c r="BT156" i="5"/>
  <c r="AP156" i="5"/>
  <c r="T156" i="5"/>
  <c r="BS156" i="5"/>
  <c r="AO156" i="5"/>
  <c r="N156" i="5"/>
  <c r="BR156" i="5"/>
  <c r="AN156" i="5"/>
  <c r="J156" i="5"/>
  <c r="BV156" i="5"/>
  <c r="AZ156" i="5"/>
  <c r="V156" i="5"/>
  <c r="BB156" i="5"/>
  <c r="D156" i="5"/>
  <c r="BA156" i="5"/>
  <c r="AX156" i="5"/>
  <c r="AI156" i="5"/>
  <c r="CF156" i="5"/>
  <c r="AH156" i="5"/>
  <c r="CD156" i="5"/>
  <c r="AF156" i="5"/>
  <c r="BU156" i="5"/>
  <c r="X156" i="5"/>
  <c r="BL156" i="5"/>
  <c r="W156" i="5"/>
  <c r="BH156" i="5"/>
  <c r="U156" i="5"/>
  <c r="BC156" i="5"/>
  <c r="E156" i="5"/>
  <c r="N492" i="3"/>
  <c r="M492" i="3"/>
  <c r="N159" i="3"/>
  <c r="M159" i="3"/>
  <c r="N150" i="3"/>
  <c r="M150" i="3"/>
  <c r="N53" i="3"/>
  <c r="M53" i="3"/>
  <c r="CF456" i="5"/>
  <c r="BV456" i="5"/>
  <c r="BL456" i="5"/>
  <c r="BB456" i="5"/>
  <c r="AR456" i="5"/>
  <c r="AH456" i="5"/>
  <c r="X456" i="5"/>
  <c r="N456" i="5"/>
  <c r="D456" i="5"/>
  <c r="CE456" i="5"/>
  <c r="BU456" i="5"/>
  <c r="BK456" i="5"/>
  <c r="BA456" i="5"/>
  <c r="AQ456" i="5"/>
  <c r="AG456" i="5"/>
  <c r="W456" i="5"/>
  <c r="M456" i="5"/>
  <c r="CD456" i="5"/>
  <c r="BT456" i="5"/>
  <c r="BJ456" i="5"/>
  <c r="AZ456" i="5"/>
  <c r="AP456" i="5"/>
  <c r="AF456" i="5"/>
  <c r="V456" i="5"/>
  <c r="L456" i="5"/>
  <c r="BX456" i="5"/>
  <c r="BN456" i="5"/>
  <c r="BD456" i="5"/>
  <c r="AT456" i="5"/>
  <c r="AJ456" i="5"/>
  <c r="Z456" i="5"/>
  <c r="P456" i="5"/>
  <c r="F456" i="5"/>
  <c r="CA456" i="5"/>
  <c r="BI456" i="5"/>
  <c r="AU456" i="5"/>
  <c r="AC456" i="5"/>
  <c r="K456" i="5"/>
  <c r="BZ456" i="5"/>
  <c r="BH456" i="5"/>
  <c r="AS456" i="5"/>
  <c r="AB456" i="5"/>
  <c r="J456" i="5"/>
  <c r="BY456" i="5"/>
  <c r="BG456" i="5"/>
  <c r="AO456" i="5"/>
  <c r="AA456" i="5"/>
  <c r="I456" i="5"/>
  <c r="CC456" i="5"/>
  <c r="BO456" i="5"/>
  <c r="AW456" i="5"/>
  <c r="AE456" i="5"/>
  <c r="Q456" i="5"/>
  <c r="BS456" i="5"/>
  <c r="AV456" i="5"/>
  <c r="S456" i="5"/>
  <c r="BR456" i="5"/>
  <c r="AN456" i="5"/>
  <c r="R456" i="5"/>
  <c r="BQ456" i="5"/>
  <c r="AM456" i="5"/>
  <c r="O456" i="5"/>
  <c r="CB456" i="5"/>
  <c r="AY456" i="5"/>
  <c r="U456" i="5"/>
  <c r="BP456" i="5"/>
  <c r="Y456" i="5"/>
  <c r="BM456" i="5"/>
  <c r="T456" i="5"/>
  <c r="BF456" i="5"/>
  <c r="H456" i="5"/>
  <c r="BE456" i="5"/>
  <c r="G456" i="5"/>
  <c r="BC456" i="5"/>
  <c r="E456" i="5"/>
  <c r="AX456" i="5"/>
  <c r="AL456" i="5"/>
  <c r="AI456" i="5"/>
  <c r="AK456" i="5"/>
  <c r="AD456" i="5"/>
  <c r="BW456" i="5"/>
  <c r="CC400" i="5"/>
  <c r="BS400" i="5"/>
  <c r="BI400" i="5"/>
  <c r="AY400" i="5"/>
  <c r="AO400" i="5"/>
  <c r="AE400" i="5"/>
  <c r="U400" i="5"/>
  <c r="K400" i="5"/>
  <c r="CB400" i="5"/>
  <c r="BR400" i="5"/>
  <c r="BH400" i="5"/>
  <c r="AX400" i="5"/>
  <c r="AN400" i="5"/>
  <c r="BY400" i="5"/>
  <c r="CA400" i="5"/>
  <c r="BN400" i="5"/>
  <c r="BB400" i="5"/>
  <c r="AP400" i="5"/>
  <c r="AC400" i="5"/>
  <c r="R400" i="5"/>
  <c r="G400" i="5"/>
  <c r="BZ400" i="5"/>
  <c r="BM400" i="5"/>
  <c r="BA400" i="5"/>
  <c r="AM400" i="5"/>
  <c r="AB400" i="5"/>
  <c r="Q400" i="5"/>
  <c r="F400" i="5"/>
  <c r="BX400" i="5"/>
  <c r="BL400" i="5"/>
  <c r="AZ400" i="5"/>
  <c r="AL400" i="5"/>
  <c r="AA400" i="5"/>
  <c r="P400" i="5"/>
  <c r="E400" i="5"/>
  <c r="CE400" i="5"/>
  <c r="BP400" i="5"/>
  <c r="BD400" i="5"/>
  <c r="AR400" i="5"/>
  <c r="AF400" i="5"/>
  <c r="T400" i="5"/>
  <c r="I400" i="5"/>
  <c r="CF400" i="5"/>
  <c r="BG400" i="5"/>
  <c r="AK400" i="5"/>
  <c r="V400" i="5"/>
  <c r="CD400" i="5"/>
  <c r="BF400" i="5"/>
  <c r="AJ400" i="5"/>
  <c r="S400" i="5"/>
  <c r="BW400" i="5"/>
  <c r="BE400" i="5"/>
  <c r="AI400" i="5"/>
  <c r="O400" i="5"/>
  <c r="BV400" i="5"/>
  <c r="BC400" i="5"/>
  <c r="AH400" i="5"/>
  <c r="N400" i="5"/>
  <c r="BU400" i="5"/>
  <c r="AW400" i="5"/>
  <c r="AG400" i="5"/>
  <c r="M400" i="5"/>
  <c r="BT400" i="5"/>
  <c r="AV400" i="5"/>
  <c r="AD400" i="5"/>
  <c r="L400" i="5"/>
  <c r="BK400" i="5"/>
  <c r="AS400" i="5"/>
  <c r="X400" i="5"/>
  <c r="D400" i="5"/>
  <c r="BJ400" i="5"/>
  <c r="AU400" i="5"/>
  <c r="AT400" i="5"/>
  <c r="BO400" i="5"/>
  <c r="Y400" i="5"/>
  <c r="W400" i="5"/>
  <c r="J400" i="5"/>
  <c r="Z400" i="5"/>
  <c r="BQ400" i="5"/>
  <c r="AQ400" i="5"/>
  <c r="H400" i="5"/>
  <c r="CB217" i="5"/>
  <c r="BR217" i="5"/>
  <c r="BH217" i="5"/>
  <c r="AX217" i="5"/>
  <c r="AN217" i="5"/>
  <c r="AD217" i="5"/>
  <c r="T217" i="5"/>
  <c r="J217" i="5"/>
  <c r="CA217" i="5"/>
  <c r="BQ217" i="5"/>
  <c r="BG217" i="5"/>
  <c r="AW217" i="5"/>
  <c r="AM217" i="5"/>
  <c r="AC217" i="5"/>
  <c r="S217" i="5"/>
  <c r="I217" i="5"/>
  <c r="BZ217" i="5"/>
  <c r="BP217" i="5"/>
  <c r="BF217" i="5"/>
  <c r="AV217" i="5"/>
  <c r="AL217" i="5"/>
  <c r="AB217" i="5"/>
  <c r="R217" i="5"/>
  <c r="H217" i="5"/>
  <c r="CC217" i="5"/>
  <c r="BS217" i="5"/>
  <c r="BI217" i="5"/>
  <c r="AY217" i="5"/>
  <c r="AO217" i="5"/>
  <c r="AE217" i="5"/>
  <c r="U217" i="5"/>
  <c r="K217" i="5"/>
  <c r="BO217" i="5"/>
  <c r="BA217" i="5"/>
  <c r="AI217" i="5"/>
  <c r="Q217" i="5"/>
  <c r="CF217" i="5"/>
  <c r="BN217" i="5"/>
  <c r="AZ217" i="5"/>
  <c r="AH217" i="5"/>
  <c r="P217" i="5"/>
  <c r="CE217" i="5"/>
  <c r="BM217" i="5"/>
  <c r="AU217" i="5"/>
  <c r="AG217" i="5"/>
  <c r="O217" i="5"/>
  <c r="BT217" i="5"/>
  <c r="BB217" i="5"/>
  <c r="AJ217" i="5"/>
  <c r="V217" i="5"/>
  <c r="D217" i="5"/>
  <c r="BL217" i="5"/>
  <c r="AP217" i="5"/>
  <c r="L217" i="5"/>
  <c r="BK217" i="5"/>
  <c r="AK217" i="5"/>
  <c r="G217" i="5"/>
  <c r="BJ217" i="5"/>
  <c r="AF217" i="5"/>
  <c r="F217" i="5"/>
  <c r="BV217" i="5"/>
  <c r="AR217" i="5"/>
  <c r="N217" i="5"/>
  <c r="AS217" i="5"/>
  <c r="CD217" i="5"/>
  <c r="AQ217" i="5"/>
  <c r="BY217" i="5"/>
  <c r="AA217" i="5"/>
  <c r="BX217" i="5"/>
  <c r="Z217" i="5"/>
  <c r="BW217" i="5"/>
  <c r="Y217" i="5"/>
  <c r="BC217" i="5"/>
  <c r="E217" i="5"/>
  <c r="W217" i="5"/>
  <c r="M217" i="5"/>
  <c r="BU217" i="5"/>
  <c r="BE217" i="5"/>
  <c r="BD217" i="5"/>
  <c r="AT217" i="5"/>
  <c r="X217" i="5"/>
  <c r="CF451" i="5"/>
  <c r="BV451" i="5"/>
  <c r="BL451" i="5"/>
  <c r="BB451" i="5"/>
  <c r="AR451" i="5"/>
  <c r="AH451" i="5"/>
  <c r="X451" i="5"/>
  <c r="N451" i="5"/>
  <c r="D451" i="5"/>
  <c r="BY451" i="5"/>
  <c r="BN451" i="5"/>
  <c r="BC451" i="5"/>
  <c r="AQ451" i="5"/>
  <c r="AF451" i="5"/>
  <c r="U451" i="5"/>
  <c r="J451" i="5"/>
  <c r="BX451" i="5"/>
  <c r="BM451" i="5"/>
  <c r="BA451" i="5"/>
  <c r="AP451" i="5"/>
  <c r="AE451" i="5"/>
  <c r="T451" i="5"/>
  <c r="I451" i="5"/>
  <c r="BW451" i="5"/>
  <c r="BK451" i="5"/>
  <c r="AZ451" i="5"/>
  <c r="AO451" i="5"/>
  <c r="AD451" i="5"/>
  <c r="S451" i="5"/>
  <c r="H451" i="5"/>
  <c r="BT451" i="5"/>
  <c r="BF451" i="5"/>
  <c r="AN451" i="5"/>
  <c r="Z451" i="5"/>
  <c r="K451" i="5"/>
  <c r="BS451" i="5"/>
  <c r="BE451" i="5"/>
  <c r="AM451" i="5"/>
  <c r="Y451" i="5"/>
  <c r="G451" i="5"/>
  <c r="BR451" i="5"/>
  <c r="BD451" i="5"/>
  <c r="AL451" i="5"/>
  <c r="W451" i="5"/>
  <c r="F451" i="5"/>
  <c r="BZ451" i="5"/>
  <c r="BH451" i="5"/>
  <c r="AT451" i="5"/>
  <c r="AB451" i="5"/>
  <c r="M451" i="5"/>
  <c r="CE451" i="5"/>
  <c r="BI451" i="5"/>
  <c r="AI451" i="5"/>
  <c r="E451" i="5"/>
  <c r="CD451" i="5"/>
  <c r="BG451" i="5"/>
  <c r="AG451" i="5"/>
  <c r="CC451" i="5"/>
  <c r="AY451" i="5"/>
  <c r="AC451" i="5"/>
  <c r="CB451" i="5"/>
  <c r="AX451" i="5"/>
  <c r="AA451" i="5"/>
  <c r="CA451" i="5"/>
  <c r="AW451" i="5"/>
  <c r="V451" i="5"/>
  <c r="BU451" i="5"/>
  <c r="AV451" i="5"/>
  <c r="R451" i="5"/>
  <c r="BQ451" i="5"/>
  <c r="AU451" i="5"/>
  <c r="Q451" i="5"/>
  <c r="BO451" i="5"/>
  <c r="AK451" i="5"/>
  <c r="O451" i="5"/>
  <c r="AS451" i="5"/>
  <c r="L451" i="5"/>
  <c r="AJ451" i="5"/>
  <c r="BJ451" i="5"/>
  <c r="P451" i="5"/>
  <c r="BP451" i="5"/>
  <c r="BZ131" i="5"/>
  <c r="BP131" i="5"/>
  <c r="BF131" i="5"/>
  <c r="AV131" i="5"/>
  <c r="AL131" i="5"/>
  <c r="AB131" i="5"/>
  <c r="R131" i="5"/>
  <c r="H131" i="5"/>
  <c r="BY131" i="5"/>
  <c r="BO131" i="5"/>
  <c r="BE131" i="5"/>
  <c r="AU131" i="5"/>
  <c r="AK131" i="5"/>
  <c r="AA131" i="5"/>
  <c r="Q131" i="5"/>
  <c r="G131" i="5"/>
  <c r="CC131" i="5"/>
  <c r="BQ131" i="5"/>
  <c r="BC131" i="5"/>
  <c r="AQ131" i="5"/>
  <c r="AE131" i="5"/>
  <c r="S131" i="5"/>
  <c r="E131" i="5"/>
  <c r="CB131" i="5"/>
  <c r="BN131" i="5"/>
  <c r="BB131" i="5"/>
  <c r="AP131" i="5"/>
  <c r="AD131" i="5"/>
  <c r="P131" i="5"/>
  <c r="D131" i="5"/>
  <c r="CA131" i="5"/>
  <c r="BM131" i="5"/>
  <c r="BA131" i="5"/>
  <c r="AO131" i="5"/>
  <c r="AC131" i="5"/>
  <c r="O131" i="5"/>
  <c r="CE131" i="5"/>
  <c r="BS131" i="5"/>
  <c r="BG131" i="5"/>
  <c r="AS131" i="5"/>
  <c r="AG131" i="5"/>
  <c r="U131" i="5"/>
  <c r="I131" i="5"/>
  <c r="BV131" i="5"/>
  <c r="AZ131" i="5"/>
  <c r="AH131" i="5"/>
  <c r="L131" i="5"/>
  <c r="BU131" i="5"/>
  <c r="AY131" i="5"/>
  <c r="AF131" i="5"/>
  <c r="K131" i="5"/>
  <c r="BT131" i="5"/>
  <c r="AX131" i="5"/>
  <c r="Z131" i="5"/>
  <c r="J131" i="5"/>
  <c r="BX131" i="5"/>
  <c r="BH131" i="5"/>
  <c r="AJ131" i="5"/>
  <c r="N131" i="5"/>
  <c r="CF131" i="5"/>
  <c r="AT131" i="5"/>
  <c r="M131" i="5"/>
  <c r="CD131" i="5"/>
  <c r="AR131" i="5"/>
  <c r="F131" i="5"/>
  <c r="BW131" i="5"/>
  <c r="AN131" i="5"/>
  <c r="BK131" i="5"/>
  <c r="Y131" i="5"/>
  <c r="AW131" i="5"/>
  <c r="T131" i="5"/>
  <c r="V131" i="5"/>
  <c r="BR131" i="5"/>
  <c r="BL131" i="5"/>
  <c r="BJ131" i="5"/>
  <c r="AI131" i="5"/>
  <c r="BI131" i="5"/>
  <c r="BD131" i="5"/>
  <c r="AM131" i="5"/>
  <c r="X131" i="5"/>
  <c r="W131" i="5"/>
  <c r="BY292" i="5"/>
  <c r="BO292" i="5"/>
  <c r="BE292" i="5"/>
  <c r="AU292" i="5"/>
  <c r="AK292" i="5"/>
  <c r="AA292" i="5"/>
  <c r="Q292" i="5"/>
  <c r="G292" i="5"/>
  <c r="BX292" i="5"/>
  <c r="BN292" i="5"/>
  <c r="BD292" i="5"/>
  <c r="AT292" i="5"/>
  <c r="AJ292" i="5"/>
  <c r="Z292" i="5"/>
  <c r="P292" i="5"/>
  <c r="F292" i="5"/>
  <c r="BW292" i="5"/>
  <c r="BM292" i="5"/>
  <c r="BC292" i="5"/>
  <c r="AS292" i="5"/>
  <c r="AI292" i="5"/>
  <c r="Y292" i="5"/>
  <c r="O292" i="5"/>
  <c r="E292" i="5"/>
  <c r="BZ292" i="5"/>
  <c r="BP292" i="5"/>
  <c r="BF292" i="5"/>
  <c r="AV292" i="5"/>
  <c r="AL292" i="5"/>
  <c r="AB292" i="5"/>
  <c r="R292" i="5"/>
  <c r="H292" i="5"/>
  <c r="CA292" i="5"/>
  <c r="BI292" i="5"/>
  <c r="AQ292" i="5"/>
  <c r="AC292" i="5"/>
  <c r="K292" i="5"/>
  <c r="BV292" i="5"/>
  <c r="BH292" i="5"/>
  <c r="AP292" i="5"/>
  <c r="X292" i="5"/>
  <c r="J292" i="5"/>
  <c r="BU292" i="5"/>
  <c r="BG292" i="5"/>
  <c r="AO292" i="5"/>
  <c r="W292" i="5"/>
  <c r="I292" i="5"/>
  <c r="CB292" i="5"/>
  <c r="BJ292" i="5"/>
  <c r="AR292" i="5"/>
  <c r="AD292" i="5"/>
  <c r="L292" i="5"/>
  <c r="BT292" i="5"/>
  <c r="AX292" i="5"/>
  <c r="T292" i="5"/>
  <c r="BS292" i="5"/>
  <c r="AW292" i="5"/>
  <c r="S292" i="5"/>
  <c r="BR292" i="5"/>
  <c r="AN292" i="5"/>
  <c r="N292" i="5"/>
  <c r="BQ292" i="5"/>
  <c r="AM292" i="5"/>
  <c r="M292" i="5"/>
  <c r="BL292" i="5"/>
  <c r="AH292" i="5"/>
  <c r="D292" i="5"/>
  <c r="BK292" i="5"/>
  <c r="AG292" i="5"/>
  <c r="CF292" i="5"/>
  <c r="BB292" i="5"/>
  <c r="AF292" i="5"/>
  <c r="CE292" i="5"/>
  <c r="BA292" i="5"/>
  <c r="AE292" i="5"/>
  <c r="CD292" i="5"/>
  <c r="AZ292" i="5"/>
  <c r="V292" i="5"/>
  <c r="CC292" i="5"/>
  <c r="AY292" i="5"/>
  <c r="U292" i="5"/>
  <c r="CC35" i="5"/>
  <c r="BS35" i="5"/>
  <c r="BI35" i="5"/>
  <c r="AY35" i="5"/>
  <c r="AO35" i="5"/>
  <c r="AE35" i="5"/>
  <c r="U35" i="5"/>
  <c r="K35" i="5"/>
  <c r="CB35" i="5"/>
  <c r="BR35" i="5"/>
  <c r="BH35" i="5"/>
  <c r="AX35" i="5"/>
  <c r="AN35" i="5"/>
  <c r="AD35" i="5"/>
  <c r="T35" i="5"/>
  <c r="J35" i="5"/>
  <c r="CA35" i="5"/>
  <c r="BQ35" i="5"/>
  <c r="BG35" i="5"/>
  <c r="AW35" i="5"/>
  <c r="AM35" i="5"/>
  <c r="AC35" i="5"/>
  <c r="S35" i="5"/>
  <c r="I35" i="5"/>
  <c r="CD35" i="5"/>
  <c r="BT35" i="5"/>
  <c r="BJ35" i="5"/>
  <c r="AZ35" i="5"/>
  <c r="AP35" i="5"/>
  <c r="AF35" i="5"/>
  <c r="V35" i="5"/>
  <c r="L35" i="5"/>
  <c r="BZ35" i="5"/>
  <c r="BL35" i="5"/>
  <c r="AT35" i="5"/>
  <c r="AB35" i="5"/>
  <c r="N35" i="5"/>
  <c r="BW35" i="5"/>
  <c r="BD35" i="5"/>
  <c r="AK35" i="5"/>
  <c r="R35" i="5"/>
  <c r="BV35" i="5"/>
  <c r="BC35" i="5"/>
  <c r="AJ35" i="5"/>
  <c r="Q35" i="5"/>
  <c r="BU35" i="5"/>
  <c r="BB35" i="5"/>
  <c r="AI35" i="5"/>
  <c r="P35" i="5"/>
  <c r="BP35" i="5"/>
  <c r="BA35" i="5"/>
  <c r="AH35" i="5"/>
  <c r="O35" i="5"/>
  <c r="BO35" i="5"/>
  <c r="AV35" i="5"/>
  <c r="AG35" i="5"/>
  <c r="M35" i="5"/>
  <c r="BN35" i="5"/>
  <c r="AU35" i="5"/>
  <c r="AA35" i="5"/>
  <c r="H35" i="5"/>
  <c r="CF35" i="5"/>
  <c r="BM35" i="5"/>
  <c r="AS35" i="5"/>
  <c r="Z35" i="5"/>
  <c r="G35" i="5"/>
  <c r="CE35" i="5"/>
  <c r="BK35" i="5"/>
  <c r="AR35" i="5"/>
  <c r="Y35" i="5"/>
  <c r="F35" i="5"/>
  <c r="BY35" i="5"/>
  <c r="BF35" i="5"/>
  <c r="AQ35" i="5"/>
  <c r="X35" i="5"/>
  <c r="E35" i="5"/>
  <c r="BX35" i="5"/>
  <c r="BE35" i="5"/>
  <c r="AL35" i="5"/>
  <c r="W35" i="5"/>
  <c r="D35" i="5"/>
  <c r="BX81" i="5"/>
  <c r="BN81" i="5"/>
  <c r="BD81" i="5"/>
  <c r="AT81" i="5"/>
  <c r="AJ81" i="5"/>
  <c r="Z81" i="5"/>
  <c r="BW81" i="5"/>
  <c r="BL81" i="5"/>
  <c r="BA81" i="5"/>
  <c r="AP81" i="5"/>
  <c r="AE81" i="5"/>
  <c r="T81" i="5"/>
  <c r="BY81" i="5"/>
  <c r="BK81" i="5"/>
  <c r="AY81" i="5"/>
  <c r="AM81" i="5"/>
  <c r="AA81" i="5"/>
  <c r="O81" i="5"/>
  <c r="E81" i="5"/>
  <c r="BV81" i="5"/>
  <c r="BJ81" i="5"/>
  <c r="AX81" i="5"/>
  <c r="AL81" i="5"/>
  <c r="Y81" i="5"/>
  <c r="N81" i="5"/>
  <c r="D81" i="5"/>
  <c r="BU81" i="5"/>
  <c r="BI81" i="5"/>
  <c r="AW81" i="5"/>
  <c r="AK81" i="5"/>
  <c r="X81" i="5"/>
  <c r="M81" i="5"/>
  <c r="BZ81" i="5"/>
  <c r="BM81" i="5"/>
  <c r="AZ81" i="5"/>
  <c r="AN81" i="5"/>
  <c r="AB81" i="5"/>
  <c r="P81" i="5"/>
  <c r="F81" i="5"/>
  <c r="CF81" i="5"/>
  <c r="BP81" i="5"/>
  <c r="AS81" i="5"/>
  <c r="W81" i="5"/>
  <c r="H81" i="5"/>
  <c r="CE81" i="5"/>
  <c r="BO81" i="5"/>
  <c r="AR81" i="5"/>
  <c r="V81" i="5"/>
  <c r="G81" i="5"/>
  <c r="CD81" i="5"/>
  <c r="BH81" i="5"/>
  <c r="AQ81" i="5"/>
  <c r="U81" i="5"/>
  <c r="BS81" i="5"/>
  <c r="BB81" i="5"/>
  <c r="AF81" i="5"/>
  <c r="K81" i="5"/>
  <c r="CB81" i="5"/>
  <c r="AU81" i="5"/>
  <c r="L81" i="5"/>
  <c r="CA81" i="5"/>
  <c r="AO81" i="5"/>
  <c r="J81" i="5"/>
  <c r="BT81" i="5"/>
  <c r="AI81" i="5"/>
  <c r="I81" i="5"/>
  <c r="BR81" i="5"/>
  <c r="AH81" i="5"/>
  <c r="BQ81" i="5"/>
  <c r="AG81" i="5"/>
  <c r="BG81" i="5"/>
  <c r="AD81" i="5"/>
  <c r="BF81" i="5"/>
  <c r="AC81" i="5"/>
  <c r="BE81" i="5"/>
  <c r="S81" i="5"/>
  <c r="BC81" i="5"/>
  <c r="R81" i="5"/>
  <c r="CC81" i="5"/>
  <c r="AV81" i="5"/>
  <c r="Q81" i="5"/>
  <c r="N444" i="3"/>
  <c r="M444" i="3"/>
  <c r="L5" i="3"/>
  <c r="B36" i="3"/>
  <c r="L205" i="3"/>
  <c r="N266" i="3"/>
  <c r="M266" i="3"/>
  <c r="N516" i="3"/>
  <c r="M516" i="3"/>
  <c r="N120" i="3"/>
  <c r="M120" i="3"/>
  <c r="N84" i="3"/>
  <c r="M84" i="3"/>
  <c r="L143" i="3"/>
  <c r="N498" i="3"/>
  <c r="M498" i="3"/>
  <c r="L502" i="3"/>
  <c r="N219" i="3"/>
  <c r="M219" i="3"/>
  <c r="N87" i="3"/>
  <c r="M87" i="3"/>
  <c r="L54" i="3"/>
  <c r="L222" i="3"/>
  <c r="N474" i="3"/>
  <c r="M474" i="3"/>
  <c r="N260" i="3"/>
  <c r="M260" i="3"/>
  <c r="N288" i="3"/>
  <c r="M288" i="3"/>
  <c r="BZ531" i="5"/>
  <c r="BP531" i="5"/>
  <c r="BF531" i="5"/>
  <c r="AV531" i="5"/>
  <c r="AL531" i="5"/>
  <c r="AB531" i="5"/>
  <c r="R531" i="5"/>
  <c r="H531" i="5"/>
  <c r="BY531" i="5"/>
  <c r="BO531" i="5"/>
  <c r="BE531" i="5"/>
  <c r="AU531" i="5"/>
  <c r="AK531" i="5"/>
  <c r="AA531" i="5"/>
  <c r="Q531" i="5"/>
  <c r="G531" i="5"/>
  <c r="BX531" i="5"/>
  <c r="BN531" i="5"/>
  <c r="BD531" i="5"/>
  <c r="AT531" i="5"/>
  <c r="AJ531" i="5"/>
  <c r="Z531" i="5"/>
  <c r="P531" i="5"/>
  <c r="F531" i="5"/>
  <c r="CB531" i="5"/>
  <c r="BR531" i="5"/>
  <c r="BH531" i="5"/>
  <c r="AX531" i="5"/>
  <c r="AN531" i="5"/>
  <c r="AD531" i="5"/>
  <c r="T531" i="5"/>
  <c r="J531" i="5"/>
  <c r="BS531" i="5"/>
  <c r="BA531" i="5"/>
  <c r="AI531" i="5"/>
  <c r="U531" i="5"/>
  <c r="CF531" i="5"/>
  <c r="BQ531" i="5"/>
  <c r="AZ531" i="5"/>
  <c r="AH531" i="5"/>
  <c r="S531" i="5"/>
  <c r="CE531" i="5"/>
  <c r="BM531" i="5"/>
  <c r="AY531" i="5"/>
  <c r="AG531" i="5"/>
  <c r="O531" i="5"/>
  <c r="BU531" i="5"/>
  <c r="BC531" i="5"/>
  <c r="AO531" i="5"/>
  <c r="W531" i="5"/>
  <c r="E531" i="5"/>
  <c r="CC531" i="5"/>
  <c r="BB531" i="5"/>
  <c r="Y531" i="5"/>
  <c r="CA531" i="5"/>
  <c r="AW531" i="5"/>
  <c r="X531" i="5"/>
  <c r="BW531" i="5"/>
  <c r="AS531" i="5"/>
  <c r="V531" i="5"/>
  <c r="BI531" i="5"/>
  <c r="AE531" i="5"/>
  <c r="D531" i="5"/>
  <c r="AP531" i="5"/>
  <c r="CD531" i="5"/>
  <c r="AM531" i="5"/>
  <c r="BV531" i="5"/>
  <c r="AF531" i="5"/>
  <c r="AR531" i="5"/>
  <c r="I531" i="5"/>
  <c r="BG531" i="5"/>
  <c r="AQ531" i="5"/>
  <c r="AC531" i="5"/>
  <c r="N531" i="5"/>
  <c r="M531" i="5"/>
  <c r="BK531" i="5"/>
  <c r="L531" i="5"/>
  <c r="K531" i="5"/>
  <c r="BL531" i="5"/>
  <c r="BT531" i="5"/>
  <c r="BJ531" i="5"/>
  <c r="CD421" i="5"/>
  <c r="BT421" i="5"/>
  <c r="BJ421" i="5"/>
  <c r="AZ421" i="5"/>
  <c r="AP421" i="5"/>
  <c r="AF421" i="5"/>
  <c r="V421" i="5"/>
  <c r="L421" i="5"/>
  <c r="CC421" i="5"/>
  <c r="BS421" i="5"/>
  <c r="BI421" i="5"/>
  <c r="AY421" i="5"/>
  <c r="AO421" i="5"/>
  <c r="AE421" i="5"/>
  <c r="U421" i="5"/>
  <c r="K421" i="5"/>
  <c r="CB421" i="5"/>
  <c r="BR421" i="5"/>
  <c r="BH421" i="5"/>
  <c r="AX421" i="5"/>
  <c r="AN421" i="5"/>
  <c r="AD421" i="5"/>
  <c r="T421" i="5"/>
  <c r="J421" i="5"/>
  <c r="CF421" i="5"/>
  <c r="BV421" i="5"/>
  <c r="BL421" i="5"/>
  <c r="BB421" i="5"/>
  <c r="AR421" i="5"/>
  <c r="AH421" i="5"/>
  <c r="X421" i="5"/>
  <c r="N421" i="5"/>
  <c r="D421" i="5"/>
  <c r="BY421" i="5"/>
  <c r="BG421" i="5"/>
  <c r="AS421" i="5"/>
  <c r="AA421" i="5"/>
  <c r="I421" i="5"/>
  <c r="BX421" i="5"/>
  <c r="BF421" i="5"/>
  <c r="AQ421" i="5"/>
  <c r="Z421" i="5"/>
  <c r="H421" i="5"/>
  <c r="BW421" i="5"/>
  <c r="BE421" i="5"/>
  <c r="AM421" i="5"/>
  <c r="Y421" i="5"/>
  <c r="G421" i="5"/>
  <c r="CA421" i="5"/>
  <c r="BM421" i="5"/>
  <c r="AU421" i="5"/>
  <c r="AC421" i="5"/>
  <c r="O421" i="5"/>
  <c r="BP421" i="5"/>
  <c r="AL421" i="5"/>
  <c r="P421" i="5"/>
  <c r="BO421" i="5"/>
  <c r="AK421" i="5"/>
  <c r="M421" i="5"/>
  <c r="BN421" i="5"/>
  <c r="AJ421" i="5"/>
  <c r="F421" i="5"/>
  <c r="CE421" i="5"/>
  <c r="BA421" i="5"/>
  <c r="W421" i="5"/>
  <c r="BZ421" i="5"/>
  <c r="AG421" i="5"/>
  <c r="BU421" i="5"/>
  <c r="AB421" i="5"/>
  <c r="BQ421" i="5"/>
  <c r="S421" i="5"/>
  <c r="AT421" i="5"/>
  <c r="E421" i="5"/>
  <c r="BK421" i="5"/>
  <c r="BD421" i="5"/>
  <c r="BC421" i="5"/>
  <c r="AW421" i="5"/>
  <c r="R421" i="5"/>
  <c r="AI421" i="5"/>
  <c r="Q421" i="5"/>
  <c r="AV421" i="5"/>
  <c r="CF155" i="5"/>
  <c r="BV155" i="5"/>
  <c r="BL155" i="5"/>
  <c r="BB155" i="5"/>
  <c r="AR155" i="5"/>
  <c r="AH155" i="5"/>
  <c r="X155" i="5"/>
  <c r="N155" i="5"/>
  <c r="D155" i="5"/>
  <c r="CE155" i="5"/>
  <c r="BU155" i="5"/>
  <c r="BK155" i="5"/>
  <c r="BA155" i="5"/>
  <c r="AQ155" i="5"/>
  <c r="AG155" i="5"/>
  <c r="W155" i="5"/>
  <c r="M155" i="5"/>
  <c r="CD155" i="5"/>
  <c r="BT155" i="5"/>
  <c r="BJ155" i="5"/>
  <c r="AZ155" i="5"/>
  <c r="AP155" i="5"/>
  <c r="AF155" i="5"/>
  <c r="V155" i="5"/>
  <c r="L155" i="5"/>
  <c r="BW155" i="5"/>
  <c r="BM155" i="5"/>
  <c r="BC155" i="5"/>
  <c r="AS155" i="5"/>
  <c r="AI155" i="5"/>
  <c r="Y155" i="5"/>
  <c r="O155" i="5"/>
  <c r="E155" i="5"/>
  <c r="CC155" i="5"/>
  <c r="BO155" i="5"/>
  <c r="AW155" i="5"/>
  <c r="AE155" i="5"/>
  <c r="Q155" i="5"/>
  <c r="CB155" i="5"/>
  <c r="BN155" i="5"/>
  <c r="AV155" i="5"/>
  <c r="AD155" i="5"/>
  <c r="P155" i="5"/>
  <c r="CA155" i="5"/>
  <c r="BI155" i="5"/>
  <c r="AU155" i="5"/>
  <c r="AC155" i="5"/>
  <c r="K155" i="5"/>
  <c r="BQ155" i="5"/>
  <c r="AY155" i="5"/>
  <c r="AK155" i="5"/>
  <c r="S155" i="5"/>
  <c r="BX155" i="5"/>
  <c r="AT155" i="5"/>
  <c r="T155" i="5"/>
  <c r="BS155" i="5"/>
  <c r="AO155" i="5"/>
  <c r="R155" i="5"/>
  <c r="BR155" i="5"/>
  <c r="AN155" i="5"/>
  <c r="J155" i="5"/>
  <c r="BZ155" i="5"/>
  <c r="BD155" i="5"/>
  <c r="Z155" i="5"/>
  <c r="AX155" i="5"/>
  <c r="F155" i="5"/>
  <c r="AM155" i="5"/>
  <c r="AL155" i="5"/>
  <c r="AJ155" i="5"/>
  <c r="BY155" i="5"/>
  <c r="AB155" i="5"/>
  <c r="BP155" i="5"/>
  <c r="AA155" i="5"/>
  <c r="BH155" i="5"/>
  <c r="U155" i="5"/>
  <c r="BG155" i="5"/>
  <c r="I155" i="5"/>
  <c r="BF155" i="5"/>
  <c r="H155" i="5"/>
  <c r="BE155" i="5"/>
  <c r="G155" i="5"/>
  <c r="BY287" i="5"/>
  <c r="BO287" i="5"/>
  <c r="BE287" i="5"/>
  <c r="AU287" i="5"/>
  <c r="AK287" i="5"/>
  <c r="AA287" i="5"/>
  <c r="Q287" i="5"/>
  <c r="G287" i="5"/>
  <c r="BX287" i="5"/>
  <c r="BN287" i="5"/>
  <c r="BD287" i="5"/>
  <c r="AT287" i="5"/>
  <c r="AJ287" i="5"/>
  <c r="Z287" i="5"/>
  <c r="P287" i="5"/>
  <c r="F287" i="5"/>
  <c r="BW287" i="5"/>
  <c r="BM287" i="5"/>
  <c r="BC287" i="5"/>
  <c r="AS287" i="5"/>
  <c r="AI287" i="5"/>
  <c r="Y287" i="5"/>
  <c r="O287" i="5"/>
  <c r="E287" i="5"/>
  <c r="BZ287" i="5"/>
  <c r="BP287" i="5"/>
  <c r="BF287" i="5"/>
  <c r="AV287" i="5"/>
  <c r="AL287" i="5"/>
  <c r="AB287" i="5"/>
  <c r="R287" i="5"/>
  <c r="H287" i="5"/>
  <c r="BU287" i="5"/>
  <c r="BG287" i="5"/>
  <c r="AO287" i="5"/>
  <c r="W287" i="5"/>
  <c r="I287" i="5"/>
  <c r="BT287" i="5"/>
  <c r="BB287" i="5"/>
  <c r="AN287" i="5"/>
  <c r="V287" i="5"/>
  <c r="D287" i="5"/>
  <c r="BS287" i="5"/>
  <c r="BA287" i="5"/>
  <c r="AM287" i="5"/>
  <c r="U287" i="5"/>
  <c r="BV287" i="5"/>
  <c r="BH287" i="5"/>
  <c r="AP287" i="5"/>
  <c r="X287" i="5"/>
  <c r="J287" i="5"/>
  <c r="CF287" i="5"/>
  <c r="BJ287" i="5"/>
  <c r="AF287" i="5"/>
  <c r="CE287" i="5"/>
  <c r="BI287" i="5"/>
  <c r="AE287" i="5"/>
  <c r="CD287" i="5"/>
  <c r="AZ287" i="5"/>
  <c r="AD287" i="5"/>
  <c r="CC287" i="5"/>
  <c r="AY287" i="5"/>
  <c r="AC287" i="5"/>
  <c r="CB287" i="5"/>
  <c r="AX287" i="5"/>
  <c r="T287" i="5"/>
  <c r="CA287" i="5"/>
  <c r="AW287" i="5"/>
  <c r="S287" i="5"/>
  <c r="BR287" i="5"/>
  <c r="AR287" i="5"/>
  <c r="N287" i="5"/>
  <c r="BQ287" i="5"/>
  <c r="AQ287" i="5"/>
  <c r="M287" i="5"/>
  <c r="BL287" i="5"/>
  <c r="AH287" i="5"/>
  <c r="L287" i="5"/>
  <c r="BK287" i="5"/>
  <c r="AG287" i="5"/>
  <c r="K287" i="5"/>
  <c r="BY319" i="5"/>
  <c r="BO319" i="5"/>
  <c r="BE319" i="5"/>
  <c r="AU319" i="5"/>
  <c r="AK319" i="5"/>
  <c r="AA319" i="5"/>
  <c r="Q319" i="5"/>
  <c r="G319" i="5"/>
  <c r="BX319" i="5"/>
  <c r="BN319" i="5"/>
  <c r="BD319" i="5"/>
  <c r="AT319" i="5"/>
  <c r="AJ319" i="5"/>
  <c r="Z319" i="5"/>
  <c r="P319" i="5"/>
  <c r="F319" i="5"/>
  <c r="BW319" i="5"/>
  <c r="BM319" i="5"/>
  <c r="CC319" i="5"/>
  <c r="BP319" i="5"/>
  <c r="BA319" i="5"/>
  <c r="AO319" i="5"/>
  <c r="AC319" i="5"/>
  <c r="O319" i="5"/>
  <c r="CB319" i="5"/>
  <c r="BL319" i="5"/>
  <c r="AZ319" i="5"/>
  <c r="AN319" i="5"/>
  <c r="AB319" i="5"/>
  <c r="N319" i="5"/>
  <c r="CA319" i="5"/>
  <c r="BK319" i="5"/>
  <c r="AY319" i="5"/>
  <c r="AM319" i="5"/>
  <c r="Y319" i="5"/>
  <c r="M319" i="5"/>
  <c r="CD319" i="5"/>
  <c r="BQ319" i="5"/>
  <c r="BB319" i="5"/>
  <c r="AP319" i="5"/>
  <c r="AD319" i="5"/>
  <c r="R319" i="5"/>
  <c r="D319" i="5"/>
  <c r="BJ319" i="5"/>
  <c r="AR319" i="5"/>
  <c r="V319" i="5"/>
  <c r="BI319" i="5"/>
  <c r="AQ319" i="5"/>
  <c r="U319" i="5"/>
  <c r="CF319" i="5"/>
  <c r="BH319" i="5"/>
  <c r="AL319" i="5"/>
  <c r="T319" i="5"/>
  <c r="CE319" i="5"/>
  <c r="BG319" i="5"/>
  <c r="AI319" i="5"/>
  <c r="S319" i="5"/>
  <c r="BZ319" i="5"/>
  <c r="BF319" i="5"/>
  <c r="AH319" i="5"/>
  <c r="L319" i="5"/>
  <c r="BV319" i="5"/>
  <c r="BC319" i="5"/>
  <c r="AG319" i="5"/>
  <c r="K319" i="5"/>
  <c r="BU319" i="5"/>
  <c r="AX319" i="5"/>
  <c r="AF319" i="5"/>
  <c r="J319" i="5"/>
  <c r="BT319" i="5"/>
  <c r="AW319" i="5"/>
  <c r="AE319" i="5"/>
  <c r="I319" i="5"/>
  <c r="BS319" i="5"/>
  <c r="AV319" i="5"/>
  <c r="X319" i="5"/>
  <c r="H319" i="5"/>
  <c r="BR319" i="5"/>
  <c r="AS319" i="5"/>
  <c r="W319" i="5"/>
  <c r="E319" i="5"/>
  <c r="BW301" i="5"/>
  <c r="BM301" i="5"/>
  <c r="BC301" i="5"/>
  <c r="AS301" i="5"/>
  <c r="AI301" i="5"/>
  <c r="Y301" i="5"/>
  <c r="O301" i="5"/>
  <c r="E301" i="5"/>
  <c r="CF301" i="5"/>
  <c r="BV301" i="5"/>
  <c r="BL301" i="5"/>
  <c r="BB301" i="5"/>
  <c r="AR301" i="5"/>
  <c r="AH301" i="5"/>
  <c r="X301" i="5"/>
  <c r="N301" i="5"/>
  <c r="D301" i="5"/>
  <c r="CE301" i="5"/>
  <c r="BU301" i="5"/>
  <c r="BK301" i="5"/>
  <c r="BA301" i="5"/>
  <c r="AQ301" i="5"/>
  <c r="AG301" i="5"/>
  <c r="W301" i="5"/>
  <c r="M301" i="5"/>
  <c r="BZ301" i="5"/>
  <c r="BJ301" i="5"/>
  <c r="AW301" i="5"/>
  <c r="AJ301" i="5"/>
  <c r="T301" i="5"/>
  <c r="G301" i="5"/>
  <c r="BY301" i="5"/>
  <c r="BI301" i="5"/>
  <c r="AV301" i="5"/>
  <c r="AF301" i="5"/>
  <c r="S301" i="5"/>
  <c r="F301" i="5"/>
  <c r="BX301" i="5"/>
  <c r="BH301" i="5"/>
  <c r="AU301" i="5"/>
  <c r="AE301" i="5"/>
  <c r="R301" i="5"/>
  <c r="CA301" i="5"/>
  <c r="BN301" i="5"/>
  <c r="AX301" i="5"/>
  <c r="AK301" i="5"/>
  <c r="U301" i="5"/>
  <c r="H301" i="5"/>
  <c r="BQ301" i="5"/>
  <c r="AP301" i="5"/>
  <c r="V301" i="5"/>
  <c r="BP301" i="5"/>
  <c r="AO301" i="5"/>
  <c r="Q301" i="5"/>
  <c r="BO301" i="5"/>
  <c r="AN301" i="5"/>
  <c r="P301" i="5"/>
  <c r="BR301" i="5"/>
  <c r="AT301" i="5"/>
  <c r="Z301" i="5"/>
  <c r="BG301" i="5"/>
  <c r="AB301" i="5"/>
  <c r="BF301" i="5"/>
  <c r="AA301" i="5"/>
  <c r="BE301" i="5"/>
  <c r="L301" i="5"/>
  <c r="BD301" i="5"/>
  <c r="K301" i="5"/>
  <c r="AZ301" i="5"/>
  <c r="J301" i="5"/>
  <c r="CD301" i="5"/>
  <c r="AY301" i="5"/>
  <c r="I301" i="5"/>
  <c r="CC301" i="5"/>
  <c r="AM301" i="5"/>
  <c r="CB301" i="5"/>
  <c r="AL301" i="5"/>
  <c r="BT301" i="5"/>
  <c r="AD301" i="5"/>
  <c r="BS301" i="5"/>
  <c r="AC301" i="5"/>
  <c r="CB222" i="5"/>
  <c r="BR222" i="5"/>
  <c r="BH222" i="5"/>
  <c r="AX222" i="5"/>
  <c r="AN222" i="5"/>
  <c r="AD222" i="5"/>
  <c r="T222" i="5"/>
  <c r="J222" i="5"/>
  <c r="CA222" i="5"/>
  <c r="BQ222" i="5"/>
  <c r="BG222" i="5"/>
  <c r="AW222" i="5"/>
  <c r="AM222" i="5"/>
  <c r="AC222" i="5"/>
  <c r="S222" i="5"/>
  <c r="I222" i="5"/>
  <c r="BZ222" i="5"/>
  <c r="BP222" i="5"/>
  <c r="BF222" i="5"/>
  <c r="AV222" i="5"/>
  <c r="AL222" i="5"/>
  <c r="AB222" i="5"/>
  <c r="R222" i="5"/>
  <c r="H222" i="5"/>
  <c r="CC222" i="5"/>
  <c r="BS222" i="5"/>
  <c r="BI222" i="5"/>
  <c r="AY222" i="5"/>
  <c r="AO222" i="5"/>
  <c r="AE222" i="5"/>
  <c r="U222" i="5"/>
  <c r="K222" i="5"/>
  <c r="BU222" i="5"/>
  <c r="BC222" i="5"/>
  <c r="AK222" i="5"/>
  <c r="W222" i="5"/>
  <c r="E222" i="5"/>
  <c r="BT222" i="5"/>
  <c r="BB222" i="5"/>
  <c r="AJ222" i="5"/>
  <c r="V222" i="5"/>
  <c r="D222" i="5"/>
  <c r="BO222" i="5"/>
  <c r="BA222" i="5"/>
  <c r="AI222" i="5"/>
  <c r="Q222" i="5"/>
  <c r="BV222" i="5"/>
  <c r="BD222" i="5"/>
  <c r="AP222" i="5"/>
  <c r="X222" i="5"/>
  <c r="F222" i="5"/>
  <c r="CD222" i="5"/>
  <c r="AZ222" i="5"/>
  <c r="Z222" i="5"/>
  <c r="BY222" i="5"/>
  <c r="AU222" i="5"/>
  <c r="Y222" i="5"/>
  <c r="BX222" i="5"/>
  <c r="AT222" i="5"/>
  <c r="P222" i="5"/>
  <c r="CF222" i="5"/>
  <c r="BJ222" i="5"/>
  <c r="AF222" i="5"/>
  <c r="BW222" i="5"/>
  <c r="AG222" i="5"/>
  <c r="BN222" i="5"/>
  <c r="AA222" i="5"/>
  <c r="BM222" i="5"/>
  <c r="O222" i="5"/>
  <c r="BL222" i="5"/>
  <c r="N222" i="5"/>
  <c r="BK222" i="5"/>
  <c r="M222" i="5"/>
  <c r="AQ222" i="5"/>
  <c r="AS222" i="5"/>
  <c r="AR222" i="5"/>
  <c r="AH222" i="5"/>
  <c r="L222" i="5"/>
  <c r="G222" i="5"/>
  <c r="CE222" i="5"/>
  <c r="BE222" i="5"/>
  <c r="L133" i="3"/>
  <c r="L129" i="3"/>
  <c r="L271" i="3"/>
  <c r="N8" i="3"/>
  <c r="M8" i="3"/>
  <c r="N450" i="3"/>
  <c r="M450" i="3"/>
  <c r="N230" i="3"/>
  <c r="M230" i="3"/>
  <c r="M198" i="3"/>
  <c r="N198" i="3"/>
  <c r="N51" i="3"/>
  <c r="M51" i="3"/>
  <c r="N301" i="3"/>
  <c r="M301" i="3"/>
  <c r="L405" i="3"/>
  <c r="CD511" i="5"/>
  <c r="BT511" i="5"/>
  <c r="BJ511" i="5"/>
  <c r="AZ511" i="5"/>
  <c r="AP511" i="5"/>
  <c r="AF511" i="5"/>
  <c r="V511" i="5"/>
  <c r="L511" i="5"/>
  <c r="CB511" i="5"/>
  <c r="BQ511" i="5"/>
  <c r="BF511" i="5"/>
  <c r="AU511" i="5"/>
  <c r="AJ511" i="5"/>
  <c r="Y511" i="5"/>
  <c r="N511" i="5"/>
  <c r="CA511" i="5"/>
  <c r="BP511" i="5"/>
  <c r="BE511" i="5"/>
  <c r="AT511" i="5"/>
  <c r="AI511" i="5"/>
  <c r="X511" i="5"/>
  <c r="M511" i="5"/>
  <c r="BZ511" i="5"/>
  <c r="BO511" i="5"/>
  <c r="BD511" i="5"/>
  <c r="AS511" i="5"/>
  <c r="AH511" i="5"/>
  <c r="W511" i="5"/>
  <c r="K511" i="5"/>
  <c r="BS511" i="5"/>
  <c r="BB511" i="5"/>
  <c r="AM511" i="5"/>
  <c r="U511" i="5"/>
  <c r="G511" i="5"/>
  <c r="BR511" i="5"/>
  <c r="BA511" i="5"/>
  <c r="AL511" i="5"/>
  <c r="T511" i="5"/>
  <c r="F511" i="5"/>
  <c r="CF511" i="5"/>
  <c r="BN511" i="5"/>
  <c r="AY511" i="5"/>
  <c r="AK511" i="5"/>
  <c r="S511" i="5"/>
  <c r="E511" i="5"/>
  <c r="BV511" i="5"/>
  <c r="BG511" i="5"/>
  <c r="AO511" i="5"/>
  <c r="AA511" i="5"/>
  <c r="I511" i="5"/>
  <c r="BW511" i="5"/>
  <c r="AV511" i="5"/>
  <c r="R511" i="5"/>
  <c r="BU511" i="5"/>
  <c r="AR511" i="5"/>
  <c r="Q511" i="5"/>
  <c r="BM511" i="5"/>
  <c r="AQ511" i="5"/>
  <c r="P511" i="5"/>
  <c r="BL511" i="5"/>
  <c r="AN511" i="5"/>
  <c r="O511" i="5"/>
  <c r="BK511" i="5"/>
  <c r="AG511" i="5"/>
  <c r="J511" i="5"/>
  <c r="BY511" i="5"/>
  <c r="AX511" i="5"/>
  <c r="AB511" i="5"/>
  <c r="AC511" i="5"/>
  <c r="CE511" i="5"/>
  <c r="Z511" i="5"/>
  <c r="CC511" i="5"/>
  <c r="H511" i="5"/>
  <c r="AE511" i="5"/>
  <c r="BH511" i="5"/>
  <c r="BC511" i="5"/>
  <c r="AW511" i="5"/>
  <c r="AD511" i="5"/>
  <c r="D511" i="5"/>
  <c r="BX511" i="5"/>
  <c r="BI511" i="5"/>
  <c r="BY399" i="5"/>
  <c r="BO399" i="5"/>
  <c r="BE399" i="5"/>
  <c r="AU399" i="5"/>
  <c r="AK399" i="5"/>
  <c r="AA399" i="5"/>
  <c r="Q399" i="5"/>
  <c r="G399" i="5"/>
  <c r="CD399" i="5"/>
  <c r="BS399" i="5"/>
  <c r="BH399" i="5"/>
  <c r="AW399" i="5"/>
  <c r="AL399" i="5"/>
  <c r="Z399" i="5"/>
  <c r="O399" i="5"/>
  <c r="D399" i="5"/>
  <c r="CC399" i="5"/>
  <c r="BR399" i="5"/>
  <c r="BG399" i="5"/>
  <c r="AV399" i="5"/>
  <c r="AJ399" i="5"/>
  <c r="Y399" i="5"/>
  <c r="N399" i="5"/>
  <c r="CB399" i="5"/>
  <c r="BQ399" i="5"/>
  <c r="BF399" i="5"/>
  <c r="AT399" i="5"/>
  <c r="AI399" i="5"/>
  <c r="X399" i="5"/>
  <c r="M399" i="5"/>
  <c r="CF399" i="5"/>
  <c r="BU399" i="5"/>
  <c r="BJ399" i="5"/>
  <c r="AY399" i="5"/>
  <c r="AN399" i="5"/>
  <c r="AC399" i="5"/>
  <c r="R399" i="5"/>
  <c r="F399" i="5"/>
  <c r="BP399" i="5"/>
  <c r="AZ399" i="5"/>
  <c r="AF399" i="5"/>
  <c r="L399" i="5"/>
  <c r="BN399" i="5"/>
  <c r="AX399" i="5"/>
  <c r="AE399" i="5"/>
  <c r="K399" i="5"/>
  <c r="BM399" i="5"/>
  <c r="AS399" i="5"/>
  <c r="AD399" i="5"/>
  <c r="J399" i="5"/>
  <c r="CE399" i="5"/>
  <c r="BL399" i="5"/>
  <c r="AR399" i="5"/>
  <c r="AB399" i="5"/>
  <c r="I399" i="5"/>
  <c r="CA399" i="5"/>
  <c r="BK399" i="5"/>
  <c r="AQ399" i="5"/>
  <c r="W399" i="5"/>
  <c r="H399" i="5"/>
  <c r="BZ399" i="5"/>
  <c r="BI399" i="5"/>
  <c r="AP399" i="5"/>
  <c r="V399" i="5"/>
  <c r="E399" i="5"/>
  <c r="BV399" i="5"/>
  <c r="BB399" i="5"/>
  <c r="AH399" i="5"/>
  <c r="S399" i="5"/>
  <c r="BX399" i="5"/>
  <c r="T399" i="5"/>
  <c r="BW399" i="5"/>
  <c r="P399" i="5"/>
  <c r="BT399" i="5"/>
  <c r="U399" i="5"/>
  <c r="AG399" i="5"/>
  <c r="BD399" i="5"/>
  <c r="BC399" i="5"/>
  <c r="BA399" i="5"/>
  <c r="AO399" i="5"/>
  <c r="AM399" i="5"/>
  <c r="BW336" i="5"/>
  <c r="BM336" i="5"/>
  <c r="BC336" i="5"/>
  <c r="AS336" i="5"/>
  <c r="AI336" i="5"/>
  <c r="Y336" i="5"/>
  <c r="O336" i="5"/>
  <c r="E336" i="5"/>
  <c r="CF336" i="5"/>
  <c r="BV336" i="5"/>
  <c r="BL336" i="5"/>
  <c r="BB336" i="5"/>
  <c r="AR336" i="5"/>
  <c r="AH336" i="5"/>
  <c r="X336" i="5"/>
  <c r="N336" i="5"/>
  <c r="D336" i="5"/>
  <c r="CE336" i="5"/>
  <c r="BU336" i="5"/>
  <c r="BK336" i="5"/>
  <c r="BA336" i="5"/>
  <c r="AQ336" i="5"/>
  <c r="AG336" i="5"/>
  <c r="W336" i="5"/>
  <c r="M336" i="5"/>
  <c r="BY336" i="5"/>
  <c r="BI336" i="5"/>
  <c r="AV336" i="5"/>
  <c r="AF336" i="5"/>
  <c r="S336" i="5"/>
  <c r="F336" i="5"/>
  <c r="BX336" i="5"/>
  <c r="BH336" i="5"/>
  <c r="AU336" i="5"/>
  <c r="AE336" i="5"/>
  <c r="R336" i="5"/>
  <c r="BT336" i="5"/>
  <c r="BG336" i="5"/>
  <c r="AT336" i="5"/>
  <c r="AD336" i="5"/>
  <c r="Q336" i="5"/>
  <c r="BZ336" i="5"/>
  <c r="BJ336" i="5"/>
  <c r="AW336" i="5"/>
  <c r="AJ336" i="5"/>
  <c r="T336" i="5"/>
  <c r="G336" i="5"/>
  <c r="CB336" i="5"/>
  <c r="BD336" i="5"/>
  <c r="AC336" i="5"/>
  <c r="I336" i="5"/>
  <c r="CA336" i="5"/>
  <c r="AZ336" i="5"/>
  <c r="AB336" i="5"/>
  <c r="H336" i="5"/>
  <c r="BS336" i="5"/>
  <c r="AY336" i="5"/>
  <c r="AA336" i="5"/>
  <c r="BR336" i="5"/>
  <c r="AX336" i="5"/>
  <c r="Z336" i="5"/>
  <c r="BQ336" i="5"/>
  <c r="AP336" i="5"/>
  <c r="V336" i="5"/>
  <c r="BP336" i="5"/>
  <c r="AO336" i="5"/>
  <c r="U336" i="5"/>
  <c r="BO336" i="5"/>
  <c r="AN336" i="5"/>
  <c r="P336" i="5"/>
  <c r="BN336" i="5"/>
  <c r="AM336" i="5"/>
  <c r="L336" i="5"/>
  <c r="CD336" i="5"/>
  <c r="BF336" i="5"/>
  <c r="AL336" i="5"/>
  <c r="K336" i="5"/>
  <c r="CC336" i="5"/>
  <c r="BE336" i="5"/>
  <c r="AK336" i="5"/>
  <c r="J336" i="5"/>
  <c r="CD167" i="5"/>
  <c r="BT167" i="5"/>
  <c r="BJ167" i="5"/>
  <c r="AZ167" i="5"/>
  <c r="AP167" i="5"/>
  <c r="AF167" i="5"/>
  <c r="V167" i="5"/>
  <c r="L167" i="5"/>
  <c r="CC167" i="5"/>
  <c r="BS167" i="5"/>
  <c r="BI167" i="5"/>
  <c r="AY167" i="5"/>
  <c r="AO167" i="5"/>
  <c r="AE167" i="5"/>
  <c r="U167" i="5"/>
  <c r="K167" i="5"/>
  <c r="CB167" i="5"/>
  <c r="BR167" i="5"/>
  <c r="BH167" i="5"/>
  <c r="AX167" i="5"/>
  <c r="AN167" i="5"/>
  <c r="AD167" i="5"/>
  <c r="T167" i="5"/>
  <c r="J167" i="5"/>
  <c r="CE167" i="5"/>
  <c r="BU167" i="5"/>
  <c r="BK167" i="5"/>
  <c r="BA167" i="5"/>
  <c r="AQ167" i="5"/>
  <c r="AG167" i="5"/>
  <c r="W167" i="5"/>
  <c r="M167" i="5"/>
  <c r="BO167" i="5"/>
  <c r="AW167" i="5"/>
  <c r="AI167" i="5"/>
  <c r="Q167" i="5"/>
  <c r="CF167" i="5"/>
  <c r="BN167" i="5"/>
  <c r="AV167" i="5"/>
  <c r="AH167" i="5"/>
  <c r="P167" i="5"/>
  <c r="CA167" i="5"/>
  <c r="BM167" i="5"/>
  <c r="AU167" i="5"/>
  <c r="AC167" i="5"/>
  <c r="O167" i="5"/>
  <c r="BQ167" i="5"/>
  <c r="BC167" i="5"/>
  <c r="AK167" i="5"/>
  <c r="S167" i="5"/>
  <c r="E167" i="5"/>
  <c r="BV167" i="5"/>
  <c r="AR167" i="5"/>
  <c r="N167" i="5"/>
  <c r="BP167" i="5"/>
  <c r="AM167" i="5"/>
  <c r="I167" i="5"/>
  <c r="BL167" i="5"/>
  <c r="AL167" i="5"/>
  <c r="H167" i="5"/>
  <c r="BX167" i="5"/>
  <c r="AT167" i="5"/>
  <c r="X167" i="5"/>
  <c r="BZ167" i="5"/>
  <c r="AB167" i="5"/>
  <c r="BY167" i="5"/>
  <c r="AA167" i="5"/>
  <c r="BW167" i="5"/>
  <c r="Z167" i="5"/>
  <c r="BG167" i="5"/>
  <c r="Y167" i="5"/>
  <c r="BF167" i="5"/>
  <c r="R167" i="5"/>
  <c r="BE167" i="5"/>
  <c r="G167" i="5"/>
  <c r="BD167" i="5"/>
  <c r="F167" i="5"/>
  <c r="BB167" i="5"/>
  <c r="D167" i="5"/>
  <c r="AS167" i="5"/>
  <c r="AJ167" i="5"/>
  <c r="CB199" i="5"/>
  <c r="BR199" i="5"/>
  <c r="BH199" i="5"/>
  <c r="AX199" i="5"/>
  <c r="AN199" i="5"/>
  <c r="AD199" i="5"/>
  <c r="T199" i="5"/>
  <c r="J199" i="5"/>
  <c r="CA199" i="5"/>
  <c r="BQ199" i="5"/>
  <c r="BG199" i="5"/>
  <c r="AW199" i="5"/>
  <c r="AM199" i="5"/>
  <c r="AC199" i="5"/>
  <c r="S199" i="5"/>
  <c r="I199" i="5"/>
  <c r="BZ199" i="5"/>
  <c r="BP199" i="5"/>
  <c r="BF199" i="5"/>
  <c r="AV199" i="5"/>
  <c r="AL199" i="5"/>
  <c r="AB199" i="5"/>
  <c r="R199" i="5"/>
  <c r="H199" i="5"/>
  <c r="CC199" i="5"/>
  <c r="BS199" i="5"/>
  <c r="BI199" i="5"/>
  <c r="AY199" i="5"/>
  <c r="AO199" i="5"/>
  <c r="AE199" i="5"/>
  <c r="U199" i="5"/>
  <c r="K199" i="5"/>
  <c r="CE199" i="5"/>
  <c r="BM199" i="5"/>
  <c r="AU199" i="5"/>
  <c r="AG199" i="5"/>
  <c r="O199" i="5"/>
  <c r="CD199" i="5"/>
  <c r="BL199" i="5"/>
  <c r="AT199" i="5"/>
  <c r="AF199" i="5"/>
  <c r="N199" i="5"/>
  <c r="BY199" i="5"/>
  <c r="BK199" i="5"/>
  <c r="AS199" i="5"/>
  <c r="AA199" i="5"/>
  <c r="M199" i="5"/>
  <c r="BO199" i="5"/>
  <c r="BA199" i="5"/>
  <c r="AI199" i="5"/>
  <c r="Q199" i="5"/>
  <c r="BT199" i="5"/>
  <c r="AP199" i="5"/>
  <c r="L199" i="5"/>
  <c r="BN199" i="5"/>
  <c r="AK199" i="5"/>
  <c r="G199" i="5"/>
  <c r="BJ199" i="5"/>
  <c r="AJ199" i="5"/>
  <c r="F199" i="5"/>
  <c r="BE199" i="5"/>
  <c r="AH199" i="5"/>
  <c r="E199" i="5"/>
  <c r="BD199" i="5"/>
  <c r="Z199" i="5"/>
  <c r="D199" i="5"/>
  <c r="BV199" i="5"/>
  <c r="AR199" i="5"/>
  <c r="V199" i="5"/>
  <c r="AQ199" i="5"/>
  <c r="Y199" i="5"/>
  <c r="X199" i="5"/>
  <c r="CF199" i="5"/>
  <c r="W199" i="5"/>
  <c r="BX199" i="5"/>
  <c r="P199" i="5"/>
  <c r="BW199" i="5"/>
  <c r="BU199" i="5"/>
  <c r="BC199" i="5"/>
  <c r="BB199" i="5"/>
  <c r="AZ199" i="5"/>
  <c r="BW386" i="5"/>
  <c r="BM386" i="5"/>
  <c r="BC386" i="5"/>
  <c r="AS386" i="5"/>
  <c r="AI386" i="5"/>
  <c r="Y386" i="5"/>
  <c r="O386" i="5"/>
  <c r="E386" i="5"/>
  <c r="CF386" i="5"/>
  <c r="BV386" i="5"/>
  <c r="BL386" i="5"/>
  <c r="BB386" i="5"/>
  <c r="AR386" i="5"/>
  <c r="AH386" i="5"/>
  <c r="X386" i="5"/>
  <c r="N386" i="5"/>
  <c r="D386" i="5"/>
  <c r="CE386" i="5"/>
  <c r="BU386" i="5"/>
  <c r="BK386" i="5"/>
  <c r="BA386" i="5"/>
  <c r="AQ386" i="5"/>
  <c r="AG386" i="5"/>
  <c r="W386" i="5"/>
  <c r="M386" i="5"/>
  <c r="BY386" i="5"/>
  <c r="BO386" i="5"/>
  <c r="BE386" i="5"/>
  <c r="AU386" i="5"/>
  <c r="AK386" i="5"/>
  <c r="AA386" i="5"/>
  <c r="Q386" i="5"/>
  <c r="G386" i="5"/>
  <c r="CD386" i="5"/>
  <c r="BP386" i="5"/>
  <c r="AX386" i="5"/>
  <c r="AF386" i="5"/>
  <c r="R386" i="5"/>
  <c r="CC386" i="5"/>
  <c r="BN386" i="5"/>
  <c r="AW386" i="5"/>
  <c r="AE386" i="5"/>
  <c r="P386" i="5"/>
  <c r="CB386" i="5"/>
  <c r="BJ386" i="5"/>
  <c r="AV386" i="5"/>
  <c r="AD386" i="5"/>
  <c r="L386" i="5"/>
  <c r="BR386" i="5"/>
  <c r="AZ386" i="5"/>
  <c r="AL386" i="5"/>
  <c r="T386" i="5"/>
  <c r="CA386" i="5"/>
  <c r="BD386" i="5"/>
  <c r="Z386" i="5"/>
  <c r="BZ386" i="5"/>
  <c r="AY386" i="5"/>
  <c r="V386" i="5"/>
  <c r="BX386" i="5"/>
  <c r="AT386" i="5"/>
  <c r="U386" i="5"/>
  <c r="BF386" i="5"/>
  <c r="AB386" i="5"/>
  <c r="AP386" i="5"/>
  <c r="H386" i="5"/>
  <c r="AO386" i="5"/>
  <c r="F386" i="5"/>
  <c r="AN386" i="5"/>
  <c r="BG386" i="5"/>
  <c r="I386" i="5"/>
  <c r="K386" i="5"/>
  <c r="BT386" i="5"/>
  <c r="J386" i="5"/>
  <c r="BS386" i="5"/>
  <c r="BQ386" i="5"/>
  <c r="BI386" i="5"/>
  <c r="BH386" i="5"/>
  <c r="AM386" i="5"/>
  <c r="AJ386" i="5"/>
  <c r="AC386" i="5"/>
  <c r="S386" i="5"/>
  <c r="BX475" i="5"/>
  <c r="BN475" i="5"/>
  <c r="BD475" i="5"/>
  <c r="AT475" i="5"/>
  <c r="AJ475" i="5"/>
  <c r="Z475" i="5"/>
  <c r="P475" i="5"/>
  <c r="F475" i="5"/>
  <c r="BW475" i="5"/>
  <c r="BM475" i="5"/>
  <c r="BC475" i="5"/>
  <c r="AS475" i="5"/>
  <c r="AI475" i="5"/>
  <c r="Y475" i="5"/>
  <c r="O475" i="5"/>
  <c r="E475" i="5"/>
  <c r="CF475" i="5"/>
  <c r="BV475" i="5"/>
  <c r="BL475" i="5"/>
  <c r="BB475" i="5"/>
  <c r="AR475" i="5"/>
  <c r="AH475" i="5"/>
  <c r="X475" i="5"/>
  <c r="N475" i="5"/>
  <c r="D475" i="5"/>
  <c r="BY475" i="5"/>
  <c r="BI475" i="5"/>
  <c r="AV475" i="5"/>
  <c r="AF475" i="5"/>
  <c r="S475" i="5"/>
  <c r="BU475" i="5"/>
  <c r="BH475" i="5"/>
  <c r="AU475" i="5"/>
  <c r="AE475" i="5"/>
  <c r="R475" i="5"/>
  <c r="BT475" i="5"/>
  <c r="BG475" i="5"/>
  <c r="AQ475" i="5"/>
  <c r="AD475" i="5"/>
  <c r="Q475" i="5"/>
  <c r="CA475" i="5"/>
  <c r="BK475" i="5"/>
  <c r="AX475" i="5"/>
  <c r="AK475" i="5"/>
  <c r="U475" i="5"/>
  <c r="H475" i="5"/>
  <c r="CB475" i="5"/>
  <c r="BA475" i="5"/>
  <c r="AC475" i="5"/>
  <c r="I475" i="5"/>
  <c r="BZ475" i="5"/>
  <c r="AZ475" i="5"/>
  <c r="AB475" i="5"/>
  <c r="G475" i="5"/>
  <c r="BS475" i="5"/>
  <c r="AY475" i="5"/>
  <c r="AA475" i="5"/>
  <c r="CD475" i="5"/>
  <c r="BF475" i="5"/>
  <c r="AL475" i="5"/>
  <c r="K475" i="5"/>
  <c r="BE475" i="5"/>
  <c r="M475" i="5"/>
  <c r="AW475" i="5"/>
  <c r="L475" i="5"/>
  <c r="AP475" i="5"/>
  <c r="J475" i="5"/>
  <c r="BO475" i="5"/>
  <c r="V475" i="5"/>
  <c r="BR475" i="5"/>
  <c r="BQ475" i="5"/>
  <c r="BP475" i="5"/>
  <c r="BJ475" i="5"/>
  <c r="AO475" i="5"/>
  <c r="AN475" i="5"/>
  <c r="AM475" i="5"/>
  <c r="CE475" i="5"/>
  <c r="W475" i="5"/>
  <c r="CC475" i="5"/>
  <c r="AG475" i="5"/>
  <c r="T475" i="5"/>
  <c r="BZ104" i="5"/>
  <c r="BP104" i="5"/>
  <c r="BF104" i="5"/>
  <c r="AV104" i="5"/>
  <c r="AL104" i="5"/>
  <c r="AB104" i="5"/>
  <c r="R104" i="5"/>
  <c r="H104" i="5"/>
  <c r="BX104" i="5"/>
  <c r="BN104" i="5"/>
  <c r="BD104" i="5"/>
  <c r="AT104" i="5"/>
  <c r="AJ104" i="5"/>
  <c r="Z104" i="5"/>
  <c r="P104" i="5"/>
  <c r="F104" i="5"/>
  <c r="CF104" i="5"/>
  <c r="BT104" i="5"/>
  <c r="BH104" i="5"/>
  <c r="AU104" i="5"/>
  <c r="AH104" i="5"/>
  <c r="V104" i="5"/>
  <c r="J104" i="5"/>
  <c r="CD104" i="5"/>
  <c r="BR104" i="5"/>
  <c r="BE104" i="5"/>
  <c r="AR104" i="5"/>
  <c r="AF104" i="5"/>
  <c r="T104" i="5"/>
  <c r="G104" i="5"/>
  <c r="BW104" i="5"/>
  <c r="BI104" i="5"/>
  <c r="AQ104" i="5"/>
  <c r="AC104" i="5"/>
  <c r="M104" i="5"/>
  <c r="BV104" i="5"/>
  <c r="BG104" i="5"/>
  <c r="AP104" i="5"/>
  <c r="AA104" i="5"/>
  <c r="L104" i="5"/>
  <c r="BU104" i="5"/>
  <c r="BC104" i="5"/>
  <c r="AO104" i="5"/>
  <c r="Y104" i="5"/>
  <c r="K104" i="5"/>
  <c r="BY104" i="5"/>
  <c r="BJ104" i="5"/>
  <c r="AS104" i="5"/>
  <c r="AD104" i="5"/>
  <c r="N104" i="5"/>
  <c r="BL104" i="5"/>
  <c r="AK104" i="5"/>
  <c r="I104" i="5"/>
  <c r="BK104" i="5"/>
  <c r="AI104" i="5"/>
  <c r="E104" i="5"/>
  <c r="CE104" i="5"/>
  <c r="BB104" i="5"/>
  <c r="AG104" i="5"/>
  <c r="D104" i="5"/>
  <c r="BQ104" i="5"/>
  <c r="AW104" i="5"/>
  <c r="S104" i="5"/>
  <c r="BS104" i="5"/>
  <c r="X104" i="5"/>
  <c r="BO104" i="5"/>
  <c r="W104" i="5"/>
  <c r="BM104" i="5"/>
  <c r="U104" i="5"/>
  <c r="BA104" i="5"/>
  <c r="Q104" i="5"/>
  <c r="AZ104" i="5"/>
  <c r="O104" i="5"/>
  <c r="AY104" i="5"/>
  <c r="AX104" i="5"/>
  <c r="CC104" i="5"/>
  <c r="AN104" i="5"/>
  <c r="CB104" i="5"/>
  <c r="AM104" i="5"/>
  <c r="CA104" i="5"/>
  <c r="AE104" i="5"/>
  <c r="CB164" i="5"/>
  <c r="BR164" i="5"/>
  <c r="BH164" i="5"/>
  <c r="AX164" i="5"/>
  <c r="AN164" i="5"/>
  <c r="AD164" i="5"/>
  <c r="T164" i="5"/>
  <c r="J164" i="5"/>
  <c r="CA164" i="5"/>
  <c r="BQ164" i="5"/>
  <c r="BG164" i="5"/>
  <c r="AW164" i="5"/>
  <c r="AM164" i="5"/>
  <c r="AC164" i="5"/>
  <c r="S164" i="5"/>
  <c r="I164" i="5"/>
  <c r="BZ164" i="5"/>
  <c r="BP164" i="5"/>
  <c r="BF164" i="5"/>
  <c r="AV164" i="5"/>
  <c r="AL164" i="5"/>
  <c r="AB164" i="5"/>
  <c r="R164" i="5"/>
  <c r="H164" i="5"/>
  <c r="CC164" i="5"/>
  <c r="BS164" i="5"/>
  <c r="BI164" i="5"/>
  <c r="AY164" i="5"/>
  <c r="AO164" i="5"/>
  <c r="AE164" i="5"/>
  <c r="U164" i="5"/>
  <c r="K164" i="5"/>
  <c r="BW164" i="5"/>
  <c r="BE164" i="5"/>
  <c r="AQ164" i="5"/>
  <c r="Y164" i="5"/>
  <c r="G164" i="5"/>
  <c r="BV164" i="5"/>
  <c r="BD164" i="5"/>
  <c r="AP164" i="5"/>
  <c r="X164" i="5"/>
  <c r="F164" i="5"/>
  <c r="BU164" i="5"/>
  <c r="BC164" i="5"/>
  <c r="AK164" i="5"/>
  <c r="W164" i="5"/>
  <c r="E164" i="5"/>
  <c r="BY164" i="5"/>
  <c r="BK164" i="5"/>
  <c r="AS164" i="5"/>
  <c r="AA164" i="5"/>
  <c r="M164" i="5"/>
  <c r="CD164" i="5"/>
  <c r="AZ164" i="5"/>
  <c r="V164" i="5"/>
  <c r="BX164" i="5"/>
  <c r="AU164" i="5"/>
  <c r="Q164" i="5"/>
  <c r="BT164" i="5"/>
  <c r="AT164" i="5"/>
  <c r="P164" i="5"/>
  <c r="CF164" i="5"/>
  <c r="BB164" i="5"/>
  <c r="AF164" i="5"/>
  <c r="BL164" i="5"/>
  <c r="N164" i="5"/>
  <c r="BJ164" i="5"/>
  <c r="L164" i="5"/>
  <c r="BA164" i="5"/>
  <c r="D164" i="5"/>
  <c r="AR164" i="5"/>
  <c r="AJ164" i="5"/>
  <c r="AI164" i="5"/>
  <c r="CE164" i="5"/>
  <c r="AH164" i="5"/>
  <c r="BO164" i="5"/>
  <c r="AG164" i="5"/>
  <c r="BN164" i="5"/>
  <c r="Z164" i="5"/>
  <c r="BM164" i="5"/>
  <c r="O164" i="5"/>
  <c r="BX128" i="5"/>
  <c r="BN128" i="5"/>
  <c r="BD128" i="5"/>
  <c r="AT128" i="5"/>
  <c r="AJ128" i="5"/>
  <c r="Z128" i="5"/>
  <c r="P128" i="5"/>
  <c r="F128" i="5"/>
  <c r="BW128" i="5"/>
  <c r="BM128" i="5"/>
  <c r="BC128" i="5"/>
  <c r="AS128" i="5"/>
  <c r="AI128" i="5"/>
  <c r="Y128" i="5"/>
  <c r="O128" i="5"/>
  <c r="E128" i="5"/>
  <c r="BY128" i="5"/>
  <c r="BK128" i="5"/>
  <c r="AY128" i="5"/>
  <c r="AM128" i="5"/>
  <c r="AA128" i="5"/>
  <c r="M128" i="5"/>
  <c r="BV128" i="5"/>
  <c r="BJ128" i="5"/>
  <c r="AX128" i="5"/>
  <c r="AL128" i="5"/>
  <c r="X128" i="5"/>
  <c r="L128" i="5"/>
  <c r="BU128" i="5"/>
  <c r="BI128" i="5"/>
  <c r="AW128" i="5"/>
  <c r="AK128" i="5"/>
  <c r="W128" i="5"/>
  <c r="K128" i="5"/>
  <c r="CA128" i="5"/>
  <c r="BO128" i="5"/>
  <c r="BA128" i="5"/>
  <c r="AO128" i="5"/>
  <c r="AC128" i="5"/>
  <c r="Q128" i="5"/>
  <c r="CD128" i="5"/>
  <c r="BH128" i="5"/>
  <c r="AP128" i="5"/>
  <c r="T128" i="5"/>
  <c r="CC128" i="5"/>
  <c r="BG128" i="5"/>
  <c r="AN128" i="5"/>
  <c r="S128" i="5"/>
  <c r="CB128" i="5"/>
  <c r="BF128" i="5"/>
  <c r="AH128" i="5"/>
  <c r="R128" i="5"/>
  <c r="CF128" i="5"/>
  <c r="BP128" i="5"/>
  <c r="AR128" i="5"/>
  <c r="V128" i="5"/>
  <c r="D128" i="5"/>
  <c r="BL128" i="5"/>
  <c r="AD128" i="5"/>
  <c r="BE128" i="5"/>
  <c r="AB128" i="5"/>
  <c r="BB128" i="5"/>
  <c r="U128" i="5"/>
  <c r="BZ128" i="5"/>
  <c r="AU128" i="5"/>
  <c r="I128" i="5"/>
  <c r="BQ128" i="5"/>
  <c r="AE128" i="5"/>
  <c r="BR128" i="5"/>
  <c r="AZ128" i="5"/>
  <c r="AV128" i="5"/>
  <c r="CE128" i="5"/>
  <c r="J128" i="5"/>
  <c r="N128" i="5"/>
  <c r="H128" i="5"/>
  <c r="G128" i="5"/>
  <c r="BT128" i="5"/>
  <c r="BS128" i="5"/>
  <c r="AQ128" i="5"/>
  <c r="AG128" i="5"/>
  <c r="AF128" i="5"/>
  <c r="N470" i="3"/>
  <c r="M470" i="3"/>
  <c r="L112" i="3"/>
  <c r="M29" i="3"/>
  <c r="N29" i="3"/>
  <c r="N225" i="3"/>
  <c r="M225" i="3"/>
  <c r="N206" i="3"/>
  <c r="M206" i="3"/>
  <c r="L456" i="3"/>
  <c r="N297" i="3"/>
  <c r="M297" i="3"/>
  <c r="N333" i="3"/>
  <c r="M333" i="3"/>
  <c r="L487" i="3"/>
  <c r="N445" i="3"/>
  <c r="M445" i="3"/>
  <c r="L210" i="3"/>
  <c r="N395" i="3"/>
  <c r="M395" i="3"/>
  <c r="O11" i="4"/>
  <c r="O103" i="4"/>
  <c r="O107" i="4"/>
  <c r="O127" i="4"/>
  <c r="O157" i="4"/>
  <c r="O43" i="4"/>
  <c r="O271" i="4"/>
  <c r="O65" i="4"/>
  <c r="O40" i="4"/>
  <c r="O19" i="4"/>
  <c r="O211" i="4"/>
  <c r="O36" i="4"/>
  <c r="O27" i="4"/>
  <c r="O227" i="4"/>
  <c r="O152" i="4"/>
  <c r="O252" i="4"/>
  <c r="O353" i="4"/>
  <c r="O416" i="4"/>
  <c r="O412" i="4"/>
  <c r="O515" i="4"/>
  <c r="O150" i="4"/>
  <c r="O250" i="4"/>
  <c r="O346" i="4"/>
  <c r="O438" i="4"/>
  <c r="O249" i="4"/>
  <c r="O362" i="4"/>
  <c r="O58" i="4"/>
  <c r="O158" i="4"/>
  <c r="O258" i="4"/>
  <c r="O350" i="4"/>
  <c r="O418" i="4"/>
  <c r="O505" i="4"/>
  <c r="O136" i="4"/>
  <c r="O236" i="4"/>
  <c r="O336" i="4"/>
  <c r="O399" i="4"/>
  <c r="O195" i="4"/>
  <c r="O295" i="4"/>
  <c r="O466" i="4"/>
  <c r="O184" i="4"/>
  <c r="O284" i="4"/>
  <c r="O365" i="4"/>
  <c r="O153" i="4"/>
  <c r="O253" i="4"/>
  <c r="O392" i="4"/>
  <c r="O468" i="4"/>
  <c r="O506" i="4"/>
  <c r="O502" i="4"/>
  <c r="O341" i="4"/>
  <c r="O441" i="4"/>
  <c r="O500" i="4"/>
  <c r="O499" i="4"/>
  <c r="CF103" i="5"/>
  <c r="BV103" i="5"/>
  <c r="BL103" i="5"/>
  <c r="BB103" i="5"/>
  <c r="AR103" i="5"/>
  <c r="AH103" i="5"/>
  <c r="X103" i="5"/>
  <c r="N103" i="5"/>
  <c r="D103" i="5"/>
  <c r="CD103" i="5"/>
  <c r="BT103" i="5"/>
  <c r="BJ103" i="5"/>
  <c r="AZ103" i="5"/>
  <c r="AP103" i="5"/>
  <c r="AF103" i="5"/>
  <c r="V103" i="5"/>
  <c r="L103" i="5"/>
  <c r="CE103" i="5"/>
  <c r="BR103" i="5"/>
  <c r="BF103" i="5"/>
  <c r="AT103" i="5"/>
  <c r="AG103" i="5"/>
  <c r="T103" i="5"/>
  <c r="H103" i="5"/>
  <c r="CB103" i="5"/>
  <c r="BP103" i="5"/>
  <c r="BD103" i="5"/>
  <c r="AQ103" i="5"/>
  <c r="AD103" i="5"/>
  <c r="R103" i="5"/>
  <c r="F103" i="5"/>
  <c r="BO103" i="5"/>
  <c r="AY103" i="5"/>
  <c r="AK103" i="5"/>
  <c r="U103" i="5"/>
  <c r="E103" i="5"/>
  <c r="CC103" i="5"/>
  <c r="BN103" i="5"/>
  <c r="AX103" i="5"/>
  <c r="AJ103" i="5"/>
  <c r="S103" i="5"/>
  <c r="CA103" i="5"/>
  <c r="BM103" i="5"/>
  <c r="AW103" i="5"/>
  <c r="AI103" i="5"/>
  <c r="Q103" i="5"/>
  <c r="BQ103" i="5"/>
  <c r="BA103" i="5"/>
  <c r="AL103" i="5"/>
  <c r="W103" i="5"/>
  <c r="G103" i="5"/>
  <c r="BU103" i="5"/>
  <c r="AS103" i="5"/>
  <c r="P103" i="5"/>
  <c r="BS103" i="5"/>
  <c r="AO103" i="5"/>
  <c r="O103" i="5"/>
  <c r="BK103" i="5"/>
  <c r="AN103" i="5"/>
  <c r="M103" i="5"/>
  <c r="BY103" i="5"/>
  <c r="BC103" i="5"/>
  <c r="AA103" i="5"/>
  <c r="BW103" i="5"/>
  <c r="AB103" i="5"/>
  <c r="BI103" i="5"/>
  <c r="Z103" i="5"/>
  <c r="BH103" i="5"/>
  <c r="Y103" i="5"/>
  <c r="BG103" i="5"/>
  <c r="K103" i="5"/>
  <c r="BE103" i="5"/>
  <c r="J103" i="5"/>
  <c r="AV103" i="5"/>
  <c r="I103" i="5"/>
  <c r="AU103" i="5"/>
  <c r="AM103" i="5"/>
  <c r="BZ103" i="5"/>
  <c r="AE103" i="5"/>
  <c r="BX103" i="5"/>
  <c r="AC103" i="5"/>
  <c r="N464" i="3"/>
  <c r="M464" i="3"/>
  <c r="CB232" i="5"/>
  <c r="BR232" i="5"/>
  <c r="BH232" i="5"/>
  <c r="AX232" i="5"/>
  <c r="AN232" i="5"/>
  <c r="AD232" i="5"/>
  <c r="T232" i="5"/>
  <c r="J232" i="5"/>
  <c r="CA232" i="5"/>
  <c r="BQ232" i="5"/>
  <c r="BG232" i="5"/>
  <c r="AW232" i="5"/>
  <c r="AM232" i="5"/>
  <c r="AC232" i="5"/>
  <c r="S232" i="5"/>
  <c r="I232" i="5"/>
  <c r="BZ232" i="5"/>
  <c r="BP232" i="5"/>
  <c r="BF232" i="5"/>
  <c r="AV232" i="5"/>
  <c r="AL232" i="5"/>
  <c r="AB232" i="5"/>
  <c r="R232" i="5"/>
  <c r="H232" i="5"/>
  <c r="CC232" i="5"/>
  <c r="BS232" i="5"/>
  <c r="BI232" i="5"/>
  <c r="AY232" i="5"/>
  <c r="AO232" i="5"/>
  <c r="AE232" i="5"/>
  <c r="U232" i="5"/>
  <c r="K232" i="5"/>
  <c r="BY232" i="5"/>
  <c r="BK232" i="5"/>
  <c r="AS232" i="5"/>
  <c r="AA232" i="5"/>
  <c r="M232" i="5"/>
  <c r="BX232" i="5"/>
  <c r="BJ232" i="5"/>
  <c r="AR232" i="5"/>
  <c r="Z232" i="5"/>
  <c r="L232" i="5"/>
  <c r="BW232" i="5"/>
  <c r="BE232" i="5"/>
  <c r="AQ232" i="5"/>
  <c r="Y232" i="5"/>
  <c r="G232" i="5"/>
  <c r="CD232" i="5"/>
  <c r="BL232" i="5"/>
  <c r="AT232" i="5"/>
  <c r="AF232" i="5"/>
  <c r="N232" i="5"/>
  <c r="CF232" i="5"/>
  <c r="BB232" i="5"/>
  <c r="X232" i="5"/>
  <c r="CE232" i="5"/>
  <c r="BA232" i="5"/>
  <c r="W232" i="5"/>
  <c r="BV232" i="5"/>
  <c r="AZ232" i="5"/>
  <c r="V232" i="5"/>
  <c r="BD232" i="5"/>
  <c r="AH232" i="5"/>
  <c r="D232" i="5"/>
  <c r="AU232" i="5"/>
  <c r="E232" i="5"/>
  <c r="AP232" i="5"/>
  <c r="AK232" i="5"/>
  <c r="AJ232" i="5"/>
  <c r="BU232" i="5"/>
  <c r="AI232" i="5"/>
  <c r="BM232" i="5"/>
  <c r="O232" i="5"/>
  <c r="F232" i="5"/>
  <c r="BT232" i="5"/>
  <c r="BO232" i="5"/>
  <c r="BN232" i="5"/>
  <c r="BC232" i="5"/>
  <c r="AG232" i="5"/>
  <c r="Q232" i="5"/>
  <c r="P232" i="5"/>
  <c r="CE293" i="5"/>
  <c r="BU293" i="5"/>
  <c r="BK293" i="5"/>
  <c r="BA293" i="5"/>
  <c r="AQ293" i="5"/>
  <c r="AG293" i="5"/>
  <c r="W293" i="5"/>
  <c r="M293" i="5"/>
  <c r="BZ293" i="5"/>
  <c r="BO293" i="5"/>
  <c r="BD293" i="5"/>
  <c r="AS293" i="5"/>
  <c r="AH293" i="5"/>
  <c r="V293" i="5"/>
  <c r="K293" i="5"/>
  <c r="BY293" i="5"/>
  <c r="BN293" i="5"/>
  <c r="BC293" i="5"/>
  <c r="AR293" i="5"/>
  <c r="AF293" i="5"/>
  <c r="U293" i="5"/>
  <c r="J293" i="5"/>
  <c r="BX293" i="5"/>
  <c r="BM293" i="5"/>
  <c r="BB293" i="5"/>
  <c r="AP293" i="5"/>
  <c r="AE293" i="5"/>
  <c r="T293" i="5"/>
  <c r="I293" i="5"/>
  <c r="CA293" i="5"/>
  <c r="BP293" i="5"/>
  <c r="BE293" i="5"/>
  <c r="AT293" i="5"/>
  <c r="AI293" i="5"/>
  <c r="X293" i="5"/>
  <c r="L293" i="5"/>
  <c r="CD293" i="5"/>
  <c r="BJ293" i="5"/>
  <c r="AU293" i="5"/>
  <c r="AA293" i="5"/>
  <c r="G293" i="5"/>
  <c r="CC293" i="5"/>
  <c r="BI293" i="5"/>
  <c r="AO293" i="5"/>
  <c r="Z293" i="5"/>
  <c r="F293" i="5"/>
  <c r="CB293" i="5"/>
  <c r="BH293" i="5"/>
  <c r="AN293" i="5"/>
  <c r="Y293" i="5"/>
  <c r="E293" i="5"/>
  <c r="CF293" i="5"/>
  <c r="BL293" i="5"/>
  <c r="AV293" i="5"/>
  <c r="AB293" i="5"/>
  <c r="H293" i="5"/>
  <c r="BW293" i="5"/>
  <c r="AX293" i="5"/>
  <c r="Q293" i="5"/>
  <c r="BV293" i="5"/>
  <c r="AW293" i="5"/>
  <c r="P293" i="5"/>
  <c r="BT293" i="5"/>
  <c r="AM293" i="5"/>
  <c r="O293" i="5"/>
  <c r="BS293" i="5"/>
  <c r="AL293" i="5"/>
  <c r="N293" i="5"/>
  <c r="BR293" i="5"/>
  <c r="AK293" i="5"/>
  <c r="D293" i="5"/>
  <c r="BQ293" i="5"/>
  <c r="AJ293" i="5"/>
  <c r="BG293" i="5"/>
  <c r="AD293" i="5"/>
  <c r="BF293" i="5"/>
  <c r="AC293" i="5"/>
  <c r="AZ293" i="5"/>
  <c r="S293" i="5"/>
  <c r="AY293" i="5"/>
  <c r="R293" i="5"/>
  <c r="CA62" i="5"/>
  <c r="BQ62" i="5"/>
  <c r="BG62" i="5"/>
  <c r="AW62" i="5"/>
  <c r="AM62" i="5"/>
  <c r="AC62" i="5"/>
  <c r="S62" i="5"/>
  <c r="I62" i="5"/>
  <c r="BZ62" i="5"/>
  <c r="BP62" i="5"/>
  <c r="BF62" i="5"/>
  <c r="AV62" i="5"/>
  <c r="AL62" i="5"/>
  <c r="AB62" i="5"/>
  <c r="R62" i="5"/>
  <c r="H62" i="5"/>
  <c r="BY62" i="5"/>
  <c r="BO62" i="5"/>
  <c r="BE62" i="5"/>
  <c r="AU62" i="5"/>
  <c r="AK62" i="5"/>
  <c r="AA62" i="5"/>
  <c r="Q62" i="5"/>
  <c r="G62" i="5"/>
  <c r="CB62" i="5"/>
  <c r="BR62" i="5"/>
  <c r="BH62" i="5"/>
  <c r="AX62" i="5"/>
  <c r="AN62" i="5"/>
  <c r="AD62" i="5"/>
  <c r="T62" i="5"/>
  <c r="J62" i="5"/>
  <c r="BV62" i="5"/>
  <c r="BD62" i="5"/>
  <c r="AP62" i="5"/>
  <c r="X62" i="5"/>
  <c r="F62" i="5"/>
  <c r="BU62" i="5"/>
  <c r="BC62" i="5"/>
  <c r="AO62" i="5"/>
  <c r="W62" i="5"/>
  <c r="E62" i="5"/>
  <c r="BT62" i="5"/>
  <c r="BB62" i="5"/>
  <c r="AJ62" i="5"/>
  <c r="V62" i="5"/>
  <c r="D62" i="5"/>
  <c r="CC62" i="5"/>
  <c r="BK62" i="5"/>
  <c r="AS62" i="5"/>
  <c r="AE62" i="5"/>
  <c r="M62" i="5"/>
  <c r="BL62" i="5"/>
  <c r="AH62" i="5"/>
  <c r="K62" i="5"/>
  <c r="BJ62" i="5"/>
  <c r="AG62" i="5"/>
  <c r="CF62" i="5"/>
  <c r="BI62" i="5"/>
  <c r="AF62" i="5"/>
  <c r="CE62" i="5"/>
  <c r="BA62" i="5"/>
  <c r="Z62" i="5"/>
  <c r="CD62" i="5"/>
  <c r="AZ62" i="5"/>
  <c r="Y62" i="5"/>
  <c r="BX62" i="5"/>
  <c r="AY62" i="5"/>
  <c r="U62" i="5"/>
  <c r="BW62" i="5"/>
  <c r="AT62" i="5"/>
  <c r="P62" i="5"/>
  <c r="BS62" i="5"/>
  <c r="AR62" i="5"/>
  <c r="O62" i="5"/>
  <c r="BN62" i="5"/>
  <c r="AQ62" i="5"/>
  <c r="N62" i="5"/>
  <c r="BM62" i="5"/>
  <c r="AI62" i="5"/>
  <c r="L62" i="5"/>
  <c r="BX449" i="5"/>
  <c r="BN449" i="5"/>
  <c r="BD449" i="5"/>
  <c r="AT449" i="5"/>
  <c r="AJ449" i="5"/>
  <c r="Z449" i="5"/>
  <c r="P449" i="5"/>
  <c r="F449" i="5"/>
  <c r="CD449" i="5"/>
  <c r="BS449" i="5"/>
  <c r="BH449" i="5"/>
  <c r="AW449" i="5"/>
  <c r="AL449" i="5"/>
  <c r="AA449" i="5"/>
  <c r="O449" i="5"/>
  <c r="D449" i="5"/>
  <c r="CC449" i="5"/>
  <c r="BR449" i="5"/>
  <c r="BG449" i="5"/>
  <c r="AV449" i="5"/>
  <c r="AK449" i="5"/>
  <c r="Y449" i="5"/>
  <c r="N449" i="5"/>
  <c r="CB449" i="5"/>
  <c r="BQ449" i="5"/>
  <c r="BF449" i="5"/>
  <c r="AU449" i="5"/>
  <c r="AI449" i="5"/>
  <c r="X449" i="5"/>
  <c r="M449" i="5"/>
  <c r="BT449" i="5"/>
  <c r="BB449" i="5"/>
  <c r="AN449" i="5"/>
  <c r="V449" i="5"/>
  <c r="H449" i="5"/>
  <c r="BP449" i="5"/>
  <c r="BA449" i="5"/>
  <c r="AM449" i="5"/>
  <c r="U449" i="5"/>
  <c r="G449" i="5"/>
  <c r="CF449" i="5"/>
  <c r="BO449" i="5"/>
  <c r="AZ449" i="5"/>
  <c r="AH449" i="5"/>
  <c r="T449" i="5"/>
  <c r="E449" i="5"/>
  <c r="BV449" i="5"/>
  <c r="BE449" i="5"/>
  <c r="AP449" i="5"/>
  <c r="AB449" i="5"/>
  <c r="J449" i="5"/>
  <c r="BW449" i="5"/>
  <c r="AS449" i="5"/>
  <c r="S449" i="5"/>
  <c r="BU449" i="5"/>
  <c r="AR449" i="5"/>
  <c r="R449" i="5"/>
  <c r="BM449" i="5"/>
  <c r="AQ449" i="5"/>
  <c r="Q449" i="5"/>
  <c r="BL449" i="5"/>
  <c r="AO449" i="5"/>
  <c r="L449" i="5"/>
  <c r="BK449" i="5"/>
  <c r="AG449" i="5"/>
  <c r="K449" i="5"/>
  <c r="BJ449" i="5"/>
  <c r="AF449" i="5"/>
  <c r="I449" i="5"/>
  <c r="CE449" i="5"/>
  <c r="BI449" i="5"/>
  <c r="AE449" i="5"/>
  <c r="BZ449" i="5"/>
  <c r="AY449" i="5"/>
  <c r="AC449" i="5"/>
  <c r="AD449" i="5"/>
  <c r="W449" i="5"/>
  <c r="CA449" i="5"/>
  <c r="BY449" i="5"/>
  <c r="BC449" i="5"/>
  <c r="AX449" i="5"/>
  <c r="CB435" i="5"/>
  <c r="BR435" i="5"/>
  <c r="BH435" i="5"/>
  <c r="AX435" i="5"/>
  <c r="AN435" i="5"/>
  <c r="AD435" i="5"/>
  <c r="T435" i="5"/>
  <c r="J435" i="5"/>
  <c r="BY435" i="5"/>
  <c r="BN435" i="5"/>
  <c r="BC435" i="5"/>
  <c r="AR435" i="5"/>
  <c r="AG435" i="5"/>
  <c r="V435" i="5"/>
  <c r="K435" i="5"/>
  <c r="BX435" i="5"/>
  <c r="BM435" i="5"/>
  <c r="BB435" i="5"/>
  <c r="AQ435" i="5"/>
  <c r="AF435" i="5"/>
  <c r="U435" i="5"/>
  <c r="I435" i="5"/>
  <c r="BW435" i="5"/>
  <c r="BL435" i="5"/>
  <c r="BA435" i="5"/>
  <c r="AP435" i="5"/>
  <c r="AE435" i="5"/>
  <c r="S435" i="5"/>
  <c r="H435" i="5"/>
  <c r="CA435" i="5"/>
  <c r="BP435" i="5"/>
  <c r="BE435" i="5"/>
  <c r="AT435" i="5"/>
  <c r="AI435" i="5"/>
  <c r="X435" i="5"/>
  <c r="M435" i="5"/>
  <c r="CC435" i="5"/>
  <c r="BI435" i="5"/>
  <c r="AO435" i="5"/>
  <c r="Y435" i="5"/>
  <c r="E435" i="5"/>
  <c r="BZ435" i="5"/>
  <c r="BG435" i="5"/>
  <c r="AM435" i="5"/>
  <c r="W435" i="5"/>
  <c r="D435" i="5"/>
  <c r="BV435" i="5"/>
  <c r="BF435" i="5"/>
  <c r="AL435" i="5"/>
  <c r="R435" i="5"/>
  <c r="CE435" i="5"/>
  <c r="BK435" i="5"/>
  <c r="AU435" i="5"/>
  <c r="AA435" i="5"/>
  <c r="G435" i="5"/>
  <c r="BS435" i="5"/>
  <c r="AK435" i="5"/>
  <c r="L435" i="5"/>
  <c r="BQ435" i="5"/>
  <c r="AJ435" i="5"/>
  <c r="F435" i="5"/>
  <c r="BO435" i="5"/>
  <c r="AH435" i="5"/>
  <c r="CF435" i="5"/>
  <c r="AY435" i="5"/>
  <c r="Q435" i="5"/>
  <c r="BT435" i="5"/>
  <c r="P435" i="5"/>
  <c r="BJ435" i="5"/>
  <c r="O435" i="5"/>
  <c r="BD435" i="5"/>
  <c r="N435" i="5"/>
  <c r="CD435" i="5"/>
  <c r="AB435" i="5"/>
  <c r="BU435" i="5"/>
  <c r="AZ435" i="5"/>
  <c r="AW435" i="5"/>
  <c r="AV435" i="5"/>
  <c r="AS435" i="5"/>
  <c r="Z435" i="5"/>
  <c r="AC435" i="5"/>
  <c r="BZ94" i="5"/>
  <c r="BP94" i="5"/>
  <c r="BF94" i="5"/>
  <c r="AV94" i="5"/>
  <c r="AL94" i="5"/>
  <c r="AB94" i="5"/>
  <c r="R94" i="5"/>
  <c r="H94" i="5"/>
  <c r="BX94" i="5"/>
  <c r="BN94" i="5"/>
  <c r="BD94" i="5"/>
  <c r="AT94" i="5"/>
  <c r="AJ94" i="5"/>
  <c r="Z94" i="5"/>
  <c r="P94" i="5"/>
  <c r="F94" i="5"/>
  <c r="CD94" i="5"/>
  <c r="BR94" i="5"/>
  <c r="BE94" i="5"/>
  <c r="AR94" i="5"/>
  <c r="AF94" i="5"/>
  <c r="T94" i="5"/>
  <c r="G94" i="5"/>
  <c r="CE94" i="5"/>
  <c r="BQ94" i="5"/>
  <c r="BB94" i="5"/>
  <c r="AO94" i="5"/>
  <c r="AA94" i="5"/>
  <c r="M94" i="5"/>
  <c r="CC94" i="5"/>
  <c r="BO94" i="5"/>
  <c r="BA94" i="5"/>
  <c r="AN94" i="5"/>
  <c r="Y94" i="5"/>
  <c r="L94" i="5"/>
  <c r="CB94" i="5"/>
  <c r="BM94" i="5"/>
  <c r="AZ94" i="5"/>
  <c r="AM94" i="5"/>
  <c r="X94" i="5"/>
  <c r="K94" i="5"/>
  <c r="CF94" i="5"/>
  <c r="BS94" i="5"/>
  <c r="BC94" i="5"/>
  <c r="AP94" i="5"/>
  <c r="AC94" i="5"/>
  <c r="N94" i="5"/>
  <c r="BU94" i="5"/>
  <c r="AW94" i="5"/>
  <c r="W94" i="5"/>
  <c r="BT94" i="5"/>
  <c r="AU94" i="5"/>
  <c r="V94" i="5"/>
  <c r="BL94" i="5"/>
  <c r="AS94" i="5"/>
  <c r="U94" i="5"/>
  <c r="BY94" i="5"/>
  <c r="BG94" i="5"/>
  <c r="AG94" i="5"/>
  <c r="I94" i="5"/>
  <c r="BV94" i="5"/>
  <c r="AH94" i="5"/>
  <c r="BK94" i="5"/>
  <c r="AE94" i="5"/>
  <c r="BJ94" i="5"/>
  <c r="AD94" i="5"/>
  <c r="BI94" i="5"/>
  <c r="S94" i="5"/>
  <c r="BH94" i="5"/>
  <c r="Q94" i="5"/>
  <c r="AY94" i="5"/>
  <c r="O94" i="5"/>
  <c r="AX94" i="5"/>
  <c r="J94" i="5"/>
  <c r="AQ94" i="5"/>
  <c r="E94" i="5"/>
  <c r="CA94" i="5"/>
  <c r="AK94" i="5"/>
  <c r="D94" i="5"/>
  <c r="BW94" i="5"/>
  <c r="AI94" i="5"/>
  <c r="CF233" i="5"/>
  <c r="BV233" i="5"/>
  <c r="BL233" i="5"/>
  <c r="BB233" i="5"/>
  <c r="AR233" i="5"/>
  <c r="AH233" i="5"/>
  <c r="X233" i="5"/>
  <c r="N233" i="5"/>
  <c r="D233" i="5"/>
  <c r="CE233" i="5"/>
  <c r="BU233" i="5"/>
  <c r="BK233" i="5"/>
  <c r="BA233" i="5"/>
  <c r="AQ233" i="5"/>
  <c r="AG233" i="5"/>
  <c r="W233" i="5"/>
  <c r="M233" i="5"/>
  <c r="CD233" i="5"/>
  <c r="BT233" i="5"/>
  <c r="BJ233" i="5"/>
  <c r="AZ233" i="5"/>
  <c r="AP233" i="5"/>
  <c r="AF233" i="5"/>
  <c r="V233" i="5"/>
  <c r="L233" i="5"/>
  <c r="BW233" i="5"/>
  <c r="BM233" i="5"/>
  <c r="BC233" i="5"/>
  <c r="AS233" i="5"/>
  <c r="AI233" i="5"/>
  <c r="Y233" i="5"/>
  <c r="O233" i="5"/>
  <c r="E233" i="5"/>
  <c r="BY233" i="5"/>
  <c r="BG233" i="5"/>
  <c r="AO233" i="5"/>
  <c r="AA233" i="5"/>
  <c r="I233" i="5"/>
  <c r="BX233" i="5"/>
  <c r="BF233" i="5"/>
  <c r="AN233" i="5"/>
  <c r="Z233" i="5"/>
  <c r="H233" i="5"/>
  <c r="BS233" i="5"/>
  <c r="BE233" i="5"/>
  <c r="AM233" i="5"/>
  <c r="U233" i="5"/>
  <c r="G233" i="5"/>
  <c r="BZ233" i="5"/>
  <c r="BH233" i="5"/>
  <c r="AT233" i="5"/>
  <c r="AB233" i="5"/>
  <c r="J233" i="5"/>
  <c r="CB233" i="5"/>
  <c r="AX233" i="5"/>
  <c r="T233" i="5"/>
  <c r="CA233" i="5"/>
  <c r="AW233" i="5"/>
  <c r="S233" i="5"/>
  <c r="BR233" i="5"/>
  <c r="AV233" i="5"/>
  <c r="R233" i="5"/>
  <c r="BD233" i="5"/>
  <c r="AD233" i="5"/>
  <c r="BI233" i="5"/>
  <c r="K233" i="5"/>
  <c r="AY233" i="5"/>
  <c r="F233" i="5"/>
  <c r="AU233" i="5"/>
  <c r="AL233" i="5"/>
  <c r="AK233" i="5"/>
  <c r="BO233" i="5"/>
  <c r="Q233" i="5"/>
  <c r="AE233" i="5"/>
  <c r="AC233" i="5"/>
  <c r="P233" i="5"/>
  <c r="CC233" i="5"/>
  <c r="BQ233" i="5"/>
  <c r="BP233" i="5"/>
  <c r="BN233" i="5"/>
  <c r="AJ233" i="5"/>
  <c r="BZ520" i="5"/>
  <c r="BP520" i="5"/>
  <c r="BF520" i="5"/>
  <c r="AV520" i="5"/>
  <c r="AL520" i="5"/>
  <c r="AB520" i="5"/>
  <c r="R520" i="5"/>
  <c r="H520" i="5"/>
  <c r="BY520" i="5"/>
  <c r="BO520" i="5"/>
  <c r="BE520" i="5"/>
  <c r="AU520" i="5"/>
  <c r="AK520" i="5"/>
  <c r="AA520" i="5"/>
  <c r="Q520" i="5"/>
  <c r="G520" i="5"/>
  <c r="BX520" i="5"/>
  <c r="BN520" i="5"/>
  <c r="BD520" i="5"/>
  <c r="AT520" i="5"/>
  <c r="AJ520" i="5"/>
  <c r="Z520" i="5"/>
  <c r="P520" i="5"/>
  <c r="F520" i="5"/>
  <c r="CB520" i="5"/>
  <c r="BR520" i="5"/>
  <c r="BH520" i="5"/>
  <c r="AX520" i="5"/>
  <c r="AN520" i="5"/>
  <c r="AD520" i="5"/>
  <c r="T520" i="5"/>
  <c r="J520" i="5"/>
  <c r="CF520" i="5"/>
  <c r="BQ520" i="5"/>
  <c r="AZ520" i="5"/>
  <c r="AH520" i="5"/>
  <c r="S520" i="5"/>
  <c r="CE520" i="5"/>
  <c r="BM520" i="5"/>
  <c r="AY520" i="5"/>
  <c r="AG520" i="5"/>
  <c r="O520" i="5"/>
  <c r="CD520" i="5"/>
  <c r="BL520" i="5"/>
  <c r="AW520" i="5"/>
  <c r="AF520" i="5"/>
  <c r="N520" i="5"/>
  <c r="BT520" i="5"/>
  <c r="BB520" i="5"/>
  <c r="AM520" i="5"/>
  <c r="V520" i="5"/>
  <c r="D520" i="5"/>
  <c r="BK520" i="5"/>
  <c r="AO520" i="5"/>
  <c r="K520" i="5"/>
  <c r="BJ520" i="5"/>
  <c r="AI520" i="5"/>
  <c r="I520" i="5"/>
  <c r="BI520" i="5"/>
  <c r="AE520" i="5"/>
  <c r="E520" i="5"/>
  <c r="BU520" i="5"/>
  <c r="AQ520" i="5"/>
  <c r="M520" i="5"/>
  <c r="BV520" i="5"/>
  <c r="X520" i="5"/>
  <c r="BS520" i="5"/>
  <c r="W520" i="5"/>
  <c r="BG520" i="5"/>
  <c r="U520" i="5"/>
  <c r="BC520" i="5"/>
  <c r="L520" i="5"/>
  <c r="BA520" i="5"/>
  <c r="CA520" i="5"/>
  <c r="AC520" i="5"/>
  <c r="AS520" i="5"/>
  <c r="AR520" i="5"/>
  <c r="AP520" i="5"/>
  <c r="CC520" i="5"/>
  <c r="Y520" i="5"/>
  <c r="BW520" i="5"/>
  <c r="BY69" i="5"/>
  <c r="BO69" i="5"/>
  <c r="BE69" i="5"/>
  <c r="AU69" i="5"/>
  <c r="AK69" i="5"/>
  <c r="AA69" i="5"/>
  <c r="Q69" i="5"/>
  <c r="G69" i="5"/>
  <c r="BX69" i="5"/>
  <c r="BN69" i="5"/>
  <c r="BD69" i="5"/>
  <c r="AT69" i="5"/>
  <c r="AJ69" i="5"/>
  <c r="Z69" i="5"/>
  <c r="P69" i="5"/>
  <c r="F69" i="5"/>
  <c r="BW69" i="5"/>
  <c r="BM69" i="5"/>
  <c r="BC69" i="5"/>
  <c r="AS69" i="5"/>
  <c r="AI69" i="5"/>
  <c r="Y69" i="5"/>
  <c r="O69" i="5"/>
  <c r="E69" i="5"/>
  <c r="BZ69" i="5"/>
  <c r="BP69" i="5"/>
  <c r="BF69" i="5"/>
  <c r="AV69" i="5"/>
  <c r="AL69" i="5"/>
  <c r="AB69" i="5"/>
  <c r="R69" i="5"/>
  <c r="H69" i="5"/>
  <c r="BT69" i="5"/>
  <c r="BB69" i="5"/>
  <c r="AN69" i="5"/>
  <c r="V69" i="5"/>
  <c r="D69" i="5"/>
  <c r="BS69" i="5"/>
  <c r="BA69" i="5"/>
  <c r="AM69" i="5"/>
  <c r="U69" i="5"/>
  <c r="CF69" i="5"/>
  <c r="BR69" i="5"/>
  <c r="AZ69" i="5"/>
  <c r="AH69" i="5"/>
  <c r="T69" i="5"/>
  <c r="CA69" i="5"/>
  <c r="BI69" i="5"/>
  <c r="AQ69" i="5"/>
  <c r="AC69" i="5"/>
  <c r="K69" i="5"/>
  <c r="BU69" i="5"/>
  <c r="AR69" i="5"/>
  <c r="N69" i="5"/>
  <c r="BQ69" i="5"/>
  <c r="AP69" i="5"/>
  <c r="M69" i="5"/>
  <c r="BL69" i="5"/>
  <c r="AO69" i="5"/>
  <c r="L69" i="5"/>
  <c r="BK69" i="5"/>
  <c r="AG69" i="5"/>
  <c r="J69" i="5"/>
  <c r="BJ69" i="5"/>
  <c r="AF69" i="5"/>
  <c r="I69" i="5"/>
  <c r="CE69" i="5"/>
  <c r="BH69" i="5"/>
  <c r="AE69" i="5"/>
  <c r="CD69" i="5"/>
  <c r="BG69" i="5"/>
  <c r="AD69" i="5"/>
  <c r="CC69" i="5"/>
  <c r="AY69" i="5"/>
  <c r="X69" i="5"/>
  <c r="CB69" i="5"/>
  <c r="AX69" i="5"/>
  <c r="W69" i="5"/>
  <c r="BV69" i="5"/>
  <c r="AW69" i="5"/>
  <c r="S69" i="5"/>
  <c r="CD360" i="5"/>
  <c r="BT360" i="5"/>
  <c r="BJ360" i="5"/>
  <c r="AZ360" i="5"/>
  <c r="AP360" i="5"/>
  <c r="AF360" i="5"/>
  <c r="V360" i="5"/>
  <c r="L360" i="5"/>
  <c r="CB360" i="5"/>
  <c r="BR360" i="5"/>
  <c r="BH360" i="5"/>
  <c r="AX360" i="5"/>
  <c r="AN360" i="5"/>
  <c r="AD360" i="5"/>
  <c r="T360" i="5"/>
  <c r="J360" i="5"/>
  <c r="CC360" i="5"/>
  <c r="BP360" i="5"/>
  <c r="BD360" i="5"/>
  <c r="AR360" i="5"/>
  <c r="AE360" i="5"/>
  <c r="R360" i="5"/>
  <c r="F360" i="5"/>
  <c r="CA360" i="5"/>
  <c r="BO360" i="5"/>
  <c r="BC360" i="5"/>
  <c r="AQ360" i="5"/>
  <c r="AC360" i="5"/>
  <c r="BQ360" i="5"/>
  <c r="BA360" i="5"/>
  <c r="AK360" i="5"/>
  <c r="W360" i="5"/>
  <c r="H360" i="5"/>
  <c r="CF360" i="5"/>
  <c r="BN360" i="5"/>
  <c r="AY360" i="5"/>
  <c r="AJ360" i="5"/>
  <c r="U360" i="5"/>
  <c r="G360" i="5"/>
  <c r="CE360" i="5"/>
  <c r="BM360" i="5"/>
  <c r="AW360" i="5"/>
  <c r="AI360" i="5"/>
  <c r="S360" i="5"/>
  <c r="E360" i="5"/>
  <c r="BS360" i="5"/>
  <c r="BB360" i="5"/>
  <c r="AL360" i="5"/>
  <c r="X360" i="5"/>
  <c r="I360" i="5"/>
  <c r="BI360" i="5"/>
  <c r="AH360" i="5"/>
  <c r="M360" i="5"/>
  <c r="BG360" i="5"/>
  <c r="AG360" i="5"/>
  <c r="K360" i="5"/>
  <c r="BZ360" i="5"/>
  <c r="BF360" i="5"/>
  <c r="AB360" i="5"/>
  <c r="D360" i="5"/>
  <c r="BY360" i="5"/>
  <c r="BE360" i="5"/>
  <c r="AA360" i="5"/>
  <c r="BX360" i="5"/>
  <c r="AV360" i="5"/>
  <c r="Z360" i="5"/>
  <c r="BW360" i="5"/>
  <c r="AU360" i="5"/>
  <c r="Y360" i="5"/>
  <c r="BV360" i="5"/>
  <c r="AT360" i="5"/>
  <c r="Q360" i="5"/>
  <c r="BU360" i="5"/>
  <c r="AS360" i="5"/>
  <c r="P360" i="5"/>
  <c r="BL360" i="5"/>
  <c r="BK360" i="5"/>
  <c r="AO360" i="5"/>
  <c r="AM360" i="5"/>
  <c r="O360" i="5"/>
  <c r="N360" i="5"/>
  <c r="CD365" i="5"/>
  <c r="BT365" i="5"/>
  <c r="BJ365" i="5"/>
  <c r="AZ365" i="5"/>
  <c r="AP365" i="5"/>
  <c r="AF365" i="5"/>
  <c r="V365" i="5"/>
  <c r="L365" i="5"/>
  <c r="CC365" i="5"/>
  <c r="BS365" i="5"/>
  <c r="BI365" i="5"/>
  <c r="AY365" i="5"/>
  <c r="AO365" i="5"/>
  <c r="AE365" i="5"/>
  <c r="U365" i="5"/>
  <c r="K365" i="5"/>
  <c r="CB365" i="5"/>
  <c r="BR365" i="5"/>
  <c r="BH365" i="5"/>
  <c r="AX365" i="5"/>
  <c r="AN365" i="5"/>
  <c r="AD365" i="5"/>
  <c r="T365" i="5"/>
  <c r="J365" i="5"/>
  <c r="BQ365" i="5"/>
  <c r="BD365" i="5"/>
  <c r="AQ365" i="5"/>
  <c r="AA365" i="5"/>
  <c r="N365" i="5"/>
  <c r="CF365" i="5"/>
  <c r="BP365" i="5"/>
  <c r="BC365" i="5"/>
  <c r="AM365" i="5"/>
  <c r="Z365" i="5"/>
  <c r="M365" i="5"/>
  <c r="CE365" i="5"/>
  <c r="BO365" i="5"/>
  <c r="BB365" i="5"/>
  <c r="AL365" i="5"/>
  <c r="Y365" i="5"/>
  <c r="I365" i="5"/>
  <c r="BY365" i="5"/>
  <c r="BF365" i="5"/>
  <c r="AJ365" i="5"/>
  <c r="Q365" i="5"/>
  <c r="BX365" i="5"/>
  <c r="BE365" i="5"/>
  <c r="AI365" i="5"/>
  <c r="P365" i="5"/>
  <c r="BW365" i="5"/>
  <c r="BA365" i="5"/>
  <c r="AH365" i="5"/>
  <c r="O365" i="5"/>
  <c r="BZ365" i="5"/>
  <c r="BG365" i="5"/>
  <c r="AK365" i="5"/>
  <c r="R365" i="5"/>
  <c r="AW365" i="5"/>
  <c r="W365" i="5"/>
  <c r="AV365" i="5"/>
  <c r="S365" i="5"/>
  <c r="AU365" i="5"/>
  <c r="H365" i="5"/>
  <c r="CA365" i="5"/>
  <c r="AT365" i="5"/>
  <c r="G365" i="5"/>
  <c r="BV365" i="5"/>
  <c r="AS365" i="5"/>
  <c r="F365" i="5"/>
  <c r="BU365" i="5"/>
  <c r="AR365" i="5"/>
  <c r="E365" i="5"/>
  <c r="BN365" i="5"/>
  <c r="AG365" i="5"/>
  <c r="D365" i="5"/>
  <c r="BM365" i="5"/>
  <c r="AC365" i="5"/>
  <c r="BL365" i="5"/>
  <c r="BK365" i="5"/>
  <c r="AB365" i="5"/>
  <c r="X365" i="5"/>
  <c r="BZ442" i="5"/>
  <c r="BP442" i="5"/>
  <c r="BF442" i="5"/>
  <c r="AV442" i="5"/>
  <c r="AL442" i="5"/>
  <c r="AB442" i="5"/>
  <c r="R442" i="5"/>
  <c r="H442" i="5"/>
  <c r="CF442" i="5"/>
  <c r="BU442" i="5"/>
  <c r="BJ442" i="5"/>
  <c r="AY442" i="5"/>
  <c r="AN442" i="5"/>
  <c r="AC442" i="5"/>
  <c r="Q442" i="5"/>
  <c r="F442" i="5"/>
  <c r="CE442" i="5"/>
  <c r="BT442" i="5"/>
  <c r="BI442" i="5"/>
  <c r="AX442" i="5"/>
  <c r="CD442" i="5"/>
  <c r="BR442" i="5"/>
  <c r="BD442" i="5"/>
  <c r="AQ442" i="5"/>
  <c r="AE442" i="5"/>
  <c r="S442" i="5"/>
  <c r="E442" i="5"/>
  <c r="BQ442" i="5"/>
  <c r="BC442" i="5"/>
  <c r="AP442" i="5"/>
  <c r="AD442" i="5"/>
  <c r="P442" i="5"/>
  <c r="D442" i="5"/>
  <c r="CC442" i="5"/>
  <c r="BO442" i="5"/>
  <c r="BB442" i="5"/>
  <c r="AO442" i="5"/>
  <c r="AA442" i="5"/>
  <c r="O442" i="5"/>
  <c r="BV442" i="5"/>
  <c r="BG442" i="5"/>
  <c r="AS442" i="5"/>
  <c r="AG442" i="5"/>
  <c r="U442" i="5"/>
  <c r="I442" i="5"/>
  <c r="BN442" i="5"/>
  <c r="AT442" i="5"/>
  <c r="X442" i="5"/>
  <c r="BM442" i="5"/>
  <c r="AR442" i="5"/>
  <c r="W442" i="5"/>
  <c r="BL442" i="5"/>
  <c r="AM442" i="5"/>
  <c r="V442" i="5"/>
  <c r="BW442" i="5"/>
  <c r="AW442" i="5"/>
  <c r="Z442" i="5"/>
  <c r="J442" i="5"/>
  <c r="BX442" i="5"/>
  <c r="AI442" i="5"/>
  <c r="BS442" i="5"/>
  <c r="AH442" i="5"/>
  <c r="BK442" i="5"/>
  <c r="AF442" i="5"/>
  <c r="AZ442" i="5"/>
  <c r="M442" i="5"/>
  <c r="AU442" i="5"/>
  <c r="AK442" i="5"/>
  <c r="AJ442" i="5"/>
  <c r="BE442" i="5"/>
  <c r="G442" i="5"/>
  <c r="K442" i="5"/>
  <c r="CB442" i="5"/>
  <c r="CA442" i="5"/>
  <c r="BY442" i="5"/>
  <c r="BH442" i="5"/>
  <c r="BA442" i="5"/>
  <c r="N442" i="5"/>
  <c r="L442" i="5"/>
  <c r="T442" i="5"/>
  <c r="Y442" i="5"/>
  <c r="CF509" i="5"/>
  <c r="BV509" i="5"/>
  <c r="BL509" i="5"/>
  <c r="BB509" i="5"/>
  <c r="AR509" i="5"/>
  <c r="AH509" i="5"/>
  <c r="X509" i="5"/>
  <c r="N509" i="5"/>
  <c r="D509" i="5"/>
  <c r="BW509" i="5"/>
  <c r="BK509" i="5"/>
  <c r="AZ509" i="5"/>
  <c r="AO509" i="5"/>
  <c r="AD509" i="5"/>
  <c r="S509" i="5"/>
  <c r="H509" i="5"/>
  <c r="BU509" i="5"/>
  <c r="BJ509" i="5"/>
  <c r="AY509" i="5"/>
  <c r="AN509" i="5"/>
  <c r="AC509" i="5"/>
  <c r="R509" i="5"/>
  <c r="G509" i="5"/>
  <c r="CE509" i="5"/>
  <c r="BT509" i="5"/>
  <c r="BI509" i="5"/>
  <c r="AX509" i="5"/>
  <c r="AM509" i="5"/>
  <c r="AB509" i="5"/>
  <c r="Q509" i="5"/>
  <c r="F509" i="5"/>
  <c r="CD509" i="5"/>
  <c r="BP509" i="5"/>
  <c r="BA509" i="5"/>
  <c r="AJ509" i="5"/>
  <c r="U509" i="5"/>
  <c r="CC509" i="5"/>
  <c r="BO509" i="5"/>
  <c r="AW509" i="5"/>
  <c r="AI509" i="5"/>
  <c r="T509" i="5"/>
  <c r="CB509" i="5"/>
  <c r="BN509" i="5"/>
  <c r="AV509" i="5"/>
  <c r="AG509" i="5"/>
  <c r="P509" i="5"/>
  <c r="BR509" i="5"/>
  <c r="BD509" i="5"/>
  <c r="AL509" i="5"/>
  <c r="W509" i="5"/>
  <c r="I509" i="5"/>
  <c r="BG509" i="5"/>
  <c r="AF509" i="5"/>
  <c r="J509" i="5"/>
  <c r="BF509" i="5"/>
  <c r="AE509" i="5"/>
  <c r="E509" i="5"/>
  <c r="CA509" i="5"/>
  <c r="BE509" i="5"/>
  <c r="AA509" i="5"/>
  <c r="BZ509" i="5"/>
  <c r="BC509" i="5"/>
  <c r="Z509" i="5"/>
  <c r="BY509" i="5"/>
  <c r="AU509" i="5"/>
  <c r="Y509" i="5"/>
  <c r="BM509" i="5"/>
  <c r="AP509" i="5"/>
  <c r="L509" i="5"/>
  <c r="BQ509" i="5"/>
  <c r="BH509" i="5"/>
  <c r="AT509" i="5"/>
  <c r="BX509" i="5"/>
  <c r="M509" i="5"/>
  <c r="O509" i="5"/>
  <c r="K509" i="5"/>
  <c r="BS509" i="5"/>
  <c r="AS509" i="5"/>
  <c r="AQ509" i="5"/>
  <c r="AK509" i="5"/>
  <c r="V509" i="5"/>
  <c r="CD489" i="5"/>
  <c r="BT489" i="5"/>
  <c r="BJ489" i="5"/>
  <c r="AZ489" i="5"/>
  <c r="AP489" i="5"/>
  <c r="AF489" i="5"/>
  <c r="V489" i="5"/>
  <c r="L489" i="5"/>
  <c r="CC489" i="5"/>
  <c r="BS489" i="5"/>
  <c r="BI489" i="5"/>
  <c r="AY489" i="5"/>
  <c r="AO489" i="5"/>
  <c r="AE489" i="5"/>
  <c r="U489" i="5"/>
  <c r="K489" i="5"/>
  <c r="CB489" i="5"/>
  <c r="BR489" i="5"/>
  <c r="BH489" i="5"/>
  <c r="AX489" i="5"/>
  <c r="AN489" i="5"/>
  <c r="AD489" i="5"/>
  <c r="T489" i="5"/>
  <c r="J489" i="5"/>
  <c r="CF489" i="5"/>
  <c r="BV489" i="5"/>
  <c r="BL489" i="5"/>
  <c r="BB489" i="5"/>
  <c r="AR489" i="5"/>
  <c r="AH489" i="5"/>
  <c r="X489" i="5"/>
  <c r="N489" i="5"/>
  <c r="D489" i="5"/>
  <c r="BX489" i="5"/>
  <c r="BF489" i="5"/>
  <c r="AQ489" i="5"/>
  <c r="Z489" i="5"/>
  <c r="H489" i="5"/>
  <c r="BW489" i="5"/>
  <c r="BE489" i="5"/>
  <c r="AM489" i="5"/>
  <c r="Y489" i="5"/>
  <c r="G489" i="5"/>
  <c r="BU489" i="5"/>
  <c r="BD489" i="5"/>
  <c r="AL489" i="5"/>
  <c r="W489" i="5"/>
  <c r="F489" i="5"/>
  <c r="BZ489" i="5"/>
  <c r="BK489" i="5"/>
  <c r="AT489" i="5"/>
  <c r="AB489" i="5"/>
  <c r="M489" i="5"/>
  <c r="BC489" i="5"/>
  <c r="AC489" i="5"/>
  <c r="CE489" i="5"/>
  <c r="BA489" i="5"/>
  <c r="AA489" i="5"/>
  <c r="CA489" i="5"/>
  <c r="AW489" i="5"/>
  <c r="S489" i="5"/>
  <c r="BY489" i="5"/>
  <c r="AV489" i="5"/>
  <c r="R489" i="5"/>
  <c r="BQ489" i="5"/>
  <c r="AU489" i="5"/>
  <c r="Q489" i="5"/>
  <c r="BP489" i="5"/>
  <c r="AS489" i="5"/>
  <c r="P489" i="5"/>
  <c r="BO489" i="5"/>
  <c r="AK489" i="5"/>
  <c r="O489" i="5"/>
  <c r="BN489" i="5"/>
  <c r="AJ489" i="5"/>
  <c r="I489" i="5"/>
  <c r="BM489" i="5"/>
  <c r="AI489" i="5"/>
  <c r="E489" i="5"/>
  <c r="BG489" i="5"/>
  <c r="AG489" i="5"/>
  <c r="CA387" i="5"/>
  <c r="BQ387" i="5"/>
  <c r="CC387" i="5"/>
  <c r="BR387" i="5"/>
  <c r="BG387" i="5"/>
  <c r="AW387" i="5"/>
  <c r="AM387" i="5"/>
  <c r="AC387" i="5"/>
  <c r="S387" i="5"/>
  <c r="I387" i="5"/>
  <c r="CB387" i="5"/>
  <c r="BP387" i="5"/>
  <c r="BF387" i="5"/>
  <c r="AV387" i="5"/>
  <c r="AL387" i="5"/>
  <c r="AB387" i="5"/>
  <c r="R387" i="5"/>
  <c r="H387" i="5"/>
  <c r="BZ387" i="5"/>
  <c r="BO387" i="5"/>
  <c r="BE387" i="5"/>
  <c r="AU387" i="5"/>
  <c r="AK387" i="5"/>
  <c r="AA387" i="5"/>
  <c r="Q387" i="5"/>
  <c r="G387" i="5"/>
  <c r="CE387" i="5"/>
  <c r="BT387" i="5"/>
  <c r="BI387" i="5"/>
  <c r="AY387" i="5"/>
  <c r="AO387" i="5"/>
  <c r="AE387" i="5"/>
  <c r="U387" i="5"/>
  <c r="K387" i="5"/>
  <c r="CF387" i="5"/>
  <c r="BL387" i="5"/>
  <c r="AT387" i="5"/>
  <c r="AF387" i="5"/>
  <c r="N387" i="5"/>
  <c r="CD387" i="5"/>
  <c r="BK387" i="5"/>
  <c r="AS387" i="5"/>
  <c r="AD387" i="5"/>
  <c r="M387" i="5"/>
  <c r="BY387" i="5"/>
  <c r="BJ387" i="5"/>
  <c r="AR387" i="5"/>
  <c r="Z387" i="5"/>
  <c r="L387" i="5"/>
  <c r="BN387" i="5"/>
  <c r="AZ387" i="5"/>
  <c r="AH387" i="5"/>
  <c r="P387" i="5"/>
  <c r="BX387" i="5"/>
  <c r="BA387" i="5"/>
  <c r="W387" i="5"/>
  <c r="BW387" i="5"/>
  <c r="AX387" i="5"/>
  <c r="V387" i="5"/>
  <c r="BV387" i="5"/>
  <c r="AQ387" i="5"/>
  <c r="T387" i="5"/>
  <c r="BB387" i="5"/>
  <c r="X387" i="5"/>
  <c r="BD387" i="5"/>
  <c r="F387" i="5"/>
  <c r="BC387" i="5"/>
  <c r="E387" i="5"/>
  <c r="AP387" i="5"/>
  <c r="D387" i="5"/>
  <c r="BH387" i="5"/>
  <c r="J387" i="5"/>
  <c r="BU387" i="5"/>
  <c r="BS387" i="5"/>
  <c r="BM387" i="5"/>
  <c r="AN387" i="5"/>
  <c r="AJ387" i="5"/>
  <c r="AI387" i="5"/>
  <c r="AG387" i="5"/>
  <c r="Y387" i="5"/>
  <c r="O387" i="5"/>
  <c r="CE403" i="5"/>
  <c r="BU403" i="5"/>
  <c r="BK403" i="5"/>
  <c r="BA403" i="5"/>
  <c r="AQ403" i="5"/>
  <c r="AG403" i="5"/>
  <c r="W403" i="5"/>
  <c r="M403" i="5"/>
  <c r="CD403" i="5"/>
  <c r="BT403" i="5"/>
  <c r="BJ403" i="5"/>
  <c r="AZ403" i="5"/>
  <c r="AP403" i="5"/>
  <c r="AF403" i="5"/>
  <c r="V403" i="5"/>
  <c r="L403" i="5"/>
  <c r="CC403" i="5"/>
  <c r="BQ403" i="5"/>
  <c r="BE403" i="5"/>
  <c r="AS403" i="5"/>
  <c r="AE403" i="5"/>
  <c r="S403" i="5"/>
  <c r="G403" i="5"/>
  <c r="CB403" i="5"/>
  <c r="BP403" i="5"/>
  <c r="BD403" i="5"/>
  <c r="AR403" i="5"/>
  <c r="AD403" i="5"/>
  <c r="R403" i="5"/>
  <c r="F403" i="5"/>
  <c r="BO403" i="5"/>
  <c r="AY403" i="5"/>
  <c r="AK403" i="5"/>
  <c r="U403" i="5"/>
  <c r="E403" i="5"/>
  <c r="CF403" i="5"/>
  <c r="BN403" i="5"/>
  <c r="AX403" i="5"/>
  <c r="AJ403" i="5"/>
  <c r="T403" i="5"/>
  <c r="D403" i="5"/>
  <c r="CA403" i="5"/>
  <c r="BM403" i="5"/>
  <c r="AW403" i="5"/>
  <c r="AI403" i="5"/>
  <c r="Q403" i="5"/>
  <c r="BS403" i="5"/>
  <c r="BC403" i="5"/>
  <c r="AM403" i="5"/>
  <c r="Y403" i="5"/>
  <c r="I403" i="5"/>
  <c r="BL403" i="5"/>
  <c r="AN403" i="5"/>
  <c r="N403" i="5"/>
  <c r="BI403" i="5"/>
  <c r="AL403" i="5"/>
  <c r="K403" i="5"/>
  <c r="BH403" i="5"/>
  <c r="AH403" i="5"/>
  <c r="J403" i="5"/>
  <c r="BG403" i="5"/>
  <c r="AC403" i="5"/>
  <c r="H403" i="5"/>
  <c r="BZ403" i="5"/>
  <c r="BF403" i="5"/>
  <c r="AB403" i="5"/>
  <c r="BY403" i="5"/>
  <c r="BB403" i="5"/>
  <c r="AA403" i="5"/>
  <c r="BV403" i="5"/>
  <c r="AT403" i="5"/>
  <c r="P403" i="5"/>
  <c r="AO403" i="5"/>
  <c r="Z403" i="5"/>
  <c r="X403" i="5"/>
  <c r="AU403" i="5"/>
  <c r="O403" i="5"/>
  <c r="AV403" i="5"/>
  <c r="BW403" i="5"/>
  <c r="BR403" i="5"/>
  <c r="BX403" i="5"/>
  <c r="BY324" i="5"/>
  <c r="BO324" i="5"/>
  <c r="BE324" i="5"/>
  <c r="AU324" i="5"/>
  <c r="AK324" i="5"/>
  <c r="AA324" i="5"/>
  <c r="Q324" i="5"/>
  <c r="G324" i="5"/>
  <c r="BX324" i="5"/>
  <c r="BN324" i="5"/>
  <c r="BD324" i="5"/>
  <c r="AT324" i="5"/>
  <c r="AJ324" i="5"/>
  <c r="Z324" i="5"/>
  <c r="P324" i="5"/>
  <c r="F324" i="5"/>
  <c r="BW324" i="5"/>
  <c r="BM324" i="5"/>
  <c r="BC324" i="5"/>
  <c r="AS324" i="5"/>
  <c r="AI324" i="5"/>
  <c r="Y324" i="5"/>
  <c r="O324" i="5"/>
  <c r="E324" i="5"/>
  <c r="CB324" i="5"/>
  <c r="BL324" i="5"/>
  <c r="AY324" i="5"/>
  <c r="AL324" i="5"/>
  <c r="V324" i="5"/>
  <c r="I324" i="5"/>
  <c r="CA324" i="5"/>
  <c r="BK324" i="5"/>
  <c r="AX324" i="5"/>
  <c r="AH324" i="5"/>
  <c r="U324" i="5"/>
  <c r="H324" i="5"/>
  <c r="BZ324" i="5"/>
  <c r="BJ324" i="5"/>
  <c r="AW324" i="5"/>
  <c r="AG324" i="5"/>
  <c r="T324" i="5"/>
  <c r="D324" i="5"/>
  <c r="CC324" i="5"/>
  <c r="BP324" i="5"/>
  <c r="AZ324" i="5"/>
  <c r="AM324" i="5"/>
  <c r="W324" i="5"/>
  <c r="J324" i="5"/>
  <c r="BI324" i="5"/>
  <c r="AO324" i="5"/>
  <c r="N324" i="5"/>
  <c r="CF324" i="5"/>
  <c r="BH324" i="5"/>
  <c r="AN324" i="5"/>
  <c r="M324" i="5"/>
  <c r="CE324" i="5"/>
  <c r="BG324" i="5"/>
  <c r="AF324" i="5"/>
  <c r="L324" i="5"/>
  <c r="CD324" i="5"/>
  <c r="BF324" i="5"/>
  <c r="AE324" i="5"/>
  <c r="K324" i="5"/>
  <c r="BV324" i="5"/>
  <c r="BB324" i="5"/>
  <c r="AD324" i="5"/>
  <c r="BU324" i="5"/>
  <c r="BA324" i="5"/>
  <c r="AC324" i="5"/>
  <c r="BT324" i="5"/>
  <c r="AV324" i="5"/>
  <c r="AB324" i="5"/>
  <c r="BS324" i="5"/>
  <c r="AR324" i="5"/>
  <c r="X324" i="5"/>
  <c r="BR324" i="5"/>
  <c r="AQ324" i="5"/>
  <c r="S324" i="5"/>
  <c r="BQ324" i="5"/>
  <c r="AP324" i="5"/>
  <c r="R324" i="5"/>
  <c r="BX163" i="5"/>
  <c r="BN163" i="5"/>
  <c r="BD163" i="5"/>
  <c r="AT163" i="5"/>
  <c r="AJ163" i="5"/>
  <c r="Z163" i="5"/>
  <c r="P163" i="5"/>
  <c r="F163" i="5"/>
  <c r="BW163" i="5"/>
  <c r="BM163" i="5"/>
  <c r="BC163" i="5"/>
  <c r="AS163" i="5"/>
  <c r="AI163" i="5"/>
  <c r="Y163" i="5"/>
  <c r="O163" i="5"/>
  <c r="E163" i="5"/>
  <c r="CF163" i="5"/>
  <c r="BV163" i="5"/>
  <c r="BL163" i="5"/>
  <c r="BB163" i="5"/>
  <c r="AR163" i="5"/>
  <c r="AH163" i="5"/>
  <c r="X163" i="5"/>
  <c r="N163" i="5"/>
  <c r="D163" i="5"/>
  <c r="BY163" i="5"/>
  <c r="BO163" i="5"/>
  <c r="BE163" i="5"/>
  <c r="AU163" i="5"/>
  <c r="AK163" i="5"/>
  <c r="AA163" i="5"/>
  <c r="Q163" i="5"/>
  <c r="G163" i="5"/>
  <c r="CA163" i="5"/>
  <c r="BI163" i="5"/>
  <c r="AQ163" i="5"/>
  <c r="AC163" i="5"/>
  <c r="K163" i="5"/>
  <c r="BZ163" i="5"/>
  <c r="BH163" i="5"/>
  <c r="AP163" i="5"/>
  <c r="AB163" i="5"/>
  <c r="J163" i="5"/>
  <c r="BU163" i="5"/>
  <c r="BG163" i="5"/>
  <c r="AO163" i="5"/>
  <c r="W163" i="5"/>
  <c r="I163" i="5"/>
  <c r="CC163" i="5"/>
  <c r="BK163" i="5"/>
  <c r="AW163" i="5"/>
  <c r="AE163" i="5"/>
  <c r="M163" i="5"/>
  <c r="CD163" i="5"/>
  <c r="AZ163" i="5"/>
  <c r="V163" i="5"/>
  <c r="CB163" i="5"/>
  <c r="AY163" i="5"/>
  <c r="U163" i="5"/>
  <c r="BT163" i="5"/>
  <c r="AX163" i="5"/>
  <c r="T163" i="5"/>
  <c r="BF163" i="5"/>
  <c r="AF163" i="5"/>
  <c r="BA163" i="5"/>
  <c r="H163" i="5"/>
  <c r="AV163" i="5"/>
  <c r="AN163" i="5"/>
  <c r="AM163" i="5"/>
  <c r="CE163" i="5"/>
  <c r="AL163" i="5"/>
  <c r="BS163" i="5"/>
  <c r="AG163" i="5"/>
  <c r="BR163" i="5"/>
  <c r="AD163" i="5"/>
  <c r="BQ163" i="5"/>
  <c r="S163" i="5"/>
  <c r="BP163" i="5"/>
  <c r="R163" i="5"/>
  <c r="BJ163" i="5"/>
  <c r="L163" i="5"/>
  <c r="CD550" i="5"/>
  <c r="BT550" i="5"/>
  <c r="BJ550" i="5"/>
  <c r="AZ550" i="5"/>
  <c r="AP550" i="5"/>
  <c r="AF550" i="5"/>
  <c r="V550" i="5"/>
  <c r="L550" i="5"/>
  <c r="CC550" i="5"/>
  <c r="BS550" i="5"/>
  <c r="BI550" i="5"/>
  <c r="AY550" i="5"/>
  <c r="AO550" i="5"/>
  <c r="AE550" i="5"/>
  <c r="U550" i="5"/>
  <c r="K550" i="5"/>
  <c r="CB550" i="5"/>
  <c r="BR550" i="5"/>
  <c r="BH550" i="5"/>
  <c r="AX550" i="5"/>
  <c r="AN550" i="5"/>
  <c r="AD550" i="5"/>
  <c r="T550" i="5"/>
  <c r="J550" i="5"/>
  <c r="CF550" i="5"/>
  <c r="BV550" i="5"/>
  <c r="BL550" i="5"/>
  <c r="BB550" i="5"/>
  <c r="AR550" i="5"/>
  <c r="AH550" i="5"/>
  <c r="X550" i="5"/>
  <c r="N550" i="5"/>
  <c r="D550" i="5"/>
  <c r="BQ550" i="5"/>
  <c r="BC550" i="5"/>
  <c r="AK550" i="5"/>
  <c r="S550" i="5"/>
  <c r="E550" i="5"/>
  <c r="BP550" i="5"/>
  <c r="BA550" i="5"/>
  <c r="AJ550" i="5"/>
  <c r="R550" i="5"/>
  <c r="BO550" i="5"/>
  <c r="AW550" i="5"/>
  <c r="AI550" i="5"/>
  <c r="Q550" i="5"/>
  <c r="BW550" i="5"/>
  <c r="AU550" i="5"/>
  <c r="Z550" i="5"/>
  <c r="BU550" i="5"/>
  <c r="AT550" i="5"/>
  <c r="Y550" i="5"/>
  <c r="BN550" i="5"/>
  <c r="AS550" i="5"/>
  <c r="W550" i="5"/>
  <c r="BG550" i="5"/>
  <c r="AB550" i="5"/>
  <c r="BF550" i="5"/>
  <c r="AA550" i="5"/>
  <c r="BE550" i="5"/>
  <c r="P550" i="5"/>
  <c r="BD550" i="5"/>
  <c r="H550" i="5"/>
  <c r="AV550" i="5"/>
  <c r="G550" i="5"/>
  <c r="AQ550" i="5"/>
  <c r="F550" i="5"/>
  <c r="BM550" i="5"/>
  <c r="M550" i="5"/>
  <c r="BX550" i="5"/>
  <c r="BK550" i="5"/>
  <c r="AM550" i="5"/>
  <c r="BZ550" i="5"/>
  <c r="CE550" i="5"/>
  <c r="O550" i="5"/>
  <c r="CA550" i="5"/>
  <c r="BY550" i="5"/>
  <c r="AL550" i="5"/>
  <c r="AG550" i="5"/>
  <c r="AC550" i="5"/>
  <c r="I550" i="5"/>
  <c r="CC258" i="5"/>
  <c r="BS258" i="5"/>
  <c r="BI258" i="5"/>
  <c r="AY258" i="5"/>
  <c r="AO258" i="5"/>
  <c r="CB258" i="5"/>
  <c r="BR258" i="5"/>
  <c r="BH258" i="5"/>
  <c r="AX258" i="5"/>
  <c r="AN258" i="5"/>
  <c r="AD258" i="5"/>
  <c r="T258" i="5"/>
  <c r="J258" i="5"/>
  <c r="BX258" i="5"/>
  <c r="BL258" i="5"/>
  <c r="AZ258" i="5"/>
  <c r="AL258" i="5"/>
  <c r="AA258" i="5"/>
  <c r="P258" i="5"/>
  <c r="E258" i="5"/>
  <c r="BW258" i="5"/>
  <c r="BK258" i="5"/>
  <c r="AW258" i="5"/>
  <c r="AK258" i="5"/>
  <c r="Z258" i="5"/>
  <c r="O258" i="5"/>
  <c r="D258" i="5"/>
  <c r="BV258" i="5"/>
  <c r="BJ258" i="5"/>
  <c r="AV258" i="5"/>
  <c r="AJ258" i="5"/>
  <c r="Y258" i="5"/>
  <c r="N258" i="5"/>
  <c r="BY258" i="5"/>
  <c r="BM258" i="5"/>
  <c r="BA258" i="5"/>
  <c r="AM258" i="5"/>
  <c r="AB258" i="5"/>
  <c r="Q258" i="5"/>
  <c r="F258" i="5"/>
  <c r="BQ258" i="5"/>
  <c r="AU258" i="5"/>
  <c r="AE258" i="5"/>
  <c r="K258" i="5"/>
  <c r="BP258" i="5"/>
  <c r="AT258" i="5"/>
  <c r="AC258" i="5"/>
  <c r="I258" i="5"/>
  <c r="BO258" i="5"/>
  <c r="AS258" i="5"/>
  <c r="X258" i="5"/>
  <c r="H258" i="5"/>
  <c r="CF258" i="5"/>
  <c r="BN258" i="5"/>
  <c r="AR258" i="5"/>
  <c r="W258" i="5"/>
  <c r="G258" i="5"/>
  <c r="CE258" i="5"/>
  <c r="BG258" i="5"/>
  <c r="AQ258" i="5"/>
  <c r="V258" i="5"/>
  <c r="CD258" i="5"/>
  <c r="BF258" i="5"/>
  <c r="AP258" i="5"/>
  <c r="U258" i="5"/>
  <c r="CA258" i="5"/>
  <c r="BE258" i="5"/>
  <c r="AI258" i="5"/>
  <c r="S258" i="5"/>
  <c r="BT258" i="5"/>
  <c r="BB258" i="5"/>
  <c r="AF258" i="5"/>
  <c r="L258" i="5"/>
  <c r="BZ258" i="5"/>
  <c r="BU258" i="5"/>
  <c r="BD258" i="5"/>
  <c r="BC258" i="5"/>
  <c r="AH258" i="5"/>
  <c r="R258" i="5"/>
  <c r="AG258" i="5"/>
  <c r="M258" i="5"/>
  <c r="CB102" i="5"/>
  <c r="BR102" i="5"/>
  <c r="BH102" i="5"/>
  <c r="AX102" i="5"/>
  <c r="AN102" i="5"/>
  <c r="AD102" i="5"/>
  <c r="T102" i="5"/>
  <c r="J102" i="5"/>
  <c r="BZ102" i="5"/>
  <c r="BP102" i="5"/>
  <c r="BF102" i="5"/>
  <c r="AV102" i="5"/>
  <c r="AL102" i="5"/>
  <c r="AB102" i="5"/>
  <c r="R102" i="5"/>
  <c r="H102" i="5"/>
  <c r="CD102" i="5"/>
  <c r="BQ102" i="5"/>
  <c r="BD102" i="5"/>
  <c r="AR102" i="5"/>
  <c r="AF102" i="5"/>
  <c r="S102" i="5"/>
  <c r="F102" i="5"/>
  <c r="CA102" i="5"/>
  <c r="BN102" i="5"/>
  <c r="BB102" i="5"/>
  <c r="AP102" i="5"/>
  <c r="AC102" i="5"/>
  <c r="P102" i="5"/>
  <c r="D102" i="5"/>
  <c r="BW102" i="5"/>
  <c r="BI102" i="5"/>
  <c r="AS102" i="5"/>
  <c r="AA102" i="5"/>
  <c r="M102" i="5"/>
  <c r="BV102" i="5"/>
  <c r="BG102" i="5"/>
  <c r="AQ102" i="5"/>
  <c r="Z102" i="5"/>
  <c r="L102" i="5"/>
  <c r="BU102" i="5"/>
  <c r="BE102" i="5"/>
  <c r="AO102" i="5"/>
  <c r="Y102" i="5"/>
  <c r="K102" i="5"/>
  <c r="BX102" i="5"/>
  <c r="BJ102" i="5"/>
  <c r="AT102" i="5"/>
  <c r="AE102" i="5"/>
  <c r="N102" i="5"/>
  <c r="CC102" i="5"/>
  <c r="AZ102" i="5"/>
  <c r="X102" i="5"/>
  <c r="BY102" i="5"/>
  <c r="AY102" i="5"/>
  <c r="W102" i="5"/>
  <c r="BT102" i="5"/>
  <c r="AW102" i="5"/>
  <c r="V102" i="5"/>
  <c r="BK102" i="5"/>
  <c r="AI102" i="5"/>
  <c r="G102" i="5"/>
  <c r="BO102" i="5"/>
  <c r="AG102" i="5"/>
  <c r="BM102" i="5"/>
  <c r="U102" i="5"/>
  <c r="BL102" i="5"/>
  <c r="Q102" i="5"/>
  <c r="BC102" i="5"/>
  <c r="O102" i="5"/>
  <c r="BA102" i="5"/>
  <c r="I102" i="5"/>
  <c r="AU102" i="5"/>
  <c r="E102" i="5"/>
  <c r="AM102" i="5"/>
  <c r="CF102" i="5"/>
  <c r="AK102" i="5"/>
  <c r="CE102" i="5"/>
  <c r="AJ102" i="5"/>
  <c r="BS102" i="5"/>
  <c r="AH102" i="5"/>
  <c r="CA37" i="5"/>
  <c r="BQ37" i="5"/>
  <c r="BG37" i="5"/>
  <c r="AW37" i="5"/>
  <c r="AM37" i="5"/>
  <c r="AC37" i="5"/>
  <c r="S37" i="5"/>
  <c r="I37" i="5"/>
  <c r="BZ37" i="5"/>
  <c r="BP37" i="5"/>
  <c r="BF37" i="5"/>
  <c r="AV37" i="5"/>
  <c r="AL37" i="5"/>
  <c r="AB37" i="5"/>
  <c r="R37" i="5"/>
  <c r="H37" i="5"/>
  <c r="BY37" i="5"/>
  <c r="BO37" i="5"/>
  <c r="BE37" i="5"/>
  <c r="AU37" i="5"/>
  <c r="AK37" i="5"/>
  <c r="AA37" i="5"/>
  <c r="Q37" i="5"/>
  <c r="G37" i="5"/>
  <c r="CB37" i="5"/>
  <c r="BR37" i="5"/>
  <c r="BH37" i="5"/>
  <c r="AX37" i="5"/>
  <c r="AN37" i="5"/>
  <c r="AD37" i="5"/>
  <c r="T37" i="5"/>
  <c r="J37" i="5"/>
  <c r="BV37" i="5"/>
  <c r="BD37" i="5"/>
  <c r="AP37" i="5"/>
  <c r="X37" i="5"/>
  <c r="F37" i="5"/>
  <c r="BS37" i="5"/>
  <c r="AZ37" i="5"/>
  <c r="AG37" i="5"/>
  <c r="N37" i="5"/>
  <c r="BN37" i="5"/>
  <c r="AY37" i="5"/>
  <c r="AF37" i="5"/>
  <c r="M37" i="5"/>
  <c r="CF37" i="5"/>
  <c r="BM37" i="5"/>
  <c r="AT37" i="5"/>
  <c r="AE37" i="5"/>
  <c r="L37" i="5"/>
  <c r="CE37" i="5"/>
  <c r="BL37" i="5"/>
  <c r="AS37" i="5"/>
  <c r="Z37" i="5"/>
  <c r="K37" i="5"/>
  <c r="CD37" i="5"/>
  <c r="BK37" i="5"/>
  <c r="AR37" i="5"/>
  <c r="Y37" i="5"/>
  <c r="E37" i="5"/>
  <c r="CC37" i="5"/>
  <c r="BJ37" i="5"/>
  <c r="AQ37" i="5"/>
  <c r="W37" i="5"/>
  <c r="D37" i="5"/>
  <c r="BX37" i="5"/>
  <c r="BI37" i="5"/>
  <c r="AO37" i="5"/>
  <c r="V37" i="5"/>
  <c r="BW37" i="5"/>
  <c r="BC37" i="5"/>
  <c r="AJ37" i="5"/>
  <c r="U37" i="5"/>
  <c r="BU37" i="5"/>
  <c r="BB37" i="5"/>
  <c r="AI37" i="5"/>
  <c r="P37" i="5"/>
  <c r="BT37" i="5"/>
  <c r="BA37" i="5"/>
  <c r="AH37" i="5"/>
  <c r="O37" i="5"/>
  <c r="BZ430" i="5"/>
  <c r="BP430" i="5"/>
  <c r="BF430" i="5"/>
  <c r="AV430" i="5"/>
  <c r="AL430" i="5"/>
  <c r="AB430" i="5"/>
  <c r="R430" i="5"/>
  <c r="H430" i="5"/>
  <c r="BY430" i="5"/>
  <c r="BO430" i="5"/>
  <c r="BE430" i="5"/>
  <c r="AU430" i="5"/>
  <c r="AK430" i="5"/>
  <c r="AA430" i="5"/>
  <c r="Q430" i="5"/>
  <c r="G430" i="5"/>
  <c r="BX430" i="5"/>
  <c r="BN430" i="5"/>
  <c r="BD430" i="5"/>
  <c r="AT430" i="5"/>
  <c r="AJ430" i="5"/>
  <c r="Z430" i="5"/>
  <c r="P430" i="5"/>
  <c r="F430" i="5"/>
  <c r="CB430" i="5"/>
  <c r="BR430" i="5"/>
  <c r="BH430" i="5"/>
  <c r="AX430" i="5"/>
  <c r="AN430" i="5"/>
  <c r="AD430" i="5"/>
  <c r="T430" i="5"/>
  <c r="J430" i="5"/>
  <c r="BS430" i="5"/>
  <c r="BA430" i="5"/>
  <c r="AI430" i="5"/>
  <c r="U430" i="5"/>
  <c r="CF430" i="5"/>
  <c r="BQ430" i="5"/>
  <c r="AZ430" i="5"/>
  <c r="AH430" i="5"/>
  <c r="S430" i="5"/>
  <c r="CE430" i="5"/>
  <c r="BM430" i="5"/>
  <c r="AY430" i="5"/>
  <c r="AG430" i="5"/>
  <c r="O430" i="5"/>
  <c r="BU430" i="5"/>
  <c r="BC430" i="5"/>
  <c r="AO430" i="5"/>
  <c r="W430" i="5"/>
  <c r="E430" i="5"/>
  <c r="BV430" i="5"/>
  <c r="AR430" i="5"/>
  <c r="N430" i="5"/>
  <c r="BT430" i="5"/>
  <c r="AQ430" i="5"/>
  <c r="M430" i="5"/>
  <c r="BL430" i="5"/>
  <c r="AP430" i="5"/>
  <c r="L430" i="5"/>
  <c r="CD430" i="5"/>
  <c r="BG430" i="5"/>
  <c r="AC430" i="5"/>
  <c r="AS430" i="5"/>
  <c r="AM430" i="5"/>
  <c r="CC430" i="5"/>
  <c r="AF430" i="5"/>
  <c r="BB430" i="5"/>
  <c r="I430" i="5"/>
  <c r="CA430" i="5"/>
  <c r="K430" i="5"/>
  <c r="BW430" i="5"/>
  <c r="D430" i="5"/>
  <c r="BK430" i="5"/>
  <c r="BJ430" i="5"/>
  <c r="BI430" i="5"/>
  <c r="AW430" i="5"/>
  <c r="X430" i="5"/>
  <c r="AE430" i="5"/>
  <c r="Y430" i="5"/>
  <c r="V430" i="5"/>
  <c r="N436" i="3"/>
  <c r="M436" i="3"/>
  <c r="M268" i="3"/>
  <c r="N268" i="3"/>
  <c r="N365" i="3"/>
  <c r="M365" i="3"/>
  <c r="N390" i="3"/>
  <c r="M390" i="3"/>
  <c r="CF93" i="5"/>
  <c r="BV93" i="5"/>
  <c r="BL93" i="5"/>
  <c r="BB93" i="5"/>
  <c r="AR93" i="5"/>
  <c r="AH93" i="5"/>
  <c r="X93" i="5"/>
  <c r="N93" i="5"/>
  <c r="D93" i="5"/>
  <c r="CD93" i="5"/>
  <c r="BT93" i="5"/>
  <c r="BJ93" i="5"/>
  <c r="AZ93" i="5"/>
  <c r="CB93" i="5"/>
  <c r="BP93" i="5"/>
  <c r="BD93" i="5"/>
  <c r="AQ93" i="5"/>
  <c r="AF93" i="5"/>
  <c r="U93" i="5"/>
  <c r="J93" i="5"/>
  <c r="BS93" i="5"/>
  <c r="BF93" i="5"/>
  <c r="AS93" i="5"/>
  <c r="AE93" i="5"/>
  <c r="S93" i="5"/>
  <c r="G93" i="5"/>
  <c r="BR93" i="5"/>
  <c r="BE93" i="5"/>
  <c r="AP93" i="5"/>
  <c r="AD93" i="5"/>
  <c r="R93" i="5"/>
  <c r="F93" i="5"/>
  <c r="CE93" i="5"/>
  <c r="BQ93" i="5"/>
  <c r="BC93" i="5"/>
  <c r="AO93" i="5"/>
  <c r="AC93" i="5"/>
  <c r="Q93" i="5"/>
  <c r="E93" i="5"/>
  <c r="BU93" i="5"/>
  <c r="BG93" i="5"/>
  <c r="AT93" i="5"/>
  <c r="AG93" i="5"/>
  <c r="T93" i="5"/>
  <c r="H93" i="5"/>
  <c r="BM93" i="5"/>
  <c r="AN93" i="5"/>
  <c r="W93" i="5"/>
  <c r="BK93" i="5"/>
  <c r="AM93" i="5"/>
  <c r="V93" i="5"/>
  <c r="CC93" i="5"/>
  <c r="BI93" i="5"/>
  <c r="AL93" i="5"/>
  <c r="P93" i="5"/>
  <c r="BW93" i="5"/>
  <c r="AW93" i="5"/>
  <c r="AA93" i="5"/>
  <c r="I93" i="5"/>
  <c r="BZ93" i="5"/>
  <c r="AU93" i="5"/>
  <c r="K93" i="5"/>
  <c r="BY93" i="5"/>
  <c r="AK93" i="5"/>
  <c r="BX93" i="5"/>
  <c r="AJ93" i="5"/>
  <c r="BO93" i="5"/>
  <c r="AI93" i="5"/>
  <c r="BN93" i="5"/>
  <c r="AB93" i="5"/>
  <c r="BH93" i="5"/>
  <c r="Z93" i="5"/>
  <c r="BA93" i="5"/>
  <c r="Y93" i="5"/>
  <c r="AY93" i="5"/>
  <c r="O93" i="5"/>
  <c r="AX93" i="5"/>
  <c r="M93" i="5"/>
  <c r="CA93" i="5"/>
  <c r="AV93" i="5"/>
  <c r="L93" i="5"/>
  <c r="M27" i="3"/>
  <c r="N27" i="3"/>
  <c r="L336" i="3"/>
  <c r="N10" i="3"/>
  <c r="M10" i="3"/>
  <c r="N420" i="3"/>
  <c r="M420" i="3"/>
  <c r="N418" i="3"/>
  <c r="M418" i="3"/>
  <c r="CF195" i="5"/>
  <c r="BV195" i="5"/>
  <c r="BL195" i="5"/>
  <c r="BB195" i="5"/>
  <c r="AR195" i="5"/>
  <c r="AH195" i="5"/>
  <c r="X195" i="5"/>
  <c r="N195" i="5"/>
  <c r="D195" i="5"/>
  <c r="CE195" i="5"/>
  <c r="BU195" i="5"/>
  <c r="BK195" i="5"/>
  <c r="BA195" i="5"/>
  <c r="AQ195" i="5"/>
  <c r="AG195" i="5"/>
  <c r="W195" i="5"/>
  <c r="M195" i="5"/>
  <c r="CD195" i="5"/>
  <c r="BT195" i="5"/>
  <c r="BJ195" i="5"/>
  <c r="AZ195" i="5"/>
  <c r="AP195" i="5"/>
  <c r="AF195" i="5"/>
  <c r="V195" i="5"/>
  <c r="L195" i="5"/>
  <c r="BW195" i="5"/>
  <c r="BM195" i="5"/>
  <c r="BC195" i="5"/>
  <c r="AS195" i="5"/>
  <c r="AI195" i="5"/>
  <c r="Y195" i="5"/>
  <c r="O195" i="5"/>
  <c r="E195" i="5"/>
  <c r="BY195" i="5"/>
  <c r="BG195" i="5"/>
  <c r="AO195" i="5"/>
  <c r="AA195" i="5"/>
  <c r="I195" i="5"/>
  <c r="BX195" i="5"/>
  <c r="BF195" i="5"/>
  <c r="AN195" i="5"/>
  <c r="Z195" i="5"/>
  <c r="H195" i="5"/>
  <c r="BS195" i="5"/>
  <c r="BE195" i="5"/>
  <c r="AM195" i="5"/>
  <c r="U195" i="5"/>
  <c r="G195" i="5"/>
  <c r="CA195" i="5"/>
  <c r="BI195" i="5"/>
  <c r="AU195" i="5"/>
  <c r="AC195" i="5"/>
  <c r="K195" i="5"/>
  <c r="CB195" i="5"/>
  <c r="AX195" i="5"/>
  <c r="T195" i="5"/>
  <c r="BZ195" i="5"/>
  <c r="AW195" i="5"/>
  <c r="S195" i="5"/>
  <c r="BR195" i="5"/>
  <c r="AV195" i="5"/>
  <c r="R195" i="5"/>
  <c r="BQ195" i="5"/>
  <c r="AT195" i="5"/>
  <c r="Q195" i="5"/>
  <c r="BP195" i="5"/>
  <c r="AL195" i="5"/>
  <c r="P195" i="5"/>
  <c r="BD195" i="5"/>
  <c r="AD195" i="5"/>
  <c r="AJ195" i="5"/>
  <c r="AE195" i="5"/>
  <c r="AB195" i="5"/>
  <c r="J195" i="5"/>
  <c r="CC195" i="5"/>
  <c r="F195" i="5"/>
  <c r="BO195" i="5"/>
  <c r="BN195" i="5"/>
  <c r="BH195" i="5"/>
  <c r="AY195" i="5"/>
  <c r="AK195" i="5"/>
  <c r="BZ141" i="5"/>
  <c r="BP141" i="5"/>
  <c r="BF141" i="5"/>
  <c r="AV141" i="5"/>
  <c r="AL141" i="5"/>
  <c r="AB141" i="5"/>
  <c r="R141" i="5"/>
  <c r="H141" i="5"/>
  <c r="BY141" i="5"/>
  <c r="BO141" i="5"/>
  <c r="BE141" i="5"/>
  <c r="AU141" i="5"/>
  <c r="AK141" i="5"/>
  <c r="AA141" i="5"/>
  <c r="Q141" i="5"/>
  <c r="G141" i="5"/>
  <c r="BX141" i="5"/>
  <c r="BN141" i="5"/>
  <c r="BD141" i="5"/>
  <c r="AT141" i="5"/>
  <c r="AJ141" i="5"/>
  <c r="Z141" i="5"/>
  <c r="P141" i="5"/>
  <c r="F141" i="5"/>
  <c r="CA141" i="5"/>
  <c r="BQ141" i="5"/>
  <c r="BG141" i="5"/>
  <c r="AW141" i="5"/>
  <c r="AM141" i="5"/>
  <c r="AC141" i="5"/>
  <c r="S141" i="5"/>
  <c r="I141" i="5"/>
  <c r="BS141" i="5"/>
  <c r="BA141" i="5"/>
  <c r="AI141" i="5"/>
  <c r="U141" i="5"/>
  <c r="CF141" i="5"/>
  <c r="BR141" i="5"/>
  <c r="AZ141" i="5"/>
  <c r="AH141" i="5"/>
  <c r="T141" i="5"/>
  <c r="CE141" i="5"/>
  <c r="BM141" i="5"/>
  <c r="AY141" i="5"/>
  <c r="AG141" i="5"/>
  <c r="O141" i="5"/>
  <c r="BU141" i="5"/>
  <c r="BC141" i="5"/>
  <c r="AO141" i="5"/>
  <c r="W141" i="5"/>
  <c r="E141" i="5"/>
  <c r="CD141" i="5"/>
  <c r="BH141" i="5"/>
  <c r="AD141" i="5"/>
  <c r="CC141" i="5"/>
  <c r="BB141" i="5"/>
  <c r="Y141" i="5"/>
  <c r="CB141" i="5"/>
  <c r="AX141" i="5"/>
  <c r="X141" i="5"/>
  <c r="BJ141" i="5"/>
  <c r="AF141" i="5"/>
  <c r="J141" i="5"/>
  <c r="AR141" i="5"/>
  <c r="D141" i="5"/>
  <c r="AQ141" i="5"/>
  <c r="AP141" i="5"/>
  <c r="BW141" i="5"/>
  <c r="AN141" i="5"/>
  <c r="BV141" i="5"/>
  <c r="AE141" i="5"/>
  <c r="BT141" i="5"/>
  <c r="V141" i="5"/>
  <c r="BL141" i="5"/>
  <c r="N141" i="5"/>
  <c r="AS141" i="5"/>
  <c r="K141" i="5"/>
  <c r="BK141" i="5"/>
  <c r="BI141" i="5"/>
  <c r="M141" i="5"/>
  <c r="L141" i="5"/>
  <c r="N283" i="3"/>
  <c r="M283" i="3"/>
  <c r="N340" i="3"/>
  <c r="M340" i="3"/>
  <c r="N505" i="3"/>
  <c r="M505" i="3"/>
  <c r="N111" i="3"/>
  <c r="M111" i="3"/>
  <c r="N361" i="3"/>
  <c r="M361" i="3"/>
  <c r="N180" i="3"/>
  <c r="M180" i="3"/>
  <c r="N36" i="3"/>
  <c r="M36" i="3"/>
  <c r="M443" i="3"/>
  <c r="N443" i="3"/>
  <c r="N209" i="3"/>
  <c r="M209" i="3"/>
  <c r="L250" i="3"/>
  <c r="N469" i="3"/>
  <c r="M469" i="3"/>
  <c r="N63" i="3"/>
  <c r="M63" i="3"/>
  <c r="N42" i="3"/>
  <c r="M42" i="3"/>
  <c r="N291" i="3"/>
  <c r="M291" i="3"/>
  <c r="N183" i="3"/>
  <c r="M183" i="3"/>
  <c r="N523" i="3"/>
  <c r="M523" i="3"/>
  <c r="BX517" i="5"/>
  <c r="BN517" i="5"/>
  <c r="BD517" i="5"/>
  <c r="AT517" i="5"/>
  <c r="AJ517" i="5"/>
  <c r="Z517" i="5"/>
  <c r="P517" i="5"/>
  <c r="F517" i="5"/>
  <c r="BW517" i="5"/>
  <c r="BM517" i="5"/>
  <c r="BC517" i="5"/>
  <c r="AS517" i="5"/>
  <c r="AI517" i="5"/>
  <c r="Y517" i="5"/>
  <c r="O517" i="5"/>
  <c r="E517" i="5"/>
  <c r="CF517" i="5"/>
  <c r="BV517" i="5"/>
  <c r="BL517" i="5"/>
  <c r="BB517" i="5"/>
  <c r="AR517" i="5"/>
  <c r="AH517" i="5"/>
  <c r="X517" i="5"/>
  <c r="N517" i="5"/>
  <c r="D517" i="5"/>
  <c r="BZ517" i="5"/>
  <c r="BP517" i="5"/>
  <c r="BF517" i="5"/>
  <c r="AV517" i="5"/>
  <c r="AL517" i="5"/>
  <c r="AB517" i="5"/>
  <c r="R517" i="5"/>
  <c r="H517" i="5"/>
  <c r="BY517" i="5"/>
  <c r="BH517" i="5"/>
  <c r="AP517" i="5"/>
  <c r="AA517" i="5"/>
  <c r="J517" i="5"/>
  <c r="BU517" i="5"/>
  <c r="BG517" i="5"/>
  <c r="AO517" i="5"/>
  <c r="W517" i="5"/>
  <c r="I517" i="5"/>
  <c r="BT517" i="5"/>
  <c r="BE517" i="5"/>
  <c r="AN517" i="5"/>
  <c r="V517" i="5"/>
  <c r="G517" i="5"/>
  <c r="CB517" i="5"/>
  <c r="BJ517" i="5"/>
  <c r="AU517" i="5"/>
  <c r="AD517" i="5"/>
  <c r="L517" i="5"/>
  <c r="BS517" i="5"/>
  <c r="AW517" i="5"/>
  <c r="S517" i="5"/>
  <c r="BR517" i="5"/>
  <c r="AQ517" i="5"/>
  <c r="Q517" i="5"/>
  <c r="BQ517" i="5"/>
  <c r="AM517" i="5"/>
  <c r="M517" i="5"/>
  <c r="CC517" i="5"/>
  <c r="AY517" i="5"/>
  <c r="U517" i="5"/>
  <c r="AZ517" i="5"/>
  <c r="AX517" i="5"/>
  <c r="AK517" i="5"/>
  <c r="CE517" i="5"/>
  <c r="AG517" i="5"/>
  <c r="CD517" i="5"/>
  <c r="AF517" i="5"/>
  <c r="BI517" i="5"/>
  <c r="K517" i="5"/>
  <c r="CA517" i="5"/>
  <c r="BO517" i="5"/>
  <c r="BK517" i="5"/>
  <c r="BA517" i="5"/>
  <c r="AE517" i="5"/>
  <c r="AC517" i="5"/>
  <c r="T517" i="5"/>
  <c r="CA377" i="5"/>
  <c r="BQ377" i="5"/>
  <c r="BG377" i="5"/>
  <c r="AW377" i="5"/>
  <c r="AM377" i="5"/>
  <c r="AC377" i="5"/>
  <c r="S377" i="5"/>
  <c r="I377" i="5"/>
  <c r="BZ377" i="5"/>
  <c r="BP377" i="5"/>
  <c r="BF377" i="5"/>
  <c r="AV377" i="5"/>
  <c r="AL377" i="5"/>
  <c r="AB377" i="5"/>
  <c r="R377" i="5"/>
  <c r="H377" i="5"/>
  <c r="BY377" i="5"/>
  <c r="BO377" i="5"/>
  <c r="BE377" i="5"/>
  <c r="AU377" i="5"/>
  <c r="AK377" i="5"/>
  <c r="AA377" i="5"/>
  <c r="Q377" i="5"/>
  <c r="G377" i="5"/>
  <c r="CC377" i="5"/>
  <c r="BS377" i="5"/>
  <c r="BI377" i="5"/>
  <c r="AY377" i="5"/>
  <c r="AO377" i="5"/>
  <c r="AE377" i="5"/>
  <c r="U377" i="5"/>
  <c r="K377" i="5"/>
  <c r="BV377" i="5"/>
  <c r="BD377" i="5"/>
  <c r="AP377" i="5"/>
  <c r="X377" i="5"/>
  <c r="F377" i="5"/>
  <c r="BU377" i="5"/>
  <c r="BC377" i="5"/>
  <c r="AN377" i="5"/>
  <c r="W377" i="5"/>
  <c r="E377" i="5"/>
  <c r="BT377" i="5"/>
  <c r="BB377" i="5"/>
  <c r="AJ377" i="5"/>
  <c r="V377" i="5"/>
  <c r="D377" i="5"/>
  <c r="BX377" i="5"/>
  <c r="BJ377" i="5"/>
  <c r="AR377" i="5"/>
  <c r="Z377" i="5"/>
  <c r="L377" i="5"/>
  <c r="CB377" i="5"/>
  <c r="AX377" i="5"/>
  <c r="T377" i="5"/>
  <c r="BW377" i="5"/>
  <c r="AT377" i="5"/>
  <c r="P377" i="5"/>
  <c r="BR377" i="5"/>
  <c r="AS377" i="5"/>
  <c r="O377" i="5"/>
  <c r="AZ377" i="5"/>
  <c r="J377" i="5"/>
  <c r="CF377" i="5"/>
  <c r="AQ377" i="5"/>
  <c r="CE377" i="5"/>
  <c r="AI377" i="5"/>
  <c r="BA377" i="5"/>
  <c r="M377" i="5"/>
  <c r="AF377" i="5"/>
  <c r="AD377" i="5"/>
  <c r="CD377" i="5"/>
  <c r="Y377" i="5"/>
  <c r="BN377" i="5"/>
  <c r="N377" i="5"/>
  <c r="BM377" i="5"/>
  <c r="BL377" i="5"/>
  <c r="BK377" i="5"/>
  <c r="BH377" i="5"/>
  <c r="AH377" i="5"/>
  <c r="AG377" i="5"/>
  <c r="CC395" i="5"/>
  <c r="BS395" i="5"/>
  <c r="BI395" i="5"/>
  <c r="AY395" i="5"/>
  <c r="AO395" i="5"/>
  <c r="AE395" i="5"/>
  <c r="U395" i="5"/>
  <c r="K395" i="5"/>
  <c r="CD395" i="5"/>
  <c r="BR395" i="5"/>
  <c r="BG395" i="5"/>
  <c r="AV395" i="5"/>
  <c r="AK395" i="5"/>
  <c r="Z395" i="5"/>
  <c r="O395" i="5"/>
  <c r="D395" i="5"/>
  <c r="CB395" i="5"/>
  <c r="BQ395" i="5"/>
  <c r="BF395" i="5"/>
  <c r="AU395" i="5"/>
  <c r="AJ395" i="5"/>
  <c r="Y395" i="5"/>
  <c r="N395" i="5"/>
  <c r="CA395" i="5"/>
  <c r="BP395" i="5"/>
  <c r="BE395" i="5"/>
  <c r="AT395" i="5"/>
  <c r="AI395" i="5"/>
  <c r="X395" i="5"/>
  <c r="M395" i="5"/>
  <c r="CF395" i="5"/>
  <c r="BU395" i="5"/>
  <c r="BJ395" i="5"/>
  <c r="AX395" i="5"/>
  <c r="AM395" i="5"/>
  <c r="AB395" i="5"/>
  <c r="Q395" i="5"/>
  <c r="F395" i="5"/>
  <c r="BZ395" i="5"/>
  <c r="BK395" i="5"/>
  <c r="AQ395" i="5"/>
  <c r="W395" i="5"/>
  <c r="G395" i="5"/>
  <c r="BY395" i="5"/>
  <c r="BH395" i="5"/>
  <c r="AP395" i="5"/>
  <c r="V395" i="5"/>
  <c r="E395" i="5"/>
  <c r="BX395" i="5"/>
  <c r="BD395" i="5"/>
  <c r="AN395" i="5"/>
  <c r="T395" i="5"/>
  <c r="BM395" i="5"/>
  <c r="AS395" i="5"/>
  <c r="AC395" i="5"/>
  <c r="I395" i="5"/>
  <c r="BT395" i="5"/>
  <c r="AL395" i="5"/>
  <c r="J395" i="5"/>
  <c r="BO395" i="5"/>
  <c r="AH395" i="5"/>
  <c r="H395" i="5"/>
  <c r="BN395" i="5"/>
  <c r="AG395" i="5"/>
  <c r="BV395" i="5"/>
  <c r="AR395" i="5"/>
  <c r="L395" i="5"/>
  <c r="AF395" i="5"/>
  <c r="AD395" i="5"/>
  <c r="CE395" i="5"/>
  <c r="AA395" i="5"/>
  <c r="AW395" i="5"/>
  <c r="BW395" i="5"/>
  <c r="BL395" i="5"/>
  <c r="BC395" i="5"/>
  <c r="BB395" i="5"/>
  <c r="BA395" i="5"/>
  <c r="AZ395" i="5"/>
  <c r="S395" i="5"/>
  <c r="R395" i="5"/>
  <c r="P395" i="5"/>
  <c r="CD220" i="5"/>
  <c r="BT220" i="5"/>
  <c r="BJ220" i="5"/>
  <c r="AZ220" i="5"/>
  <c r="AP220" i="5"/>
  <c r="AF220" i="5"/>
  <c r="V220" i="5"/>
  <c r="L220" i="5"/>
  <c r="CC220" i="5"/>
  <c r="BS220" i="5"/>
  <c r="BI220" i="5"/>
  <c r="AY220" i="5"/>
  <c r="AO220" i="5"/>
  <c r="AE220" i="5"/>
  <c r="U220" i="5"/>
  <c r="K220" i="5"/>
  <c r="CB220" i="5"/>
  <c r="BR220" i="5"/>
  <c r="BH220" i="5"/>
  <c r="AX220" i="5"/>
  <c r="AN220" i="5"/>
  <c r="AD220" i="5"/>
  <c r="T220" i="5"/>
  <c r="J220" i="5"/>
  <c r="CE220" i="5"/>
  <c r="BU220" i="5"/>
  <c r="BK220" i="5"/>
  <c r="BA220" i="5"/>
  <c r="AQ220" i="5"/>
  <c r="AG220" i="5"/>
  <c r="W220" i="5"/>
  <c r="M220" i="5"/>
  <c r="BY220" i="5"/>
  <c r="BG220" i="5"/>
  <c r="AS220" i="5"/>
  <c r="AA220" i="5"/>
  <c r="I220" i="5"/>
  <c r="BX220" i="5"/>
  <c r="BF220" i="5"/>
  <c r="AR220" i="5"/>
  <c r="Z220" i="5"/>
  <c r="H220" i="5"/>
  <c r="BW220" i="5"/>
  <c r="BE220" i="5"/>
  <c r="AM220" i="5"/>
  <c r="Y220" i="5"/>
  <c r="G220" i="5"/>
  <c r="BZ220" i="5"/>
  <c r="BL220" i="5"/>
  <c r="AT220" i="5"/>
  <c r="AB220" i="5"/>
  <c r="N220" i="5"/>
  <c r="BD220" i="5"/>
  <c r="AH220" i="5"/>
  <c r="D220" i="5"/>
  <c r="BC220" i="5"/>
  <c r="AC220" i="5"/>
  <c r="CF220" i="5"/>
  <c r="BB220" i="5"/>
  <c r="X220" i="5"/>
  <c r="BN220" i="5"/>
  <c r="AJ220" i="5"/>
  <c r="F220" i="5"/>
  <c r="BO220" i="5"/>
  <c r="Q220" i="5"/>
  <c r="BM220" i="5"/>
  <c r="P220" i="5"/>
  <c r="AW220" i="5"/>
  <c r="O220" i="5"/>
  <c r="AV220" i="5"/>
  <c r="E220" i="5"/>
  <c r="AU220" i="5"/>
  <c r="BQ220" i="5"/>
  <c r="S220" i="5"/>
  <c r="CA220" i="5"/>
  <c r="BV220" i="5"/>
  <c r="BP220" i="5"/>
  <c r="AL220" i="5"/>
  <c r="AK220" i="5"/>
  <c r="AI220" i="5"/>
  <c r="R220" i="5"/>
  <c r="CD545" i="5"/>
  <c r="BT545" i="5"/>
  <c r="BJ545" i="5"/>
  <c r="AZ545" i="5"/>
  <c r="AP545" i="5"/>
  <c r="AF545" i="5"/>
  <c r="V545" i="5"/>
  <c r="L545" i="5"/>
  <c r="CC545" i="5"/>
  <c r="BS545" i="5"/>
  <c r="BI545" i="5"/>
  <c r="AY545" i="5"/>
  <c r="AO545" i="5"/>
  <c r="AE545" i="5"/>
  <c r="U545" i="5"/>
  <c r="K545" i="5"/>
  <c r="CB545" i="5"/>
  <c r="BR545" i="5"/>
  <c r="BH545" i="5"/>
  <c r="AX545" i="5"/>
  <c r="AN545" i="5"/>
  <c r="AD545" i="5"/>
  <c r="T545" i="5"/>
  <c r="J545" i="5"/>
  <c r="CF545" i="5"/>
  <c r="BV545" i="5"/>
  <c r="BL545" i="5"/>
  <c r="BB545" i="5"/>
  <c r="AR545" i="5"/>
  <c r="AH545" i="5"/>
  <c r="X545" i="5"/>
  <c r="N545" i="5"/>
  <c r="D545" i="5"/>
  <c r="BO545" i="5"/>
  <c r="AW545" i="5"/>
  <c r="AI545" i="5"/>
  <c r="Q545" i="5"/>
  <c r="CE545" i="5"/>
  <c r="BN545" i="5"/>
  <c r="AV545" i="5"/>
  <c r="AG545" i="5"/>
  <c r="P545" i="5"/>
  <c r="BU545" i="5"/>
  <c r="BA545" i="5"/>
  <c r="AB545" i="5"/>
  <c r="H545" i="5"/>
  <c r="BQ545" i="5"/>
  <c r="AU545" i="5"/>
  <c r="AA545" i="5"/>
  <c r="G545" i="5"/>
  <c r="BP545" i="5"/>
  <c r="AT545" i="5"/>
  <c r="Z545" i="5"/>
  <c r="F545" i="5"/>
  <c r="BW545" i="5"/>
  <c r="AM545" i="5"/>
  <c r="M545" i="5"/>
  <c r="BM545" i="5"/>
  <c r="AL545" i="5"/>
  <c r="I545" i="5"/>
  <c r="BK545" i="5"/>
  <c r="AK545" i="5"/>
  <c r="E545" i="5"/>
  <c r="BX545" i="5"/>
  <c r="Y545" i="5"/>
  <c r="BG545" i="5"/>
  <c r="W545" i="5"/>
  <c r="BF545" i="5"/>
  <c r="S545" i="5"/>
  <c r="BZ545" i="5"/>
  <c r="AJ545" i="5"/>
  <c r="AQ545" i="5"/>
  <c r="AC545" i="5"/>
  <c r="R545" i="5"/>
  <c r="BC545" i="5"/>
  <c r="AS545" i="5"/>
  <c r="O545" i="5"/>
  <c r="BE545" i="5"/>
  <c r="CA545" i="5"/>
  <c r="BY545" i="5"/>
  <c r="BD545" i="5"/>
  <c r="CD192" i="5"/>
  <c r="BT192" i="5"/>
  <c r="BJ192" i="5"/>
  <c r="AZ192" i="5"/>
  <c r="AP192" i="5"/>
  <c r="AF192" i="5"/>
  <c r="V192" i="5"/>
  <c r="L192" i="5"/>
  <c r="CC192" i="5"/>
  <c r="BS192" i="5"/>
  <c r="BI192" i="5"/>
  <c r="AY192" i="5"/>
  <c r="AO192" i="5"/>
  <c r="AE192" i="5"/>
  <c r="U192" i="5"/>
  <c r="K192" i="5"/>
  <c r="CB192" i="5"/>
  <c r="BR192" i="5"/>
  <c r="BH192" i="5"/>
  <c r="AX192" i="5"/>
  <c r="AN192" i="5"/>
  <c r="AD192" i="5"/>
  <c r="T192" i="5"/>
  <c r="J192" i="5"/>
  <c r="CE192" i="5"/>
  <c r="BU192" i="5"/>
  <c r="BK192" i="5"/>
  <c r="BA192" i="5"/>
  <c r="AQ192" i="5"/>
  <c r="AG192" i="5"/>
  <c r="W192" i="5"/>
  <c r="M192" i="5"/>
  <c r="BO192" i="5"/>
  <c r="AW192" i="5"/>
  <c r="AI192" i="5"/>
  <c r="Q192" i="5"/>
  <c r="CF192" i="5"/>
  <c r="BN192" i="5"/>
  <c r="AV192" i="5"/>
  <c r="AH192" i="5"/>
  <c r="P192" i="5"/>
  <c r="CA192" i="5"/>
  <c r="BM192" i="5"/>
  <c r="AU192" i="5"/>
  <c r="AC192" i="5"/>
  <c r="O192" i="5"/>
  <c r="BQ192" i="5"/>
  <c r="BC192" i="5"/>
  <c r="AK192" i="5"/>
  <c r="S192" i="5"/>
  <c r="E192" i="5"/>
  <c r="BF192" i="5"/>
  <c r="AB192" i="5"/>
  <c r="F192" i="5"/>
  <c r="BE192" i="5"/>
  <c r="AA192" i="5"/>
  <c r="D192" i="5"/>
  <c r="BZ192" i="5"/>
  <c r="BD192" i="5"/>
  <c r="Z192" i="5"/>
  <c r="BY192" i="5"/>
  <c r="BB192" i="5"/>
  <c r="Y192" i="5"/>
  <c r="BX192" i="5"/>
  <c r="AT192" i="5"/>
  <c r="X192" i="5"/>
  <c r="BL192" i="5"/>
  <c r="AL192" i="5"/>
  <c r="H192" i="5"/>
  <c r="N192" i="5"/>
  <c r="BW192" i="5"/>
  <c r="I192" i="5"/>
  <c r="BV192" i="5"/>
  <c r="G192" i="5"/>
  <c r="BP192" i="5"/>
  <c r="BG192" i="5"/>
  <c r="AS192" i="5"/>
  <c r="AR192" i="5"/>
  <c r="AM192" i="5"/>
  <c r="AJ192" i="5"/>
  <c r="R192" i="5"/>
  <c r="BY262" i="5"/>
  <c r="BO262" i="5"/>
  <c r="BE262" i="5"/>
  <c r="AU262" i="5"/>
  <c r="AK262" i="5"/>
  <c r="AA262" i="5"/>
  <c r="Q262" i="5"/>
  <c r="G262" i="5"/>
  <c r="BX262" i="5"/>
  <c r="BN262" i="5"/>
  <c r="BD262" i="5"/>
  <c r="AT262" i="5"/>
  <c r="AJ262" i="5"/>
  <c r="Z262" i="5"/>
  <c r="P262" i="5"/>
  <c r="F262" i="5"/>
  <c r="BW262" i="5"/>
  <c r="BM262" i="5"/>
  <c r="BC262" i="5"/>
  <c r="AS262" i="5"/>
  <c r="AI262" i="5"/>
  <c r="Y262" i="5"/>
  <c r="O262" i="5"/>
  <c r="E262" i="5"/>
  <c r="BZ262" i="5"/>
  <c r="BP262" i="5"/>
  <c r="BF262" i="5"/>
  <c r="AV262" i="5"/>
  <c r="AL262" i="5"/>
  <c r="AB262" i="5"/>
  <c r="R262" i="5"/>
  <c r="H262" i="5"/>
  <c r="BU262" i="5"/>
  <c r="BG262" i="5"/>
  <c r="AO262" i="5"/>
  <c r="W262" i="5"/>
  <c r="I262" i="5"/>
  <c r="BT262" i="5"/>
  <c r="BB262" i="5"/>
  <c r="AN262" i="5"/>
  <c r="V262" i="5"/>
  <c r="D262" i="5"/>
  <c r="BS262" i="5"/>
  <c r="BA262" i="5"/>
  <c r="AM262" i="5"/>
  <c r="U262" i="5"/>
  <c r="BV262" i="5"/>
  <c r="BH262" i="5"/>
  <c r="AP262" i="5"/>
  <c r="X262" i="5"/>
  <c r="J262" i="5"/>
  <c r="BR262" i="5"/>
  <c r="AR262" i="5"/>
  <c r="N262" i="5"/>
  <c r="BQ262" i="5"/>
  <c r="AQ262" i="5"/>
  <c r="M262" i="5"/>
  <c r="BL262" i="5"/>
  <c r="AH262" i="5"/>
  <c r="L262" i="5"/>
  <c r="BK262" i="5"/>
  <c r="AG262" i="5"/>
  <c r="K262" i="5"/>
  <c r="CF262" i="5"/>
  <c r="BJ262" i="5"/>
  <c r="AF262" i="5"/>
  <c r="CE262" i="5"/>
  <c r="BI262" i="5"/>
  <c r="AE262" i="5"/>
  <c r="CD262" i="5"/>
  <c r="AZ262" i="5"/>
  <c r="AD262" i="5"/>
  <c r="CA262" i="5"/>
  <c r="AW262" i="5"/>
  <c r="S262" i="5"/>
  <c r="CC262" i="5"/>
  <c r="CB262" i="5"/>
  <c r="AY262" i="5"/>
  <c r="AX262" i="5"/>
  <c r="AC262" i="5"/>
  <c r="T262" i="5"/>
  <c r="N20" i="3"/>
  <c r="M20" i="3"/>
  <c r="N175" i="3"/>
  <c r="M175" i="3"/>
  <c r="N285" i="3"/>
  <c r="M285" i="3"/>
  <c r="CF541" i="5"/>
  <c r="BV541" i="5"/>
  <c r="BL541" i="5"/>
  <c r="BB541" i="5"/>
  <c r="AR541" i="5"/>
  <c r="AH541" i="5"/>
  <c r="X541" i="5"/>
  <c r="N541" i="5"/>
  <c r="D541" i="5"/>
  <c r="CE541" i="5"/>
  <c r="BT541" i="5"/>
  <c r="BI541" i="5"/>
  <c r="AX541" i="5"/>
  <c r="AM541" i="5"/>
  <c r="AB541" i="5"/>
  <c r="Q541" i="5"/>
  <c r="F541" i="5"/>
  <c r="CD541" i="5"/>
  <c r="BS541" i="5"/>
  <c r="BH541" i="5"/>
  <c r="AW541" i="5"/>
  <c r="AL541" i="5"/>
  <c r="AA541" i="5"/>
  <c r="P541" i="5"/>
  <c r="E541" i="5"/>
  <c r="CC541" i="5"/>
  <c r="BR541" i="5"/>
  <c r="BG541" i="5"/>
  <c r="AV541" i="5"/>
  <c r="AK541" i="5"/>
  <c r="Z541" i="5"/>
  <c r="O541" i="5"/>
  <c r="BO541" i="5"/>
  <c r="AZ541" i="5"/>
  <c r="AI541" i="5"/>
  <c r="T541" i="5"/>
  <c r="CB541" i="5"/>
  <c r="BN541" i="5"/>
  <c r="AY541" i="5"/>
  <c r="AG541" i="5"/>
  <c r="S541" i="5"/>
  <c r="CA541" i="5"/>
  <c r="BM541" i="5"/>
  <c r="AU541" i="5"/>
  <c r="AF541" i="5"/>
  <c r="R541" i="5"/>
  <c r="BY541" i="5"/>
  <c r="BD541" i="5"/>
  <c r="AE541" i="5"/>
  <c r="J541" i="5"/>
  <c r="BX541" i="5"/>
  <c r="BC541" i="5"/>
  <c r="AD541" i="5"/>
  <c r="I541" i="5"/>
  <c r="BW541" i="5"/>
  <c r="BA541" i="5"/>
  <c r="AC541" i="5"/>
  <c r="H541" i="5"/>
  <c r="BF541" i="5"/>
  <c r="AN541" i="5"/>
  <c r="L541" i="5"/>
  <c r="BJ541" i="5"/>
  <c r="V541" i="5"/>
  <c r="BE541" i="5"/>
  <c r="U541" i="5"/>
  <c r="AT541" i="5"/>
  <c r="M541" i="5"/>
  <c r="BP541" i="5"/>
  <c r="Y541" i="5"/>
  <c r="AO541" i="5"/>
  <c r="AJ541" i="5"/>
  <c r="W541" i="5"/>
  <c r="AQ541" i="5"/>
  <c r="BZ541" i="5"/>
  <c r="K541" i="5"/>
  <c r="BU541" i="5"/>
  <c r="AP541" i="5"/>
  <c r="AS541" i="5"/>
  <c r="G541" i="5"/>
  <c r="BQ541" i="5"/>
  <c r="BK541" i="5"/>
  <c r="BX366" i="5"/>
  <c r="BN366" i="5"/>
  <c r="BD366" i="5"/>
  <c r="AT366" i="5"/>
  <c r="AJ366" i="5"/>
  <c r="Z366" i="5"/>
  <c r="P366" i="5"/>
  <c r="F366" i="5"/>
  <c r="BW366" i="5"/>
  <c r="BM366" i="5"/>
  <c r="BC366" i="5"/>
  <c r="AS366" i="5"/>
  <c r="AI366" i="5"/>
  <c r="Y366" i="5"/>
  <c r="O366" i="5"/>
  <c r="E366" i="5"/>
  <c r="CF366" i="5"/>
  <c r="BV366" i="5"/>
  <c r="BL366" i="5"/>
  <c r="BB366" i="5"/>
  <c r="AR366" i="5"/>
  <c r="AH366" i="5"/>
  <c r="X366" i="5"/>
  <c r="N366" i="5"/>
  <c r="D366" i="5"/>
  <c r="CE366" i="5"/>
  <c r="BR366" i="5"/>
  <c r="BE366" i="5"/>
  <c r="AO366" i="5"/>
  <c r="AB366" i="5"/>
  <c r="L366" i="5"/>
  <c r="CD366" i="5"/>
  <c r="BQ366" i="5"/>
  <c r="BA366" i="5"/>
  <c r="AN366" i="5"/>
  <c r="AA366" i="5"/>
  <c r="K366" i="5"/>
  <c r="CC366" i="5"/>
  <c r="BP366" i="5"/>
  <c r="AZ366" i="5"/>
  <c r="AM366" i="5"/>
  <c r="W366" i="5"/>
  <c r="J366" i="5"/>
  <c r="BU366" i="5"/>
  <c r="AY366" i="5"/>
  <c r="AF366" i="5"/>
  <c r="M366" i="5"/>
  <c r="BT366" i="5"/>
  <c r="AX366" i="5"/>
  <c r="AE366" i="5"/>
  <c r="I366" i="5"/>
  <c r="BS366" i="5"/>
  <c r="AW366" i="5"/>
  <c r="AD366" i="5"/>
  <c r="H366" i="5"/>
  <c r="BY366" i="5"/>
  <c r="BF366" i="5"/>
  <c r="AG366" i="5"/>
  <c r="Q366" i="5"/>
  <c r="BO366" i="5"/>
  <c r="AL366" i="5"/>
  <c r="BK366" i="5"/>
  <c r="AK366" i="5"/>
  <c r="BJ366" i="5"/>
  <c r="AC366" i="5"/>
  <c r="BI366" i="5"/>
  <c r="V366" i="5"/>
  <c r="BH366" i="5"/>
  <c r="U366" i="5"/>
  <c r="BG366" i="5"/>
  <c r="T366" i="5"/>
  <c r="AV366" i="5"/>
  <c r="S366" i="5"/>
  <c r="CB366" i="5"/>
  <c r="AU366" i="5"/>
  <c r="R366" i="5"/>
  <c r="AP366" i="5"/>
  <c r="G366" i="5"/>
  <c r="AQ366" i="5"/>
  <c r="CA366" i="5"/>
  <c r="BZ366" i="5"/>
  <c r="CB97" i="5"/>
  <c r="BR97" i="5"/>
  <c r="BH97" i="5"/>
  <c r="AX97" i="5"/>
  <c r="AN97" i="5"/>
  <c r="AD97" i="5"/>
  <c r="T97" i="5"/>
  <c r="J97" i="5"/>
  <c r="BZ97" i="5"/>
  <c r="BP97" i="5"/>
  <c r="BF97" i="5"/>
  <c r="AV97" i="5"/>
  <c r="AL97" i="5"/>
  <c r="AB97" i="5"/>
  <c r="R97" i="5"/>
  <c r="H97" i="5"/>
  <c r="BV97" i="5"/>
  <c r="BJ97" i="5"/>
  <c r="AW97" i="5"/>
  <c r="AJ97" i="5"/>
  <c r="X97" i="5"/>
  <c r="L97" i="5"/>
  <c r="CF97" i="5"/>
  <c r="BT97" i="5"/>
  <c r="BG97" i="5"/>
  <c r="AT97" i="5"/>
  <c r="AH97" i="5"/>
  <c r="V97" i="5"/>
  <c r="I97" i="5"/>
  <c r="CE97" i="5"/>
  <c r="BO97" i="5"/>
  <c r="BA97" i="5"/>
  <c r="AK97" i="5"/>
  <c r="U97" i="5"/>
  <c r="E97" i="5"/>
  <c r="CD97" i="5"/>
  <c r="BN97" i="5"/>
  <c r="AZ97" i="5"/>
  <c r="AI97" i="5"/>
  <c r="S97" i="5"/>
  <c r="D97" i="5"/>
  <c r="CC97" i="5"/>
  <c r="BM97" i="5"/>
  <c r="AY97" i="5"/>
  <c r="AG97" i="5"/>
  <c r="Q97" i="5"/>
  <c r="BQ97" i="5"/>
  <c r="BB97" i="5"/>
  <c r="AM97" i="5"/>
  <c r="W97" i="5"/>
  <c r="F97" i="5"/>
  <c r="BL97" i="5"/>
  <c r="AP97" i="5"/>
  <c r="N97" i="5"/>
  <c r="BK97" i="5"/>
  <c r="AO97" i="5"/>
  <c r="M97" i="5"/>
  <c r="BI97" i="5"/>
  <c r="AF97" i="5"/>
  <c r="K97" i="5"/>
  <c r="BW97" i="5"/>
  <c r="AS97" i="5"/>
  <c r="Y97" i="5"/>
  <c r="BS97" i="5"/>
  <c r="Z97" i="5"/>
  <c r="BE97" i="5"/>
  <c r="P97" i="5"/>
  <c r="BD97" i="5"/>
  <c r="O97" i="5"/>
  <c r="BC97" i="5"/>
  <c r="G97" i="5"/>
  <c r="AU97" i="5"/>
  <c r="AR97" i="5"/>
  <c r="CA97" i="5"/>
  <c r="AQ97" i="5"/>
  <c r="BY97" i="5"/>
  <c r="AE97" i="5"/>
  <c r="BX97" i="5"/>
  <c r="AC97" i="5"/>
  <c r="BU97" i="5"/>
  <c r="AA97" i="5"/>
  <c r="BX111" i="5"/>
  <c r="BN111" i="5"/>
  <c r="BD111" i="5"/>
  <c r="AT111" i="5"/>
  <c r="AJ111" i="5"/>
  <c r="Z111" i="5"/>
  <c r="P111" i="5"/>
  <c r="F111" i="5"/>
  <c r="CF111" i="5"/>
  <c r="BV111" i="5"/>
  <c r="BL111" i="5"/>
  <c r="BB111" i="5"/>
  <c r="AR111" i="5"/>
  <c r="AH111" i="5"/>
  <c r="X111" i="5"/>
  <c r="N111" i="5"/>
  <c r="D111" i="5"/>
  <c r="CD111" i="5"/>
  <c r="BR111" i="5"/>
  <c r="BF111" i="5"/>
  <c r="AS111" i="5"/>
  <c r="AF111" i="5"/>
  <c r="T111" i="5"/>
  <c r="H111" i="5"/>
  <c r="CC111" i="5"/>
  <c r="BQ111" i="5"/>
  <c r="BE111" i="5"/>
  <c r="AQ111" i="5"/>
  <c r="AE111" i="5"/>
  <c r="S111" i="5"/>
  <c r="G111" i="5"/>
  <c r="CB111" i="5"/>
  <c r="BP111" i="5"/>
  <c r="BC111" i="5"/>
  <c r="AP111" i="5"/>
  <c r="AD111" i="5"/>
  <c r="R111" i="5"/>
  <c r="E111" i="5"/>
  <c r="BT111" i="5"/>
  <c r="BH111" i="5"/>
  <c r="AV111" i="5"/>
  <c r="AI111" i="5"/>
  <c r="V111" i="5"/>
  <c r="J111" i="5"/>
  <c r="BS111" i="5"/>
  <c r="AX111" i="5"/>
  <c r="AB111" i="5"/>
  <c r="I111" i="5"/>
  <c r="BO111" i="5"/>
  <c r="AW111" i="5"/>
  <c r="AA111" i="5"/>
  <c r="BM111" i="5"/>
  <c r="AU111" i="5"/>
  <c r="Y111" i="5"/>
  <c r="BU111" i="5"/>
  <c r="AY111" i="5"/>
  <c r="AC111" i="5"/>
  <c r="K111" i="5"/>
  <c r="CA111" i="5"/>
  <c r="AO111" i="5"/>
  <c r="M111" i="5"/>
  <c r="BZ111" i="5"/>
  <c r="AN111" i="5"/>
  <c r="L111" i="5"/>
  <c r="BY111" i="5"/>
  <c r="AM111" i="5"/>
  <c r="BG111" i="5"/>
  <c r="U111" i="5"/>
  <c r="AK111" i="5"/>
  <c r="AG111" i="5"/>
  <c r="CE111" i="5"/>
  <c r="W111" i="5"/>
  <c r="BW111" i="5"/>
  <c r="Q111" i="5"/>
  <c r="BK111" i="5"/>
  <c r="O111" i="5"/>
  <c r="BJ111" i="5"/>
  <c r="BI111" i="5"/>
  <c r="BA111" i="5"/>
  <c r="AZ111" i="5"/>
  <c r="AL111" i="5"/>
  <c r="CF150" i="5"/>
  <c r="BV150" i="5"/>
  <c r="BL150" i="5"/>
  <c r="BB150" i="5"/>
  <c r="AR150" i="5"/>
  <c r="AH150" i="5"/>
  <c r="X150" i="5"/>
  <c r="N150" i="5"/>
  <c r="D150" i="5"/>
  <c r="CE150" i="5"/>
  <c r="BU150" i="5"/>
  <c r="BK150" i="5"/>
  <c r="BA150" i="5"/>
  <c r="AQ150" i="5"/>
  <c r="AG150" i="5"/>
  <c r="W150" i="5"/>
  <c r="M150" i="5"/>
  <c r="CD150" i="5"/>
  <c r="BT150" i="5"/>
  <c r="BJ150" i="5"/>
  <c r="AZ150" i="5"/>
  <c r="AP150" i="5"/>
  <c r="AF150" i="5"/>
  <c r="V150" i="5"/>
  <c r="L150" i="5"/>
  <c r="BW150" i="5"/>
  <c r="BM150" i="5"/>
  <c r="BC150" i="5"/>
  <c r="AS150" i="5"/>
  <c r="AI150" i="5"/>
  <c r="Y150" i="5"/>
  <c r="O150" i="5"/>
  <c r="E150" i="5"/>
  <c r="CA150" i="5"/>
  <c r="BI150" i="5"/>
  <c r="AU150" i="5"/>
  <c r="AC150" i="5"/>
  <c r="K150" i="5"/>
  <c r="BZ150" i="5"/>
  <c r="BH150" i="5"/>
  <c r="AT150" i="5"/>
  <c r="AB150" i="5"/>
  <c r="J150" i="5"/>
  <c r="BY150" i="5"/>
  <c r="BG150" i="5"/>
  <c r="AO150" i="5"/>
  <c r="AA150" i="5"/>
  <c r="I150" i="5"/>
  <c r="CC150" i="5"/>
  <c r="BO150" i="5"/>
  <c r="AW150" i="5"/>
  <c r="AE150" i="5"/>
  <c r="Q150" i="5"/>
  <c r="BF150" i="5"/>
  <c r="AJ150" i="5"/>
  <c r="F150" i="5"/>
  <c r="BE150" i="5"/>
  <c r="AD150" i="5"/>
  <c r="BD150" i="5"/>
  <c r="Z150" i="5"/>
  <c r="BP150" i="5"/>
  <c r="AL150" i="5"/>
  <c r="H150" i="5"/>
  <c r="BN150" i="5"/>
  <c r="R150" i="5"/>
  <c r="AY150" i="5"/>
  <c r="P150" i="5"/>
  <c r="AX150" i="5"/>
  <c r="G150" i="5"/>
  <c r="AV150" i="5"/>
  <c r="AN150" i="5"/>
  <c r="CB150" i="5"/>
  <c r="AM150" i="5"/>
  <c r="BX150" i="5"/>
  <c r="AK150" i="5"/>
  <c r="BS150" i="5"/>
  <c r="U150" i="5"/>
  <c r="BR150" i="5"/>
  <c r="T150" i="5"/>
  <c r="BQ150" i="5"/>
  <c r="S150" i="5"/>
  <c r="BY49" i="5"/>
  <c r="BO49" i="5"/>
  <c r="BE49" i="5"/>
  <c r="AU49" i="5"/>
  <c r="AK49" i="5"/>
  <c r="AA49" i="5"/>
  <c r="Q49" i="5"/>
  <c r="G49" i="5"/>
  <c r="BX49" i="5"/>
  <c r="BN49" i="5"/>
  <c r="BD49" i="5"/>
  <c r="AT49" i="5"/>
  <c r="AJ49" i="5"/>
  <c r="Z49" i="5"/>
  <c r="P49" i="5"/>
  <c r="F49" i="5"/>
  <c r="BW49" i="5"/>
  <c r="BM49" i="5"/>
  <c r="BC49" i="5"/>
  <c r="AS49" i="5"/>
  <c r="AI49" i="5"/>
  <c r="Y49" i="5"/>
  <c r="O49" i="5"/>
  <c r="E49" i="5"/>
  <c r="BZ49" i="5"/>
  <c r="BP49" i="5"/>
  <c r="BF49" i="5"/>
  <c r="AV49" i="5"/>
  <c r="AL49" i="5"/>
  <c r="AB49" i="5"/>
  <c r="R49" i="5"/>
  <c r="H49" i="5"/>
  <c r="BV49" i="5"/>
  <c r="BH49" i="5"/>
  <c r="AP49" i="5"/>
  <c r="X49" i="5"/>
  <c r="J49" i="5"/>
  <c r="BU49" i="5"/>
  <c r="BG49" i="5"/>
  <c r="AO49" i="5"/>
  <c r="W49" i="5"/>
  <c r="I49" i="5"/>
  <c r="BT49" i="5"/>
  <c r="BB49" i="5"/>
  <c r="AN49" i="5"/>
  <c r="V49" i="5"/>
  <c r="D49" i="5"/>
  <c r="CC49" i="5"/>
  <c r="BK49" i="5"/>
  <c r="AW49" i="5"/>
  <c r="AE49" i="5"/>
  <c r="M49" i="5"/>
  <c r="BR49" i="5"/>
  <c r="AQ49" i="5"/>
  <c r="N49" i="5"/>
  <c r="BQ49" i="5"/>
  <c r="AM49" i="5"/>
  <c r="L49" i="5"/>
  <c r="BL49" i="5"/>
  <c r="AH49" i="5"/>
  <c r="K49" i="5"/>
  <c r="BJ49" i="5"/>
  <c r="AG49" i="5"/>
  <c r="CF49" i="5"/>
  <c r="BI49" i="5"/>
  <c r="AF49" i="5"/>
  <c r="CE49" i="5"/>
  <c r="BA49" i="5"/>
  <c r="AD49" i="5"/>
  <c r="CD49" i="5"/>
  <c r="AZ49" i="5"/>
  <c r="AC49" i="5"/>
  <c r="CB49" i="5"/>
  <c r="AY49" i="5"/>
  <c r="U49" i="5"/>
  <c r="CA49" i="5"/>
  <c r="AX49" i="5"/>
  <c r="T49" i="5"/>
  <c r="BS49" i="5"/>
  <c r="AR49" i="5"/>
  <c r="S49" i="5"/>
  <c r="N499" i="3"/>
  <c r="M499" i="3"/>
  <c r="N60" i="3"/>
  <c r="M60" i="3"/>
  <c r="N323" i="3"/>
  <c r="M323" i="3"/>
  <c r="N193" i="3"/>
  <c r="M193" i="3"/>
  <c r="N305" i="3"/>
  <c r="M305" i="3"/>
  <c r="L296" i="3"/>
  <c r="M14" i="3"/>
  <c r="N14" i="3"/>
  <c r="CC273" i="5"/>
  <c r="BS273" i="5"/>
  <c r="BI273" i="5"/>
  <c r="AY273" i="5"/>
  <c r="AO273" i="5"/>
  <c r="AE273" i="5"/>
  <c r="U273" i="5"/>
  <c r="K273" i="5"/>
  <c r="CB273" i="5"/>
  <c r="BR273" i="5"/>
  <c r="BH273" i="5"/>
  <c r="AX273" i="5"/>
  <c r="AN273" i="5"/>
  <c r="AD273" i="5"/>
  <c r="T273" i="5"/>
  <c r="J273" i="5"/>
  <c r="CA273" i="5"/>
  <c r="BQ273" i="5"/>
  <c r="BG273" i="5"/>
  <c r="AW273" i="5"/>
  <c r="AM273" i="5"/>
  <c r="AC273" i="5"/>
  <c r="S273" i="5"/>
  <c r="I273" i="5"/>
  <c r="CD273" i="5"/>
  <c r="BT273" i="5"/>
  <c r="BJ273" i="5"/>
  <c r="AZ273" i="5"/>
  <c r="AP273" i="5"/>
  <c r="AF273" i="5"/>
  <c r="V273" i="5"/>
  <c r="L273" i="5"/>
  <c r="BY273" i="5"/>
  <c r="BK273" i="5"/>
  <c r="AS273" i="5"/>
  <c r="AA273" i="5"/>
  <c r="M273" i="5"/>
  <c r="BX273" i="5"/>
  <c r="BF273" i="5"/>
  <c r="AR273" i="5"/>
  <c r="Z273" i="5"/>
  <c r="H273" i="5"/>
  <c r="BW273" i="5"/>
  <c r="BE273" i="5"/>
  <c r="AQ273" i="5"/>
  <c r="Y273" i="5"/>
  <c r="G273" i="5"/>
  <c r="BZ273" i="5"/>
  <c r="BL273" i="5"/>
  <c r="AT273" i="5"/>
  <c r="AB273" i="5"/>
  <c r="N273" i="5"/>
  <c r="BP273" i="5"/>
  <c r="AL273" i="5"/>
  <c r="P273" i="5"/>
  <c r="BO273" i="5"/>
  <c r="AK273" i="5"/>
  <c r="O273" i="5"/>
  <c r="BN273" i="5"/>
  <c r="AJ273" i="5"/>
  <c r="F273" i="5"/>
  <c r="BM273" i="5"/>
  <c r="AI273" i="5"/>
  <c r="E273" i="5"/>
  <c r="BD273" i="5"/>
  <c r="AH273" i="5"/>
  <c r="D273" i="5"/>
  <c r="BC273" i="5"/>
  <c r="AG273" i="5"/>
  <c r="CF273" i="5"/>
  <c r="BB273" i="5"/>
  <c r="X273" i="5"/>
  <c r="BU273" i="5"/>
  <c r="AU273" i="5"/>
  <c r="Q273" i="5"/>
  <c r="W273" i="5"/>
  <c r="R273" i="5"/>
  <c r="CE273" i="5"/>
  <c r="BV273" i="5"/>
  <c r="BA273" i="5"/>
  <c r="AV273" i="5"/>
  <c r="BX168" i="5"/>
  <c r="BN168" i="5"/>
  <c r="BD168" i="5"/>
  <c r="AT168" i="5"/>
  <c r="AJ168" i="5"/>
  <c r="Z168" i="5"/>
  <c r="P168" i="5"/>
  <c r="F168" i="5"/>
  <c r="BW168" i="5"/>
  <c r="BM168" i="5"/>
  <c r="BC168" i="5"/>
  <c r="AS168" i="5"/>
  <c r="AI168" i="5"/>
  <c r="Y168" i="5"/>
  <c r="O168" i="5"/>
  <c r="E168" i="5"/>
  <c r="CF168" i="5"/>
  <c r="BV168" i="5"/>
  <c r="BL168" i="5"/>
  <c r="BB168" i="5"/>
  <c r="AR168" i="5"/>
  <c r="AH168" i="5"/>
  <c r="X168" i="5"/>
  <c r="N168" i="5"/>
  <c r="D168" i="5"/>
  <c r="BY168" i="5"/>
  <c r="BO168" i="5"/>
  <c r="BE168" i="5"/>
  <c r="AU168" i="5"/>
  <c r="AK168" i="5"/>
  <c r="AA168" i="5"/>
  <c r="Q168" i="5"/>
  <c r="G168" i="5"/>
  <c r="CC168" i="5"/>
  <c r="BK168" i="5"/>
  <c r="AW168" i="5"/>
  <c r="AE168" i="5"/>
  <c r="M168" i="5"/>
  <c r="CB168" i="5"/>
  <c r="BJ168" i="5"/>
  <c r="AV168" i="5"/>
  <c r="AD168" i="5"/>
  <c r="L168" i="5"/>
  <c r="CA168" i="5"/>
  <c r="BI168" i="5"/>
  <c r="AQ168" i="5"/>
  <c r="AC168" i="5"/>
  <c r="K168" i="5"/>
  <c r="CE168" i="5"/>
  <c r="BQ168" i="5"/>
  <c r="AY168" i="5"/>
  <c r="AG168" i="5"/>
  <c r="S168" i="5"/>
  <c r="BR168" i="5"/>
  <c r="AN168" i="5"/>
  <c r="J168" i="5"/>
  <c r="BP168" i="5"/>
  <c r="AM168" i="5"/>
  <c r="I168" i="5"/>
  <c r="BH168" i="5"/>
  <c r="AL168" i="5"/>
  <c r="H168" i="5"/>
  <c r="BT168" i="5"/>
  <c r="AP168" i="5"/>
  <c r="T168" i="5"/>
  <c r="AO168" i="5"/>
  <c r="CD168" i="5"/>
  <c r="AF168" i="5"/>
  <c r="BZ168" i="5"/>
  <c r="AB168" i="5"/>
  <c r="BU168" i="5"/>
  <c r="W168" i="5"/>
  <c r="BS168" i="5"/>
  <c r="V168" i="5"/>
  <c r="BG168" i="5"/>
  <c r="U168" i="5"/>
  <c r="BF168" i="5"/>
  <c r="R168" i="5"/>
  <c r="BA168" i="5"/>
  <c r="AZ168" i="5"/>
  <c r="AX168" i="5"/>
  <c r="N40" i="3"/>
  <c r="M40" i="3"/>
  <c r="N115" i="3"/>
  <c r="M115" i="3"/>
  <c r="N275" i="3"/>
  <c r="M275" i="3"/>
  <c r="BZ500" i="5"/>
  <c r="BP500" i="5"/>
  <c r="BF500" i="5"/>
  <c r="AV500" i="5"/>
  <c r="AL500" i="5"/>
  <c r="AB500" i="5"/>
  <c r="R500" i="5"/>
  <c r="H500" i="5"/>
  <c r="BY500" i="5"/>
  <c r="BO500" i="5"/>
  <c r="BE500" i="5"/>
  <c r="AU500" i="5"/>
  <c r="AK500" i="5"/>
  <c r="AA500" i="5"/>
  <c r="Q500" i="5"/>
  <c r="G500" i="5"/>
  <c r="BX500" i="5"/>
  <c r="BN500" i="5"/>
  <c r="BD500" i="5"/>
  <c r="AT500" i="5"/>
  <c r="AJ500" i="5"/>
  <c r="Z500" i="5"/>
  <c r="P500" i="5"/>
  <c r="F500" i="5"/>
  <c r="CB500" i="5"/>
  <c r="BR500" i="5"/>
  <c r="BH500" i="5"/>
  <c r="AX500" i="5"/>
  <c r="AN500" i="5"/>
  <c r="AD500" i="5"/>
  <c r="T500" i="5"/>
  <c r="J500" i="5"/>
  <c r="BW500" i="5"/>
  <c r="BI500" i="5"/>
  <c r="AQ500" i="5"/>
  <c r="Y500" i="5"/>
  <c r="K500" i="5"/>
  <c r="BV500" i="5"/>
  <c r="BG500" i="5"/>
  <c r="AP500" i="5"/>
  <c r="X500" i="5"/>
  <c r="I500" i="5"/>
  <c r="BU500" i="5"/>
  <c r="BC500" i="5"/>
  <c r="AO500" i="5"/>
  <c r="W500" i="5"/>
  <c r="E500" i="5"/>
  <c r="CC500" i="5"/>
  <c r="BK500" i="5"/>
  <c r="AS500" i="5"/>
  <c r="AE500" i="5"/>
  <c r="M500" i="5"/>
  <c r="BJ500" i="5"/>
  <c r="AG500" i="5"/>
  <c r="CF500" i="5"/>
  <c r="BB500" i="5"/>
  <c r="AF500" i="5"/>
  <c r="CE500" i="5"/>
  <c r="BA500" i="5"/>
  <c r="AC500" i="5"/>
  <c r="BM500" i="5"/>
  <c r="AI500" i="5"/>
  <c r="L500" i="5"/>
  <c r="AZ500" i="5"/>
  <c r="N500" i="5"/>
  <c r="AY500" i="5"/>
  <c r="D500" i="5"/>
  <c r="AW500" i="5"/>
  <c r="AR500" i="5"/>
  <c r="CD500" i="5"/>
  <c r="AM500" i="5"/>
  <c r="CA500" i="5"/>
  <c r="AH500" i="5"/>
  <c r="BT500" i="5"/>
  <c r="V500" i="5"/>
  <c r="BS500" i="5"/>
  <c r="U500" i="5"/>
  <c r="BQ500" i="5"/>
  <c r="S500" i="5"/>
  <c r="BL500" i="5"/>
  <c r="O500" i="5"/>
  <c r="CF548" i="5"/>
  <c r="BV548" i="5"/>
  <c r="BL548" i="5"/>
  <c r="BB548" i="5"/>
  <c r="AR548" i="5"/>
  <c r="AH548" i="5"/>
  <c r="X548" i="5"/>
  <c r="N548" i="5"/>
  <c r="D548" i="5"/>
  <c r="CE548" i="5"/>
  <c r="BU548" i="5"/>
  <c r="BK548" i="5"/>
  <c r="BA548" i="5"/>
  <c r="AQ548" i="5"/>
  <c r="AG548" i="5"/>
  <c r="W548" i="5"/>
  <c r="M548" i="5"/>
  <c r="CD548" i="5"/>
  <c r="BT548" i="5"/>
  <c r="BJ548" i="5"/>
  <c r="AZ548" i="5"/>
  <c r="AP548" i="5"/>
  <c r="AF548" i="5"/>
  <c r="V548" i="5"/>
  <c r="L548" i="5"/>
  <c r="BX548" i="5"/>
  <c r="BN548" i="5"/>
  <c r="BD548" i="5"/>
  <c r="AT548" i="5"/>
  <c r="AJ548" i="5"/>
  <c r="Z548" i="5"/>
  <c r="P548" i="5"/>
  <c r="F548" i="5"/>
  <c r="BY548" i="5"/>
  <c r="BG548" i="5"/>
  <c r="AO548" i="5"/>
  <c r="AA548" i="5"/>
  <c r="I548" i="5"/>
  <c r="BW548" i="5"/>
  <c r="BF548" i="5"/>
  <c r="AN548" i="5"/>
  <c r="Y548" i="5"/>
  <c r="H548" i="5"/>
  <c r="BS548" i="5"/>
  <c r="BE548" i="5"/>
  <c r="AM548" i="5"/>
  <c r="U548" i="5"/>
  <c r="G548" i="5"/>
  <c r="CA548" i="5"/>
  <c r="AY548" i="5"/>
  <c r="AD548" i="5"/>
  <c r="E548" i="5"/>
  <c r="BZ548" i="5"/>
  <c r="AX548" i="5"/>
  <c r="AC548" i="5"/>
  <c r="BR548" i="5"/>
  <c r="AW548" i="5"/>
  <c r="AB548" i="5"/>
  <c r="BM548" i="5"/>
  <c r="AE548" i="5"/>
  <c r="BI548" i="5"/>
  <c r="T548" i="5"/>
  <c r="BH548" i="5"/>
  <c r="S548" i="5"/>
  <c r="CC548" i="5"/>
  <c r="AK548" i="5"/>
  <c r="CB548" i="5"/>
  <c r="AI548" i="5"/>
  <c r="BQ548" i="5"/>
  <c r="R548" i="5"/>
  <c r="AS548" i="5"/>
  <c r="BP548" i="5"/>
  <c r="BO548" i="5"/>
  <c r="BC548" i="5"/>
  <c r="K548" i="5"/>
  <c r="Q548" i="5"/>
  <c r="O548" i="5"/>
  <c r="J548" i="5"/>
  <c r="AU548" i="5"/>
  <c r="AV548" i="5"/>
  <c r="AL548" i="5"/>
  <c r="CD245" i="5"/>
  <c r="BT245" i="5"/>
  <c r="BJ245" i="5"/>
  <c r="AZ245" i="5"/>
  <c r="AP245" i="5"/>
  <c r="AF245" i="5"/>
  <c r="V245" i="5"/>
  <c r="L245" i="5"/>
  <c r="CC245" i="5"/>
  <c r="BS245" i="5"/>
  <c r="BI245" i="5"/>
  <c r="AY245" i="5"/>
  <c r="AO245" i="5"/>
  <c r="AE245" i="5"/>
  <c r="U245" i="5"/>
  <c r="K245" i="5"/>
  <c r="CB245" i="5"/>
  <c r="BR245" i="5"/>
  <c r="BH245" i="5"/>
  <c r="AX245" i="5"/>
  <c r="AN245" i="5"/>
  <c r="AD245" i="5"/>
  <c r="T245" i="5"/>
  <c r="J245" i="5"/>
  <c r="CE245" i="5"/>
  <c r="BU245" i="5"/>
  <c r="BK245" i="5"/>
  <c r="BA245" i="5"/>
  <c r="AQ245" i="5"/>
  <c r="AG245" i="5"/>
  <c r="W245" i="5"/>
  <c r="M245" i="5"/>
  <c r="BY245" i="5"/>
  <c r="BG245" i="5"/>
  <c r="AS245" i="5"/>
  <c r="AA245" i="5"/>
  <c r="I245" i="5"/>
  <c r="BX245" i="5"/>
  <c r="BF245" i="5"/>
  <c r="AR245" i="5"/>
  <c r="Z245" i="5"/>
  <c r="H245" i="5"/>
  <c r="BW245" i="5"/>
  <c r="BE245" i="5"/>
  <c r="AM245" i="5"/>
  <c r="Y245" i="5"/>
  <c r="G245" i="5"/>
  <c r="BZ245" i="5"/>
  <c r="BL245" i="5"/>
  <c r="AT245" i="5"/>
  <c r="AB245" i="5"/>
  <c r="N245" i="5"/>
  <c r="BV245" i="5"/>
  <c r="AV245" i="5"/>
  <c r="R245" i="5"/>
  <c r="BQ245" i="5"/>
  <c r="AU245" i="5"/>
  <c r="Q245" i="5"/>
  <c r="BP245" i="5"/>
  <c r="AL245" i="5"/>
  <c r="P245" i="5"/>
  <c r="CF245" i="5"/>
  <c r="BB245" i="5"/>
  <c r="X245" i="5"/>
  <c r="AK245" i="5"/>
  <c r="AJ245" i="5"/>
  <c r="AI245" i="5"/>
  <c r="CA245" i="5"/>
  <c r="AH245" i="5"/>
  <c r="BO245" i="5"/>
  <c r="AC245" i="5"/>
  <c r="BN245" i="5"/>
  <c r="S245" i="5"/>
  <c r="BM245" i="5"/>
  <c r="O245" i="5"/>
  <c r="BD245" i="5"/>
  <c r="F245" i="5"/>
  <c r="BC245" i="5"/>
  <c r="E245" i="5"/>
  <c r="AW245" i="5"/>
  <c r="D245" i="5"/>
  <c r="BY277" i="5"/>
  <c r="BO277" i="5"/>
  <c r="BE277" i="5"/>
  <c r="AU277" i="5"/>
  <c r="AK277" i="5"/>
  <c r="AA277" i="5"/>
  <c r="Q277" i="5"/>
  <c r="G277" i="5"/>
  <c r="BX277" i="5"/>
  <c r="BN277" i="5"/>
  <c r="BD277" i="5"/>
  <c r="AT277" i="5"/>
  <c r="AJ277" i="5"/>
  <c r="Z277" i="5"/>
  <c r="P277" i="5"/>
  <c r="F277" i="5"/>
  <c r="BW277" i="5"/>
  <c r="BM277" i="5"/>
  <c r="BC277" i="5"/>
  <c r="AS277" i="5"/>
  <c r="AI277" i="5"/>
  <c r="Y277" i="5"/>
  <c r="O277" i="5"/>
  <c r="E277" i="5"/>
  <c r="BZ277" i="5"/>
  <c r="BP277" i="5"/>
  <c r="BF277" i="5"/>
  <c r="AV277" i="5"/>
  <c r="AL277" i="5"/>
  <c r="AB277" i="5"/>
  <c r="R277" i="5"/>
  <c r="H277" i="5"/>
  <c r="CE277" i="5"/>
  <c r="BQ277" i="5"/>
  <c r="AY277" i="5"/>
  <c r="AG277" i="5"/>
  <c r="S277" i="5"/>
  <c r="CD277" i="5"/>
  <c r="BL277" i="5"/>
  <c r="AX277" i="5"/>
  <c r="AF277" i="5"/>
  <c r="N277" i="5"/>
  <c r="CC277" i="5"/>
  <c r="BK277" i="5"/>
  <c r="AW277" i="5"/>
  <c r="AE277" i="5"/>
  <c r="M277" i="5"/>
  <c r="CF277" i="5"/>
  <c r="BR277" i="5"/>
  <c r="AZ277" i="5"/>
  <c r="AH277" i="5"/>
  <c r="T277" i="5"/>
  <c r="BH277" i="5"/>
  <c r="AD277" i="5"/>
  <c r="D277" i="5"/>
  <c r="BG277" i="5"/>
  <c r="AC277" i="5"/>
  <c r="CB277" i="5"/>
  <c r="BB277" i="5"/>
  <c r="X277" i="5"/>
  <c r="CA277" i="5"/>
  <c r="BA277" i="5"/>
  <c r="W277" i="5"/>
  <c r="BV277" i="5"/>
  <c r="AR277" i="5"/>
  <c r="V277" i="5"/>
  <c r="BU277" i="5"/>
  <c r="AQ277" i="5"/>
  <c r="U277" i="5"/>
  <c r="BT277" i="5"/>
  <c r="AP277" i="5"/>
  <c r="L277" i="5"/>
  <c r="BI277" i="5"/>
  <c r="AM277" i="5"/>
  <c r="I277" i="5"/>
  <c r="BS277" i="5"/>
  <c r="BJ277" i="5"/>
  <c r="AO277" i="5"/>
  <c r="AN277" i="5"/>
  <c r="K277" i="5"/>
  <c r="J277" i="5"/>
  <c r="BY309" i="5"/>
  <c r="BO309" i="5"/>
  <c r="BE309" i="5"/>
  <c r="AU309" i="5"/>
  <c r="AK309" i="5"/>
  <c r="AA309" i="5"/>
  <c r="Q309" i="5"/>
  <c r="G309" i="5"/>
  <c r="BX309" i="5"/>
  <c r="BN309" i="5"/>
  <c r="BD309" i="5"/>
  <c r="AT309" i="5"/>
  <c r="AJ309" i="5"/>
  <c r="Z309" i="5"/>
  <c r="P309" i="5"/>
  <c r="F309" i="5"/>
  <c r="BW309" i="5"/>
  <c r="BM309" i="5"/>
  <c r="BC309" i="5"/>
  <c r="AS309" i="5"/>
  <c r="AI309" i="5"/>
  <c r="Y309" i="5"/>
  <c r="O309" i="5"/>
  <c r="E309" i="5"/>
  <c r="BZ309" i="5"/>
  <c r="BP309" i="5"/>
  <c r="BF309" i="5"/>
  <c r="AV309" i="5"/>
  <c r="AL309" i="5"/>
  <c r="AB309" i="5"/>
  <c r="R309" i="5"/>
  <c r="H309" i="5"/>
  <c r="BT309" i="5"/>
  <c r="BB309" i="5"/>
  <c r="AN309" i="5"/>
  <c r="V309" i="5"/>
  <c r="D309" i="5"/>
  <c r="BS309" i="5"/>
  <c r="BA309" i="5"/>
  <c r="AM309" i="5"/>
  <c r="U309" i="5"/>
  <c r="CF309" i="5"/>
  <c r="BR309" i="5"/>
  <c r="AZ309" i="5"/>
  <c r="AH309" i="5"/>
  <c r="T309" i="5"/>
  <c r="CD309" i="5"/>
  <c r="BL309" i="5"/>
  <c r="AX309" i="5"/>
  <c r="AF309" i="5"/>
  <c r="CC309" i="5"/>
  <c r="BK309" i="5"/>
  <c r="AW309" i="5"/>
  <c r="AE309" i="5"/>
  <c r="CB309" i="5"/>
  <c r="BJ309" i="5"/>
  <c r="AR309" i="5"/>
  <c r="AD309" i="5"/>
  <c r="L309" i="5"/>
  <c r="CA309" i="5"/>
  <c r="BI309" i="5"/>
  <c r="AQ309" i="5"/>
  <c r="AC309" i="5"/>
  <c r="BU309" i="5"/>
  <c r="BG309" i="5"/>
  <c r="AO309" i="5"/>
  <c r="W309" i="5"/>
  <c r="I309" i="5"/>
  <c r="AG309" i="5"/>
  <c r="X309" i="5"/>
  <c r="S309" i="5"/>
  <c r="AP309" i="5"/>
  <c r="BH309" i="5"/>
  <c r="AY309" i="5"/>
  <c r="N309" i="5"/>
  <c r="M309" i="5"/>
  <c r="K309" i="5"/>
  <c r="J309" i="5"/>
  <c r="CE309" i="5"/>
  <c r="BV309" i="5"/>
  <c r="BQ309" i="5"/>
  <c r="CA397" i="5"/>
  <c r="BQ397" i="5"/>
  <c r="BG397" i="5"/>
  <c r="AW397" i="5"/>
  <c r="AM397" i="5"/>
  <c r="AC397" i="5"/>
  <c r="S397" i="5"/>
  <c r="I397" i="5"/>
  <c r="BX397" i="5"/>
  <c r="BM397" i="5"/>
  <c r="BB397" i="5"/>
  <c r="AQ397" i="5"/>
  <c r="AF397" i="5"/>
  <c r="U397" i="5"/>
  <c r="J397" i="5"/>
  <c r="BW397" i="5"/>
  <c r="BL397" i="5"/>
  <c r="BA397" i="5"/>
  <c r="AP397" i="5"/>
  <c r="AE397" i="5"/>
  <c r="T397" i="5"/>
  <c r="H397" i="5"/>
  <c r="BV397" i="5"/>
  <c r="BK397" i="5"/>
  <c r="AZ397" i="5"/>
  <c r="AO397" i="5"/>
  <c r="AD397" i="5"/>
  <c r="R397" i="5"/>
  <c r="G397" i="5"/>
  <c r="BZ397" i="5"/>
  <c r="BO397" i="5"/>
  <c r="BD397" i="5"/>
  <c r="AS397" i="5"/>
  <c r="AH397" i="5"/>
  <c r="W397" i="5"/>
  <c r="L397" i="5"/>
  <c r="BU397" i="5"/>
  <c r="BE397" i="5"/>
  <c r="AK397" i="5"/>
  <c r="Q397" i="5"/>
  <c r="BT397" i="5"/>
  <c r="BC397" i="5"/>
  <c r="AJ397" i="5"/>
  <c r="P397" i="5"/>
  <c r="BS397" i="5"/>
  <c r="AY397" i="5"/>
  <c r="AI397" i="5"/>
  <c r="O397" i="5"/>
  <c r="CB397" i="5"/>
  <c r="BH397" i="5"/>
  <c r="AN397" i="5"/>
  <c r="X397" i="5"/>
  <c r="D397" i="5"/>
  <c r="CE397" i="5"/>
  <c r="AX397" i="5"/>
  <c r="Y397" i="5"/>
  <c r="CD397" i="5"/>
  <c r="AV397" i="5"/>
  <c r="V397" i="5"/>
  <c r="CC397" i="5"/>
  <c r="AU397" i="5"/>
  <c r="N397" i="5"/>
  <c r="CF397" i="5"/>
  <c r="BF397" i="5"/>
  <c r="Z397" i="5"/>
  <c r="BP397" i="5"/>
  <c r="M397" i="5"/>
  <c r="BN397" i="5"/>
  <c r="K397" i="5"/>
  <c r="BJ397" i="5"/>
  <c r="F397" i="5"/>
  <c r="BR397" i="5"/>
  <c r="AA397" i="5"/>
  <c r="BY397" i="5"/>
  <c r="BI397" i="5"/>
  <c r="AT397" i="5"/>
  <c r="AR397" i="5"/>
  <c r="AL397" i="5"/>
  <c r="AG397" i="5"/>
  <c r="AB397" i="5"/>
  <c r="E397" i="5"/>
  <c r="BZ478" i="5"/>
  <c r="BP478" i="5"/>
  <c r="BF478" i="5"/>
  <c r="AV478" i="5"/>
  <c r="AL478" i="5"/>
  <c r="AB478" i="5"/>
  <c r="R478" i="5"/>
  <c r="H478" i="5"/>
  <c r="BY478" i="5"/>
  <c r="BO478" i="5"/>
  <c r="BE478" i="5"/>
  <c r="AU478" i="5"/>
  <c r="AK478" i="5"/>
  <c r="AA478" i="5"/>
  <c r="Q478" i="5"/>
  <c r="G478" i="5"/>
  <c r="BX478" i="5"/>
  <c r="BN478" i="5"/>
  <c r="BD478" i="5"/>
  <c r="AT478" i="5"/>
  <c r="AJ478" i="5"/>
  <c r="Z478" i="5"/>
  <c r="P478" i="5"/>
  <c r="F478" i="5"/>
  <c r="BV478" i="5"/>
  <c r="BI478" i="5"/>
  <c r="AS478" i="5"/>
  <c r="AF478" i="5"/>
  <c r="S478" i="5"/>
  <c r="BU478" i="5"/>
  <c r="BH478" i="5"/>
  <c r="AR478" i="5"/>
  <c r="AE478" i="5"/>
  <c r="O478" i="5"/>
  <c r="BT478" i="5"/>
  <c r="BG478" i="5"/>
  <c r="AQ478" i="5"/>
  <c r="AD478" i="5"/>
  <c r="N478" i="5"/>
  <c r="CA478" i="5"/>
  <c r="BK478" i="5"/>
  <c r="AX478" i="5"/>
  <c r="AH478" i="5"/>
  <c r="U478" i="5"/>
  <c r="E478" i="5"/>
  <c r="CD478" i="5"/>
  <c r="BC478" i="5"/>
  <c r="AI478" i="5"/>
  <c r="K478" i="5"/>
  <c r="CC478" i="5"/>
  <c r="BB478" i="5"/>
  <c r="AG478" i="5"/>
  <c r="J478" i="5"/>
  <c r="CB478" i="5"/>
  <c r="BA478" i="5"/>
  <c r="AC478" i="5"/>
  <c r="I478" i="5"/>
  <c r="CF478" i="5"/>
  <c r="BL478" i="5"/>
  <c r="AN478" i="5"/>
  <c r="M478" i="5"/>
  <c r="BS478" i="5"/>
  <c r="AM478" i="5"/>
  <c r="BR478" i="5"/>
  <c r="Y478" i="5"/>
  <c r="BQ478" i="5"/>
  <c r="X478" i="5"/>
  <c r="CE478" i="5"/>
  <c r="AP478" i="5"/>
  <c r="T478" i="5"/>
  <c r="BW478" i="5"/>
  <c r="L478" i="5"/>
  <c r="BM478" i="5"/>
  <c r="D478" i="5"/>
  <c r="BJ478" i="5"/>
  <c r="AZ478" i="5"/>
  <c r="AY478" i="5"/>
  <c r="AW478" i="5"/>
  <c r="W478" i="5"/>
  <c r="AO478" i="5"/>
  <c r="V478" i="5"/>
  <c r="CF218" i="5"/>
  <c r="BV218" i="5"/>
  <c r="BL218" i="5"/>
  <c r="BB218" i="5"/>
  <c r="AR218" i="5"/>
  <c r="AH218" i="5"/>
  <c r="X218" i="5"/>
  <c r="N218" i="5"/>
  <c r="D218" i="5"/>
  <c r="CE218" i="5"/>
  <c r="BU218" i="5"/>
  <c r="BK218" i="5"/>
  <c r="BA218" i="5"/>
  <c r="AQ218" i="5"/>
  <c r="AG218" i="5"/>
  <c r="W218" i="5"/>
  <c r="M218" i="5"/>
  <c r="CD218" i="5"/>
  <c r="BT218" i="5"/>
  <c r="BJ218" i="5"/>
  <c r="AZ218" i="5"/>
  <c r="AP218" i="5"/>
  <c r="AF218" i="5"/>
  <c r="V218" i="5"/>
  <c r="L218" i="5"/>
  <c r="BW218" i="5"/>
  <c r="BM218" i="5"/>
  <c r="BC218" i="5"/>
  <c r="AS218" i="5"/>
  <c r="AI218" i="5"/>
  <c r="Y218" i="5"/>
  <c r="O218" i="5"/>
  <c r="E218" i="5"/>
  <c r="CC218" i="5"/>
  <c r="BO218" i="5"/>
  <c r="AW218" i="5"/>
  <c r="AE218" i="5"/>
  <c r="Q218" i="5"/>
  <c r="CB218" i="5"/>
  <c r="BN218" i="5"/>
  <c r="AV218" i="5"/>
  <c r="AD218" i="5"/>
  <c r="P218" i="5"/>
  <c r="CA218" i="5"/>
  <c r="BI218" i="5"/>
  <c r="AU218" i="5"/>
  <c r="AC218" i="5"/>
  <c r="K218" i="5"/>
  <c r="BP218" i="5"/>
  <c r="AX218" i="5"/>
  <c r="AJ218" i="5"/>
  <c r="R218" i="5"/>
  <c r="BH218" i="5"/>
  <c r="AL218" i="5"/>
  <c r="H218" i="5"/>
  <c r="BG218" i="5"/>
  <c r="AK218" i="5"/>
  <c r="G218" i="5"/>
  <c r="BF218" i="5"/>
  <c r="AB218" i="5"/>
  <c r="F218" i="5"/>
  <c r="BR218" i="5"/>
  <c r="AN218" i="5"/>
  <c r="J218" i="5"/>
  <c r="AY218" i="5"/>
  <c r="AT218" i="5"/>
  <c r="AO218" i="5"/>
  <c r="BZ218" i="5"/>
  <c r="AM218" i="5"/>
  <c r="BY218" i="5"/>
  <c r="AA218" i="5"/>
  <c r="BE218" i="5"/>
  <c r="S218" i="5"/>
  <c r="BD218" i="5"/>
  <c r="Z218" i="5"/>
  <c r="U218" i="5"/>
  <c r="T218" i="5"/>
  <c r="I218" i="5"/>
  <c r="BX218" i="5"/>
  <c r="BS218" i="5"/>
  <c r="BQ218" i="5"/>
  <c r="BZ146" i="5"/>
  <c r="BP146" i="5"/>
  <c r="BF146" i="5"/>
  <c r="AV146" i="5"/>
  <c r="AL146" i="5"/>
  <c r="AB146" i="5"/>
  <c r="R146" i="5"/>
  <c r="H146" i="5"/>
  <c r="BY146" i="5"/>
  <c r="BO146" i="5"/>
  <c r="BE146" i="5"/>
  <c r="AU146" i="5"/>
  <c r="AK146" i="5"/>
  <c r="AA146" i="5"/>
  <c r="Q146" i="5"/>
  <c r="G146" i="5"/>
  <c r="BX146" i="5"/>
  <c r="BN146" i="5"/>
  <c r="BD146" i="5"/>
  <c r="AT146" i="5"/>
  <c r="AJ146" i="5"/>
  <c r="Z146" i="5"/>
  <c r="P146" i="5"/>
  <c r="F146" i="5"/>
  <c r="CA146" i="5"/>
  <c r="BQ146" i="5"/>
  <c r="BG146" i="5"/>
  <c r="AW146" i="5"/>
  <c r="AM146" i="5"/>
  <c r="AC146" i="5"/>
  <c r="S146" i="5"/>
  <c r="I146" i="5"/>
  <c r="BU146" i="5"/>
  <c r="BC146" i="5"/>
  <c r="AO146" i="5"/>
  <c r="W146" i="5"/>
  <c r="E146" i="5"/>
  <c r="BT146" i="5"/>
  <c r="BB146" i="5"/>
  <c r="AN146" i="5"/>
  <c r="V146" i="5"/>
  <c r="D146" i="5"/>
  <c r="BS146" i="5"/>
  <c r="BA146" i="5"/>
  <c r="AI146" i="5"/>
  <c r="U146" i="5"/>
  <c r="BW146" i="5"/>
  <c r="BI146" i="5"/>
  <c r="AQ146" i="5"/>
  <c r="Y146" i="5"/>
  <c r="K146" i="5"/>
  <c r="BR146" i="5"/>
  <c r="AR146" i="5"/>
  <c r="N146" i="5"/>
  <c r="BM146" i="5"/>
  <c r="AP146" i="5"/>
  <c r="M146" i="5"/>
  <c r="BL146" i="5"/>
  <c r="AH146" i="5"/>
  <c r="L146" i="5"/>
  <c r="CB146" i="5"/>
  <c r="AX146" i="5"/>
  <c r="T146" i="5"/>
  <c r="CD146" i="5"/>
  <c r="AF146" i="5"/>
  <c r="CC146" i="5"/>
  <c r="AE146" i="5"/>
  <c r="BV146" i="5"/>
  <c r="AD146" i="5"/>
  <c r="BK146" i="5"/>
  <c r="X146" i="5"/>
  <c r="BJ146" i="5"/>
  <c r="O146" i="5"/>
  <c r="BH146" i="5"/>
  <c r="J146" i="5"/>
  <c r="AZ146" i="5"/>
  <c r="AY146" i="5"/>
  <c r="CF146" i="5"/>
  <c r="AS146" i="5"/>
  <c r="CE146" i="5"/>
  <c r="AG146" i="5"/>
  <c r="CE48" i="5"/>
  <c r="BU48" i="5"/>
  <c r="BK48" i="5"/>
  <c r="BA48" i="5"/>
  <c r="AQ48" i="5"/>
  <c r="AG48" i="5"/>
  <c r="W48" i="5"/>
  <c r="M48" i="5"/>
  <c r="CD48" i="5"/>
  <c r="BT48" i="5"/>
  <c r="BJ48" i="5"/>
  <c r="AZ48" i="5"/>
  <c r="AP48" i="5"/>
  <c r="AF48" i="5"/>
  <c r="V48" i="5"/>
  <c r="L48" i="5"/>
  <c r="CC48" i="5"/>
  <c r="BS48" i="5"/>
  <c r="BI48" i="5"/>
  <c r="AY48" i="5"/>
  <c r="AO48" i="5"/>
  <c r="AE48" i="5"/>
  <c r="U48" i="5"/>
  <c r="K48" i="5"/>
  <c r="CF48" i="5"/>
  <c r="BV48" i="5"/>
  <c r="BL48" i="5"/>
  <c r="BB48" i="5"/>
  <c r="AR48" i="5"/>
  <c r="AH48" i="5"/>
  <c r="X48" i="5"/>
  <c r="N48" i="5"/>
  <c r="D48" i="5"/>
  <c r="BZ48" i="5"/>
  <c r="BH48" i="5"/>
  <c r="AT48" i="5"/>
  <c r="AB48" i="5"/>
  <c r="J48" i="5"/>
  <c r="BY48" i="5"/>
  <c r="BG48" i="5"/>
  <c r="AS48" i="5"/>
  <c r="AA48" i="5"/>
  <c r="I48" i="5"/>
  <c r="BX48" i="5"/>
  <c r="BF48" i="5"/>
  <c r="AN48" i="5"/>
  <c r="Z48" i="5"/>
  <c r="H48" i="5"/>
  <c r="BO48" i="5"/>
  <c r="AW48" i="5"/>
  <c r="AI48" i="5"/>
  <c r="Q48" i="5"/>
  <c r="BR48" i="5"/>
  <c r="AU48" i="5"/>
  <c r="R48" i="5"/>
  <c r="BQ48" i="5"/>
  <c r="AM48" i="5"/>
  <c r="P48" i="5"/>
  <c r="BP48" i="5"/>
  <c r="AL48" i="5"/>
  <c r="O48" i="5"/>
  <c r="BN48" i="5"/>
  <c r="AK48" i="5"/>
  <c r="G48" i="5"/>
  <c r="BM48" i="5"/>
  <c r="AJ48" i="5"/>
  <c r="F48" i="5"/>
  <c r="BE48" i="5"/>
  <c r="AD48" i="5"/>
  <c r="E48" i="5"/>
  <c r="BD48" i="5"/>
  <c r="AC48" i="5"/>
  <c r="CB48" i="5"/>
  <c r="BC48" i="5"/>
  <c r="Y48" i="5"/>
  <c r="CA48" i="5"/>
  <c r="AX48" i="5"/>
  <c r="T48" i="5"/>
  <c r="BW48" i="5"/>
  <c r="AV48" i="5"/>
  <c r="S48" i="5"/>
  <c r="M228" i="3"/>
  <c r="N228" i="3"/>
  <c r="L76" i="3"/>
  <c r="N326" i="3"/>
  <c r="M326" i="3"/>
  <c r="N270" i="3"/>
  <c r="M270" i="3"/>
  <c r="M162" i="3"/>
  <c r="N162" i="3"/>
  <c r="N55" i="3"/>
  <c r="M55" i="3"/>
  <c r="N127" i="3"/>
  <c r="M127" i="3"/>
  <c r="BX480" i="5"/>
  <c r="BN480" i="5"/>
  <c r="BD480" i="5"/>
  <c r="AT480" i="5"/>
  <c r="AJ480" i="5"/>
  <c r="Z480" i="5"/>
  <c r="P480" i="5"/>
  <c r="F480" i="5"/>
  <c r="BW480" i="5"/>
  <c r="BM480" i="5"/>
  <c r="BC480" i="5"/>
  <c r="AS480" i="5"/>
  <c r="AI480" i="5"/>
  <c r="Y480" i="5"/>
  <c r="O480" i="5"/>
  <c r="E480" i="5"/>
  <c r="CF480" i="5"/>
  <c r="BV480" i="5"/>
  <c r="BL480" i="5"/>
  <c r="BB480" i="5"/>
  <c r="AR480" i="5"/>
  <c r="AH480" i="5"/>
  <c r="X480" i="5"/>
  <c r="N480" i="5"/>
  <c r="D480" i="5"/>
  <c r="BU480" i="5"/>
  <c r="BH480" i="5"/>
  <c r="AU480" i="5"/>
  <c r="AE480" i="5"/>
  <c r="R480" i="5"/>
  <c r="BT480" i="5"/>
  <c r="BG480" i="5"/>
  <c r="AQ480" i="5"/>
  <c r="AD480" i="5"/>
  <c r="Q480" i="5"/>
  <c r="BS480" i="5"/>
  <c r="BF480" i="5"/>
  <c r="AP480" i="5"/>
  <c r="AC480" i="5"/>
  <c r="M480" i="5"/>
  <c r="BZ480" i="5"/>
  <c r="BJ480" i="5"/>
  <c r="AW480" i="5"/>
  <c r="AG480" i="5"/>
  <c r="T480" i="5"/>
  <c r="G480" i="5"/>
  <c r="CA480" i="5"/>
  <c r="AZ480" i="5"/>
  <c r="AB480" i="5"/>
  <c r="H480" i="5"/>
  <c r="BY480" i="5"/>
  <c r="AY480" i="5"/>
  <c r="AA480" i="5"/>
  <c r="BR480" i="5"/>
  <c r="AX480" i="5"/>
  <c r="W480" i="5"/>
  <c r="BQ480" i="5"/>
  <c r="BO480" i="5"/>
  <c r="CE480" i="5"/>
  <c r="BK480" i="5"/>
  <c r="AM480" i="5"/>
  <c r="CD480" i="5"/>
  <c r="BI480" i="5"/>
  <c r="AL480" i="5"/>
  <c r="K480" i="5"/>
  <c r="CC480" i="5"/>
  <c r="BE480" i="5"/>
  <c r="AK480" i="5"/>
  <c r="J480" i="5"/>
  <c r="V480" i="5"/>
  <c r="U480" i="5"/>
  <c r="S480" i="5"/>
  <c r="AN480" i="5"/>
  <c r="BA480" i="5"/>
  <c r="AV480" i="5"/>
  <c r="AO480" i="5"/>
  <c r="AF480" i="5"/>
  <c r="L480" i="5"/>
  <c r="I480" i="5"/>
  <c r="CB480" i="5"/>
  <c r="BP480" i="5"/>
  <c r="BX528" i="5"/>
  <c r="BN528" i="5"/>
  <c r="BD528" i="5"/>
  <c r="AT528" i="5"/>
  <c r="AJ528" i="5"/>
  <c r="Z528" i="5"/>
  <c r="P528" i="5"/>
  <c r="F528" i="5"/>
  <c r="BW528" i="5"/>
  <c r="BM528" i="5"/>
  <c r="BC528" i="5"/>
  <c r="AS528" i="5"/>
  <c r="AI528" i="5"/>
  <c r="Y528" i="5"/>
  <c r="O528" i="5"/>
  <c r="E528" i="5"/>
  <c r="CF528" i="5"/>
  <c r="BV528" i="5"/>
  <c r="BL528" i="5"/>
  <c r="BB528" i="5"/>
  <c r="AR528" i="5"/>
  <c r="AH528" i="5"/>
  <c r="X528" i="5"/>
  <c r="N528" i="5"/>
  <c r="D528" i="5"/>
  <c r="BZ528" i="5"/>
  <c r="BP528" i="5"/>
  <c r="BF528" i="5"/>
  <c r="AV528" i="5"/>
  <c r="AL528" i="5"/>
  <c r="CA528" i="5"/>
  <c r="BI528" i="5"/>
  <c r="AQ528" i="5"/>
  <c r="AC528" i="5"/>
  <c r="M528" i="5"/>
  <c r="BY528" i="5"/>
  <c r="BH528" i="5"/>
  <c r="AP528" i="5"/>
  <c r="AB528" i="5"/>
  <c r="L528" i="5"/>
  <c r="BU528" i="5"/>
  <c r="BG528" i="5"/>
  <c r="AO528" i="5"/>
  <c r="AA528" i="5"/>
  <c r="K528" i="5"/>
  <c r="CC528" i="5"/>
  <c r="BK528" i="5"/>
  <c r="AW528" i="5"/>
  <c r="AE528" i="5"/>
  <c r="R528" i="5"/>
  <c r="BJ528" i="5"/>
  <c r="AG528" i="5"/>
  <c r="I528" i="5"/>
  <c r="BE528" i="5"/>
  <c r="AF528" i="5"/>
  <c r="H528" i="5"/>
  <c r="CE528" i="5"/>
  <c r="BA528" i="5"/>
  <c r="AD528" i="5"/>
  <c r="G528" i="5"/>
  <c r="BQ528" i="5"/>
  <c r="AM528" i="5"/>
  <c r="Q528" i="5"/>
  <c r="BR528" i="5"/>
  <c r="U528" i="5"/>
  <c r="BO528" i="5"/>
  <c r="T528" i="5"/>
  <c r="AZ528" i="5"/>
  <c r="S528" i="5"/>
  <c r="BT528" i="5"/>
  <c r="W528" i="5"/>
  <c r="CB528" i="5"/>
  <c r="BS528" i="5"/>
  <c r="AY528" i="5"/>
  <c r="AX528" i="5"/>
  <c r="AU528" i="5"/>
  <c r="J528" i="5"/>
  <c r="CD528" i="5"/>
  <c r="AN528" i="5"/>
  <c r="AK528" i="5"/>
  <c r="V528" i="5"/>
  <c r="CD416" i="5"/>
  <c r="BT416" i="5"/>
  <c r="BJ416" i="5"/>
  <c r="AZ416" i="5"/>
  <c r="AP416" i="5"/>
  <c r="AF416" i="5"/>
  <c r="V416" i="5"/>
  <c r="L416" i="5"/>
  <c r="CE416" i="5"/>
  <c r="BS416" i="5"/>
  <c r="BH416" i="5"/>
  <c r="AW416" i="5"/>
  <c r="AL416" i="5"/>
  <c r="AA416" i="5"/>
  <c r="P416" i="5"/>
  <c r="E416" i="5"/>
  <c r="CC416" i="5"/>
  <c r="BR416" i="5"/>
  <c r="BG416" i="5"/>
  <c r="AV416" i="5"/>
  <c r="AK416" i="5"/>
  <c r="Z416" i="5"/>
  <c r="O416" i="5"/>
  <c r="D416" i="5"/>
  <c r="CB416" i="5"/>
  <c r="BQ416" i="5"/>
  <c r="BF416" i="5"/>
  <c r="AU416" i="5"/>
  <c r="AJ416" i="5"/>
  <c r="Y416" i="5"/>
  <c r="N416" i="5"/>
  <c r="BV416" i="5"/>
  <c r="BK416" i="5"/>
  <c r="AY416" i="5"/>
  <c r="AN416" i="5"/>
  <c r="AC416" i="5"/>
  <c r="R416" i="5"/>
  <c r="G416" i="5"/>
  <c r="CA416" i="5"/>
  <c r="BL416" i="5"/>
  <c r="AR416" i="5"/>
  <c r="X416" i="5"/>
  <c r="H416" i="5"/>
  <c r="BZ416" i="5"/>
  <c r="BI416" i="5"/>
  <c r="AQ416" i="5"/>
  <c r="W416" i="5"/>
  <c r="F416" i="5"/>
  <c r="BY416" i="5"/>
  <c r="BE416" i="5"/>
  <c r="AO416" i="5"/>
  <c r="U416" i="5"/>
  <c r="BX416" i="5"/>
  <c r="BA416" i="5"/>
  <c r="AB416" i="5"/>
  <c r="BW416" i="5"/>
  <c r="AX416" i="5"/>
  <c r="T416" i="5"/>
  <c r="BU416" i="5"/>
  <c r="AT416" i="5"/>
  <c r="S416" i="5"/>
  <c r="BC416" i="5"/>
  <c r="AE416" i="5"/>
  <c r="BP416" i="5"/>
  <c r="AG416" i="5"/>
  <c r="BO416" i="5"/>
  <c r="AD416" i="5"/>
  <c r="BN416" i="5"/>
  <c r="Q416" i="5"/>
  <c r="BM416" i="5"/>
  <c r="M416" i="5"/>
  <c r="BD416" i="5"/>
  <c r="K416" i="5"/>
  <c r="BB416" i="5"/>
  <c r="J416" i="5"/>
  <c r="AI416" i="5"/>
  <c r="AH416" i="5"/>
  <c r="I416" i="5"/>
  <c r="AM416" i="5"/>
  <c r="CF416" i="5"/>
  <c r="AS416" i="5"/>
  <c r="BX226" i="5"/>
  <c r="BN226" i="5"/>
  <c r="BD226" i="5"/>
  <c r="AT226" i="5"/>
  <c r="AJ226" i="5"/>
  <c r="Z226" i="5"/>
  <c r="P226" i="5"/>
  <c r="F226" i="5"/>
  <c r="BW226" i="5"/>
  <c r="BM226" i="5"/>
  <c r="BC226" i="5"/>
  <c r="AS226" i="5"/>
  <c r="AI226" i="5"/>
  <c r="Y226" i="5"/>
  <c r="O226" i="5"/>
  <c r="E226" i="5"/>
  <c r="CF226" i="5"/>
  <c r="BV226" i="5"/>
  <c r="BL226" i="5"/>
  <c r="BB226" i="5"/>
  <c r="AR226" i="5"/>
  <c r="AH226" i="5"/>
  <c r="X226" i="5"/>
  <c r="N226" i="5"/>
  <c r="D226" i="5"/>
  <c r="BY226" i="5"/>
  <c r="BO226" i="5"/>
  <c r="BE226" i="5"/>
  <c r="AU226" i="5"/>
  <c r="AK226" i="5"/>
  <c r="AA226" i="5"/>
  <c r="Q226" i="5"/>
  <c r="G226" i="5"/>
  <c r="CA226" i="5"/>
  <c r="BI226" i="5"/>
  <c r="AQ226" i="5"/>
  <c r="AC226" i="5"/>
  <c r="K226" i="5"/>
  <c r="BZ226" i="5"/>
  <c r="BH226" i="5"/>
  <c r="AP226" i="5"/>
  <c r="AB226" i="5"/>
  <c r="J226" i="5"/>
  <c r="BU226" i="5"/>
  <c r="BG226" i="5"/>
  <c r="AO226" i="5"/>
  <c r="W226" i="5"/>
  <c r="I226" i="5"/>
  <c r="CB226" i="5"/>
  <c r="BJ226" i="5"/>
  <c r="AV226" i="5"/>
  <c r="AD226" i="5"/>
  <c r="L226" i="5"/>
  <c r="BR226" i="5"/>
  <c r="AN226" i="5"/>
  <c r="R226" i="5"/>
  <c r="BQ226" i="5"/>
  <c r="AM226" i="5"/>
  <c r="M226" i="5"/>
  <c r="BP226" i="5"/>
  <c r="AL226" i="5"/>
  <c r="H226" i="5"/>
  <c r="BT226" i="5"/>
  <c r="AX226" i="5"/>
  <c r="T226" i="5"/>
  <c r="BA226" i="5"/>
  <c r="AZ226" i="5"/>
  <c r="AY226" i="5"/>
  <c r="AW226" i="5"/>
  <c r="CE226" i="5"/>
  <c r="AG226" i="5"/>
  <c r="BK226" i="5"/>
  <c r="U226" i="5"/>
  <c r="BF226" i="5"/>
  <c r="AF226" i="5"/>
  <c r="AE226" i="5"/>
  <c r="V226" i="5"/>
  <c r="S226" i="5"/>
  <c r="CD226" i="5"/>
  <c r="CC226" i="5"/>
  <c r="BS226" i="5"/>
  <c r="BX454" i="5"/>
  <c r="BN454" i="5"/>
  <c r="BD454" i="5"/>
  <c r="AT454" i="5"/>
  <c r="AJ454" i="5"/>
  <c r="Z454" i="5"/>
  <c r="P454" i="5"/>
  <c r="F454" i="5"/>
  <c r="BV454" i="5"/>
  <c r="BK454" i="5"/>
  <c r="AZ454" i="5"/>
  <c r="AO454" i="5"/>
  <c r="AD454" i="5"/>
  <c r="S454" i="5"/>
  <c r="H454" i="5"/>
  <c r="CF454" i="5"/>
  <c r="BU454" i="5"/>
  <c r="BJ454" i="5"/>
  <c r="AY454" i="5"/>
  <c r="AN454" i="5"/>
  <c r="AC454" i="5"/>
  <c r="R454" i="5"/>
  <c r="G454" i="5"/>
  <c r="CE454" i="5"/>
  <c r="BT454" i="5"/>
  <c r="BI454" i="5"/>
  <c r="AX454" i="5"/>
  <c r="AM454" i="5"/>
  <c r="AB454" i="5"/>
  <c r="Q454" i="5"/>
  <c r="E454" i="5"/>
  <c r="BY454" i="5"/>
  <c r="BM454" i="5"/>
  <c r="BB454" i="5"/>
  <c r="AQ454" i="5"/>
  <c r="AF454" i="5"/>
  <c r="U454" i="5"/>
  <c r="J454" i="5"/>
  <c r="CC454" i="5"/>
  <c r="BL454" i="5"/>
  <c r="AS454" i="5"/>
  <c r="Y454" i="5"/>
  <c r="I454" i="5"/>
  <c r="CB454" i="5"/>
  <c r="BH454" i="5"/>
  <c r="AR454" i="5"/>
  <c r="X454" i="5"/>
  <c r="D454" i="5"/>
  <c r="CA454" i="5"/>
  <c r="BG454" i="5"/>
  <c r="AP454" i="5"/>
  <c r="W454" i="5"/>
  <c r="BP454" i="5"/>
  <c r="AV454" i="5"/>
  <c r="AE454" i="5"/>
  <c r="L454" i="5"/>
  <c r="BQ454" i="5"/>
  <c r="AI454" i="5"/>
  <c r="BO454" i="5"/>
  <c r="AH454" i="5"/>
  <c r="BF454" i="5"/>
  <c r="AG454" i="5"/>
  <c r="BE454" i="5"/>
  <c r="AA454" i="5"/>
  <c r="BC454" i="5"/>
  <c r="V454" i="5"/>
  <c r="CD454" i="5"/>
  <c r="BA454" i="5"/>
  <c r="T454" i="5"/>
  <c r="BZ454" i="5"/>
  <c r="AW454" i="5"/>
  <c r="O454" i="5"/>
  <c r="BS454" i="5"/>
  <c r="AL454" i="5"/>
  <c r="M454" i="5"/>
  <c r="N454" i="5"/>
  <c r="K454" i="5"/>
  <c r="BW454" i="5"/>
  <c r="AK454" i="5"/>
  <c r="BR454" i="5"/>
  <c r="AU454" i="5"/>
  <c r="BZ89" i="5"/>
  <c r="BP89" i="5"/>
  <c r="BF89" i="5"/>
  <c r="AV89" i="5"/>
  <c r="AL89" i="5"/>
  <c r="AB89" i="5"/>
  <c r="R89" i="5"/>
  <c r="H89" i="5"/>
  <c r="BX89" i="5"/>
  <c r="BM89" i="5"/>
  <c r="BB89" i="5"/>
  <c r="AQ89" i="5"/>
  <c r="AF89" i="5"/>
  <c r="U89" i="5"/>
  <c r="J89" i="5"/>
  <c r="CB89" i="5"/>
  <c r="BO89" i="5"/>
  <c r="BC89" i="5"/>
  <c r="AP89" i="5"/>
  <c r="AD89" i="5"/>
  <c r="Q89" i="5"/>
  <c r="E89" i="5"/>
  <c r="CA89" i="5"/>
  <c r="BN89" i="5"/>
  <c r="BA89" i="5"/>
  <c r="AO89" i="5"/>
  <c r="AC89" i="5"/>
  <c r="P89" i="5"/>
  <c r="D89" i="5"/>
  <c r="BY89" i="5"/>
  <c r="BL89" i="5"/>
  <c r="AZ89" i="5"/>
  <c r="AN89" i="5"/>
  <c r="AA89" i="5"/>
  <c r="O89" i="5"/>
  <c r="CC89" i="5"/>
  <c r="BQ89" i="5"/>
  <c r="BD89" i="5"/>
  <c r="AR89" i="5"/>
  <c r="AE89" i="5"/>
  <c r="S89" i="5"/>
  <c r="F89" i="5"/>
  <c r="BW89" i="5"/>
  <c r="BG89" i="5"/>
  <c r="AJ89" i="5"/>
  <c r="N89" i="5"/>
  <c r="BV89" i="5"/>
  <c r="BE89" i="5"/>
  <c r="AI89" i="5"/>
  <c r="M89" i="5"/>
  <c r="BU89" i="5"/>
  <c r="AY89" i="5"/>
  <c r="AH89" i="5"/>
  <c r="L89" i="5"/>
  <c r="CF89" i="5"/>
  <c r="BJ89" i="5"/>
  <c r="AS89" i="5"/>
  <c r="W89" i="5"/>
  <c r="CD89" i="5"/>
  <c r="AT89" i="5"/>
  <c r="I89" i="5"/>
  <c r="BT89" i="5"/>
  <c r="AM89" i="5"/>
  <c r="G89" i="5"/>
  <c r="BS89" i="5"/>
  <c r="AK89" i="5"/>
  <c r="BR89" i="5"/>
  <c r="AG89" i="5"/>
  <c r="BK89" i="5"/>
  <c r="Z89" i="5"/>
  <c r="BI89" i="5"/>
  <c r="Y89" i="5"/>
  <c r="BH89" i="5"/>
  <c r="X89" i="5"/>
  <c r="AX89" i="5"/>
  <c r="V89" i="5"/>
  <c r="AW89" i="5"/>
  <c r="T89" i="5"/>
  <c r="CE89" i="5"/>
  <c r="AU89" i="5"/>
  <c r="K89" i="5"/>
  <c r="CE271" i="5"/>
  <c r="BU271" i="5"/>
  <c r="BK271" i="5"/>
  <c r="BA271" i="5"/>
  <c r="AQ271" i="5"/>
  <c r="AG271" i="5"/>
  <c r="W271" i="5"/>
  <c r="M271" i="5"/>
  <c r="CD271" i="5"/>
  <c r="BT271" i="5"/>
  <c r="BJ271" i="5"/>
  <c r="AZ271" i="5"/>
  <c r="AP271" i="5"/>
  <c r="AF271" i="5"/>
  <c r="V271" i="5"/>
  <c r="L271" i="5"/>
  <c r="CC271" i="5"/>
  <c r="BS271" i="5"/>
  <c r="BI271" i="5"/>
  <c r="AY271" i="5"/>
  <c r="AO271" i="5"/>
  <c r="AE271" i="5"/>
  <c r="U271" i="5"/>
  <c r="K271" i="5"/>
  <c r="CF271" i="5"/>
  <c r="BV271" i="5"/>
  <c r="BL271" i="5"/>
  <c r="BB271" i="5"/>
  <c r="AR271" i="5"/>
  <c r="AH271" i="5"/>
  <c r="X271" i="5"/>
  <c r="N271" i="5"/>
  <c r="D271" i="5"/>
  <c r="BO271" i="5"/>
  <c r="AW271" i="5"/>
  <c r="AI271" i="5"/>
  <c r="Q271" i="5"/>
  <c r="CB271" i="5"/>
  <c r="BN271" i="5"/>
  <c r="AV271" i="5"/>
  <c r="AD271" i="5"/>
  <c r="P271" i="5"/>
  <c r="CA271" i="5"/>
  <c r="BM271" i="5"/>
  <c r="AU271" i="5"/>
  <c r="AC271" i="5"/>
  <c r="O271" i="5"/>
  <c r="BP271" i="5"/>
  <c r="AX271" i="5"/>
  <c r="AJ271" i="5"/>
  <c r="R271" i="5"/>
  <c r="BX271" i="5"/>
  <c r="AT271" i="5"/>
  <c r="T271" i="5"/>
  <c r="BW271" i="5"/>
  <c r="AS271" i="5"/>
  <c r="S271" i="5"/>
  <c r="BR271" i="5"/>
  <c r="AN271" i="5"/>
  <c r="J271" i="5"/>
  <c r="BQ271" i="5"/>
  <c r="AM271" i="5"/>
  <c r="I271" i="5"/>
  <c r="BH271" i="5"/>
  <c r="AL271" i="5"/>
  <c r="H271" i="5"/>
  <c r="BG271" i="5"/>
  <c r="AK271" i="5"/>
  <c r="G271" i="5"/>
  <c r="BF271" i="5"/>
  <c r="AB271" i="5"/>
  <c r="F271" i="5"/>
  <c r="BY271" i="5"/>
  <c r="BC271" i="5"/>
  <c r="Y271" i="5"/>
  <c r="BE271" i="5"/>
  <c r="BD271" i="5"/>
  <c r="AA271" i="5"/>
  <c r="Z271" i="5"/>
  <c r="E271" i="5"/>
  <c r="BZ271" i="5"/>
  <c r="BY343" i="5"/>
  <c r="BO343" i="5"/>
  <c r="BE343" i="5"/>
  <c r="AU343" i="5"/>
  <c r="AK343" i="5"/>
  <c r="AA343" i="5"/>
  <c r="Q343" i="5"/>
  <c r="G343" i="5"/>
  <c r="CD343" i="5"/>
  <c r="BS343" i="5"/>
  <c r="BH343" i="5"/>
  <c r="AW343" i="5"/>
  <c r="AL343" i="5"/>
  <c r="Z343" i="5"/>
  <c r="O343" i="5"/>
  <c r="D343" i="5"/>
  <c r="CC343" i="5"/>
  <c r="BR343" i="5"/>
  <c r="BG343" i="5"/>
  <c r="AV343" i="5"/>
  <c r="AJ343" i="5"/>
  <c r="Y343" i="5"/>
  <c r="N343" i="5"/>
  <c r="CB343" i="5"/>
  <c r="BQ343" i="5"/>
  <c r="BF343" i="5"/>
  <c r="AT343" i="5"/>
  <c r="AI343" i="5"/>
  <c r="X343" i="5"/>
  <c r="M343" i="5"/>
  <c r="BV343" i="5"/>
  <c r="BK343" i="5"/>
  <c r="AZ343" i="5"/>
  <c r="AO343" i="5"/>
  <c r="AD343" i="5"/>
  <c r="S343" i="5"/>
  <c r="H343" i="5"/>
  <c r="BZ343" i="5"/>
  <c r="BI343" i="5"/>
  <c r="AP343" i="5"/>
  <c r="V343" i="5"/>
  <c r="E343" i="5"/>
  <c r="BX343" i="5"/>
  <c r="BD343" i="5"/>
  <c r="AN343" i="5"/>
  <c r="U343" i="5"/>
  <c r="BW343" i="5"/>
  <c r="BC343" i="5"/>
  <c r="AM343" i="5"/>
  <c r="T343" i="5"/>
  <c r="CA343" i="5"/>
  <c r="BJ343" i="5"/>
  <c r="AQ343" i="5"/>
  <c r="W343" i="5"/>
  <c r="F343" i="5"/>
  <c r="BM343" i="5"/>
  <c r="AF343" i="5"/>
  <c r="BL343" i="5"/>
  <c r="AE343" i="5"/>
  <c r="BB343" i="5"/>
  <c r="AC343" i="5"/>
  <c r="BA343" i="5"/>
  <c r="AB343" i="5"/>
  <c r="CF343" i="5"/>
  <c r="AY343" i="5"/>
  <c r="R343" i="5"/>
  <c r="CE343" i="5"/>
  <c r="AX343" i="5"/>
  <c r="P343" i="5"/>
  <c r="BU343" i="5"/>
  <c r="AS343" i="5"/>
  <c r="L343" i="5"/>
  <c r="BT343" i="5"/>
  <c r="AR343" i="5"/>
  <c r="K343" i="5"/>
  <c r="BP343" i="5"/>
  <c r="AH343" i="5"/>
  <c r="J343" i="5"/>
  <c r="BN343" i="5"/>
  <c r="AG343" i="5"/>
  <c r="I343" i="5"/>
  <c r="CA72" i="5"/>
  <c r="BQ72" i="5"/>
  <c r="BG72" i="5"/>
  <c r="AW72" i="5"/>
  <c r="AM72" i="5"/>
  <c r="AC72" i="5"/>
  <c r="S72" i="5"/>
  <c r="I72" i="5"/>
  <c r="BZ72" i="5"/>
  <c r="BP72" i="5"/>
  <c r="BF72" i="5"/>
  <c r="AV72" i="5"/>
  <c r="AL72" i="5"/>
  <c r="AB72" i="5"/>
  <c r="R72" i="5"/>
  <c r="H72" i="5"/>
  <c r="BY72" i="5"/>
  <c r="BO72" i="5"/>
  <c r="BE72" i="5"/>
  <c r="AU72" i="5"/>
  <c r="AK72" i="5"/>
  <c r="AA72" i="5"/>
  <c r="Q72" i="5"/>
  <c r="G72" i="5"/>
  <c r="CB72" i="5"/>
  <c r="BR72" i="5"/>
  <c r="BH72" i="5"/>
  <c r="AX72" i="5"/>
  <c r="AN72" i="5"/>
  <c r="AD72" i="5"/>
  <c r="T72" i="5"/>
  <c r="J72" i="5"/>
  <c r="CD72" i="5"/>
  <c r="BL72" i="5"/>
  <c r="AT72" i="5"/>
  <c r="AF72" i="5"/>
  <c r="N72" i="5"/>
  <c r="CC72" i="5"/>
  <c r="BK72" i="5"/>
  <c r="AS72" i="5"/>
  <c r="AE72" i="5"/>
  <c r="M72" i="5"/>
  <c r="BX72" i="5"/>
  <c r="BJ72" i="5"/>
  <c r="AR72" i="5"/>
  <c r="Z72" i="5"/>
  <c r="L72" i="5"/>
  <c r="BS72" i="5"/>
  <c r="BA72" i="5"/>
  <c r="AI72" i="5"/>
  <c r="U72" i="5"/>
  <c r="BM72" i="5"/>
  <c r="AJ72" i="5"/>
  <c r="F72" i="5"/>
  <c r="BI72" i="5"/>
  <c r="AH72" i="5"/>
  <c r="E72" i="5"/>
  <c r="BD72" i="5"/>
  <c r="AG72" i="5"/>
  <c r="D72" i="5"/>
  <c r="CF72" i="5"/>
  <c r="BC72" i="5"/>
  <c r="Y72" i="5"/>
  <c r="CE72" i="5"/>
  <c r="BB72" i="5"/>
  <c r="X72" i="5"/>
  <c r="BW72" i="5"/>
  <c r="AZ72" i="5"/>
  <c r="W72" i="5"/>
  <c r="BV72" i="5"/>
  <c r="AY72" i="5"/>
  <c r="V72" i="5"/>
  <c r="BU72" i="5"/>
  <c r="AQ72" i="5"/>
  <c r="P72" i="5"/>
  <c r="BT72" i="5"/>
  <c r="AP72" i="5"/>
  <c r="O72" i="5"/>
  <c r="BN72" i="5"/>
  <c r="AO72" i="5"/>
  <c r="K72" i="5"/>
  <c r="CD142" i="5"/>
  <c r="BT142" i="5"/>
  <c r="BJ142" i="5"/>
  <c r="AZ142" i="5"/>
  <c r="AP142" i="5"/>
  <c r="AF142" i="5"/>
  <c r="V142" i="5"/>
  <c r="L142" i="5"/>
  <c r="CC142" i="5"/>
  <c r="BS142" i="5"/>
  <c r="BI142" i="5"/>
  <c r="AY142" i="5"/>
  <c r="AO142" i="5"/>
  <c r="AE142" i="5"/>
  <c r="U142" i="5"/>
  <c r="K142" i="5"/>
  <c r="CB142" i="5"/>
  <c r="BR142" i="5"/>
  <c r="BH142" i="5"/>
  <c r="AX142" i="5"/>
  <c r="AN142" i="5"/>
  <c r="AD142" i="5"/>
  <c r="T142" i="5"/>
  <c r="J142" i="5"/>
  <c r="CE142" i="5"/>
  <c r="BU142" i="5"/>
  <c r="BK142" i="5"/>
  <c r="BA142" i="5"/>
  <c r="AQ142" i="5"/>
  <c r="AG142" i="5"/>
  <c r="W142" i="5"/>
  <c r="M142" i="5"/>
  <c r="BO142" i="5"/>
  <c r="AW142" i="5"/>
  <c r="AI142" i="5"/>
  <c r="Q142" i="5"/>
  <c r="CF142" i="5"/>
  <c r="BN142" i="5"/>
  <c r="AV142" i="5"/>
  <c r="AH142" i="5"/>
  <c r="P142" i="5"/>
  <c r="CA142" i="5"/>
  <c r="BM142" i="5"/>
  <c r="AU142" i="5"/>
  <c r="AC142" i="5"/>
  <c r="O142" i="5"/>
  <c r="BQ142" i="5"/>
  <c r="BC142" i="5"/>
  <c r="AK142" i="5"/>
  <c r="S142" i="5"/>
  <c r="E142" i="5"/>
  <c r="BZ142" i="5"/>
  <c r="BD142" i="5"/>
  <c r="Z142" i="5"/>
  <c r="BY142" i="5"/>
  <c r="BB142" i="5"/>
  <c r="Y142" i="5"/>
  <c r="BX142" i="5"/>
  <c r="AT142" i="5"/>
  <c r="X142" i="5"/>
  <c r="BF142" i="5"/>
  <c r="AB142" i="5"/>
  <c r="F142" i="5"/>
  <c r="BE142" i="5"/>
  <c r="H142" i="5"/>
  <c r="AS142" i="5"/>
  <c r="G142" i="5"/>
  <c r="AR142" i="5"/>
  <c r="D142" i="5"/>
  <c r="AM142" i="5"/>
  <c r="AL142" i="5"/>
  <c r="BW142" i="5"/>
  <c r="AJ142" i="5"/>
  <c r="BV142" i="5"/>
  <c r="AA142" i="5"/>
  <c r="BG142" i="5"/>
  <c r="I142" i="5"/>
  <c r="BL142" i="5"/>
  <c r="BP142" i="5"/>
  <c r="R142" i="5"/>
  <c r="N142" i="5"/>
  <c r="CE308" i="5"/>
  <c r="BU308" i="5"/>
  <c r="BK308" i="5"/>
  <c r="BA308" i="5"/>
  <c r="AQ308" i="5"/>
  <c r="AG308" i="5"/>
  <c r="W308" i="5"/>
  <c r="M308" i="5"/>
  <c r="CD308" i="5"/>
  <c r="BT308" i="5"/>
  <c r="BJ308" i="5"/>
  <c r="AZ308" i="5"/>
  <c r="AP308" i="5"/>
  <c r="AF308" i="5"/>
  <c r="V308" i="5"/>
  <c r="L308" i="5"/>
  <c r="CC308" i="5"/>
  <c r="BS308" i="5"/>
  <c r="BI308" i="5"/>
  <c r="AY308" i="5"/>
  <c r="AO308" i="5"/>
  <c r="AE308" i="5"/>
  <c r="U308" i="5"/>
  <c r="K308" i="5"/>
  <c r="CF308" i="5"/>
  <c r="BV308" i="5"/>
  <c r="BL308" i="5"/>
  <c r="BB308" i="5"/>
  <c r="AR308" i="5"/>
  <c r="AH308" i="5"/>
  <c r="X308" i="5"/>
  <c r="N308" i="5"/>
  <c r="D308" i="5"/>
  <c r="BX308" i="5"/>
  <c r="BF308" i="5"/>
  <c r="AN308" i="5"/>
  <c r="Z308" i="5"/>
  <c r="H308" i="5"/>
  <c r="BW308" i="5"/>
  <c r="BE308" i="5"/>
  <c r="AM308" i="5"/>
  <c r="Y308" i="5"/>
  <c r="G308" i="5"/>
  <c r="BR308" i="5"/>
  <c r="BD308" i="5"/>
  <c r="AL308" i="5"/>
  <c r="T308" i="5"/>
  <c r="F308" i="5"/>
  <c r="CB308" i="5"/>
  <c r="BN308" i="5"/>
  <c r="BY308" i="5"/>
  <c r="BG308" i="5"/>
  <c r="AS308" i="5"/>
  <c r="AA308" i="5"/>
  <c r="I308" i="5"/>
  <c r="CA308" i="5"/>
  <c r="AV308" i="5"/>
  <c r="R308" i="5"/>
  <c r="BZ308" i="5"/>
  <c r="AU308" i="5"/>
  <c r="Q308" i="5"/>
  <c r="BQ308" i="5"/>
  <c r="AT308" i="5"/>
  <c r="P308" i="5"/>
  <c r="AW308" i="5"/>
  <c r="S308" i="5"/>
  <c r="BM308" i="5"/>
  <c r="O308" i="5"/>
  <c r="BH308" i="5"/>
  <c r="J308" i="5"/>
  <c r="BC308" i="5"/>
  <c r="E308" i="5"/>
  <c r="AX308" i="5"/>
  <c r="AK308" i="5"/>
  <c r="AJ308" i="5"/>
  <c r="AI308" i="5"/>
  <c r="AD308" i="5"/>
  <c r="BP308" i="5"/>
  <c r="AC308" i="5"/>
  <c r="BO308" i="5"/>
  <c r="AB308" i="5"/>
  <c r="L113" i="3"/>
  <c r="N99" i="3"/>
  <c r="M99" i="3"/>
  <c r="L231" i="3"/>
  <c r="N481" i="3"/>
  <c r="M481" i="3"/>
  <c r="N377" i="3"/>
  <c r="M377" i="3"/>
  <c r="N358" i="3"/>
  <c r="M358" i="3"/>
  <c r="CB491" i="5"/>
  <c r="BR491" i="5"/>
  <c r="BH491" i="5"/>
  <c r="AX491" i="5"/>
  <c r="AN491" i="5"/>
  <c r="AD491" i="5"/>
  <c r="T491" i="5"/>
  <c r="J491" i="5"/>
  <c r="CA491" i="5"/>
  <c r="BQ491" i="5"/>
  <c r="BG491" i="5"/>
  <c r="AW491" i="5"/>
  <c r="AM491" i="5"/>
  <c r="AC491" i="5"/>
  <c r="S491" i="5"/>
  <c r="I491" i="5"/>
  <c r="BZ491" i="5"/>
  <c r="BP491" i="5"/>
  <c r="BF491" i="5"/>
  <c r="AV491" i="5"/>
  <c r="AL491" i="5"/>
  <c r="AB491" i="5"/>
  <c r="R491" i="5"/>
  <c r="H491" i="5"/>
  <c r="CD491" i="5"/>
  <c r="BT491" i="5"/>
  <c r="BJ491" i="5"/>
  <c r="AZ491" i="5"/>
  <c r="AP491" i="5"/>
  <c r="AF491" i="5"/>
  <c r="V491" i="5"/>
  <c r="L491" i="5"/>
  <c r="BS491" i="5"/>
  <c r="BB491" i="5"/>
  <c r="AJ491" i="5"/>
  <c r="U491" i="5"/>
  <c r="D491" i="5"/>
  <c r="BO491" i="5"/>
  <c r="BA491" i="5"/>
  <c r="AI491" i="5"/>
  <c r="Q491" i="5"/>
  <c r="CF491" i="5"/>
  <c r="BN491" i="5"/>
  <c r="AY491" i="5"/>
  <c r="AH491" i="5"/>
  <c r="P491" i="5"/>
  <c r="BV491" i="5"/>
  <c r="BD491" i="5"/>
  <c r="AO491" i="5"/>
  <c r="X491" i="5"/>
  <c r="F491" i="5"/>
  <c r="BY491" i="5"/>
  <c r="AU491" i="5"/>
  <c r="Y491" i="5"/>
  <c r="BX491" i="5"/>
  <c r="AT491" i="5"/>
  <c r="W491" i="5"/>
  <c r="BW491" i="5"/>
  <c r="AS491" i="5"/>
  <c r="O491" i="5"/>
  <c r="BU491" i="5"/>
  <c r="AR491" i="5"/>
  <c r="N491" i="5"/>
  <c r="BM491" i="5"/>
  <c r="AQ491" i="5"/>
  <c r="M491" i="5"/>
  <c r="BL491" i="5"/>
  <c r="AK491" i="5"/>
  <c r="K491" i="5"/>
  <c r="BK491" i="5"/>
  <c r="AG491" i="5"/>
  <c r="G491" i="5"/>
  <c r="BI491" i="5"/>
  <c r="AE491" i="5"/>
  <c r="E491" i="5"/>
  <c r="CE491" i="5"/>
  <c r="BE491" i="5"/>
  <c r="AA491" i="5"/>
  <c r="Z491" i="5"/>
  <c r="BC491" i="5"/>
  <c r="CC491" i="5"/>
  <c r="CF487" i="5"/>
  <c r="BV487" i="5"/>
  <c r="BL487" i="5"/>
  <c r="BB487" i="5"/>
  <c r="AR487" i="5"/>
  <c r="AH487" i="5"/>
  <c r="X487" i="5"/>
  <c r="N487" i="5"/>
  <c r="D487" i="5"/>
  <c r="CE487" i="5"/>
  <c r="BU487" i="5"/>
  <c r="BK487" i="5"/>
  <c r="BA487" i="5"/>
  <c r="AQ487" i="5"/>
  <c r="AG487" i="5"/>
  <c r="W487" i="5"/>
  <c r="M487" i="5"/>
  <c r="CD487" i="5"/>
  <c r="BT487" i="5"/>
  <c r="BJ487" i="5"/>
  <c r="AZ487" i="5"/>
  <c r="AP487" i="5"/>
  <c r="AF487" i="5"/>
  <c r="V487" i="5"/>
  <c r="L487" i="5"/>
  <c r="BX487" i="5"/>
  <c r="BN487" i="5"/>
  <c r="BD487" i="5"/>
  <c r="AT487" i="5"/>
  <c r="AJ487" i="5"/>
  <c r="Z487" i="5"/>
  <c r="P487" i="5"/>
  <c r="F487" i="5"/>
  <c r="CB487" i="5"/>
  <c r="BM487" i="5"/>
  <c r="AV487" i="5"/>
  <c r="AD487" i="5"/>
  <c r="O487" i="5"/>
  <c r="CA487" i="5"/>
  <c r="BI487" i="5"/>
  <c r="AU487" i="5"/>
  <c r="AC487" i="5"/>
  <c r="K487" i="5"/>
  <c r="BZ487" i="5"/>
  <c r="BH487" i="5"/>
  <c r="AS487" i="5"/>
  <c r="AB487" i="5"/>
  <c r="J487" i="5"/>
  <c r="BP487" i="5"/>
  <c r="AX487" i="5"/>
  <c r="AI487" i="5"/>
  <c r="R487" i="5"/>
  <c r="BG487" i="5"/>
  <c r="AK487" i="5"/>
  <c r="G487" i="5"/>
  <c r="BF487" i="5"/>
  <c r="AE487" i="5"/>
  <c r="E487" i="5"/>
  <c r="BE487" i="5"/>
  <c r="AA487" i="5"/>
  <c r="CC487" i="5"/>
  <c r="BC487" i="5"/>
  <c r="Y487" i="5"/>
  <c r="BY487" i="5"/>
  <c r="AY487" i="5"/>
  <c r="U487" i="5"/>
  <c r="BW487" i="5"/>
  <c r="AW487" i="5"/>
  <c r="T487" i="5"/>
  <c r="BS487" i="5"/>
  <c r="AO487" i="5"/>
  <c r="S487" i="5"/>
  <c r="BR487" i="5"/>
  <c r="AN487" i="5"/>
  <c r="Q487" i="5"/>
  <c r="BQ487" i="5"/>
  <c r="AM487" i="5"/>
  <c r="I487" i="5"/>
  <c r="AL487" i="5"/>
  <c r="H487" i="5"/>
  <c r="BO487" i="5"/>
  <c r="CF461" i="5"/>
  <c r="BV461" i="5"/>
  <c r="BL461" i="5"/>
  <c r="BB461" i="5"/>
  <c r="AR461" i="5"/>
  <c r="AH461" i="5"/>
  <c r="X461" i="5"/>
  <c r="N461" i="5"/>
  <c r="D461" i="5"/>
  <c r="CE461" i="5"/>
  <c r="BU461" i="5"/>
  <c r="BK461" i="5"/>
  <c r="BA461" i="5"/>
  <c r="AQ461" i="5"/>
  <c r="AG461" i="5"/>
  <c r="W461" i="5"/>
  <c r="M461" i="5"/>
  <c r="CD461" i="5"/>
  <c r="BT461" i="5"/>
  <c r="BJ461" i="5"/>
  <c r="AZ461" i="5"/>
  <c r="AP461" i="5"/>
  <c r="AF461" i="5"/>
  <c r="V461" i="5"/>
  <c r="L461" i="5"/>
  <c r="BX461" i="5"/>
  <c r="BN461" i="5"/>
  <c r="BD461" i="5"/>
  <c r="AT461" i="5"/>
  <c r="AJ461" i="5"/>
  <c r="Z461" i="5"/>
  <c r="P461" i="5"/>
  <c r="F461" i="5"/>
  <c r="CC461" i="5"/>
  <c r="BO461" i="5"/>
  <c r="AW461" i="5"/>
  <c r="AE461" i="5"/>
  <c r="Q461" i="5"/>
  <c r="CB461" i="5"/>
  <c r="BM461" i="5"/>
  <c r="AV461" i="5"/>
  <c r="AD461" i="5"/>
  <c r="O461" i="5"/>
  <c r="CA461" i="5"/>
  <c r="BI461" i="5"/>
  <c r="AU461" i="5"/>
  <c r="AC461" i="5"/>
  <c r="K461" i="5"/>
  <c r="BQ461" i="5"/>
  <c r="AY461" i="5"/>
  <c r="AK461" i="5"/>
  <c r="S461" i="5"/>
  <c r="BG461" i="5"/>
  <c r="AI461" i="5"/>
  <c r="G461" i="5"/>
  <c r="BF461" i="5"/>
  <c r="AB461" i="5"/>
  <c r="E461" i="5"/>
  <c r="BE461" i="5"/>
  <c r="AA461" i="5"/>
  <c r="BP461" i="5"/>
  <c r="AM461" i="5"/>
  <c r="I461" i="5"/>
  <c r="BC461" i="5"/>
  <c r="J461" i="5"/>
  <c r="AX461" i="5"/>
  <c r="H461" i="5"/>
  <c r="AS461" i="5"/>
  <c r="AO461" i="5"/>
  <c r="BZ461" i="5"/>
  <c r="AN461" i="5"/>
  <c r="BY461" i="5"/>
  <c r="AL461" i="5"/>
  <c r="BW461" i="5"/>
  <c r="Y461" i="5"/>
  <c r="BR461" i="5"/>
  <c r="T461" i="5"/>
  <c r="BS461" i="5"/>
  <c r="BH461" i="5"/>
  <c r="U461" i="5"/>
  <c r="R461" i="5"/>
  <c r="CB247" i="5"/>
  <c r="BR247" i="5"/>
  <c r="BH247" i="5"/>
  <c r="AX247" i="5"/>
  <c r="AN247" i="5"/>
  <c r="AD247" i="5"/>
  <c r="T247" i="5"/>
  <c r="J247" i="5"/>
  <c r="CA247" i="5"/>
  <c r="BQ247" i="5"/>
  <c r="BG247" i="5"/>
  <c r="AW247" i="5"/>
  <c r="AM247" i="5"/>
  <c r="AC247" i="5"/>
  <c r="S247" i="5"/>
  <c r="I247" i="5"/>
  <c r="BZ247" i="5"/>
  <c r="BP247" i="5"/>
  <c r="BF247" i="5"/>
  <c r="AV247" i="5"/>
  <c r="AL247" i="5"/>
  <c r="AB247" i="5"/>
  <c r="R247" i="5"/>
  <c r="H247" i="5"/>
  <c r="CC247" i="5"/>
  <c r="BS247" i="5"/>
  <c r="BI247" i="5"/>
  <c r="AY247" i="5"/>
  <c r="AO247" i="5"/>
  <c r="AE247" i="5"/>
  <c r="U247" i="5"/>
  <c r="K247" i="5"/>
  <c r="BU247" i="5"/>
  <c r="BC247" i="5"/>
  <c r="AK247" i="5"/>
  <c r="W247" i="5"/>
  <c r="E247" i="5"/>
  <c r="BT247" i="5"/>
  <c r="BB247" i="5"/>
  <c r="AJ247" i="5"/>
  <c r="V247" i="5"/>
  <c r="D247" i="5"/>
  <c r="BO247" i="5"/>
  <c r="BA247" i="5"/>
  <c r="AI247" i="5"/>
  <c r="Q247" i="5"/>
  <c r="BV247" i="5"/>
  <c r="BD247" i="5"/>
  <c r="AP247" i="5"/>
  <c r="X247" i="5"/>
  <c r="F247" i="5"/>
  <c r="BN247" i="5"/>
  <c r="AR247" i="5"/>
  <c r="N247" i="5"/>
  <c r="BM247" i="5"/>
  <c r="AQ247" i="5"/>
  <c r="M247" i="5"/>
  <c r="BL247" i="5"/>
  <c r="AH247" i="5"/>
  <c r="L247" i="5"/>
  <c r="BX247" i="5"/>
  <c r="AT247" i="5"/>
  <c r="P247" i="5"/>
  <c r="BE247" i="5"/>
  <c r="G247" i="5"/>
  <c r="AZ247" i="5"/>
  <c r="AU247" i="5"/>
  <c r="CF247" i="5"/>
  <c r="AS247" i="5"/>
  <c r="CE247" i="5"/>
  <c r="AG247" i="5"/>
  <c r="CD247" i="5"/>
  <c r="AF247" i="5"/>
  <c r="BY247" i="5"/>
  <c r="AA247" i="5"/>
  <c r="BW247" i="5"/>
  <c r="Z247" i="5"/>
  <c r="BK247" i="5"/>
  <c r="Y247" i="5"/>
  <c r="BJ247" i="5"/>
  <c r="O247" i="5"/>
  <c r="BW279" i="5"/>
  <c r="BM279" i="5"/>
  <c r="BC279" i="5"/>
  <c r="AS279" i="5"/>
  <c r="AI279" i="5"/>
  <c r="Y279" i="5"/>
  <c r="O279" i="5"/>
  <c r="E279" i="5"/>
  <c r="CF279" i="5"/>
  <c r="BV279" i="5"/>
  <c r="BL279" i="5"/>
  <c r="BB279" i="5"/>
  <c r="AR279" i="5"/>
  <c r="AH279" i="5"/>
  <c r="X279" i="5"/>
  <c r="N279" i="5"/>
  <c r="D279" i="5"/>
  <c r="CE279" i="5"/>
  <c r="BU279" i="5"/>
  <c r="BK279" i="5"/>
  <c r="BA279" i="5"/>
  <c r="AQ279" i="5"/>
  <c r="AG279" i="5"/>
  <c r="W279" i="5"/>
  <c r="M279" i="5"/>
  <c r="BX279" i="5"/>
  <c r="BN279" i="5"/>
  <c r="BD279" i="5"/>
  <c r="AT279" i="5"/>
  <c r="AJ279" i="5"/>
  <c r="Z279" i="5"/>
  <c r="P279" i="5"/>
  <c r="F279" i="5"/>
  <c r="CA279" i="5"/>
  <c r="BI279" i="5"/>
  <c r="AU279" i="5"/>
  <c r="AC279" i="5"/>
  <c r="K279" i="5"/>
  <c r="BZ279" i="5"/>
  <c r="BH279" i="5"/>
  <c r="AP279" i="5"/>
  <c r="AB279" i="5"/>
  <c r="J279" i="5"/>
  <c r="BY279" i="5"/>
  <c r="BG279" i="5"/>
  <c r="AO279" i="5"/>
  <c r="AA279" i="5"/>
  <c r="I279" i="5"/>
  <c r="CB279" i="5"/>
  <c r="BJ279" i="5"/>
  <c r="AV279" i="5"/>
  <c r="AD279" i="5"/>
  <c r="L279" i="5"/>
  <c r="CD279" i="5"/>
  <c r="AZ279" i="5"/>
  <c r="V279" i="5"/>
  <c r="CC279" i="5"/>
  <c r="AY279" i="5"/>
  <c r="U279" i="5"/>
  <c r="BT279" i="5"/>
  <c r="AX279" i="5"/>
  <c r="T279" i="5"/>
  <c r="BS279" i="5"/>
  <c r="AW279" i="5"/>
  <c r="S279" i="5"/>
  <c r="BR279" i="5"/>
  <c r="AN279" i="5"/>
  <c r="R279" i="5"/>
  <c r="BQ279" i="5"/>
  <c r="AM279" i="5"/>
  <c r="Q279" i="5"/>
  <c r="BP279" i="5"/>
  <c r="AL279" i="5"/>
  <c r="H279" i="5"/>
  <c r="BE279" i="5"/>
  <c r="AE279" i="5"/>
  <c r="BO279" i="5"/>
  <c r="BF279" i="5"/>
  <c r="AK279" i="5"/>
  <c r="AF279" i="5"/>
  <c r="G279" i="5"/>
  <c r="BX361" i="5"/>
  <c r="BN361" i="5"/>
  <c r="BD361" i="5"/>
  <c r="AT361" i="5"/>
  <c r="AJ361" i="5"/>
  <c r="Z361" i="5"/>
  <c r="P361" i="5"/>
  <c r="F361" i="5"/>
  <c r="BW361" i="5"/>
  <c r="BM361" i="5"/>
  <c r="CF361" i="5"/>
  <c r="BV361" i="5"/>
  <c r="BL361" i="5"/>
  <c r="BB361" i="5"/>
  <c r="AR361" i="5"/>
  <c r="AH361" i="5"/>
  <c r="X361" i="5"/>
  <c r="N361" i="5"/>
  <c r="D361" i="5"/>
  <c r="BS361" i="5"/>
  <c r="BF361" i="5"/>
  <c r="AS361" i="5"/>
  <c r="AF361" i="5"/>
  <c r="T361" i="5"/>
  <c r="H361" i="5"/>
  <c r="CE361" i="5"/>
  <c r="BR361" i="5"/>
  <c r="BE361" i="5"/>
  <c r="AQ361" i="5"/>
  <c r="AE361" i="5"/>
  <c r="S361" i="5"/>
  <c r="G361" i="5"/>
  <c r="CA361" i="5"/>
  <c r="BI361" i="5"/>
  <c r="AU361" i="5"/>
  <c r="AC361" i="5"/>
  <c r="M361" i="5"/>
  <c r="BZ361" i="5"/>
  <c r="BH361" i="5"/>
  <c r="AP361" i="5"/>
  <c r="AB361" i="5"/>
  <c r="L361" i="5"/>
  <c r="BY361" i="5"/>
  <c r="BG361" i="5"/>
  <c r="AO361" i="5"/>
  <c r="AA361" i="5"/>
  <c r="K361" i="5"/>
  <c r="CB361" i="5"/>
  <c r="BJ361" i="5"/>
  <c r="AV361" i="5"/>
  <c r="AD361" i="5"/>
  <c r="O361" i="5"/>
  <c r="CD361" i="5"/>
  <c r="AZ361" i="5"/>
  <c r="Y361" i="5"/>
  <c r="CC361" i="5"/>
  <c r="AY361" i="5"/>
  <c r="W361" i="5"/>
  <c r="BU361" i="5"/>
  <c r="AX361" i="5"/>
  <c r="V361" i="5"/>
  <c r="BT361" i="5"/>
  <c r="AW361" i="5"/>
  <c r="U361" i="5"/>
  <c r="BQ361" i="5"/>
  <c r="AN361" i="5"/>
  <c r="R361" i="5"/>
  <c r="BP361" i="5"/>
  <c r="AM361" i="5"/>
  <c r="Q361" i="5"/>
  <c r="BO361" i="5"/>
  <c r="AL361" i="5"/>
  <c r="J361" i="5"/>
  <c r="BK361" i="5"/>
  <c r="AK361" i="5"/>
  <c r="I361" i="5"/>
  <c r="E361" i="5"/>
  <c r="BC361" i="5"/>
  <c r="BA361" i="5"/>
  <c r="AI361" i="5"/>
  <c r="AG361" i="5"/>
  <c r="CD426" i="5"/>
  <c r="BT426" i="5"/>
  <c r="BJ426" i="5"/>
  <c r="AZ426" i="5"/>
  <c r="AP426" i="5"/>
  <c r="AF426" i="5"/>
  <c r="V426" i="5"/>
  <c r="L426" i="5"/>
  <c r="CC426" i="5"/>
  <c r="BS426" i="5"/>
  <c r="BI426" i="5"/>
  <c r="AY426" i="5"/>
  <c r="AO426" i="5"/>
  <c r="AE426" i="5"/>
  <c r="U426" i="5"/>
  <c r="K426" i="5"/>
  <c r="CB426" i="5"/>
  <c r="BR426" i="5"/>
  <c r="BH426" i="5"/>
  <c r="AX426" i="5"/>
  <c r="AN426" i="5"/>
  <c r="AD426" i="5"/>
  <c r="T426" i="5"/>
  <c r="J426" i="5"/>
  <c r="CF426" i="5"/>
  <c r="BV426" i="5"/>
  <c r="BL426" i="5"/>
  <c r="BB426" i="5"/>
  <c r="AR426" i="5"/>
  <c r="AH426" i="5"/>
  <c r="X426" i="5"/>
  <c r="N426" i="5"/>
  <c r="D426" i="5"/>
  <c r="CA426" i="5"/>
  <c r="BM426" i="5"/>
  <c r="AU426" i="5"/>
  <c r="AC426" i="5"/>
  <c r="O426" i="5"/>
  <c r="BZ426" i="5"/>
  <c r="BK426" i="5"/>
  <c r="AT426" i="5"/>
  <c r="AB426" i="5"/>
  <c r="M426" i="5"/>
  <c r="BY426" i="5"/>
  <c r="BG426" i="5"/>
  <c r="AS426" i="5"/>
  <c r="AA426" i="5"/>
  <c r="I426" i="5"/>
  <c r="BO426" i="5"/>
  <c r="AW426" i="5"/>
  <c r="AI426" i="5"/>
  <c r="Q426" i="5"/>
  <c r="BD426" i="5"/>
  <c r="Z426" i="5"/>
  <c r="CE426" i="5"/>
  <c r="BC426" i="5"/>
  <c r="Y426" i="5"/>
  <c r="BX426" i="5"/>
  <c r="BA426" i="5"/>
  <c r="W426" i="5"/>
  <c r="BP426" i="5"/>
  <c r="AL426" i="5"/>
  <c r="H426" i="5"/>
  <c r="BN426" i="5"/>
  <c r="R426" i="5"/>
  <c r="BF426" i="5"/>
  <c r="P426" i="5"/>
  <c r="BE426" i="5"/>
  <c r="G426" i="5"/>
  <c r="BU426" i="5"/>
  <c r="AG426" i="5"/>
  <c r="AM426" i="5"/>
  <c r="AK426" i="5"/>
  <c r="AJ426" i="5"/>
  <c r="S426" i="5"/>
  <c r="F426" i="5"/>
  <c r="E426" i="5"/>
  <c r="AV426" i="5"/>
  <c r="BQ426" i="5"/>
  <c r="AQ426" i="5"/>
  <c r="BW426" i="5"/>
  <c r="CG71" i="5"/>
  <c r="BW71" i="5"/>
  <c r="BM71" i="5"/>
  <c r="BC71" i="5"/>
  <c r="AS71" i="5"/>
  <c r="AI71" i="5"/>
  <c r="Y71" i="5"/>
  <c r="O71" i="5"/>
  <c r="E71" i="5"/>
  <c r="CF71" i="5"/>
  <c r="BV71" i="5"/>
  <c r="BL71" i="5"/>
  <c r="BB71" i="5"/>
  <c r="AR71" i="5"/>
  <c r="AH71" i="5"/>
  <c r="X71" i="5"/>
  <c r="N71" i="5"/>
  <c r="D71" i="5"/>
  <c r="CE71" i="5"/>
  <c r="BU71" i="5"/>
  <c r="BK71" i="5"/>
  <c r="BA71" i="5"/>
  <c r="AQ71" i="5"/>
  <c r="AG71" i="5"/>
  <c r="W71" i="5"/>
  <c r="M71" i="5"/>
  <c r="BX71" i="5"/>
  <c r="BN71" i="5"/>
  <c r="BD71" i="5"/>
  <c r="AT71" i="5"/>
  <c r="AJ71" i="5"/>
  <c r="Z71" i="5"/>
  <c r="P71" i="5"/>
  <c r="F71" i="5"/>
  <c r="CD71" i="5"/>
  <c r="BP71" i="5"/>
  <c r="AX71" i="5"/>
  <c r="AF71" i="5"/>
  <c r="R71" i="5"/>
  <c r="CC71" i="5"/>
  <c r="BO71" i="5"/>
  <c r="AW71" i="5"/>
  <c r="AE71" i="5"/>
  <c r="Q71" i="5"/>
  <c r="CB71" i="5"/>
  <c r="BJ71" i="5"/>
  <c r="AV71" i="5"/>
  <c r="AD71" i="5"/>
  <c r="L71" i="5"/>
  <c r="BS71" i="5"/>
  <c r="BE71" i="5"/>
  <c r="AM71" i="5"/>
  <c r="U71" i="5"/>
  <c r="G71" i="5"/>
  <c r="BQ71" i="5"/>
  <c r="AN71" i="5"/>
  <c r="J71" i="5"/>
  <c r="BI71" i="5"/>
  <c r="AL71" i="5"/>
  <c r="I71" i="5"/>
  <c r="BH71" i="5"/>
  <c r="AK71" i="5"/>
  <c r="H71" i="5"/>
  <c r="BG71" i="5"/>
  <c r="AC71" i="5"/>
  <c r="BF71" i="5"/>
  <c r="AB71" i="5"/>
  <c r="CA71" i="5"/>
  <c r="AZ71" i="5"/>
  <c r="AA71" i="5"/>
  <c r="BZ71" i="5"/>
  <c r="AY71" i="5"/>
  <c r="V71" i="5"/>
  <c r="BY71" i="5"/>
  <c r="AU71" i="5"/>
  <c r="T71" i="5"/>
  <c r="BT71" i="5"/>
  <c r="AP71" i="5"/>
  <c r="S71" i="5"/>
  <c r="BR71" i="5"/>
  <c r="AO71" i="5"/>
  <c r="K71" i="5"/>
  <c r="CF140" i="5"/>
  <c r="BV140" i="5"/>
  <c r="BL140" i="5"/>
  <c r="BB140" i="5"/>
  <c r="AR140" i="5"/>
  <c r="AH140" i="5"/>
  <c r="X140" i="5"/>
  <c r="N140" i="5"/>
  <c r="D140" i="5"/>
  <c r="CE140" i="5"/>
  <c r="BU140" i="5"/>
  <c r="BK140" i="5"/>
  <c r="BA140" i="5"/>
  <c r="AQ140" i="5"/>
  <c r="AG140" i="5"/>
  <c r="W140" i="5"/>
  <c r="M140" i="5"/>
  <c r="CD140" i="5"/>
  <c r="BT140" i="5"/>
  <c r="BJ140" i="5"/>
  <c r="AZ140" i="5"/>
  <c r="AP140" i="5"/>
  <c r="AF140" i="5"/>
  <c r="V140" i="5"/>
  <c r="L140" i="5"/>
  <c r="BW140" i="5"/>
  <c r="BM140" i="5"/>
  <c r="BC140" i="5"/>
  <c r="AS140" i="5"/>
  <c r="AI140" i="5"/>
  <c r="Y140" i="5"/>
  <c r="O140" i="5"/>
  <c r="E140" i="5"/>
  <c r="BS140" i="5"/>
  <c r="BE140" i="5"/>
  <c r="AM140" i="5"/>
  <c r="U140" i="5"/>
  <c r="G140" i="5"/>
  <c r="BR140" i="5"/>
  <c r="BD140" i="5"/>
  <c r="AL140" i="5"/>
  <c r="T140" i="5"/>
  <c r="F140" i="5"/>
  <c r="BQ140" i="5"/>
  <c r="AY140" i="5"/>
  <c r="AK140" i="5"/>
  <c r="S140" i="5"/>
  <c r="BY140" i="5"/>
  <c r="BG140" i="5"/>
  <c r="AO140" i="5"/>
  <c r="AA140" i="5"/>
  <c r="I140" i="5"/>
  <c r="BH140" i="5"/>
  <c r="AD140" i="5"/>
  <c r="CC140" i="5"/>
  <c r="BF140" i="5"/>
  <c r="AC140" i="5"/>
  <c r="CB140" i="5"/>
  <c r="AX140" i="5"/>
  <c r="AB140" i="5"/>
  <c r="BN140" i="5"/>
  <c r="AJ140" i="5"/>
  <c r="J140" i="5"/>
  <c r="AT140" i="5"/>
  <c r="CA140" i="5"/>
  <c r="AN140" i="5"/>
  <c r="BZ140" i="5"/>
  <c r="AE140" i="5"/>
  <c r="BX140" i="5"/>
  <c r="Z140" i="5"/>
  <c r="BP140" i="5"/>
  <c r="R140" i="5"/>
  <c r="BO140" i="5"/>
  <c r="Q140" i="5"/>
  <c r="BI140" i="5"/>
  <c r="P140" i="5"/>
  <c r="AU140" i="5"/>
  <c r="H140" i="5"/>
  <c r="AW140" i="5"/>
  <c r="AV140" i="5"/>
  <c r="K140" i="5"/>
  <c r="L522" i="3"/>
  <c r="N95" i="3"/>
  <c r="M95" i="3"/>
  <c r="N147" i="3"/>
  <c r="M147" i="3"/>
  <c r="BZ452" i="5"/>
  <c r="BP452" i="5"/>
  <c r="BF452" i="5"/>
  <c r="AV452" i="5"/>
  <c r="AL452" i="5"/>
  <c r="AB452" i="5"/>
  <c r="R452" i="5"/>
  <c r="H452" i="5"/>
  <c r="CB452" i="5"/>
  <c r="BQ452" i="5"/>
  <c r="BE452" i="5"/>
  <c r="AT452" i="5"/>
  <c r="AI452" i="5"/>
  <c r="X452" i="5"/>
  <c r="M452" i="5"/>
  <c r="CA452" i="5"/>
  <c r="BO452" i="5"/>
  <c r="BD452" i="5"/>
  <c r="AS452" i="5"/>
  <c r="AH452" i="5"/>
  <c r="W452" i="5"/>
  <c r="L452" i="5"/>
  <c r="BY452" i="5"/>
  <c r="BN452" i="5"/>
  <c r="BC452" i="5"/>
  <c r="AR452" i="5"/>
  <c r="AG452" i="5"/>
  <c r="V452" i="5"/>
  <c r="K452" i="5"/>
  <c r="CD452" i="5"/>
  <c r="BS452" i="5"/>
  <c r="BH452" i="5"/>
  <c r="BR452" i="5"/>
  <c r="AY452" i="5"/>
  <c r="AJ452" i="5"/>
  <c r="S452" i="5"/>
  <c r="D452" i="5"/>
  <c r="BM452" i="5"/>
  <c r="AX452" i="5"/>
  <c r="AF452" i="5"/>
  <c r="Q452" i="5"/>
  <c r="CF452" i="5"/>
  <c r="BL452" i="5"/>
  <c r="AW452" i="5"/>
  <c r="AE452" i="5"/>
  <c r="P452" i="5"/>
  <c r="BU452" i="5"/>
  <c r="BA452" i="5"/>
  <c r="AM452" i="5"/>
  <c r="U452" i="5"/>
  <c r="F452" i="5"/>
  <c r="CE452" i="5"/>
  <c r="BB452" i="5"/>
  <c r="AA452" i="5"/>
  <c r="CC452" i="5"/>
  <c r="AZ452" i="5"/>
  <c r="Z452" i="5"/>
  <c r="BX452" i="5"/>
  <c r="AU452" i="5"/>
  <c r="Y452" i="5"/>
  <c r="BW452" i="5"/>
  <c r="AQ452" i="5"/>
  <c r="T452" i="5"/>
  <c r="BV452" i="5"/>
  <c r="AP452" i="5"/>
  <c r="O452" i="5"/>
  <c r="BT452" i="5"/>
  <c r="AO452" i="5"/>
  <c r="N452" i="5"/>
  <c r="BK452" i="5"/>
  <c r="AN452" i="5"/>
  <c r="J452" i="5"/>
  <c r="BI452" i="5"/>
  <c r="AD452" i="5"/>
  <c r="G452" i="5"/>
  <c r="AK452" i="5"/>
  <c r="AC452" i="5"/>
  <c r="I452" i="5"/>
  <c r="E452" i="5"/>
  <c r="BG452" i="5"/>
  <c r="BJ452" i="5"/>
  <c r="CF205" i="5"/>
  <c r="BV205" i="5"/>
  <c r="BL205" i="5"/>
  <c r="BB205" i="5"/>
  <c r="AR205" i="5"/>
  <c r="AH205" i="5"/>
  <c r="X205" i="5"/>
  <c r="N205" i="5"/>
  <c r="D205" i="5"/>
  <c r="CE205" i="5"/>
  <c r="BU205" i="5"/>
  <c r="BK205" i="5"/>
  <c r="BA205" i="5"/>
  <c r="AQ205" i="5"/>
  <c r="AG205" i="5"/>
  <c r="W205" i="5"/>
  <c r="M205" i="5"/>
  <c r="CD205" i="5"/>
  <c r="BT205" i="5"/>
  <c r="BJ205" i="5"/>
  <c r="AZ205" i="5"/>
  <c r="AP205" i="5"/>
  <c r="AF205" i="5"/>
  <c r="V205" i="5"/>
  <c r="L205" i="5"/>
  <c r="BW205" i="5"/>
  <c r="BM205" i="5"/>
  <c r="BC205" i="5"/>
  <c r="AS205" i="5"/>
  <c r="AI205" i="5"/>
  <c r="Y205" i="5"/>
  <c r="O205" i="5"/>
  <c r="E205" i="5"/>
  <c r="CC205" i="5"/>
  <c r="BO205" i="5"/>
  <c r="AW205" i="5"/>
  <c r="AE205" i="5"/>
  <c r="Q205" i="5"/>
  <c r="CB205" i="5"/>
  <c r="BN205" i="5"/>
  <c r="AV205" i="5"/>
  <c r="AD205" i="5"/>
  <c r="P205" i="5"/>
  <c r="CA205" i="5"/>
  <c r="BI205" i="5"/>
  <c r="AU205" i="5"/>
  <c r="AC205" i="5"/>
  <c r="K205" i="5"/>
  <c r="BQ205" i="5"/>
  <c r="AY205" i="5"/>
  <c r="AK205" i="5"/>
  <c r="S205" i="5"/>
  <c r="BZ205" i="5"/>
  <c r="BD205" i="5"/>
  <c r="Z205" i="5"/>
  <c r="BY205" i="5"/>
  <c r="AX205" i="5"/>
  <c r="U205" i="5"/>
  <c r="BX205" i="5"/>
  <c r="AT205" i="5"/>
  <c r="T205" i="5"/>
  <c r="BS205" i="5"/>
  <c r="AO205" i="5"/>
  <c r="R205" i="5"/>
  <c r="BR205" i="5"/>
  <c r="AN205" i="5"/>
  <c r="J205" i="5"/>
  <c r="BF205" i="5"/>
  <c r="AB205" i="5"/>
  <c r="F205" i="5"/>
  <c r="H205" i="5"/>
  <c r="BP205" i="5"/>
  <c r="G205" i="5"/>
  <c r="BH205" i="5"/>
  <c r="BG205" i="5"/>
  <c r="BE205" i="5"/>
  <c r="AM205" i="5"/>
  <c r="AL205" i="5"/>
  <c r="AJ205" i="5"/>
  <c r="AA205" i="5"/>
  <c r="I205" i="5"/>
  <c r="CB237" i="5"/>
  <c r="BR237" i="5"/>
  <c r="BH237" i="5"/>
  <c r="AX237" i="5"/>
  <c r="AN237" i="5"/>
  <c r="AD237" i="5"/>
  <c r="T237" i="5"/>
  <c r="J237" i="5"/>
  <c r="CA237" i="5"/>
  <c r="BQ237" i="5"/>
  <c r="BG237" i="5"/>
  <c r="AW237" i="5"/>
  <c r="AM237" i="5"/>
  <c r="AC237" i="5"/>
  <c r="S237" i="5"/>
  <c r="I237" i="5"/>
  <c r="BZ237" i="5"/>
  <c r="BP237" i="5"/>
  <c r="BF237" i="5"/>
  <c r="AV237" i="5"/>
  <c r="AL237" i="5"/>
  <c r="AB237" i="5"/>
  <c r="R237" i="5"/>
  <c r="H237" i="5"/>
  <c r="CC237" i="5"/>
  <c r="BS237" i="5"/>
  <c r="BI237" i="5"/>
  <c r="AY237" i="5"/>
  <c r="AO237" i="5"/>
  <c r="AE237" i="5"/>
  <c r="U237" i="5"/>
  <c r="K237" i="5"/>
  <c r="CE237" i="5"/>
  <c r="BM237" i="5"/>
  <c r="AU237" i="5"/>
  <c r="AG237" i="5"/>
  <c r="O237" i="5"/>
  <c r="CD237" i="5"/>
  <c r="BL237" i="5"/>
  <c r="AT237" i="5"/>
  <c r="AF237" i="5"/>
  <c r="N237" i="5"/>
  <c r="BY237" i="5"/>
  <c r="BK237" i="5"/>
  <c r="AS237" i="5"/>
  <c r="AA237" i="5"/>
  <c r="M237" i="5"/>
  <c r="CF237" i="5"/>
  <c r="BN237" i="5"/>
  <c r="AZ237" i="5"/>
  <c r="AH237" i="5"/>
  <c r="P237" i="5"/>
  <c r="BT237" i="5"/>
  <c r="AP237" i="5"/>
  <c r="L237" i="5"/>
  <c r="BO237" i="5"/>
  <c r="AK237" i="5"/>
  <c r="G237" i="5"/>
  <c r="BJ237" i="5"/>
  <c r="AJ237" i="5"/>
  <c r="F237" i="5"/>
  <c r="BV237" i="5"/>
  <c r="AR237" i="5"/>
  <c r="V237" i="5"/>
  <c r="AI237" i="5"/>
  <c r="BX237" i="5"/>
  <c r="Z237" i="5"/>
  <c r="BW237" i="5"/>
  <c r="Y237" i="5"/>
  <c r="BU237" i="5"/>
  <c r="X237" i="5"/>
  <c r="BE237" i="5"/>
  <c r="W237" i="5"/>
  <c r="BD237" i="5"/>
  <c r="Q237" i="5"/>
  <c r="BA237" i="5"/>
  <c r="BC237" i="5"/>
  <c r="BB237" i="5"/>
  <c r="AQ237" i="5"/>
  <c r="E237" i="5"/>
  <c r="D237" i="5"/>
  <c r="BW269" i="5"/>
  <c r="BM269" i="5"/>
  <c r="BC269" i="5"/>
  <c r="AS269" i="5"/>
  <c r="AI269" i="5"/>
  <c r="Y269" i="5"/>
  <c r="O269" i="5"/>
  <c r="E269" i="5"/>
  <c r="CF269" i="5"/>
  <c r="BV269" i="5"/>
  <c r="BL269" i="5"/>
  <c r="BB269" i="5"/>
  <c r="AR269" i="5"/>
  <c r="AH269" i="5"/>
  <c r="X269" i="5"/>
  <c r="N269" i="5"/>
  <c r="D269" i="5"/>
  <c r="CE269" i="5"/>
  <c r="BU269" i="5"/>
  <c r="BK269" i="5"/>
  <c r="BA269" i="5"/>
  <c r="AQ269" i="5"/>
  <c r="AG269" i="5"/>
  <c r="W269" i="5"/>
  <c r="M269" i="5"/>
  <c r="BX269" i="5"/>
  <c r="BN269" i="5"/>
  <c r="BD269" i="5"/>
  <c r="AT269" i="5"/>
  <c r="AJ269" i="5"/>
  <c r="Z269" i="5"/>
  <c r="P269" i="5"/>
  <c r="F269" i="5"/>
  <c r="BS269" i="5"/>
  <c r="BE269" i="5"/>
  <c r="AM269" i="5"/>
  <c r="U269" i="5"/>
  <c r="G269" i="5"/>
  <c r="BR269" i="5"/>
  <c r="AZ269" i="5"/>
  <c r="AL269" i="5"/>
  <c r="T269" i="5"/>
  <c r="BQ269" i="5"/>
  <c r="AY269" i="5"/>
  <c r="AK269" i="5"/>
  <c r="S269" i="5"/>
  <c r="BT269" i="5"/>
  <c r="BF269" i="5"/>
  <c r="AN269" i="5"/>
  <c r="V269" i="5"/>
  <c r="H269" i="5"/>
  <c r="CB269" i="5"/>
  <c r="AX269" i="5"/>
  <c r="AB269" i="5"/>
  <c r="CA269" i="5"/>
  <c r="AW269" i="5"/>
  <c r="AA269" i="5"/>
  <c r="BZ269" i="5"/>
  <c r="AV269" i="5"/>
  <c r="R269" i="5"/>
  <c r="BY269" i="5"/>
  <c r="AU269" i="5"/>
  <c r="Q269" i="5"/>
  <c r="BP269" i="5"/>
  <c r="AP269" i="5"/>
  <c r="L269" i="5"/>
  <c r="BO269" i="5"/>
  <c r="AO269" i="5"/>
  <c r="K269" i="5"/>
  <c r="BJ269" i="5"/>
  <c r="AF269" i="5"/>
  <c r="J269" i="5"/>
  <c r="CC269" i="5"/>
  <c r="BG269" i="5"/>
  <c r="AC269" i="5"/>
  <c r="CD269" i="5"/>
  <c r="BI269" i="5"/>
  <c r="BH269" i="5"/>
  <c r="AE269" i="5"/>
  <c r="AD269" i="5"/>
  <c r="I269" i="5"/>
  <c r="BZ151" i="5"/>
  <c r="BP151" i="5"/>
  <c r="BF151" i="5"/>
  <c r="AV151" i="5"/>
  <c r="AL151" i="5"/>
  <c r="AB151" i="5"/>
  <c r="R151" i="5"/>
  <c r="H151" i="5"/>
  <c r="BY151" i="5"/>
  <c r="BO151" i="5"/>
  <c r="BE151" i="5"/>
  <c r="AU151" i="5"/>
  <c r="AK151" i="5"/>
  <c r="AA151" i="5"/>
  <c r="Q151" i="5"/>
  <c r="G151" i="5"/>
  <c r="BX151" i="5"/>
  <c r="BN151" i="5"/>
  <c r="BD151" i="5"/>
  <c r="AT151" i="5"/>
  <c r="AJ151" i="5"/>
  <c r="Z151" i="5"/>
  <c r="P151" i="5"/>
  <c r="F151" i="5"/>
  <c r="CA151" i="5"/>
  <c r="BQ151" i="5"/>
  <c r="BG151" i="5"/>
  <c r="AW151" i="5"/>
  <c r="AM151" i="5"/>
  <c r="AC151" i="5"/>
  <c r="S151" i="5"/>
  <c r="I151" i="5"/>
  <c r="BW151" i="5"/>
  <c r="BI151" i="5"/>
  <c r="AQ151" i="5"/>
  <c r="Y151" i="5"/>
  <c r="K151" i="5"/>
  <c r="BV151" i="5"/>
  <c r="BH151" i="5"/>
  <c r="AP151" i="5"/>
  <c r="X151" i="5"/>
  <c r="J151" i="5"/>
  <c r="BU151" i="5"/>
  <c r="BC151" i="5"/>
  <c r="AO151" i="5"/>
  <c r="W151" i="5"/>
  <c r="E151" i="5"/>
  <c r="CC151" i="5"/>
  <c r="BK151" i="5"/>
  <c r="AS151" i="5"/>
  <c r="AE151" i="5"/>
  <c r="M151" i="5"/>
  <c r="CF151" i="5"/>
  <c r="BB151" i="5"/>
  <c r="AF151" i="5"/>
  <c r="CE151" i="5"/>
  <c r="BA151" i="5"/>
  <c r="AD151" i="5"/>
  <c r="CD151" i="5"/>
  <c r="AZ151" i="5"/>
  <c r="V151" i="5"/>
  <c r="BL151" i="5"/>
  <c r="AH151" i="5"/>
  <c r="D151" i="5"/>
  <c r="BR151" i="5"/>
  <c r="T151" i="5"/>
  <c r="BM151" i="5"/>
  <c r="O151" i="5"/>
  <c r="BJ151" i="5"/>
  <c r="N151" i="5"/>
  <c r="AY151" i="5"/>
  <c r="L151" i="5"/>
  <c r="AX151" i="5"/>
  <c r="AR151" i="5"/>
  <c r="AN151" i="5"/>
  <c r="CB151" i="5"/>
  <c r="AI151" i="5"/>
  <c r="BT151" i="5"/>
  <c r="AG151" i="5"/>
  <c r="BS151" i="5"/>
  <c r="U151" i="5"/>
  <c r="CE33" i="5"/>
  <c r="BU33" i="5"/>
  <c r="BK33" i="5"/>
  <c r="BA33" i="5"/>
  <c r="AQ33" i="5"/>
  <c r="AG33" i="5"/>
  <c r="W33" i="5"/>
  <c r="M33" i="5"/>
  <c r="CD33" i="5"/>
  <c r="BT33" i="5"/>
  <c r="BJ33" i="5"/>
  <c r="AZ33" i="5"/>
  <c r="AP33" i="5"/>
  <c r="AF33" i="5"/>
  <c r="V33" i="5"/>
  <c r="L33" i="5"/>
  <c r="CC33" i="5"/>
  <c r="BS33" i="5"/>
  <c r="BI33" i="5"/>
  <c r="AY33" i="5"/>
  <c r="AO33" i="5"/>
  <c r="AE33" i="5"/>
  <c r="U33" i="5"/>
  <c r="K33" i="5"/>
  <c r="CF33" i="5"/>
  <c r="BV33" i="5"/>
  <c r="BL33" i="5"/>
  <c r="BB33" i="5"/>
  <c r="AR33" i="5"/>
  <c r="AH33" i="5"/>
  <c r="X33" i="5"/>
  <c r="N33" i="5"/>
  <c r="D33" i="5"/>
  <c r="BP33" i="5"/>
  <c r="AX33" i="5"/>
  <c r="AJ33" i="5"/>
  <c r="R33" i="5"/>
  <c r="CA33" i="5"/>
  <c r="BH33" i="5"/>
  <c r="AS33" i="5"/>
  <c r="Z33" i="5"/>
  <c r="G33" i="5"/>
  <c r="BZ33" i="5"/>
  <c r="BG33" i="5"/>
  <c r="AN33" i="5"/>
  <c r="Y33" i="5"/>
  <c r="F33" i="5"/>
  <c r="BY33" i="5"/>
  <c r="BF33" i="5"/>
  <c r="AM33" i="5"/>
  <c r="T33" i="5"/>
  <c r="E33" i="5"/>
  <c r="BX33" i="5"/>
  <c r="BE33" i="5"/>
  <c r="AL33" i="5"/>
  <c r="S33" i="5"/>
  <c r="BW33" i="5"/>
  <c r="BD33" i="5"/>
  <c r="AK33" i="5"/>
  <c r="Q33" i="5"/>
  <c r="BR33" i="5"/>
  <c r="BC33" i="5"/>
  <c r="AI33" i="5"/>
  <c r="P33" i="5"/>
  <c r="BQ33" i="5"/>
  <c r="AW33" i="5"/>
  <c r="AD33" i="5"/>
  <c r="O33" i="5"/>
  <c r="BO33" i="5"/>
  <c r="AV33" i="5"/>
  <c r="AC33" i="5"/>
  <c r="J33" i="5"/>
  <c r="BN33" i="5"/>
  <c r="AU33" i="5"/>
  <c r="AB33" i="5"/>
  <c r="I33" i="5"/>
  <c r="CB33" i="5"/>
  <c r="BM33" i="5"/>
  <c r="AT33" i="5"/>
  <c r="AA33" i="5"/>
  <c r="H33" i="5"/>
  <c r="CC278" i="5"/>
  <c r="BS278" i="5"/>
  <c r="BI278" i="5"/>
  <c r="AY278" i="5"/>
  <c r="AO278" i="5"/>
  <c r="AE278" i="5"/>
  <c r="U278" i="5"/>
  <c r="K278" i="5"/>
  <c r="CB278" i="5"/>
  <c r="BR278" i="5"/>
  <c r="BH278" i="5"/>
  <c r="AX278" i="5"/>
  <c r="AN278" i="5"/>
  <c r="AD278" i="5"/>
  <c r="T278" i="5"/>
  <c r="J278" i="5"/>
  <c r="CA278" i="5"/>
  <c r="BQ278" i="5"/>
  <c r="BG278" i="5"/>
  <c r="AW278" i="5"/>
  <c r="AM278" i="5"/>
  <c r="AC278" i="5"/>
  <c r="S278" i="5"/>
  <c r="I278" i="5"/>
  <c r="CD278" i="5"/>
  <c r="BT278" i="5"/>
  <c r="BJ278" i="5"/>
  <c r="AZ278" i="5"/>
  <c r="AP278" i="5"/>
  <c r="AF278" i="5"/>
  <c r="V278" i="5"/>
  <c r="L278" i="5"/>
  <c r="CE278" i="5"/>
  <c r="BM278" i="5"/>
  <c r="AU278" i="5"/>
  <c r="AG278" i="5"/>
  <c r="O278" i="5"/>
  <c r="BZ278" i="5"/>
  <c r="BL278" i="5"/>
  <c r="AT278" i="5"/>
  <c r="AB278" i="5"/>
  <c r="N278" i="5"/>
  <c r="BY278" i="5"/>
  <c r="BK278" i="5"/>
  <c r="AS278" i="5"/>
  <c r="AA278" i="5"/>
  <c r="M278" i="5"/>
  <c r="CF278" i="5"/>
  <c r="BN278" i="5"/>
  <c r="AV278" i="5"/>
  <c r="AH278" i="5"/>
  <c r="P278" i="5"/>
  <c r="BD278" i="5"/>
  <c r="Z278" i="5"/>
  <c r="D278" i="5"/>
  <c r="BC278" i="5"/>
  <c r="Y278" i="5"/>
  <c r="BX278" i="5"/>
  <c r="BB278" i="5"/>
  <c r="X278" i="5"/>
  <c r="BW278" i="5"/>
  <c r="BA278" i="5"/>
  <c r="W278" i="5"/>
  <c r="BV278" i="5"/>
  <c r="AR278" i="5"/>
  <c r="R278" i="5"/>
  <c r="BU278" i="5"/>
  <c r="AQ278" i="5"/>
  <c r="Q278" i="5"/>
  <c r="BP278" i="5"/>
  <c r="AL278" i="5"/>
  <c r="H278" i="5"/>
  <c r="BE278" i="5"/>
  <c r="AI278" i="5"/>
  <c r="E278" i="5"/>
  <c r="G278" i="5"/>
  <c r="F278" i="5"/>
  <c r="BO278" i="5"/>
  <c r="BF278" i="5"/>
  <c r="AK278" i="5"/>
  <c r="AJ278" i="5"/>
  <c r="O12" i="4"/>
  <c r="O287" i="4"/>
  <c r="O109" i="4"/>
  <c r="O129" i="4"/>
  <c r="O197" i="4"/>
  <c r="O51" i="4"/>
  <c r="O42" i="4"/>
  <c r="O74" i="4"/>
  <c r="O49" i="4"/>
  <c r="O20" i="4"/>
  <c r="O257" i="4"/>
  <c r="O37" i="4"/>
  <c r="O31" i="4"/>
  <c r="O231" i="4"/>
  <c r="O162" i="4"/>
  <c r="O262" i="4"/>
  <c r="O358" i="4"/>
  <c r="O424" i="4"/>
  <c r="O427" i="4"/>
  <c r="O60" i="4"/>
  <c r="O160" i="4"/>
  <c r="O260" i="4"/>
  <c r="O357" i="4"/>
  <c r="O446" i="4"/>
  <c r="O259" i="4"/>
  <c r="O415" i="4"/>
  <c r="O68" i="4"/>
  <c r="O168" i="4"/>
  <c r="O268" i="4"/>
  <c r="O356" i="4"/>
  <c r="O426" i="4"/>
  <c r="O524" i="4"/>
  <c r="O146" i="4"/>
  <c r="O246" i="4"/>
  <c r="O344" i="4"/>
  <c r="O405" i="4"/>
  <c r="O205" i="4"/>
  <c r="O305" i="4"/>
  <c r="O494" i="4"/>
  <c r="O194" i="4"/>
  <c r="O294" i="4"/>
  <c r="O370" i="4"/>
  <c r="O163" i="4"/>
  <c r="O263" i="4"/>
  <c r="O413" i="4"/>
  <c r="O478" i="4"/>
  <c r="O516" i="4"/>
  <c r="O512" i="4"/>
  <c r="O351" i="4"/>
  <c r="O451" i="4"/>
  <c r="O510" i="4"/>
  <c r="O409" i="4"/>
  <c r="O509" i="4"/>
  <c r="N489" i="3"/>
  <c r="M489" i="3"/>
  <c r="N161" i="3"/>
  <c r="M161" i="3"/>
  <c r="N320" i="3"/>
  <c r="M320" i="3"/>
  <c r="M88" i="3"/>
  <c r="N88" i="3"/>
  <c r="N31" i="3"/>
  <c r="M31" i="3"/>
  <c r="N519" i="3"/>
  <c r="M519" i="3"/>
  <c r="N315" i="3"/>
  <c r="M315" i="3"/>
  <c r="N184" i="3"/>
  <c r="M184" i="3"/>
  <c r="N313" i="3"/>
  <c r="M313" i="3"/>
  <c r="CA275" i="5"/>
  <c r="BQ275" i="5"/>
  <c r="BG275" i="5"/>
  <c r="AW275" i="5"/>
  <c r="AM275" i="5"/>
  <c r="AC275" i="5"/>
  <c r="S275" i="5"/>
  <c r="I275" i="5"/>
  <c r="BZ275" i="5"/>
  <c r="BP275" i="5"/>
  <c r="BF275" i="5"/>
  <c r="AV275" i="5"/>
  <c r="AL275" i="5"/>
  <c r="AB275" i="5"/>
  <c r="R275" i="5"/>
  <c r="H275" i="5"/>
  <c r="BY275" i="5"/>
  <c r="BO275" i="5"/>
  <c r="BE275" i="5"/>
  <c r="AU275" i="5"/>
  <c r="AK275" i="5"/>
  <c r="AA275" i="5"/>
  <c r="Q275" i="5"/>
  <c r="G275" i="5"/>
  <c r="CB275" i="5"/>
  <c r="BR275" i="5"/>
  <c r="BH275" i="5"/>
  <c r="AX275" i="5"/>
  <c r="AN275" i="5"/>
  <c r="AD275" i="5"/>
  <c r="T275" i="5"/>
  <c r="J275" i="5"/>
  <c r="BU275" i="5"/>
  <c r="BC275" i="5"/>
  <c r="AO275" i="5"/>
  <c r="W275" i="5"/>
  <c r="E275" i="5"/>
  <c r="BT275" i="5"/>
  <c r="BB275" i="5"/>
  <c r="AJ275" i="5"/>
  <c r="V275" i="5"/>
  <c r="D275" i="5"/>
  <c r="BS275" i="5"/>
  <c r="BA275" i="5"/>
  <c r="AI275" i="5"/>
  <c r="U275" i="5"/>
  <c r="BV275" i="5"/>
  <c r="BD275" i="5"/>
  <c r="AP275" i="5"/>
  <c r="X275" i="5"/>
  <c r="F275" i="5"/>
  <c r="BL275" i="5"/>
  <c r="AH275" i="5"/>
  <c r="L275" i="5"/>
  <c r="BK275" i="5"/>
  <c r="AG275" i="5"/>
  <c r="K275" i="5"/>
  <c r="CF275" i="5"/>
  <c r="BJ275" i="5"/>
  <c r="AF275" i="5"/>
  <c r="CE275" i="5"/>
  <c r="BI275" i="5"/>
  <c r="AE275" i="5"/>
  <c r="CD275" i="5"/>
  <c r="AZ275" i="5"/>
  <c r="Z275" i="5"/>
  <c r="CC275" i="5"/>
  <c r="AY275" i="5"/>
  <c r="Y275" i="5"/>
  <c r="BX275" i="5"/>
  <c r="AT275" i="5"/>
  <c r="P275" i="5"/>
  <c r="BM275" i="5"/>
  <c r="AQ275" i="5"/>
  <c r="M275" i="5"/>
  <c r="BW275" i="5"/>
  <c r="BN275" i="5"/>
  <c r="AS275" i="5"/>
  <c r="AR275" i="5"/>
  <c r="O275" i="5"/>
  <c r="N275" i="5"/>
  <c r="CB252" i="5"/>
  <c r="BR252" i="5"/>
  <c r="BH252" i="5"/>
  <c r="AX252" i="5"/>
  <c r="AN252" i="5"/>
  <c r="AD252" i="5"/>
  <c r="T252" i="5"/>
  <c r="J252" i="5"/>
  <c r="CA252" i="5"/>
  <c r="BQ252" i="5"/>
  <c r="BG252" i="5"/>
  <c r="AW252" i="5"/>
  <c r="AM252" i="5"/>
  <c r="AC252" i="5"/>
  <c r="S252" i="5"/>
  <c r="I252" i="5"/>
  <c r="BZ252" i="5"/>
  <c r="BP252" i="5"/>
  <c r="BF252" i="5"/>
  <c r="AV252" i="5"/>
  <c r="AL252" i="5"/>
  <c r="AB252" i="5"/>
  <c r="R252" i="5"/>
  <c r="H252" i="5"/>
  <c r="CC252" i="5"/>
  <c r="BS252" i="5"/>
  <c r="BI252" i="5"/>
  <c r="AY252" i="5"/>
  <c r="AO252" i="5"/>
  <c r="AE252" i="5"/>
  <c r="U252" i="5"/>
  <c r="K252" i="5"/>
  <c r="BW252" i="5"/>
  <c r="BE252" i="5"/>
  <c r="AQ252" i="5"/>
  <c r="Y252" i="5"/>
  <c r="G252" i="5"/>
  <c r="BV252" i="5"/>
  <c r="BD252" i="5"/>
  <c r="AP252" i="5"/>
  <c r="X252" i="5"/>
  <c r="F252" i="5"/>
  <c r="BU252" i="5"/>
  <c r="BC252" i="5"/>
  <c r="AK252" i="5"/>
  <c r="W252" i="5"/>
  <c r="E252" i="5"/>
  <c r="BX252" i="5"/>
  <c r="BJ252" i="5"/>
  <c r="AR252" i="5"/>
  <c r="Z252" i="5"/>
  <c r="L252" i="5"/>
  <c r="CF252" i="5"/>
  <c r="BB252" i="5"/>
  <c r="AF252" i="5"/>
  <c r="CE252" i="5"/>
  <c r="BA252" i="5"/>
  <c r="AA252" i="5"/>
  <c r="CD252" i="5"/>
  <c r="AZ252" i="5"/>
  <c r="V252" i="5"/>
  <c r="BO252" i="5"/>
  <c r="BL252" i="5"/>
  <c r="AH252" i="5"/>
  <c r="D252" i="5"/>
  <c r="AS252" i="5"/>
  <c r="AJ252" i="5"/>
  <c r="AI252" i="5"/>
  <c r="BY252" i="5"/>
  <c r="AG252" i="5"/>
  <c r="BT252" i="5"/>
  <c r="Q252" i="5"/>
  <c r="BN252" i="5"/>
  <c r="P252" i="5"/>
  <c r="BM252" i="5"/>
  <c r="O252" i="5"/>
  <c r="BK252" i="5"/>
  <c r="N252" i="5"/>
  <c r="AU252" i="5"/>
  <c r="M252" i="5"/>
  <c r="AT252" i="5"/>
  <c r="N154" i="3"/>
  <c r="M154" i="3"/>
  <c r="N186" i="3"/>
  <c r="M186" i="3"/>
  <c r="N350" i="3"/>
  <c r="M350" i="3"/>
  <c r="N518" i="3"/>
  <c r="M518" i="3"/>
  <c r="CD240" i="5"/>
  <c r="BT240" i="5"/>
  <c r="BJ240" i="5"/>
  <c r="AZ240" i="5"/>
  <c r="AP240" i="5"/>
  <c r="AF240" i="5"/>
  <c r="V240" i="5"/>
  <c r="L240" i="5"/>
  <c r="CC240" i="5"/>
  <c r="BS240" i="5"/>
  <c r="BI240" i="5"/>
  <c r="AY240" i="5"/>
  <c r="AO240" i="5"/>
  <c r="AE240" i="5"/>
  <c r="U240" i="5"/>
  <c r="K240" i="5"/>
  <c r="CB240" i="5"/>
  <c r="BR240" i="5"/>
  <c r="BH240" i="5"/>
  <c r="AX240" i="5"/>
  <c r="AN240" i="5"/>
  <c r="AD240" i="5"/>
  <c r="T240" i="5"/>
  <c r="J240" i="5"/>
  <c r="CE240" i="5"/>
  <c r="BU240" i="5"/>
  <c r="BK240" i="5"/>
  <c r="BA240" i="5"/>
  <c r="AQ240" i="5"/>
  <c r="AG240" i="5"/>
  <c r="W240" i="5"/>
  <c r="M240" i="5"/>
  <c r="BW240" i="5"/>
  <c r="BE240" i="5"/>
  <c r="AM240" i="5"/>
  <c r="Y240" i="5"/>
  <c r="G240" i="5"/>
  <c r="BV240" i="5"/>
  <c r="BD240" i="5"/>
  <c r="AL240" i="5"/>
  <c r="X240" i="5"/>
  <c r="F240" i="5"/>
  <c r="BQ240" i="5"/>
  <c r="BC240" i="5"/>
  <c r="AK240" i="5"/>
  <c r="S240" i="5"/>
  <c r="E240" i="5"/>
  <c r="BX240" i="5"/>
  <c r="BF240" i="5"/>
  <c r="AR240" i="5"/>
  <c r="Z240" i="5"/>
  <c r="H240" i="5"/>
  <c r="BL240" i="5"/>
  <c r="AH240" i="5"/>
  <c r="D240" i="5"/>
  <c r="BG240" i="5"/>
  <c r="AC240" i="5"/>
  <c r="CF240" i="5"/>
  <c r="BB240" i="5"/>
  <c r="AB240" i="5"/>
  <c r="BN240" i="5"/>
  <c r="AJ240" i="5"/>
  <c r="N240" i="5"/>
  <c r="AW240" i="5"/>
  <c r="O240" i="5"/>
  <c r="AV240" i="5"/>
  <c r="I240" i="5"/>
  <c r="AU240" i="5"/>
  <c r="AT240" i="5"/>
  <c r="CA240" i="5"/>
  <c r="AS240" i="5"/>
  <c r="BZ240" i="5"/>
  <c r="AI240" i="5"/>
  <c r="BO240" i="5"/>
  <c r="Q240" i="5"/>
  <c r="BY240" i="5"/>
  <c r="BP240" i="5"/>
  <c r="BM240" i="5"/>
  <c r="AA240" i="5"/>
  <c r="R240" i="5"/>
  <c r="P240" i="5"/>
  <c r="B20" i="5"/>
  <c r="CG26" i="5"/>
  <c r="CG27" i="5" s="1"/>
  <c r="D6" i="5" s="1"/>
  <c r="B19" i="5"/>
  <c r="B7" i="5"/>
  <c r="CH26" i="5" s="1"/>
  <c r="CH27" i="5" s="1"/>
  <c r="D7" i="5" s="1"/>
  <c r="C20" i="2"/>
  <c r="B39" i="4"/>
  <c r="B40" i="4" s="1"/>
  <c r="B38" i="4"/>
  <c r="B37" i="4"/>
  <c r="B36" i="4"/>
  <c r="B35" i="4"/>
  <c r="B34" i="4"/>
  <c r="B33" i="4"/>
  <c r="B43" i="4"/>
  <c r="C46" i="4"/>
  <c r="B45" i="4"/>
  <c r="B46" i="4"/>
  <c r="CA47" i="5"/>
  <c r="BQ47" i="5"/>
  <c r="BG47" i="5"/>
  <c r="AW47" i="5"/>
  <c r="AM47" i="5"/>
  <c r="AC47" i="5"/>
  <c r="S47" i="5"/>
  <c r="I47" i="5"/>
  <c r="BZ47" i="5"/>
  <c r="BP47" i="5"/>
  <c r="BF47" i="5"/>
  <c r="AV47" i="5"/>
  <c r="AL47" i="5"/>
  <c r="AB47" i="5"/>
  <c r="R47" i="5"/>
  <c r="H47" i="5"/>
  <c r="BY47" i="5"/>
  <c r="BO47" i="5"/>
  <c r="BE47" i="5"/>
  <c r="AU47" i="5"/>
  <c r="AK47" i="5"/>
  <c r="AA47" i="5"/>
  <c r="Q47" i="5"/>
  <c r="G47" i="5"/>
  <c r="CB47" i="5"/>
  <c r="BR47" i="5"/>
  <c r="BH47" i="5"/>
  <c r="AX47" i="5"/>
  <c r="AN47" i="5"/>
  <c r="AD47" i="5"/>
  <c r="T47" i="5"/>
  <c r="J47" i="5"/>
  <c r="CD47" i="5"/>
  <c r="BL47" i="5"/>
  <c r="AT47" i="5"/>
  <c r="AF47" i="5"/>
  <c r="N47" i="5"/>
  <c r="CC47" i="5"/>
  <c r="BK47" i="5"/>
  <c r="AS47" i="5"/>
  <c r="AE47" i="5"/>
  <c r="M47" i="5"/>
  <c r="BX47" i="5"/>
  <c r="BJ47" i="5"/>
  <c r="AR47" i="5"/>
  <c r="Z47" i="5"/>
  <c r="L47" i="5"/>
  <c r="BS47" i="5"/>
  <c r="BA47" i="5"/>
  <c r="AI47" i="5"/>
  <c r="U47" i="5"/>
  <c r="BV47" i="5"/>
  <c r="AY47" i="5"/>
  <c r="V47" i="5"/>
  <c r="BU47" i="5"/>
  <c r="AQ47" i="5"/>
  <c r="P47" i="5"/>
  <c r="BT47" i="5"/>
  <c r="AP47" i="5"/>
  <c r="O47" i="5"/>
  <c r="BN47" i="5"/>
  <c r="AO47" i="5"/>
  <c r="K47" i="5"/>
  <c r="BM47" i="5"/>
  <c r="AJ47" i="5"/>
  <c r="F47" i="5"/>
  <c r="BI47" i="5"/>
  <c r="AH47" i="5"/>
  <c r="E47" i="5"/>
  <c r="BD47" i="5"/>
  <c r="AG47" i="5"/>
  <c r="D47" i="5"/>
  <c r="CF47" i="5"/>
  <c r="BC47" i="5"/>
  <c r="Y47" i="5"/>
  <c r="CE47" i="5"/>
  <c r="BB47" i="5"/>
  <c r="X47" i="5"/>
  <c r="BW47" i="5"/>
  <c r="AZ47" i="5"/>
  <c r="W47" i="5"/>
  <c r="M26" i="3"/>
  <c r="N26" i="3"/>
  <c r="N211" i="3"/>
  <c r="M211" i="3"/>
  <c r="N461" i="3"/>
  <c r="M461" i="3"/>
  <c r="N244" i="3"/>
  <c r="M244" i="3"/>
  <c r="M202" i="3"/>
  <c r="N202" i="3"/>
  <c r="N319" i="3"/>
  <c r="M319" i="3"/>
  <c r="N141" i="3"/>
  <c r="M141" i="3"/>
  <c r="CC288" i="5"/>
  <c r="BS288" i="5"/>
  <c r="BI288" i="5"/>
  <c r="AY288" i="5"/>
  <c r="AO288" i="5"/>
  <c r="AE288" i="5"/>
  <c r="U288" i="5"/>
  <c r="K288" i="5"/>
  <c r="CB288" i="5"/>
  <c r="BR288" i="5"/>
  <c r="BH288" i="5"/>
  <c r="AX288" i="5"/>
  <c r="AN288" i="5"/>
  <c r="AD288" i="5"/>
  <c r="T288" i="5"/>
  <c r="J288" i="5"/>
  <c r="CA288" i="5"/>
  <c r="BQ288" i="5"/>
  <c r="BG288" i="5"/>
  <c r="AW288" i="5"/>
  <c r="AM288" i="5"/>
  <c r="AC288" i="5"/>
  <c r="S288" i="5"/>
  <c r="I288" i="5"/>
  <c r="CD288" i="5"/>
  <c r="BT288" i="5"/>
  <c r="BJ288" i="5"/>
  <c r="AZ288" i="5"/>
  <c r="AP288" i="5"/>
  <c r="AF288" i="5"/>
  <c r="V288" i="5"/>
  <c r="L288" i="5"/>
  <c r="BU288" i="5"/>
  <c r="BC288" i="5"/>
  <c r="AK288" i="5"/>
  <c r="W288" i="5"/>
  <c r="E288" i="5"/>
  <c r="CH288" i="5"/>
  <c r="BP288" i="5"/>
  <c r="BB288" i="5"/>
  <c r="AJ288" i="5"/>
  <c r="R288" i="5"/>
  <c r="D288" i="5"/>
  <c r="BO288" i="5"/>
  <c r="BA288" i="5"/>
  <c r="AI288" i="5"/>
  <c r="Q288" i="5"/>
  <c r="BV288" i="5"/>
  <c r="BD288" i="5"/>
  <c r="AL288" i="5"/>
  <c r="X288" i="5"/>
  <c r="F288" i="5"/>
  <c r="CF288" i="5"/>
  <c r="BF288" i="5"/>
  <c r="AB288" i="5"/>
  <c r="CE288" i="5"/>
  <c r="BE288" i="5"/>
  <c r="AA288" i="5"/>
  <c r="BZ288" i="5"/>
  <c r="AV288" i="5"/>
  <c r="Z288" i="5"/>
  <c r="BY288" i="5"/>
  <c r="AU288" i="5"/>
  <c r="Y288" i="5"/>
  <c r="BX288" i="5"/>
  <c r="AT288" i="5"/>
  <c r="P288" i="5"/>
  <c r="BW288" i="5"/>
  <c r="AS288" i="5"/>
  <c r="O288" i="5"/>
  <c r="BN288" i="5"/>
  <c r="AR288" i="5"/>
  <c r="N288" i="5"/>
  <c r="BM288" i="5"/>
  <c r="AQ288" i="5"/>
  <c r="M288" i="5"/>
  <c r="BL288" i="5"/>
  <c r="AH288" i="5"/>
  <c r="H288" i="5"/>
  <c r="BK288" i="5"/>
  <c r="AG288" i="5"/>
  <c r="G288" i="5"/>
  <c r="N243" i="3"/>
  <c r="M243" i="3"/>
  <c r="N86" i="3"/>
  <c r="M86" i="3"/>
  <c r="CB159" i="5"/>
  <c r="BR159" i="5"/>
  <c r="BH159" i="5"/>
  <c r="AX159" i="5"/>
  <c r="AN159" i="5"/>
  <c r="AD159" i="5"/>
  <c r="T159" i="5"/>
  <c r="J159" i="5"/>
  <c r="CA159" i="5"/>
  <c r="BQ159" i="5"/>
  <c r="BG159" i="5"/>
  <c r="AW159" i="5"/>
  <c r="AM159" i="5"/>
  <c r="AC159" i="5"/>
  <c r="S159" i="5"/>
  <c r="I159" i="5"/>
  <c r="BZ159" i="5"/>
  <c r="BP159" i="5"/>
  <c r="BF159" i="5"/>
  <c r="AV159" i="5"/>
  <c r="AL159" i="5"/>
  <c r="AB159" i="5"/>
  <c r="R159" i="5"/>
  <c r="H159" i="5"/>
  <c r="CC159" i="5"/>
  <c r="BS159" i="5"/>
  <c r="BI159" i="5"/>
  <c r="AY159" i="5"/>
  <c r="AO159" i="5"/>
  <c r="AE159" i="5"/>
  <c r="U159" i="5"/>
  <c r="K159" i="5"/>
  <c r="BU159" i="5"/>
  <c r="BC159" i="5"/>
  <c r="AK159" i="5"/>
  <c r="W159" i="5"/>
  <c r="E159" i="5"/>
  <c r="BT159" i="5"/>
  <c r="BB159" i="5"/>
  <c r="AJ159" i="5"/>
  <c r="V159" i="5"/>
  <c r="D159" i="5"/>
  <c r="CG159" i="5"/>
  <c r="BO159" i="5"/>
  <c r="BA159" i="5"/>
  <c r="AI159" i="5"/>
  <c r="Q159" i="5"/>
  <c r="BW159" i="5"/>
  <c r="BE159" i="5"/>
  <c r="AQ159" i="5"/>
  <c r="Y159" i="5"/>
  <c r="G159" i="5"/>
  <c r="BL159" i="5"/>
  <c r="AH159" i="5"/>
  <c r="L159" i="5"/>
  <c r="BK159" i="5"/>
  <c r="AG159" i="5"/>
  <c r="F159" i="5"/>
  <c r="CF159" i="5"/>
  <c r="BJ159" i="5"/>
  <c r="AF159" i="5"/>
  <c r="BN159" i="5"/>
  <c r="AR159" i="5"/>
  <c r="N159" i="5"/>
  <c r="BX159" i="5"/>
  <c r="Z159" i="5"/>
  <c r="BV159" i="5"/>
  <c r="X159" i="5"/>
  <c r="BM159" i="5"/>
  <c r="P159" i="5"/>
  <c r="BD159" i="5"/>
  <c r="O159" i="5"/>
  <c r="AZ159" i="5"/>
  <c r="M159" i="5"/>
  <c r="AU159" i="5"/>
  <c r="AT159" i="5"/>
  <c r="CE159" i="5"/>
  <c r="AS159" i="5"/>
  <c r="CD159" i="5"/>
  <c r="AP159" i="5"/>
  <c r="BY159" i="5"/>
  <c r="AA159" i="5"/>
  <c r="N520" i="3"/>
  <c r="M520" i="3"/>
  <c r="N136" i="3"/>
  <c r="M136" i="3"/>
  <c r="N386" i="3"/>
  <c r="M386" i="3"/>
  <c r="N144" i="3"/>
  <c r="M144" i="3"/>
  <c r="L468" i="3"/>
  <c r="CD411" i="5"/>
  <c r="BT411" i="5"/>
  <c r="BJ411" i="5"/>
  <c r="AZ411" i="5"/>
  <c r="AP411" i="5"/>
  <c r="AF411" i="5"/>
  <c r="V411" i="5"/>
  <c r="L411" i="5"/>
  <c r="CA411" i="5"/>
  <c r="BP411" i="5"/>
  <c r="BE411" i="5"/>
  <c r="AT411" i="5"/>
  <c r="AI411" i="5"/>
  <c r="X411" i="5"/>
  <c r="M411" i="5"/>
  <c r="BZ411" i="5"/>
  <c r="BO411" i="5"/>
  <c r="BD411" i="5"/>
  <c r="AS411" i="5"/>
  <c r="AH411" i="5"/>
  <c r="W411" i="5"/>
  <c r="K411" i="5"/>
  <c r="BY411" i="5"/>
  <c r="BN411" i="5"/>
  <c r="BC411" i="5"/>
  <c r="AR411" i="5"/>
  <c r="AG411" i="5"/>
  <c r="U411" i="5"/>
  <c r="J411" i="5"/>
  <c r="CC411" i="5"/>
  <c r="BR411" i="5"/>
  <c r="BG411" i="5"/>
  <c r="AV411" i="5"/>
  <c r="AK411" i="5"/>
  <c r="Z411" i="5"/>
  <c r="O411" i="5"/>
  <c r="D411" i="5"/>
  <c r="BM411" i="5"/>
  <c r="AW411" i="5"/>
  <c r="AC411" i="5"/>
  <c r="I411" i="5"/>
  <c r="CF411" i="5"/>
  <c r="BL411" i="5"/>
  <c r="AU411" i="5"/>
  <c r="AB411" i="5"/>
  <c r="H411" i="5"/>
  <c r="BS411" i="5"/>
  <c r="AQ411" i="5"/>
  <c r="T411" i="5"/>
  <c r="BQ411" i="5"/>
  <c r="AO411" i="5"/>
  <c r="S411" i="5"/>
  <c r="BK411" i="5"/>
  <c r="AN411" i="5"/>
  <c r="R411" i="5"/>
  <c r="BV411" i="5"/>
  <c r="AY411" i="5"/>
  <c r="AA411" i="5"/>
  <c r="E411" i="5"/>
  <c r="BW411" i="5"/>
  <c r="AJ411" i="5"/>
  <c r="BU411" i="5"/>
  <c r="AE411" i="5"/>
  <c r="BI411" i="5"/>
  <c r="AD411" i="5"/>
  <c r="BH411" i="5"/>
  <c r="Y411" i="5"/>
  <c r="BF411" i="5"/>
  <c r="Q411" i="5"/>
  <c r="BB411" i="5"/>
  <c r="P411" i="5"/>
  <c r="CB411" i="5"/>
  <c r="AM411" i="5"/>
  <c r="F411" i="5"/>
  <c r="AL411" i="5"/>
  <c r="N411" i="5"/>
  <c r="G411" i="5"/>
  <c r="AX411" i="5"/>
  <c r="CE411" i="5"/>
  <c r="BX411" i="5"/>
  <c r="BA411" i="5"/>
  <c r="CF466" i="5"/>
  <c r="BV466" i="5"/>
  <c r="BL466" i="5"/>
  <c r="BB466" i="5"/>
  <c r="AR466" i="5"/>
  <c r="AH466" i="5"/>
  <c r="X466" i="5"/>
  <c r="N466" i="5"/>
  <c r="D466" i="5"/>
  <c r="CE466" i="5"/>
  <c r="BU466" i="5"/>
  <c r="BK466" i="5"/>
  <c r="BA466" i="5"/>
  <c r="AQ466" i="5"/>
  <c r="AG466" i="5"/>
  <c r="W466" i="5"/>
  <c r="M466" i="5"/>
  <c r="CD466" i="5"/>
  <c r="BT466" i="5"/>
  <c r="BJ466" i="5"/>
  <c r="AZ466" i="5"/>
  <c r="AP466" i="5"/>
  <c r="AF466" i="5"/>
  <c r="V466" i="5"/>
  <c r="L466" i="5"/>
  <c r="BX466" i="5"/>
  <c r="BN466" i="5"/>
  <c r="BD466" i="5"/>
  <c r="AT466" i="5"/>
  <c r="AJ466" i="5"/>
  <c r="Z466" i="5"/>
  <c r="P466" i="5"/>
  <c r="F466" i="5"/>
  <c r="BQ466" i="5"/>
  <c r="AY466" i="5"/>
  <c r="AK466" i="5"/>
  <c r="S466" i="5"/>
  <c r="CG466" i="5"/>
  <c r="BP466" i="5"/>
  <c r="AX466" i="5"/>
  <c r="AI466" i="5"/>
  <c r="R466" i="5"/>
  <c r="CC466" i="5"/>
  <c r="BO466" i="5"/>
  <c r="AW466" i="5"/>
  <c r="AE466" i="5"/>
  <c r="Q466" i="5"/>
  <c r="BS466" i="5"/>
  <c r="BE466" i="5"/>
  <c r="AM466" i="5"/>
  <c r="U466" i="5"/>
  <c r="G466" i="5"/>
  <c r="BY466" i="5"/>
  <c r="AU466" i="5"/>
  <c r="T466" i="5"/>
  <c r="BW466" i="5"/>
  <c r="AS466" i="5"/>
  <c r="O466" i="5"/>
  <c r="BR466" i="5"/>
  <c r="AO466" i="5"/>
  <c r="K466" i="5"/>
  <c r="CA466" i="5"/>
  <c r="BC466" i="5"/>
  <c r="AA466" i="5"/>
  <c r="AN466" i="5"/>
  <c r="AL466" i="5"/>
  <c r="CB466" i="5"/>
  <c r="AD466" i="5"/>
  <c r="BZ466" i="5"/>
  <c r="AC466" i="5"/>
  <c r="BM466" i="5"/>
  <c r="AB466" i="5"/>
  <c r="BI466" i="5"/>
  <c r="Y466" i="5"/>
  <c r="BH466" i="5"/>
  <c r="J466" i="5"/>
  <c r="BF466" i="5"/>
  <c r="H466" i="5"/>
  <c r="BG466" i="5"/>
  <c r="I466" i="5"/>
  <c r="E466" i="5"/>
  <c r="AV466" i="5"/>
  <c r="CF436" i="5"/>
  <c r="BV436" i="5"/>
  <c r="BL436" i="5"/>
  <c r="BB436" i="5"/>
  <c r="AR436" i="5"/>
  <c r="AH436" i="5"/>
  <c r="X436" i="5"/>
  <c r="N436" i="5"/>
  <c r="D436" i="5"/>
  <c r="CB436" i="5"/>
  <c r="BQ436" i="5"/>
  <c r="BF436" i="5"/>
  <c r="AU436" i="5"/>
  <c r="AJ436" i="5"/>
  <c r="Y436" i="5"/>
  <c r="M436" i="5"/>
  <c r="CA436" i="5"/>
  <c r="BP436" i="5"/>
  <c r="BE436" i="5"/>
  <c r="AT436" i="5"/>
  <c r="AI436" i="5"/>
  <c r="W436" i="5"/>
  <c r="L436" i="5"/>
  <c r="BZ436" i="5"/>
  <c r="BO436" i="5"/>
  <c r="BD436" i="5"/>
  <c r="AS436" i="5"/>
  <c r="AG436" i="5"/>
  <c r="V436" i="5"/>
  <c r="K436" i="5"/>
  <c r="CD436" i="5"/>
  <c r="BS436" i="5"/>
  <c r="BH436" i="5"/>
  <c r="AW436" i="5"/>
  <c r="AL436" i="5"/>
  <c r="AA436" i="5"/>
  <c r="P436" i="5"/>
  <c r="E436" i="5"/>
  <c r="BN436" i="5"/>
  <c r="AX436" i="5"/>
  <c r="AD436" i="5"/>
  <c r="J436" i="5"/>
  <c r="BM436" i="5"/>
  <c r="AV436" i="5"/>
  <c r="AC436" i="5"/>
  <c r="I436" i="5"/>
  <c r="CE436" i="5"/>
  <c r="BK436" i="5"/>
  <c r="AQ436" i="5"/>
  <c r="AB436" i="5"/>
  <c r="H436" i="5"/>
  <c r="BT436" i="5"/>
  <c r="AZ436" i="5"/>
  <c r="AF436" i="5"/>
  <c r="Q436" i="5"/>
  <c r="BX436" i="5"/>
  <c r="AP436" i="5"/>
  <c r="R436" i="5"/>
  <c r="BW436" i="5"/>
  <c r="AO436" i="5"/>
  <c r="O436" i="5"/>
  <c r="BU436" i="5"/>
  <c r="AN436" i="5"/>
  <c r="G436" i="5"/>
  <c r="BG436" i="5"/>
  <c r="Z436" i="5"/>
  <c r="AK436" i="5"/>
  <c r="CC436" i="5"/>
  <c r="AE436" i="5"/>
  <c r="BY436" i="5"/>
  <c r="U436" i="5"/>
  <c r="AY436" i="5"/>
  <c r="BR436" i="5"/>
  <c r="BJ436" i="5"/>
  <c r="BI436" i="5"/>
  <c r="BC436" i="5"/>
  <c r="BA436" i="5"/>
  <c r="AM436" i="5"/>
  <c r="F436" i="5"/>
  <c r="T436" i="5"/>
  <c r="S436" i="5"/>
  <c r="C26" i="4"/>
  <c r="C28" i="4"/>
  <c r="C27" i="4"/>
  <c r="C29" i="4"/>
  <c r="BZ136" i="5"/>
  <c r="BP136" i="5"/>
  <c r="BF136" i="5"/>
  <c r="AV136" i="5"/>
  <c r="AL136" i="5"/>
  <c r="AB136" i="5"/>
  <c r="R136" i="5"/>
  <c r="H136" i="5"/>
  <c r="BY136" i="5"/>
  <c r="BO136" i="5"/>
  <c r="BE136" i="5"/>
  <c r="AU136" i="5"/>
  <c r="AK136" i="5"/>
  <c r="AA136" i="5"/>
  <c r="Q136" i="5"/>
  <c r="G136" i="5"/>
  <c r="BX136" i="5"/>
  <c r="BN136" i="5"/>
  <c r="BD136" i="5"/>
  <c r="AT136" i="5"/>
  <c r="AJ136" i="5"/>
  <c r="Z136" i="5"/>
  <c r="P136" i="5"/>
  <c r="F136" i="5"/>
  <c r="CA136" i="5"/>
  <c r="BQ136" i="5"/>
  <c r="BG136" i="5"/>
  <c r="AW136" i="5"/>
  <c r="AM136" i="5"/>
  <c r="AC136" i="5"/>
  <c r="S136" i="5"/>
  <c r="I136" i="5"/>
  <c r="CE136" i="5"/>
  <c r="BM136" i="5"/>
  <c r="AY136" i="5"/>
  <c r="AG136" i="5"/>
  <c r="O136" i="5"/>
  <c r="CD136" i="5"/>
  <c r="BL136" i="5"/>
  <c r="AX136" i="5"/>
  <c r="AF136" i="5"/>
  <c r="N136" i="5"/>
  <c r="CC136" i="5"/>
  <c r="BK136" i="5"/>
  <c r="AS136" i="5"/>
  <c r="AE136" i="5"/>
  <c r="M136" i="5"/>
  <c r="CG136" i="5"/>
  <c r="BS136" i="5"/>
  <c r="BA136" i="5"/>
  <c r="AI136" i="5"/>
  <c r="U136" i="5"/>
  <c r="BT136" i="5"/>
  <c r="AP136" i="5"/>
  <c r="L136" i="5"/>
  <c r="BR136" i="5"/>
  <c r="AO136" i="5"/>
  <c r="K136" i="5"/>
  <c r="BJ136" i="5"/>
  <c r="AN136" i="5"/>
  <c r="J136" i="5"/>
  <c r="BV136" i="5"/>
  <c r="AR136" i="5"/>
  <c r="V136" i="5"/>
  <c r="BH136" i="5"/>
  <c r="T136" i="5"/>
  <c r="BC136" i="5"/>
  <c r="E136" i="5"/>
  <c r="BB136" i="5"/>
  <c r="D136" i="5"/>
  <c r="AZ136" i="5"/>
  <c r="AQ136" i="5"/>
  <c r="CF136" i="5"/>
  <c r="AH136" i="5"/>
  <c r="BI136" i="5"/>
  <c r="W136" i="5"/>
  <c r="CB136" i="5"/>
  <c r="BW136" i="5"/>
  <c r="BU136" i="5"/>
  <c r="AD136" i="5"/>
  <c r="Y136" i="5"/>
  <c r="X136" i="5"/>
  <c r="N460" i="3"/>
  <c r="M460" i="3"/>
  <c r="N375" i="3"/>
  <c r="M375" i="3"/>
  <c r="CD532" i="5"/>
  <c r="BT532" i="5"/>
  <c r="BJ532" i="5"/>
  <c r="AZ532" i="5"/>
  <c r="AP532" i="5"/>
  <c r="AF532" i="5"/>
  <c r="V532" i="5"/>
  <c r="L532" i="5"/>
  <c r="CC532" i="5"/>
  <c r="BS532" i="5"/>
  <c r="BI532" i="5"/>
  <c r="AY532" i="5"/>
  <c r="AO532" i="5"/>
  <c r="AE532" i="5"/>
  <c r="U532" i="5"/>
  <c r="K532" i="5"/>
  <c r="CB532" i="5"/>
  <c r="BR532" i="5"/>
  <c r="BH532" i="5"/>
  <c r="AX532" i="5"/>
  <c r="AN532" i="5"/>
  <c r="AD532" i="5"/>
  <c r="T532" i="5"/>
  <c r="J532" i="5"/>
  <c r="CF532" i="5"/>
  <c r="BV532" i="5"/>
  <c r="BL532" i="5"/>
  <c r="BB532" i="5"/>
  <c r="AR532" i="5"/>
  <c r="AH532" i="5"/>
  <c r="X532" i="5"/>
  <c r="N532" i="5"/>
  <c r="D532" i="5"/>
  <c r="CG532" i="5"/>
  <c r="BO532" i="5"/>
  <c r="AW532" i="5"/>
  <c r="AI532" i="5"/>
  <c r="Q532" i="5"/>
  <c r="CE532" i="5"/>
  <c r="BN532" i="5"/>
  <c r="AV532" i="5"/>
  <c r="AG532" i="5"/>
  <c r="P532" i="5"/>
  <c r="CA532" i="5"/>
  <c r="BM532" i="5"/>
  <c r="AU532" i="5"/>
  <c r="AC532" i="5"/>
  <c r="O532" i="5"/>
  <c r="BQ532" i="5"/>
  <c r="BC532" i="5"/>
  <c r="AK532" i="5"/>
  <c r="S532" i="5"/>
  <c r="E532" i="5"/>
  <c r="BY532" i="5"/>
  <c r="BA532" i="5"/>
  <c r="Y532" i="5"/>
  <c r="BX532" i="5"/>
  <c r="AT532" i="5"/>
  <c r="W532" i="5"/>
  <c r="BW532" i="5"/>
  <c r="AS532" i="5"/>
  <c r="R532" i="5"/>
  <c r="CH532" i="5"/>
  <c r="BE532" i="5"/>
  <c r="AA532" i="5"/>
  <c r="AQ532" i="5"/>
  <c r="F532" i="5"/>
  <c r="AM532" i="5"/>
  <c r="AL532" i="5"/>
  <c r="BF532" i="5"/>
  <c r="H532" i="5"/>
  <c r="AJ532" i="5"/>
  <c r="AB532" i="5"/>
  <c r="Z532" i="5"/>
  <c r="M532" i="5"/>
  <c r="BZ532" i="5"/>
  <c r="I532" i="5"/>
  <c r="BG532" i="5"/>
  <c r="BU532" i="5"/>
  <c r="BD532" i="5"/>
  <c r="G532" i="5"/>
  <c r="BP532" i="5"/>
  <c r="BK532" i="5"/>
  <c r="BY334" i="5"/>
  <c r="BO334" i="5"/>
  <c r="BE334" i="5"/>
  <c r="AU334" i="5"/>
  <c r="AK334" i="5"/>
  <c r="AA334" i="5"/>
  <c r="Q334" i="5"/>
  <c r="G334" i="5"/>
  <c r="CH334" i="5"/>
  <c r="BX334" i="5"/>
  <c r="BN334" i="5"/>
  <c r="BD334" i="5"/>
  <c r="AT334" i="5"/>
  <c r="AJ334" i="5"/>
  <c r="Z334" i="5"/>
  <c r="P334" i="5"/>
  <c r="F334" i="5"/>
  <c r="BW334" i="5"/>
  <c r="BM334" i="5"/>
  <c r="BC334" i="5"/>
  <c r="AS334" i="5"/>
  <c r="AI334" i="5"/>
  <c r="Y334" i="5"/>
  <c r="O334" i="5"/>
  <c r="E334" i="5"/>
  <c r="BZ334" i="5"/>
  <c r="BJ334" i="5"/>
  <c r="AW334" i="5"/>
  <c r="AG334" i="5"/>
  <c r="T334" i="5"/>
  <c r="D334" i="5"/>
  <c r="BV334" i="5"/>
  <c r="BI334" i="5"/>
  <c r="AV334" i="5"/>
  <c r="AF334" i="5"/>
  <c r="S334" i="5"/>
  <c r="BU334" i="5"/>
  <c r="BH334" i="5"/>
  <c r="AR334" i="5"/>
  <c r="AE334" i="5"/>
  <c r="R334" i="5"/>
  <c r="CA334" i="5"/>
  <c r="BK334" i="5"/>
  <c r="AX334" i="5"/>
  <c r="AH334" i="5"/>
  <c r="U334" i="5"/>
  <c r="H334" i="5"/>
  <c r="CE334" i="5"/>
  <c r="BG334" i="5"/>
  <c r="AM334" i="5"/>
  <c r="L334" i="5"/>
  <c r="CD334" i="5"/>
  <c r="BF334" i="5"/>
  <c r="AL334" i="5"/>
  <c r="K334" i="5"/>
  <c r="CC334" i="5"/>
  <c r="BB334" i="5"/>
  <c r="AD334" i="5"/>
  <c r="J334" i="5"/>
  <c r="CB334" i="5"/>
  <c r="BA334" i="5"/>
  <c r="AC334" i="5"/>
  <c r="I334" i="5"/>
  <c r="BT334" i="5"/>
  <c r="AZ334" i="5"/>
  <c r="AB334" i="5"/>
  <c r="BS334" i="5"/>
  <c r="AY334" i="5"/>
  <c r="X334" i="5"/>
  <c r="BR334" i="5"/>
  <c r="AQ334" i="5"/>
  <c r="W334" i="5"/>
  <c r="BQ334" i="5"/>
  <c r="AP334" i="5"/>
  <c r="V334" i="5"/>
  <c r="BP334" i="5"/>
  <c r="AO334" i="5"/>
  <c r="N334" i="5"/>
  <c r="CF334" i="5"/>
  <c r="BL334" i="5"/>
  <c r="AN334" i="5"/>
  <c r="M334" i="5"/>
  <c r="CE286" i="5"/>
  <c r="BU286" i="5"/>
  <c r="BK286" i="5"/>
  <c r="BA286" i="5"/>
  <c r="AQ286" i="5"/>
  <c r="AG286" i="5"/>
  <c r="W286" i="5"/>
  <c r="M286" i="5"/>
  <c r="CD286" i="5"/>
  <c r="BT286" i="5"/>
  <c r="BJ286" i="5"/>
  <c r="AZ286" i="5"/>
  <c r="AP286" i="5"/>
  <c r="AF286" i="5"/>
  <c r="V286" i="5"/>
  <c r="L286" i="5"/>
  <c r="CC286" i="5"/>
  <c r="BS286" i="5"/>
  <c r="BI286" i="5"/>
  <c r="AY286" i="5"/>
  <c r="AO286" i="5"/>
  <c r="AE286" i="5"/>
  <c r="U286" i="5"/>
  <c r="K286" i="5"/>
  <c r="CF286" i="5"/>
  <c r="BV286" i="5"/>
  <c r="BL286" i="5"/>
  <c r="BB286" i="5"/>
  <c r="AR286" i="5"/>
  <c r="AH286" i="5"/>
  <c r="X286" i="5"/>
  <c r="N286" i="5"/>
  <c r="D286" i="5"/>
  <c r="BY286" i="5"/>
  <c r="BG286" i="5"/>
  <c r="AS286" i="5"/>
  <c r="AA286" i="5"/>
  <c r="I286" i="5"/>
  <c r="BX286" i="5"/>
  <c r="BF286" i="5"/>
  <c r="AN286" i="5"/>
  <c r="Z286" i="5"/>
  <c r="H286" i="5"/>
  <c r="BW286" i="5"/>
  <c r="BE286" i="5"/>
  <c r="AM286" i="5"/>
  <c r="Y286" i="5"/>
  <c r="G286" i="5"/>
  <c r="BZ286" i="5"/>
  <c r="BH286" i="5"/>
  <c r="AT286" i="5"/>
  <c r="AB286" i="5"/>
  <c r="J286" i="5"/>
  <c r="BN286" i="5"/>
  <c r="AJ286" i="5"/>
  <c r="F286" i="5"/>
  <c r="BM286" i="5"/>
  <c r="AI286" i="5"/>
  <c r="E286" i="5"/>
  <c r="BD286" i="5"/>
  <c r="AD286" i="5"/>
  <c r="CG286" i="5"/>
  <c r="BC286" i="5"/>
  <c r="AC286" i="5"/>
  <c r="CB286" i="5"/>
  <c r="AX286" i="5"/>
  <c r="T286" i="5"/>
  <c r="CA286" i="5"/>
  <c r="AW286" i="5"/>
  <c r="S286" i="5"/>
  <c r="BR286" i="5"/>
  <c r="AV286" i="5"/>
  <c r="R286" i="5"/>
  <c r="BQ286" i="5"/>
  <c r="AU286" i="5"/>
  <c r="Q286" i="5"/>
  <c r="BP286" i="5"/>
  <c r="AL286" i="5"/>
  <c r="P286" i="5"/>
  <c r="BO286" i="5"/>
  <c r="AK286" i="5"/>
  <c r="O286" i="5"/>
  <c r="CB117" i="5"/>
  <c r="BR117" i="5"/>
  <c r="BH117" i="5"/>
  <c r="AX117" i="5"/>
  <c r="AN117" i="5"/>
  <c r="AD117" i="5"/>
  <c r="T117" i="5"/>
  <c r="J117" i="5"/>
  <c r="CA117" i="5"/>
  <c r="BQ117" i="5"/>
  <c r="BG117" i="5"/>
  <c r="AW117" i="5"/>
  <c r="AM117" i="5"/>
  <c r="AC117" i="5"/>
  <c r="S117" i="5"/>
  <c r="I117" i="5"/>
  <c r="BZ117" i="5"/>
  <c r="BP117" i="5"/>
  <c r="BF117" i="5"/>
  <c r="AV117" i="5"/>
  <c r="AL117" i="5"/>
  <c r="AB117" i="5"/>
  <c r="R117" i="5"/>
  <c r="H117" i="5"/>
  <c r="CD117" i="5"/>
  <c r="BT117" i="5"/>
  <c r="BJ117" i="5"/>
  <c r="AZ117" i="5"/>
  <c r="AP117" i="5"/>
  <c r="AF117" i="5"/>
  <c r="V117" i="5"/>
  <c r="L117" i="5"/>
  <c r="BY117" i="5"/>
  <c r="BK117" i="5"/>
  <c r="AS117" i="5"/>
  <c r="AA117" i="5"/>
  <c r="M117" i="5"/>
  <c r="BX117" i="5"/>
  <c r="BI117" i="5"/>
  <c r="AR117" i="5"/>
  <c r="Z117" i="5"/>
  <c r="K117" i="5"/>
  <c r="BW117" i="5"/>
  <c r="BE117" i="5"/>
  <c r="AQ117" i="5"/>
  <c r="Y117" i="5"/>
  <c r="G117" i="5"/>
  <c r="CE117" i="5"/>
  <c r="BM117" i="5"/>
  <c r="AU117" i="5"/>
  <c r="AG117" i="5"/>
  <c r="O117" i="5"/>
  <c r="BL117" i="5"/>
  <c r="AI117" i="5"/>
  <c r="E117" i="5"/>
  <c r="BD117" i="5"/>
  <c r="AH117" i="5"/>
  <c r="D117" i="5"/>
  <c r="CG117" i="5"/>
  <c r="BC117" i="5"/>
  <c r="AE117" i="5"/>
  <c r="BN117" i="5"/>
  <c r="AJ117" i="5"/>
  <c r="F117" i="5"/>
  <c r="AY117" i="5"/>
  <c r="AT117" i="5"/>
  <c r="CF117" i="5"/>
  <c r="AO117" i="5"/>
  <c r="BO117" i="5"/>
  <c r="Q117" i="5"/>
  <c r="BA117" i="5"/>
  <c r="AK117" i="5"/>
  <c r="X117" i="5"/>
  <c r="W117" i="5"/>
  <c r="U117" i="5"/>
  <c r="CC117" i="5"/>
  <c r="P117" i="5"/>
  <c r="BV117" i="5"/>
  <c r="N117" i="5"/>
  <c r="BU117" i="5"/>
  <c r="BS117" i="5"/>
  <c r="BB117" i="5"/>
  <c r="CD230" i="5"/>
  <c r="BT230" i="5"/>
  <c r="BJ230" i="5"/>
  <c r="AZ230" i="5"/>
  <c r="AP230" i="5"/>
  <c r="AF230" i="5"/>
  <c r="V230" i="5"/>
  <c r="L230" i="5"/>
  <c r="CC230" i="5"/>
  <c r="BS230" i="5"/>
  <c r="BI230" i="5"/>
  <c r="AY230" i="5"/>
  <c r="AO230" i="5"/>
  <c r="AE230" i="5"/>
  <c r="U230" i="5"/>
  <c r="K230" i="5"/>
  <c r="CB230" i="5"/>
  <c r="BR230" i="5"/>
  <c r="BH230" i="5"/>
  <c r="AX230" i="5"/>
  <c r="AN230" i="5"/>
  <c r="AD230" i="5"/>
  <c r="T230" i="5"/>
  <c r="J230" i="5"/>
  <c r="CE230" i="5"/>
  <c r="BU230" i="5"/>
  <c r="BK230" i="5"/>
  <c r="BA230" i="5"/>
  <c r="AQ230" i="5"/>
  <c r="AG230" i="5"/>
  <c r="W230" i="5"/>
  <c r="M230" i="5"/>
  <c r="BO230" i="5"/>
  <c r="AW230" i="5"/>
  <c r="AI230" i="5"/>
  <c r="Q230" i="5"/>
  <c r="CF230" i="5"/>
  <c r="BN230" i="5"/>
  <c r="AV230" i="5"/>
  <c r="AH230" i="5"/>
  <c r="P230" i="5"/>
  <c r="CA230" i="5"/>
  <c r="BM230" i="5"/>
  <c r="AU230" i="5"/>
  <c r="AC230" i="5"/>
  <c r="O230" i="5"/>
  <c r="BP230" i="5"/>
  <c r="BB230" i="5"/>
  <c r="AJ230" i="5"/>
  <c r="R230" i="5"/>
  <c r="D230" i="5"/>
  <c r="BF230" i="5"/>
  <c r="AB230" i="5"/>
  <c r="F230" i="5"/>
  <c r="BE230" i="5"/>
  <c r="AA230" i="5"/>
  <c r="E230" i="5"/>
  <c r="BZ230" i="5"/>
  <c r="BD230" i="5"/>
  <c r="Z230" i="5"/>
  <c r="BL230" i="5"/>
  <c r="AL230" i="5"/>
  <c r="H230" i="5"/>
  <c r="BY230" i="5"/>
  <c r="AM230" i="5"/>
  <c r="BX230" i="5"/>
  <c r="AK230" i="5"/>
  <c r="BW230" i="5"/>
  <c r="Y230" i="5"/>
  <c r="BV230" i="5"/>
  <c r="X230" i="5"/>
  <c r="BQ230" i="5"/>
  <c r="S230" i="5"/>
  <c r="AS230" i="5"/>
  <c r="BC230" i="5"/>
  <c r="AT230" i="5"/>
  <c r="AR230" i="5"/>
  <c r="N230" i="5"/>
  <c r="I230" i="5"/>
  <c r="G230" i="5"/>
  <c r="BG230" i="5"/>
  <c r="CF431" i="5"/>
  <c r="BV431" i="5"/>
  <c r="BL431" i="5"/>
  <c r="BB431" i="5"/>
  <c r="AR431" i="5"/>
  <c r="AH431" i="5"/>
  <c r="BY431" i="5"/>
  <c r="BN431" i="5"/>
  <c r="BC431" i="5"/>
  <c r="AQ431" i="5"/>
  <c r="AF431" i="5"/>
  <c r="V431" i="5"/>
  <c r="L431" i="5"/>
  <c r="BX431" i="5"/>
  <c r="BM431" i="5"/>
  <c r="BA431" i="5"/>
  <c r="AP431" i="5"/>
  <c r="AE431" i="5"/>
  <c r="U431" i="5"/>
  <c r="K431" i="5"/>
  <c r="BW431" i="5"/>
  <c r="BK431" i="5"/>
  <c r="AZ431" i="5"/>
  <c r="AO431" i="5"/>
  <c r="AD431" i="5"/>
  <c r="T431" i="5"/>
  <c r="J431" i="5"/>
  <c r="CA431" i="5"/>
  <c r="BP431" i="5"/>
  <c r="BE431" i="5"/>
  <c r="AT431" i="5"/>
  <c r="AI431" i="5"/>
  <c r="X431" i="5"/>
  <c r="N431" i="5"/>
  <c r="D431" i="5"/>
  <c r="BS431" i="5"/>
  <c r="AY431" i="5"/>
  <c r="AJ431" i="5"/>
  <c r="Q431" i="5"/>
  <c r="BR431" i="5"/>
  <c r="AX431" i="5"/>
  <c r="AG431" i="5"/>
  <c r="P431" i="5"/>
  <c r="CG431" i="5"/>
  <c r="BQ431" i="5"/>
  <c r="AW431" i="5"/>
  <c r="AC431" i="5"/>
  <c r="O431" i="5"/>
  <c r="BU431" i="5"/>
  <c r="BF431" i="5"/>
  <c r="AL431" i="5"/>
  <c r="S431" i="5"/>
  <c r="E431" i="5"/>
  <c r="BZ431" i="5"/>
  <c r="AS431" i="5"/>
  <c r="M431" i="5"/>
  <c r="BT431" i="5"/>
  <c r="AN431" i="5"/>
  <c r="I431" i="5"/>
  <c r="BO431" i="5"/>
  <c r="AM431" i="5"/>
  <c r="H431" i="5"/>
  <c r="CE431" i="5"/>
  <c r="BG431" i="5"/>
  <c r="Z431" i="5"/>
  <c r="BD431" i="5"/>
  <c r="F431" i="5"/>
  <c r="AV431" i="5"/>
  <c r="AU431" i="5"/>
  <c r="BI431" i="5"/>
  <c r="R431" i="5"/>
  <c r="CC431" i="5"/>
  <c r="CB431" i="5"/>
  <c r="BJ431" i="5"/>
  <c r="BH431" i="5"/>
  <c r="AK431" i="5"/>
  <c r="AB431" i="5"/>
  <c r="W431" i="5"/>
  <c r="CD431" i="5"/>
  <c r="AA431" i="5"/>
  <c r="Y431" i="5"/>
  <c r="G431" i="5"/>
  <c r="CA32" i="5"/>
  <c r="BQ32" i="5"/>
  <c r="BG32" i="5"/>
  <c r="AW32" i="5"/>
  <c r="AM32" i="5"/>
  <c r="AC32" i="5"/>
  <c r="S32" i="5"/>
  <c r="I32" i="5"/>
  <c r="BZ32" i="5"/>
  <c r="BP32" i="5"/>
  <c r="BF32" i="5"/>
  <c r="AV32" i="5"/>
  <c r="AL32" i="5"/>
  <c r="AB32" i="5"/>
  <c r="R32" i="5"/>
  <c r="H32" i="5"/>
  <c r="BY32" i="5"/>
  <c r="BO32" i="5"/>
  <c r="BE32" i="5"/>
  <c r="AU32" i="5"/>
  <c r="AK32" i="5"/>
  <c r="AA32" i="5"/>
  <c r="Q32" i="5"/>
  <c r="G32" i="5"/>
  <c r="CB32" i="5"/>
  <c r="BR32" i="5"/>
  <c r="BH32" i="5"/>
  <c r="AX32" i="5"/>
  <c r="AN32" i="5"/>
  <c r="AD32" i="5"/>
  <c r="T32" i="5"/>
  <c r="J32" i="5"/>
  <c r="BT32" i="5"/>
  <c r="BB32" i="5"/>
  <c r="AJ32" i="5"/>
  <c r="V32" i="5"/>
  <c r="D32" i="5"/>
  <c r="BV32" i="5"/>
  <c r="BC32" i="5"/>
  <c r="AI32" i="5"/>
  <c r="P32" i="5"/>
  <c r="BU32" i="5"/>
  <c r="BA32" i="5"/>
  <c r="AH32" i="5"/>
  <c r="O32" i="5"/>
  <c r="BS32" i="5"/>
  <c r="AZ32" i="5"/>
  <c r="AG32" i="5"/>
  <c r="N32" i="5"/>
  <c r="CG32" i="5"/>
  <c r="BN32" i="5"/>
  <c r="AY32" i="5"/>
  <c r="AF32" i="5"/>
  <c r="M32" i="5"/>
  <c r="CF32" i="5"/>
  <c r="BM32" i="5"/>
  <c r="AT32" i="5"/>
  <c r="AE32" i="5"/>
  <c r="L32" i="5"/>
  <c r="CE32" i="5"/>
  <c r="BL32" i="5"/>
  <c r="AS32" i="5"/>
  <c r="Z32" i="5"/>
  <c r="K32" i="5"/>
  <c r="CD32" i="5"/>
  <c r="BK32" i="5"/>
  <c r="AR32" i="5"/>
  <c r="Y32" i="5"/>
  <c r="F32" i="5"/>
  <c r="CC32" i="5"/>
  <c r="BJ32" i="5"/>
  <c r="AQ32" i="5"/>
  <c r="X32" i="5"/>
  <c r="E32" i="5"/>
  <c r="BX32" i="5"/>
  <c r="BI32" i="5"/>
  <c r="AP32" i="5"/>
  <c r="W32" i="5"/>
  <c r="BW32" i="5"/>
  <c r="BD32" i="5"/>
  <c r="AO32" i="5"/>
  <c r="U32" i="5"/>
  <c r="CB154" i="5"/>
  <c r="BR154" i="5"/>
  <c r="BH154" i="5"/>
  <c r="AX154" i="5"/>
  <c r="AN154" i="5"/>
  <c r="AD154" i="5"/>
  <c r="T154" i="5"/>
  <c r="J154" i="5"/>
  <c r="CA154" i="5"/>
  <c r="BQ154" i="5"/>
  <c r="BG154" i="5"/>
  <c r="AW154" i="5"/>
  <c r="AM154" i="5"/>
  <c r="AC154" i="5"/>
  <c r="S154" i="5"/>
  <c r="I154" i="5"/>
  <c r="BZ154" i="5"/>
  <c r="BP154" i="5"/>
  <c r="BF154" i="5"/>
  <c r="AV154" i="5"/>
  <c r="AL154" i="5"/>
  <c r="AB154" i="5"/>
  <c r="R154" i="5"/>
  <c r="H154" i="5"/>
  <c r="CC154" i="5"/>
  <c r="BS154" i="5"/>
  <c r="BI154" i="5"/>
  <c r="AY154" i="5"/>
  <c r="AO154" i="5"/>
  <c r="AE154" i="5"/>
  <c r="U154" i="5"/>
  <c r="K154" i="5"/>
  <c r="CG154" i="5"/>
  <c r="BO154" i="5"/>
  <c r="BA154" i="5"/>
  <c r="AI154" i="5"/>
  <c r="Q154" i="5"/>
  <c r="CF154" i="5"/>
  <c r="BN154" i="5"/>
  <c r="AZ154" i="5"/>
  <c r="AH154" i="5"/>
  <c r="P154" i="5"/>
  <c r="CE154" i="5"/>
  <c r="BM154" i="5"/>
  <c r="AU154" i="5"/>
  <c r="AG154" i="5"/>
  <c r="O154" i="5"/>
  <c r="BU154" i="5"/>
  <c r="BC154" i="5"/>
  <c r="AK154" i="5"/>
  <c r="W154" i="5"/>
  <c r="E154" i="5"/>
  <c r="BX154" i="5"/>
  <c r="AT154" i="5"/>
  <c r="X154" i="5"/>
  <c r="BW154" i="5"/>
  <c r="AS154" i="5"/>
  <c r="V154" i="5"/>
  <c r="BV154" i="5"/>
  <c r="AR154" i="5"/>
  <c r="N154" i="5"/>
  <c r="CD154" i="5"/>
  <c r="BD154" i="5"/>
  <c r="Z154" i="5"/>
  <c r="AP154" i="5"/>
  <c r="AJ154" i="5"/>
  <c r="BY154" i="5"/>
  <c r="AF154" i="5"/>
  <c r="BT154" i="5"/>
  <c r="AA154" i="5"/>
  <c r="BL154" i="5"/>
  <c r="Y154" i="5"/>
  <c r="BK154" i="5"/>
  <c r="M154" i="5"/>
  <c r="BJ154" i="5"/>
  <c r="L154" i="5"/>
  <c r="BE154" i="5"/>
  <c r="G154" i="5"/>
  <c r="BB154" i="5"/>
  <c r="F154" i="5"/>
  <c r="AQ154" i="5"/>
  <c r="D154" i="5"/>
  <c r="BW76" i="5"/>
  <c r="BM76" i="5"/>
  <c r="BC76" i="5"/>
  <c r="AS76" i="5"/>
  <c r="AI76" i="5"/>
  <c r="Y76" i="5"/>
  <c r="O76" i="5"/>
  <c r="E76" i="5"/>
  <c r="CF76" i="5"/>
  <c r="BV76" i="5"/>
  <c r="BL76" i="5"/>
  <c r="BB76" i="5"/>
  <c r="AR76" i="5"/>
  <c r="AH76" i="5"/>
  <c r="X76" i="5"/>
  <c r="N76" i="5"/>
  <c r="D76" i="5"/>
  <c r="CE76" i="5"/>
  <c r="BU76" i="5"/>
  <c r="BK76" i="5"/>
  <c r="BA76" i="5"/>
  <c r="AQ76" i="5"/>
  <c r="AG76" i="5"/>
  <c r="W76" i="5"/>
  <c r="M76" i="5"/>
  <c r="BX76" i="5"/>
  <c r="BN76" i="5"/>
  <c r="BD76" i="5"/>
  <c r="AT76" i="5"/>
  <c r="AJ76" i="5"/>
  <c r="Z76" i="5"/>
  <c r="P76" i="5"/>
  <c r="F76" i="5"/>
  <c r="BR76" i="5"/>
  <c r="AZ76" i="5"/>
  <c r="AL76" i="5"/>
  <c r="T76" i="5"/>
  <c r="BQ76" i="5"/>
  <c r="AY76" i="5"/>
  <c r="AK76" i="5"/>
  <c r="S76" i="5"/>
  <c r="CD76" i="5"/>
  <c r="BP76" i="5"/>
  <c r="AX76" i="5"/>
  <c r="AF76" i="5"/>
  <c r="R76" i="5"/>
  <c r="BY76" i="5"/>
  <c r="BG76" i="5"/>
  <c r="AO76" i="5"/>
  <c r="AA76" i="5"/>
  <c r="I76" i="5"/>
  <c r="CB76" i="5"/>
  <c r="BE76" i="5"/>
  <c r="AB76" i="5"/>
  <c r="CA76" i="5"/>
  <c r="AW76" i="5"/>
  <c r="V76" i="5"/>
  <c r="BZ76" i="5"/>
  <c r="AV76" i="5"/>
  <c r="U76" i="5"/>
  <c r="BT76" i="5"/>
  <c r="AU76" i="5"/>
  <c r="Q76" i="5"/>
  <c r="BS76" i="5"/>
  <c r="AP76" i="5"/>
  <c r="L76" i="5"/>
  <c r="BO76" i="5"/>
  <c r="AN76" i="5"/>
  <c r="K76" i="5"/>
  <c r="BJ76" i="5"/>
  <c r="AM76" i="5"/>
  <c r="J76" i="5"/>
  <c r="BI76" i="5"/>
  <c r="AE76" i="5"/>
  <c r="H76" i="5"/>
  <c r="BH76" i="5"/>
  <c r="AD76" i="5"/>
  <c r="G76" i="5"/>
  <c r="CC76" i="5"/>
  <c r="BF76" i="5"/>
  <c r="AC76" i="5"/>
  <c r="N494" i="3"/>
  <c r="M494" i="3"/>
  <c r="N123" i="3"/>
  <c r="M123" i="3"/>
  <c r="N66" i="3"/>
  <c r="M66" i="3"/>
  <c r="N316" i="3"/>
  <c r="M316" i="3"/>
  <c r="N273" i="3"/>
  <c r="M273" i="3"/>
  <c r="L78" i="3"/>
  <c r="N490" i="3"/>
  <c r="M490" i="3"/>
  <c r="N90" i="3"/>
  <c r="M90" i="3"/>
  <c r="N274" i="3"/>
  <c r="M274" i="3"/>
  <c r="N524" i="3"/>
  <c r="M524" i="3"/>
  <c r="N160" i="3"/>
  <c r="M160" i="3"/>
  <c r="N348" i="3"/>
  <c r="M348" i="3"/>
  <c r="BX502" i="5"/>
  <c r="BN502" i="5"/>
  <c r="BD502" i="5"/>
  <c r="AT502" i="5"/>
  <c r="AJ502" i="5"/>
  <c r="Z502" i="5"/>
  <c r="P502" i="5"/>
  <c r="F502" i="5"/>
  <c r="BW502" i="5"/>
  <c r="BM502" i="5"/>
  <c r="BC502" i="5"/>
  <c r="AS502" i="5"/>
  <c r="AI502" i="5"/>
  <c r="Y502" i="5"/>
  <c r="O502" i="5"/>
  <c r="E502" i="5"/>
  <c r="CF502" i="5"/>
  <c r="BV502" i="5"/>
  <c r="BL502" i="5"/>
  <c r="BB502" i="5"/>
  <c r="AR502" i="5"/>
  <c r="AH502" i="5"/>
  <c r="X502" i="5"/>
  <c r="N502" i="5"/>
  <c r="D502" i="5"/>
  <c r="BZ502" i="5"/>
  <c r="BP502" i="5"/>
  <c r="BF502" i="5"/>
  <c r="AV502" i="5"/>
  <c r="AL502" i="5"/>
  <c r="AB502" i="5"/>
  <c r="R502" i="5"/>
  <c r="H502" i="5"/>
  <c r="BS502" i="5"/>
  <c r="BA502" i="5"/>
  <c r="AM502" i="5"/>
  <c r="U502" i="5"/>
  <c r="BR502" i="5"/>
  <c r="AZ502" i="5"/>
  <c r="AK502" i="5"/>
  <c r="T502" i="5"/>
  <c r="CE502" i="5"/>
  <c r="BQ502" i="5"/>
  <c r="AY502" i="5"/>
  <c r="AG502" i="5"/>
  <c r="S502" i="5"/>
  <c r="BU502" i="5"/>
  <c r="BG502" i="5"/>
  <c r="AO502" i="5"/>
  <c r="W502" i="5"/>
  <c r="I502" i="5"/>
  <c r="CC502" i="5"/>
  <c r="BE502" i="5"/>
  <c r="AC502" i="5"/>
  <c r="CB502" i="5"/>
  <c r="AX502" i="5"/>
  <c r="AA502" i="5"/>
  <c r="CA502" i="5"/>
  <c r="AW502" i="5"/>
  <c r="V502" i="5"/>
  <c r="BI502" i="5"/>
  <c r="AE502" i="5"/>
  <c r="G502" i="5"/>
  <c r="BO502" i="5"/>
  <c r="Q502" i="5"/>
  <c r="BK502" i="5"/>
  <c r="M502" i="5"/>
  <c r="BJ502" i="5"/>
  <c r="L502" i="5"/>
  <c r="BH502" i="5"/>
  <c r="K502" i="5"/>
  <c r="AU502" i="5"/>
  <c r="J502" i="5"/>
  <c r="AQ502" i="5"/>
  <c r="AP502" i="5"/>
  <c r="CD502" i="5"/>
  <c r="AN502" i="5"/>
  <c r="BY502" i="5"/>
  <c r="AF502" i="5"/>
  <c r="AD502" i="5"/>
  <c r="BT502" i="5"/>
  <c r="BY304" i="5"/>
  <c r="BO304" i="5"/>
  <c r="BE304" i="5"/>
  <c r="AU304" i="5"/>
  <c r="AK304" i="5"/>
  <c r="AA304" i="5"/>
  <c r="Q304" i="5"/>
  <c r="G304" i="5"/>
  <c r="CH304" i="5"/>
  <c r="BX304" i="5"/>
  <c r="BN304" i="5"/>
  <c r="BD304" i="5"/>
  <c r="AT304" i="5"/>
  <c r="AJ304" i="5"/>
  <c r="Z304" i="5"/>
  <c r="P304" i="5"/>
  <c r="F304" i="5"/>
  <c r="BW304" i="5"/>
  <c r="BM304" i="5"/>
  <c r="BC304" i="5"/>
  <c r="AS304" i="5"/>
  <c r="AI304" i="5"/>
  <c r="Y304" i="5"/>
  <c r="O304" i="5"/>
  <c r="E304" i="5"/>
  <c r="BZ304" i="5"/>
  <c r="BP304" i="5"/>
  <c r="BF304" i="5"/>
  <c r="AV304" i="5"/>
  <c r="AL304" i="5"/>
  <c r="AB304" i="5"/>
  <c r="R304" i="5"/>
  <c r="H304" i="5"/>
  <c r="CF304" i="5"/>
  <c r="BR304" i="5"/>
  <c r="AZ304" i="5"/>
  <c r="AH304" i="5"/>
  <c r="T304" i="5"/>
  <c r="CE304" i="5"/>
  <c r="BQ304" i="5"/>
  <c r="AY304" i="5"/>
  <c r="AG304" i="5"/>
  <c r="S304" i="5"/>
  <c r="CD304" i="5"/>
  <c r="BL304" i="5"/>
  <c r="AX304" i="5"/>
  <c r="AF304" i="5"/>
  <c r="N304" i="5"/>
  <c r="BS304" i="5"/>
  <c r="BA304" i="5"/>
  <c r="AM304" i="5"/>
  <c r="U304" i="5"/>
  <c r="BH304" i="5"/>
  <c r="AD304" i="5"/>
  <c r="D304" i="5"/>
  <c r="CC304" i="5"/>
  <c r="BG304" i="5"/>
  <c r="AC304" i="5"/>
  <c r="CB304" i="5"/>
  <c r="BB304" i="5"/>
  <c r="X304" i="5"/>
  <c r="BI304" i="5"/>
  <c r="AE304" i="5"/>
  <c r="I304" i="5"/>
  <c r="CA304" i="5"/>
  <c r="AO304" i="5"/>
  <c r="BV304" i="5"/>
  <c r="AN304" i="5"/>
  <c r="BU304" i="5"/>
  <c r="W304" i="5"/>
  <c r="BT304" i="5"/>
  <c r="V304" i="5"/>
  <c r="BK304" i="5"/>
  <c r="M304" i="5"/>
  <c r="BJ304" i="5"/>
  <c r="L304" i="5"/>
  <c r="AW304" i="5"/>
  <c r="K304" i="5"/>
  <c r="AR304" i="5"/>
  <c r="J304" i="5"/>
  <c r="AQ304" i="5"/>
  <c r="AP304" i="5"/>
  <c r="BX356" i="5"/>
  <c r="BN356" i="5"/>
  <c r="BD356" i="5"/>
  <c r="AT356" i="5"/>
  <c r="AJ356" i="5"/>
  <c r="Z356" i="5"/>
  <c r="P356" i="5"/>
  <c r="F356" i="5"/>
  <c r="CF356" i="5"/>
  <c r="BU356" i="5"/>
  <c r="BJ356" i="5"/>
  <c r="AY356" i="5"/>
  <c r="AN356" i="5"/>
  <c r="AC356" i="5"/>
  <c r="R356" i="5"/>
  <c r="G356" i="5"/>
  <c r="CD356" i="5"/>
  <c r="BR356" i="5"/>
  <c r="BF356" i="5"/>
  <c r="AS356" i="5"/>
  <c r="AG356" i="5"/>
  <c r="U356" i="5"/>
  <c r="I356" i="5"/>
  <c r="CC356" i="5"/>
  <c r="BQ356" i="5"/>
  <c r="BE356" i="5"/>
  <c r="AR356" i="5"/>
  <c r="AF356" i="5"/>
  <c r="T356" i="5"/>
  <c r="H356" i="5"/>
  <c r="CB356" i="5"/>
  <c r="BP356" i="5"/>
  <c r="BC356" i="5"/>
  <c r="AQ356" i="5"/>
  <c r="AE356" i="5"/>
  <c r="S356" i="5"/>
  <c r="E356" i="5"/>
  <c r="CE356" i="5"/>
  <c r="BS356" i="5"/>
  <c r="BG356" i="5"/>
  <c r="AU356" i="5"/>
  <c r="AH356" i="5"/>
  <c r="V356" i="5"/>
  <c r="J356" i="5"/>
  <c r="BY356" i="5"/>
  <c r="BB356" i="5"/>
  <c r="AK356" i="5"/>
  <c r="N356" i="5"/>
  <c r="BW356" i="5"/>
  <c r="BA356" i="5"/>
  <c r="AI356" i="5"/>
  <c r="M356" i="5"/>
  <c r="BV356" i="5"/>
  <c r="AZ356" i="5"/>
  <c r="AD356" i="5"/>
  <c r="L356" i="5"/>
  <c r="BT356" i="5"/>
  <c r="AX356" i="5"/>
  <c r="AB356" i="5"/>
  <c r="K356" i="5"/>
  <c r="BO356" i="5"/>
  <c r="AW356" i="5"/>
  <c r="AA356" i="5"/>
  <c r="D356" i="5"/>
  <c r="BM356" i="5"/>
  <c r="AV356" i="5"/>
  <c r="Y356" i="5"/>
  <c r="BL356" i="5"/>
  <c r="AP356" i="5"/>
  <c r="X356" i="5"/>
  <c r="BK356" i="5"/>
  <c r="AO356" i="5"/>
  <c r="W356" i="5"/>
  <c r="CA356" i="5"/>
  <c r="BZ356" i="5"/>
  <c r="BI356" i="5"/>
  <c r="BH356" i="5"/>
  <c r="AM356" i="5"/>
  <c r="AL356" i="5"/>
  <c r="Q356" i="5"/>
  <c r="O356" i="5"/>
  <c r="CD187" i="5"/>
  <c r="BT187" i="5"/>
  <c r="BJ187" i="5"/>
  <c r="AZ187" i="5"/>
  <c r="AP187" i="5"/>
  <c r="AF187" i="5"/>
  <c r="V187" i="5"/>
  <c r="L187" i="5"/>
  <c r="CC187" i="5"/>
  <c r="BS187" i="5"/>
  <c r="BI187" i="5"/>
  <c r="AY187" i="5"/>
  <c r="AO187" i="5"/>
  <c r="AE187" i="5"/>
  <c r="U187" i="5"/>
  <c r="K187" i="5"/>
  <c r="CB187" i="5"/>
  <c r="BR187" i="5"/>
  <c r="BH187" i="5"/>
  <c r="AX187" i="5"/>
  <c r="AN187" i="5"/>
  <c r="AD187" i="5"/>
  <c r="T187" i="5"/>
  <c r="J187" i="5"/>
  <c r="CE187" i="5"/>
  <c r="BU187" i="5"/>
  <c r="BK187" i="5"/>
  <c r="BA187" i="5"/>
  <c r="AQ187" i="5"/>
  <c r="AG187" i="5"/>
  <c r="W187" i="5"/>
  <c r="M187" i="5"/>
  <c r="CA187" i="5"/>
  <c r="BM187" i="5"/>
  <c r="AU187" i="5"/>
  <c r="AC187" i="5"/>
  <c r="O187" i="5"/>
  <c r="BZ187" i="5"/>
  <c r="BL187" i="5"/>
  <c r="AT187" i="5"/>
  <c r="AB187" i="5"/>
  <c r="N187" i="5"/>
  <c r="BY187" i="5"/>
  <c r="BG187" i="5"/>
  <c r="AS187" i="5"/>
  <c r="AA187" i="5"/>
  <c r="I187" i="5"/>
  <c r="BO187" i="5"/>
  <c r="AW187" i="5"/>
  <c r="AI187" i="5"/>
  <c r="Q187" i="5"/>
  <c r="BV187" i="5"/>
  <c r="AR187" i="5"/>
  <c r="R187" i="5"/>
  <c r="BQ187" i="5"/>
  <c r="AM187" i="5"/>
  <c r="P187" i="5"/>
  <c r="BP187" i="5"/>
  <c r="AL187" i="5"/>
  <c r="H187" i="5"/>
  <c r="BN187" i="5"/>
  <c r="AK187" i="5"/>
  <c r="G187" i="5"/>
  <c r="BF187" i="5"/>
  <c r="AJ187" i="5"/>
  <c r="F187" i="5"/>
  <c r="BX187" i="5"/>
  <c r="BB187" i="5"/>
  <c r="X187" i="5"/>
  <c r="Z187" i="5"/>
  <c r="Y187" i="5"/>
  <c r="CH187" i="5"/>
  <c r="S187" i="5"/>
  <c r="CF187" i="5"/>
  <c r="E187" i="5"/>
  <c r="BW187" i="5"/>
  <c r="D187" i="5"/>
  <c r="BE187" i="5"/>
  <c r="BD187" i="5"/>
  <c r="BC187" i="5"/>
  <c r="AV187" i="5"/>
  <c r="AH187" i="5"/>
  <c r="BZ219" i="5"/>
  <c r="BP219" i="5"/>
  <c r="BF219" i="5"/>
  <c r="AV219" i="5"/>
  <c r="AL219" i="5"/>
  <c r="AB219" i="5"/>
  <c r="R219" i="5"/>
  <c r="H219" i="5"/>
  <c r="BY219" i="5"/>
  <c r="BO219" i="5"/>
  <c r="BE219" i="5"/>
  <c r="AU219" i="5"/>
  <c r="AK219" i="5"/>
  <c r="AA219" i="5"/>
  <c r="Q219" i="5"/>
  <c r="G219" i="5"/>
  <c r="CH219" i="5"/>
  <c r="BX219" i="5"/>
  <c r="BN219" i="5"/>
  <c r="BD219" i="5"/>
  <c r="AT219" i="5"/>
  <c r="AJ219" i="5"/>
  <c r="Z219" i="5"/>
  <c r="P219" i="5"/>
  <c r="F219" i="5"/>
  <c r="CA219" i="5"/>
  <c r="BQ219" i="5"/>
  <c r="BG219" i="5"/>
  <c r="AW219" i="5"/>
  <c r="AM219" i="5"/>
  <c r="AC219" i="5"/>
  <c r="S219" i="5"/>
  <c r="I219" i="5"/>
  <c r="CC219" i="5"/>
  <c r="BK219" i="5"/>
  <c r="AS219" i="5"/>
  <c r="AE219" i="5"/>
  <c r="M219" i="5"/>
  <c r="CB219" i="5"/>
  <c r="BJ219" i="5"/>
  <c r="AR219" i="5"/>
  <c r="AD219" i="5"/>
  <c r="L219" i="5"/>
  <c r="BW219" i="5"/>
  <c r="BI219" i="5"/>
  <c r="AQ219" i="5"/>
  <c r="Y219" i="5"/>
  <c r="K219" i="5"/>
  <c r="CD219" i="5"/>
  <c r="BL219" i="5"/>
  <c r="AX219" i="5"/>
  <c r="AF219" i="5"/>
  <c r="N219" i="5"/>
  <c r="BH219" i="5"/>
  <c r="AH219" i="5"/>
  <c r="D219" i="5"/>
  <c r="CG219" i="5"/>
  <c r="BC219" i="5"/>
  <c r="AG219" i="5"/>
  <c r="CF219" i="5"/>
  <c r="BB219" i="5"/>
  <c r="X219" i="5"/>
  <c r="BR219" i="5"/>
  <c r="AN219" i="5"/>
  <c r="J219" i="5"/>
  <c r="BA219" i="5"/>
  <c r="O219" i="5"/>
  <c r="AZ219" i="5"/>
  <c r="E219" i="5"/>
  <c r="AY219" i="5"/>
  <c r="AP219" i="5"/>
  <c r="CE219" i="5"/>
  <c r="AO219" i="5"/>
  <c r="BS219" i="5"/>
  <c r="U219" i="5"/>
  <c r="BU219" i="5"/>
  <c r="BT219" i="5"/>
  <c r="BM219" i="5"/>
  <c r="AI219" i="5"/>
  <c r="W219" i="5"/>
  <c r="V219" i="5"/>
  <c r="T219" i="5"/>
  <c r="BV219" i="5"/>
  <c r="BZ201" i="5"/>
  <c r="BP201" i="5"/>
  <c r="BF201" i="5"/>
  <c r="AV201" i="5"/>
  <c r="AL201" i="5"/>
  <c r="AB201" i="5"/>
  <c r="R201" i="5"/>
  <c r="H201" i="5"/>
  <c r="BY201" i="5"/>
  <c r="BO201" i="5"/>
  <c r="BE201" i="5"/>
  <c r="AU201" i="5"/>
  <c r="AK201" i="5"/>
  <c r="AA201" i="5"/>
  <c r="Q201" i="5"/>
  <c r="G201" i="5"/>
  <c r="CH201" i="5"/>
  <c r="BX201" i="5"/>
  <c r="BN201" i="5"/>
  <c r="BD201" i="5"/>
  <c r="AT201" i="5"/>
  <c r="AJ201" i="5"/>
  <c r="Z201" i="5"/>
  <c r="P201" i="5"/>
  <c r="F201" i="5"/>
  <c r="CA201" i="5"/>
  <c r="BQ201" i="5"/>
  <c r="BG201" i="5"/>
  <c r="AW201" i="5"/>
  <c r="AM201" i="5"/>
  <c r="AC201" i="5"/>
  <c r="S201" i="5"/>
  <c r="I201" i="5"/>
  <c r="BW201" i="5"/>
  <c r="BI201" i="5"/>
  <c r="AQ201" i="5"/>
  <c r="Y201" i="5"/>
  <c r="K201" i="5"/>
  <c r="BV201" i="5"/>
  <c r="BH201" i="5"/>
  <c r="AP201" i="5"/>
  <c r="X201" i="5"/>
  <c r="J201" i="5"/>
  <c r="BU201" i="5"/>
  <c r="BC201" i="5"/>
  <c r="AO201" i="5"/>
  <c r="W201" i="5"/>
  <c r="E201" i="5"/>
  <c r="CC201" i="5"/>
  <c r="BK201" i="5"/>
  <c r="AS201" i="5"/>
  <c r="AE201" i="5"/>
  <c r="M201" i="5"/>
  <c r="BL201" i="5"/>
  <c r="AH201" i="5"/>
  <c r="D201" i="5"/>
  <c r="BJ201" i="5"/>
  <c r="AG201" i="5"/>
  <c r="CF201" i="5"/>
  <c r="BB201" i="5"/>
  <c r="AF201" i="5"/>
  <c r="CE201" i="5"/>
  <c r="BA201" i="5"/>
  <c r="AD201" i="5"/>
  <c r="CD201" i="5"/>
  <c r="AZ201" i="5"/>
  <c r="V201" i="5"/>
  <c r="BR201" i="5"/>
  <c r="AN201" i="5"/>
  <c r="N201" i="5"/>
  <c r="BT201" i="5"/>
  <c r="L201" i="5"/>
  <c r="BS201" i="5"/>
  <c r="BM201" i="5"/>
  <c r="AY201" i="5"/>
  <c r="AX201" i="5"/>
  <c r="AR201" i="5"/>
  <c r="AI201" i="5"/>
  <c r="U201" i="5"/>
  <c r="T201" i="5"/>
  <c r="CB201" i="5"/>
  <c r="O201" i="5"/>
  <c r="CH148" i="5"/>
  <c r="BX148" i="5"/>
  <c r="BN148" i="5"/>
  <c r="BD148" i="5"/>
  <c r="AT148" i="5"/>
  <c r="AJ148" i="5"/>
  <c r="Z148" i="5"/>
  <c r="P148" i="5"/>
  <c r="F148" i="5"/>
  <c r="BW148" i="5"/>
  <c r="BM148" i="5"/>
  <c r="BC148" i="5"/>
  <c r="AS148" i="5"/>
  <c r="AI148" i="5"/>
  <c r="Y148" i="5"/>
  <c r="O148" i="5"/>
  <c r="E148" i="5"/>
  <c r="CF148" i="5"/>
  <c r="BV148" i="5"/>
  <c r="BL148" i="5"/>
  <c r="BB148" i="5"/>
  <c r="AR148" i="5"/>
  <c r="AH148" i="5"/>
  <c r="X148" i="5"/>
  <c r="N148" i="5"/>
  <c r="D148" i="5"/>
  <c r="BY148" i="5"/>
  <c r="BO148" i="5"/>
  <c r="BE148" i="5"/>
  <c r="AU148" i="5"/>
  <c r="AK148" i="5"/>
  <c r="AA148" i="5"/>
  <c r="Q148" i="5"/>
  <c r="G148" i="5"/>
  <c r="CE148" i="5"/>
  <c r="BQ148" i="5"/>
  <c r="AY148" i="5"/>
  <c r="AG148" i="5"/>
  <c r="S148" i="5"/>
  <c r="CD148" i="5"/>
  <c r="BP148" i="5"/>
  <c r="AX148" i="5"/>
  <c r="AF148" i="5"/>
  <c r="R148" i="5"/>
  <c r="CC148" i="5"/>
  <c r="BK148" i="5"/>
  <c r="AW148" i="5"/>
  <c r="AE148" i="5"/>
  <c r="M148" i="5"/>
  <c r="BS148" i="5"/>
  <c r="BA148" i="5"/>
  <c r="AM148" i="5"/>
  <c r="U148" i="5"/>
  <c r="BJ148" i="5"/>
  <c r="AN148" i="5"/>
  <c r="J148" i="5"/>
  <c r="BI148" i="5"/>
  <c r="AL148" i="5"/>
  <c r="I148" i="5"/>
  <c r="BH148" i="5"/>
  <c r="AD148" i="5"/>
  <c r="H148" i="5"/>
  <c r="BT148" i="5"/>
  <c r="AP148" i="5"/>
  <c r="L148" i="5"/>
  <c r="AV148" i="5"/>
  <c r="AQ148" i="5"/>
  <c r="CB148" i="5"/>
  <c r="AO148" i="5"/>
  <c r="CA148" i="5"/>
  <c r="AC148" i="5"/>
  <c r="BZ148" i="5"/>
  <c r="AB148" i="5"/>
  <c r="BU148" i="5"/>
  <c r="W148" i="5"/>
  <c r="BR148" i="5"/>
  <c r="V148" i="5"/>
  <c r="BG148" i="5"/>
  <c r="T148" i="5"/>
  <c r="BF148" i="5"/>
  <c r="K148" i="5"/>
  <c r="AZ148" i="5"/>
  <c r="L223" i="3"/>
  <c r="L71" i="3"/>
  <c r="N321" i="3"/>
  <c r="M321" i="3"/>
  <c r="L28" i="3"/>
  <c r="L215" i="3"/>
  <c r="N455" i="3"/>
  <c r="M455" i="3"/>
  <c r="N277" i="3"/>
  <c r="M277" i="3"/>
  <c r="B37" i="3"/>
  <c r="L263" i="3"/>
  <c r="N101" i="3"/>
  <c r="M101" i="3"/>
  <c r="N351" i="3"/>
  <c r="M351" i="3"/>
  <c r="N100" i="3"/>
  <c r="M100" i="3"/>
  <c r="CF482" i="5"/>
  <c r="BV482" i="5"/>
  <c r="BL482" i="5"/>
  <c r="BB482" i="5"/>
  <c r="AR482" i="5"/>
  <c r="AH482" i="5"/>
  <c r="X482" i="5"/>
  <c r="N482" i="5"/>
  <c r="D482" i="5"/>
  <c r="CE482" i="5"/>
  <c r="BU482" i="5"/>
  <c r="BK482" i="5"/>
  <c r="BA482" i="5"/>
  <c r="AQ482" i="5"/>
  <c r="AG482" i="5"/>
  <c r="W482" i="5"/>
  <c r="M482" i="5"/>
  <c r="CD482" i="5"/>
  <c r="BT482" i="5"/>
  <c r="BJ482" i="5"/>
  <c r="AZ482" i="5"/>
  <c r="AP482" i="5"/>
  <c r="AF482" i="5"/>
  <c r="V482" i="5"/>
  <c r="L482" i="5"/>
  <c r="BX482" i="5"/>
  <c r="BN482" i="5"/>
  <c r="BD482" i="5"/>
  <c r="BZ482" i="5"/>
  <c r="BH482" i="5"/>
  <c r="AT482" i="5"/>
  <c r="AD482" i="5"/>
  <c r="Q482" i="5"/>
  <c r="BY482" i="5"/>
  <c r="BG482" i="5"/>
  <c r="AS482" i="5"/>
  <c r="AC482" i="5"/>
  <c r="P482" i="5"/>
  <c r="BW482" i="5"/>
  <c r="BF482" i="5"/>
  <c r="AO482" i="5"/>
  <c r="AB482" i="5"/>
  <c r="O482" i="5"/>
  <c r="CB482" i="5"/>
  <c r="BM482" i="5"/>
  <c r="AV482" i="5"/>
  <c r="AI482" i="5"/>
  <c r="S482" i="5"/>
  <c r="F482" i="5"/>
  <c r="BS482" i="5"/>
  <c r="AW482" i="5"/>
  <c r="Y482" i="5"/>
  <c r="BR482" i="5"/>
  <c r="AU482" i="5"/>
  <c r="U482" i="5"/>
  <c r="BQ482" i="5"/>
  <c r="AN482" i="5"/>
  <c r="T482" i="5"/>
  <c r="BP482" i="5"/>
  <c r="AM482" i="5"/>
  <c r="R482" i="5"/>
  <c r="BO482" i="5"/>
  <c r="AL482" i="5"/>
  <c r="K482" i="5"/>
  <c r="BI482" i="5"/>
  <c r="AK482" i="5"/>
  <c r="J482" i="5"/>
  <c r="BE482" i="5"/>
  <c r="AJ482" i="5"/>
  <c r="I482" i="5"/>
  <c r="BC482" i="5"/>
  <c r="AE482" i="5"/>
  <c r="H482" i="5"/>
  <c r="CC482" i="5"/>
  <c r="AY482" i="5"/>
  <c r="AA482" i="5"/>
  <c r="G482" i="5"/>
  <c r="CA482" i="5"/>
  <c r="AX482" i="5"/>
  <c r="Z482" i="5"/>
  <c r="E482" i="5"/>
  <c r="CB184" i="5"/>
  <c r="BR184" i="5"/>
  <c r="BH184" i="5"/>
  <c r="AX184" i="5"/>
  <c r="AN184" i="5"/>
  <c r="AD184" i="5"/>
  <c r="T184" i="5"/>
  <c r="J184" i="5"/>
  <c r="CA184" i="5"/>
  <c r="BQ184" i="5"/>
  <c r="BG184" i="5"/>
  <c r="AW184" i="5"/>
  <c r="AM184" i="5"/>
  <c r="AC184" i="5"/>
  <c r="S184" i="5"/>
  <c r="I184" i="5"/>
  <c r="BZ184" i="5"/>
  <c r="BP184" i="5"/>
  <c r="BF184" i="5"/>
  <c r="AV184" i="5"/>
  <c r="AL184" i="5"/>
  <c r="AB184" i="5"/>
  <c r="R184" i="5"/>
  <c r="H184" i="5"/>
  <c r="CC184" i="5"/>
  <c r="BS184" i="5"/>
  <c r="BI184" i="5"/>
  <c r="AY184" i="5"/>
  <c r="AO184" i="5"/>
  <c r="AE184" i="5"/>
  <c r="U184" i="5"/>
  <c r="K184" i="5"/>
  <c r="BU184" i="5"/>
  <c r="BC184" i="5"/>
  <c r="AK184" i="5"/>
  <c r="W184" i="5"/>
  <c r="E184" i="5"/>
  <c r="BT184" i="5"/>
  <c r="BB184" i="5"/>
  <c r="AJ184" i="5"/>
  <c r="V184" i="5"/>
  <c r="D184" i="5"/>
  <c r="BO184" i="5"/>
  <c r="BA184" i="5"/>
  <c r="AI184" i="5"/>
  <c r="Q184" i="5"/>
  <c r="BW184" i="5"/>
  <c r="BE184" i="5"/>
  <c r="AQ184" i="5"/>
  <c r="Y184" i="5"/>
  <c r="G184" i="5"/>
  <c r="CD184" i="5"/>
  <c r="AZ184" i="5"/>
  <c r="Z184" i="5"/>
  <c r="BY184" i="5"/>
  <c r="AU184" i="5"/>
  <c r="X184" i="5"/>
  <c r="BX184" i="5"/>
  <c r="AT184" i="5"/>
  <c r="P184" i="5"/>
  <c r="BV184" i="5"/>
  <c r="AS184" i="5"/>
  <c r="O184" i="5"/>
  <c r="BN184" i="5"/>
  <c r="AR184" i="5"/>
  <c r="N184" i="5"/>
  <c r="CF184" i="5"/>
  <c r="BJ184" i="5"/>
  <c r="AF184" i="5"/>
  <c r="CE184" i="5"/>
  <c r="L184" i="5"/>
  <c r="BM184" i="5"/>
  <c r="F184" i="5"/>
  <c r="BL184" i="5"/>
  <c r="BK184" i="5"/>
  <c r="BD184" i="5"/>
  <c r="AP184" i="5"/>
  <c r="AH184" i="5"/>
  <c r="AG184" i="5"/>
  <c r="AA184" i="5"/>
  <c r="M184" i="5"/>
  <c r="BX236" i="5"/>
  <c r="BN236" i="5"/>
  <c r="BD236" i="5"/>
  <c r="AT236" i="5"/>
  <c r="AJ236" i="5"/>
  <c r="Z236" i="5"/>
  <c r="P236" i="5"/>
  <c r="F236" i="5"/>
  <c r="BW236" i="5"/>
  <c r="BM236" i="5"/>
  <c r="BC236" i="5"/>
  <c r="AS236" i="5"/>
  <c r="AI236" i="5"/>
  <c r="Y236" i="5"/>
  <c r="O236" i="5"/>
  <c r="E236" i="5"/>
  <c r="CF236" i="5"/>
  <c r="BV236" i="5"/>
  <c r="BL236" i="5"/>
  <c r="BB236" i="5"/>
  <c r="AR236" i="5"/>
  <c r="AH236" i="5"/>
  <c r="X236" i="5"/>
  <c r="N236" i="5"/>
  <c r="D236" i="5"/>
  <c r="BY236" i="5"/>
  <c r="BO236" i="5"/>
  <c r="BE236" i="5"/>
  <c r="AU236" i="5"/>
  <c r="AK236" i="5"/>
  <c r="AA236" i="5"/>
  <c r="Q236" i="5"/>
  <c r="G236" i="5"/>
  <c r="CE236" i="5"/>
  <c r="BQ236" i="5"/>
  <c r="AY236" i="5"/>
  <c r="AG236" i="5"/>
  <c r="S236" i="5"/>
  <c r="CD236" i="5"/>
  <c r="BP236" i="5"/>
  <c r="AX236" i="5"/>
  <c r="AF236" i="5"/>
  <c r="R236" i="5"/>
  <c r="CC236" i="5"/>
  <c r="BK236" i="5"/>
  <c r="AW236" i="5"/>
  <c r="AE236" i="5"/>
  <c r="M236" i="5"/>
  <c r="BR236" i="5"/>
  <c r="AZ236" i="5"/>
  <c r="AL236" i="5"/>
  <c r="T236" i="5"/>
  <c r="BT236" i="5"/>
  <c r="AP236" i="5"/>
  <c r="L236" i="5"/>
  <c r="BS236" i="5"/>
  <c r="AO236" i="5"/>
  <c r="K236" i="5"/>
  <c r="BJ236" i="5"/>
  <c r="AN236" i="5"/>
  <c r="J236" i="5"/>
  <c r="BZ236" i="5"/>
  <c r="AV236" i="5"/>
  <c r="V236" i="5"/>
  <c r="CA236" i="5"/>
  <c r="AC236" i="5"/>
  <c r="BU236" i="5"/>
  <c r="AB236" i="5"/>
  <c r="BI236" i="5"/>
  <c r="W236" i="5"/>
  <c r="BH236" i="5"/>
  <c r="U236" i="5"/>
  <c r="BG236" i="5"/>
  <c r="I236" i="5"/>
  <c r="BF236" i="5"/>
  <c r="AM236" i="5"/>
  <c r="CB236" i="5"/>
  <c r="BA236" i="5"/>
  <c r="AQ236" i="5"/>
  <c r="AD236" i="5"/>
  <c r="H236" i="5"/>
  <c r="CD484" i="5"/>
  <c r="BT484" i="5"/>
  <c r="BJ484" i="5"/>
  <c r="AZ484" i="5"/>
  <c r="AP484" i="5"/>
  <c r="AF484" i="5"/>
  <c r="V484" i="5"/>
  <c r="L484" i="5"/>
  <c r="CC484" i="5"/>
  <c r="BS484" i="5"/>
  <c r="BI484" i="5"/>
  <c r="AY484" i="5"/>
  <c r="AO484" i="5"/>
  <c r="AE484" i="5"/>
  <c r="U484" i="5"/>
  <c r="K484" i="5"/>
  <c r="CB484" i="5"/>
  <c r="BR484" i="5"/>
  <c r="BH484" i="5"/>
  <c r="AX484" i="5"/>
  <c r="AN484" i="5"/>
  <c r="AD484" i="5"/>
  <c r="T484" i="5"/>
  <c r="J484" i="5"/>
  <c r="CF484" i="5"/>
  <c r="BV484" i="5"/>
  <c r="BL484" i="5"/>
  <c r="BB484" i="5"/>
  <c r="AR484" i="5"/>
  <c r="AH484" i="5"/>
  <c r="X484" i="5"/>
  <c r="N484" i="5"/>
  <c r="D484" i="5"/>
  <c r="BU484" i="5"/>
  <c r="BD484" i="5"/>
  <c r="AL484" i="5"/>
  <c r="W484" i="5"/>
  <c r="F484" i="5"/>
  <c r="BQ484" i="5"/>
  <c r="BC484" i="5"/>
  <c r="AK484" i="5"/>
  <c r="S484" i="5"/>
  <c r="E484" i="5"/>
  <c r="CH484" i="5"/>
  <c r="BP484" i="5"/>
  <c r="BA484" i="5"/>
  <c r="AJ484" i="5"/>
  <c r="R484" i="5"/>
  <c r="BX484" i="5"/>
  <c r="BF484" i="5"/>
  <c r="AQ484" i="5"/>
  <c r="Z484" i="5"/>
  <c r="H484" i="5"/>
  <c r="BO484" i="5"/>
  <c r="AS484" i="5"/>
  <c r="O484" i="5"/>
  <c r="BN484" i="5"/>
  <c r="AM484" i="5"/>
  <c r="M484" i="5"/>
  <c r="BM484" i="5"/>
  <c r="AI484" i="5"/>
  <c r="I484" i="5"/>
  <c r="BK484" i="5"/>
  <c r="AG484" i="5"/>
  <c r="G484" i="5"/>
  <c r="BG484" i="5"/>
  <c r="AC484" i="5"/>
  <c r="CE484" i="5"/>
  <c r="BE484" i="5"/>
  <c r="AB484" i="5"/>
  <c r="CA484" i="5"/>
  <c r="AW484" i="5"/>
  <c r="AA484" i="5"/>
  <c r="BZ484" i="5"/>
  <c r="AV484" i="5"/>
  <c r="Y484" i="5"/>
  <c r="BY484" i="5"/>
  <c r="AU484" i="5"/>
  <c r="Q484" i="5"/>
  <c r="P484" i="5"/>
  <c r="BW484" i="5"/>
  <c r="AT484" i="5"/>
  <c r="BZ99" i="5"/>
  <c r="BP99" i="5"/>
  <c r="BF99" i="5"/>
  <c r="AV99" i="5"/>
  <c r="AL99" i="5"/>
  <c r="AB99" i="5"/>
  <c r="R99" i="5"/>
  <c r="H99" i="5"/>
  <c r="BX99" i="5"/>
  <c r="BN99" i="5"/>
  <c r="BD99" i="5"/>
  <c r="AT99" i="5"/>
  <c r="AJ99" i="5"/>
  <c r="Z99" i="5"/>
  <c r="P99" i="5"/>
  <c r="F99" i="5"/>
  <c r="BY99" i="5"/>
  <c r="BL99" i="5"/>
  <c r="AZ99" i="5"/>
  <c r="AN99" i="5"/>
  <c r="AA99" i="5"/>
  <c r="N99" i="5"/>
  <c r="BV99" i="5"/>
  <c r="BJ99" i="5"/>
  <c r="AX99" i="5"/>
  <c r="AK99" i="5"/>
  <c r="X99" i="5"/>
  <c r="L99" i="5"/>
  <c r="CE99" i="5"/>
  <c r="BQ99" i="5"/>
  <c r="BA99" i="5"/>
  <c r="AI99" i="5"/>
  <c r="U99" i="5"/>
  <c r="E99" i="5"/>
  <c r="CD99" i="5"/>
  <c r="BO99" i="5"/>
  <c r="AY99" i="5"/>
  <c r="AH99" i="5"/>
  <c r="T99" i="5"/>
  <c r="D99" i="5"/>
  <c r="CC99" i="5"/>
  <c r="BM99" i="5"/>
  <c r="AW99" i="5"/>
  <c r="AG99" i="5"/>
  <c r="S99" i="5"/>
  <c r="CF99" i="5"/>
  <c r="BR99" i="5"/>
  <c r="BB99" i="5"/>
  <c r="AM99" i="5"/>
  <c r="V99" i="5"/>
  <c r="G99" i="5"/>
  <c r="BW99" i="5"/>
  <c r="AU99" i="5"/>
  <c r="Y99" i="5"/>
  <c r="BU99" i="5"/>
  <c r="AS99" i="5"/>
  <c r="W99" i="5"/>
  <c r="BT99" i="5"/>
  <c r="AR99" i="5"/>
  <c r="Q99" i="5"/>
  <c r="CG99" i="5"/>
  <c r="BG99" i="5"/>
  <c r="AE99" i="5"/>
  <c r="I99" i="5"/>
  <c r="BK99" i="5"/>
  <c r="AC99" i="5"/>
  <c r="BI99" i="5"/>
  <c r="O99" i="5"/>
  <c r="BH99" i="5"/>
  <c r="M99" i="5"/>
  <c r="BE99" i="5"/>
  <c r="K99" i="5"/>
  <c r="BC99" i="5"/>
  <c r="J99" i="5"/>
  <c r="AQ99" i="5"/>
  <c r="AP99" i="5"/>
  <c r="CB99" i="5"/>
  <c r="AO99" i="5"/>
  <c r="CA99" i="5"/>
  <c r="AF99" i="5"/>
  <c r="BS99" i="5"/>
  <c r="AD99" i="5"/>
  <c r="CE281" i="5"/>
  <c r="BU281" i="5"/>
  <c r="BK281" i="5"/>
  <c r="BA281" i="5"/>
  <c r="AQ281" i="5"/>
  <c r="AG281" i="5"/>
  <c r="W281" i="5"/>
  <c r="M281" i="5"/>
  <c r="CD281" i="5"/>
  <c r="BT281" i="5"/>
  <c r="BJ281" i="5"/>
  <c r="AZ281" i="5"/>
  <c r="AP281" i="5"/>
  <c r="AF281" i="5"/>
  <c r="V281" i="5"/>
  <c r="L281" i="5"/>
  <c r="CC281" i="5"/>
  <c r="BS281" i="5"/>
  <c r="BI281" i="5"/>
  <c r="AY281" i="5"/>
  <c r="AO281" i="5"/>
  <c r="AE281" i="5"/>
  <c r="U281" i="5"/>
  <c r="K281" i="5"/>
  <c r="CF281" i="5"/>
  <c r="BV281" i="5"/>
  <c r="BL281" i="5"/>
  <c r="BB281" i="5"/>
  <c r="AR281" i="5"/>
  <c r="AH281" i="5"/>
  <c r="X281" i="5"/>
  <c r="N281" i="5"/>
  <c r="D281" i="5"/>
  <c r="BW281" i="5"/>
  <c r="BE281" i="5"/>
  <c r="AM281" i="5"/>
  <c r="Y281" i="5"/>
  <c r="G281" i="5"/>
  <c r="BR281" i="5"/>
  <c r="BD281" i="5"/>
  <c r="AL281" i="5"/>
  <c r="T281" i="5"/>
  <c r="F281" i="5"/>
  <c r="BQ281" i="5"/>
  <c r="BC281" i="5"/>
  <c r="AK281" i="5"/>
  <c r="S281" i="5"/>
  <c r="E281" i="5"/>
  <c r="BX281" i="5"/>
  <c r="BF281" i="5"/>
  <c r="AN281" i="5"/>
  <c r="Z281" i="5"/>
  <c r="H281" i="5"/>
  <c r="BZ281" i="5"/>
  <c r="AV281" i="5"/>
  <c r="R281" i="5"/>
  <c r="BY281" i="5"/>
  <c r="AU281" i="5"/>
  <c r="Q281" i="5"/>
  <c r="BP281" i="5"/>
  <c r="AT281" i="5"/>
  <c r="P281" i="5"/>
  <c r="BO281" i="5"/>
  <c r="AS281" i="5"/>
  <c r="O281" i="5"/>
  <c r="BN281" i="5"/>
  <c r="AJ281" i="5"/>
  <c r="J281" i="5"/>
  <c r="BM281" i="5"/>
  <c r="AI281" i="5"/>
  <c r="I281" i="5"/>
  <c r="BH281" i="5"/>
  <c r="AD281" i="5"/>
  <c r="CB281" i="5"/>
  <c r="AX281" i="5"/>
  <c r="AB281" i="5"/>
  <c r="CA281" i="5"/>
  <c r="AW281" i="5"/>
  <c r="AA281" i="5"/>
  <c r="BG281" i="5"/>
  <c r="AC281" i="5"/>
  <c r="CF353" i="5"/>
  <c r="BV353" i="5"/>
  <c r="BL353" i="5"/>
  <c r="BB353" i="5"/>
  <c r="AR353" i="5"/>
  <c r="AH353" i="5"/>
  <c r="X353" i="5"/>
  <c r="N353" i="5"/>
  <c r="D353" i="5"/>
  <c r="BX353" i="5"/>
  <c r="BM353" i="5"/>
  <c r="BA353" i="5"/>
  <c r="AP353" i="5"/>
  <c r="AE353" i="5"/>
  <c r="T353" i="5"/>
  <c r="I353" i="5"/>
  <c r="CC353" i="5"/>
  <c r="BQ353" i="5"/>
  <c r="BE353" i="5"/>
  <c r="AS353" i="5"/>
  <c r="AF353" i="5"/>
  <c r="S353" i="5"/>
  <c r="G353" i="5"/>
  <c r="CB353" i="5"/>
  <c r="BP353" i="5"/>
  <c r="BD353" i="5"/>
  <c r="AQ353" i="5"/>
  <c r="AD353" i="5"/>
  <c r="R353" i="5"/>
  <c r="F353" i="5"/>
  <c r="CA353" i="5"/>
  <c r="BO353" i="5"/>
  <c r="BC353" i="5"/>
  <c r="AO353" i="5"/>
  <c r="AC353" i="5"/>
  <c r="Q353" i="5"/>
  <c r="E353" i="5"/>
  <c r="CD353" i="5"/>
  <c r="BR353" i="5"/>
  <c r="BF353" i="5"/>
  <c r="AT353" i="5"/>
  <c r="AG353" i="5"/>
  <c r="U353" i="5"/>
  <c r="H353" i="5"/>
  <c r="BN353" i="5"/>
  <c r="AV353" i="5"/>
  <c r="Z353" i="5"/>
  <c r="BK353" i="5"/>
  <c r="AU353" i="5"/>
  <c r="Y353" i="5"/>
  <c r="CG353" i="5"/>
  <c r="BJ353" i="5"/>
  <c r="AN353" i="5"/>
  <c r="W353" i="5"/>
  <c r="CE353" i="5"/>
  <c r="BI353" i="5"/>
  <c r="AM353" i="5"/>
  <c r="V353" i="5"/>
  <c r="BZ353" i="5"/>
  <c r="BH353" i="5"/>
  <c r="AL353" i="5"/>
  <c r="P353" i="5"/>
  <c r="BY353" i="5"/>
  <c r="BG353" i="5"/>
  <c r="AK353" i="5"/>
  <c r="O353" i="5"/>
  <c r="BW353" i="5"/>
  <c r="AZ353" i="5"/>
  <c r="AJ353" i="5"/>
  <c r="M353" i="5"/>
  <c r="BU353" i="5"/>
  <c r="AY353" i="5"/>
  <c r="AI353" i="5"/>
  <c r="L353" i="5"/>
  <c r="AW353" i="5"/>
  <c r="AB353" i="5"/>
  <c r="AA353" i="5"/>
  <c r="AX353" i="5"/>
  <c r="K353" i="5"/>
  <c r="J353" i="5"/>
  <c r="BT353" i="5"/>
  <c r="BS353" i="5"/>
  <c r="CD110" i="5"/>
  <c r="BT110" i="5"/>
  <c r="BJ110" i="5"/>
  <c r="AZ110" i="5"/>
  <c r="AP110" i="5"/>
  <c r="AF110" i="5"/>
  <c r="V110" i="5"/>
  <c r="L110" i="5"/>
  <c r="CB110" i="5"/>
  <c r="BR110" i="5"/>
  <c r="BH110" i="5"/>
  <c r="AX110" i="5"/>
  <c r="AN110" i="5"/>
  <c r="AD110" i="5"/>
  <c r="T110" i="5"/>
  <c r="J110" i="5"/>
  <c r="CC110" i="5"/>
  <c r="BP110" i="5"/>
  <c r="BD110" i="5"/>
  <c r="AR110" i="5"/>
  <c r="AE110" i="5"/>
  <c r="R110" i="5"/>
  <c r="F110" i="5"/>
  <c r="CA110" i="5"/>
  <c r="BO110" i="5"/>
  <c r="BC110" i="5"/>
  <c r="AQ110" i="5"/>
  <c r="AC110" i="5"/>
  <c r="Q110" i="5"/>
  <c r="E110" i="5"/>
  <c r="BZ110" i="5"/>
  <c r="BN110" i="5"/>
  <c r="BB110" i="5"/>
  <c r="AO110" i="5"/>
  <c r="AB110" i="5"/>
  <c r="P110" i="5"/>
  <c r="D110" i="5"/>
  <c r="CF110" i="5"/>
  <c r="BS110" i="5"/>
  <c r="BF110" i="5"/>
  <c r="AT110" i="5"/>
  <c r="AH110" i="5"/>
  <c r="U110" i="5"/>
  <c r="H110" i="5"/>
  <c r="BV110" i="5"/>
  <c r="AY110" i="5"/>
  <c r="AG110" i="5"/>
  <c r="K110" i="5"/>
  <c r="BU110" i="5"/>
  <c r="AW110" i="5"/>
  <c r="AA110" i="5"/>
  <c r="I110" i="5"/>
  <c r="BQ110" i="5"/>
  <c r="AV110" i="5"/>
  <c r="Z110" i="5"/>
  <c r="G110" i="5"/>
  <c r="BW110" i="5"/>
  <c r="BA110" i="5"/>
  <c r="AI110" i="5"/>
  <c r="M110" i="5"/>
  <c r="BK110" i="5"/>
  <c r="Y110" i="5"/>
  <c r="BI110" i="5"/>
  <c r="X110" i="5"/>
  <c r="BG110" i="5"/>
  <c r="W110" i="5"/>
  <c r="BX110" i="5"/>
  <c r="AL110" i="5"/>
  <c r="BL110" i="5"/>
  <c r="BE110" i="5"/>
  <c r="AU110" i="5"/>
  <c r="AS110" i="5"/>
  <c r="AM110" i="5"/>
  <c r="CH110" i="5"/>
  <c r="AK110" i="5"/>
  <c r="AJ110" i="5"/>
  <c r="CE110" i="5"/>
  <c r="S110" i="5"/>
  <c r="BY110" i="5"/>
  <c r="O110" i="5"/>
  <c r="BM110" i="5"/>
  <c r="N110" i="5"/>
  <c r="CB144" i="5"/>
  <c r="BR144" i="5"/>
  <c r="BH144" i="5"/>
  <c r="AX144" i="5"/>
  <c r="AN144" i="5"/>
  <c r="AD144" i="5"/>
  <c r="T144" i="5"/>
  <c r="J144" i="5"/>
  <c r="CA144" i="5"/>
  <c r="BQ144" i="5"/>
  <c r="BG144" i="5"/>
  <c r="AW144" i="5"/>
  <c r="AM144" i="5"/>
  <c r="AC144" i="5"/>
  <c r="S144" i="5"/>
  <c r="I144" i="5"/>
  <c r="BZ144" i="5"/>
  <c r="BP144" i="5"/>
  <c r="BF144" i="5"/>
  <c r="AV144" i="5"/>
  <c r="AL144" i="5"/>
  <c r="AB144" i="5"/>
  <c r="R144" i="5"/>
  <c r="H144" i="5"/>
  <c r="CC144" i="5"/>
  <c r="BS144" i="5"/>
  <c r="BI144" i="5"/>
  <c r="AY144" i="5"/>
  <c r="AO144" i="5"/>
  <c r="AE144" i="5"/>
  <c r="U144" i="5"/>
  <c r="K144" i="5"/>
  <c r="BY144" i="5"/>
  <c r="BK144" i="5"/>
  <c r="AS144" i="5"/>
  <c r="AA144" i="5"/>
  <c r="M144" i="5"/>
  <c r="BX144" i="5"/>
  <c r="BJ144" i="5"/>
  <c r="AR144" i="5"/>
  <c r="Z144" i="5"/>
  <c r="L144" i="5"/>
  <c r="BW144" i="5"/>
  <c r="BE144" i="5"/>
  <c r="AQ144" i="5"/>
  <c r="Y144" i="5"/>
  <c r="G144" i="5"/>
  <c r="CE144" i="5"/>
  <c r="BM144" i="5"/>
  <c r="AU144" i="5"/>
  <c r="AG144" i="5"/>
  <c r="O144" i="5"/>
  <c r="BV144" i="5"/>
  <c r="AZ144" i="5"/>
  <c r="V144" i="5"/>
  <c r="BU144" i="5"/>
  <c r="AT144" i="5"/>
  <c r="Q144" i="5"/>
  <c r="BT144" i="5"/>
  <c r="AP144" i="5"/>
  <c r="P144" i="5"/>
  <c r="CF144" i="5"/>
  <c r="BB144" i="5"/>
  <c r="X144" i="5"/>
  <c r="BN144" i="5"/>
  <c r="W144" i="5"/>
  <c r="BL144" i="5"/>
  <c r="N144" i="5"/>
  <c r="BD144" i="5"/>
  <c r="F144" i="5"/>
  <c r="BC144" i="5"/>
  <c r="E144" i="5"/>
  <c r="BA144" i="5"/>
  <c r="D144" i="5"/>
  <c r="AK144" i="5"/>
  <c r="CH144" i="5"/>
  <c r="AJ144" i="5"/>
  <c r="CG144" i="5"/>
  <c r="CD144" i="5"/>
  <c r="BO144" i="5"/>
  <c r="AF144" i="5"/>
  <c r="AI144" i="5"/>
  <c r="AH144" i="5"/>
  <c r="CF358" i="5"/>
  <c r="BV358" i="5"/>
  <c r="BL358" i="5"/>
  <c r="BB358" i="5"/>
  <c r="AR358" i="5"/>
  <c r="AH358" i="5"/>
  <c r="X358" i="5"/>
  <c r="N358" i="5"/>
  <c r="D358" i="5"/>
  <c r="CA358" i="5"/>
  <c r="BP358" i="5"/>
  <c r="BE358" i="5"/>
  <c r="AT358" i="5"/>
  <c r="AI358" i="5"/>
  <c r="W358" i="5"/>
  <c r="L358" i="5"/>
  <c r="CE358" i="5"/>
  <c r="BS358" i="5"/>
  <c r="BG358" i="5"/>
  <c r="AU358" i="5"/>
  <c r="AG358" i="5"/>
  <c r="U358" i="5"/>
  <c r="I358" i="5"/>
  <c r="CD358" i="5"/>
  <c r="BR358" i="5"/>
  <c r="BF358" i="5"/>
  <c r="AS358" i="5"/>
  <c r="AF358" i="5"/>
  <c r="T358" i="5"/>
  <c r="H358" i="5"/>
  <c r="CC358" i="5"/>
  <c r="BQ358" i="5"/>
  <c r="BD358" i="5"/>
  <c r="AQ358" i="5"/>
  <c r="AE358" i="5"/>
  <c r="S358" i="5"/>
  <c r="G358" i="5"/>
  <c r="BT358" i="5"/>
  <c r="BH358" i="5"/>
  <c r="AV358" i="5"/>
  <c r="AJ358" i="5"/>
  <c r="V358" i="5"/>
  <c r="J358" i="5"/>
  <c r="BO358" i="5"/>
  <c r="AX358" i="5"/>
  <c r="AB358" i="5"/>
  <c r="F358" i="5"/>
  <c r="BN358" i="5"/>
  <c r="AW358" i="5"/>
  <c r="AA358" i="5"/>
  <c r="E358" i="5"/>
  <c r="BM358" i="5"/>
  <c r="AP358" i="5"/>
  <c r="Z358" i="5"/>
  <c r="CH358" i="5"/>
  <c r="BK358" i="5"/>
  <c r="AO358" i="5"/>
  <c r="Y358" i="5"/>
  <c r="CB358" i="5"/>
  <c r="BJ358" i="5"/>
  <c r="AN358" i="5"/>
  <c r="R358" i="5"/>
  <c r="BZ358" i="5"/>
  <c r="BI358" i="5"/>
  <c r="AM358" i="5"/>
  <c r="Q358" i="5"/>
  <c r="BY358" i="5"/>
  <c r="BC358" i="5"/>
  <c r="AL358" i="5"/>
  <c r="P358" i="5"/>
  <c r="BX358" i="5"/>
  <c r="BA358" i="5"/>
  <c r="AK358" i="5"/>
  <c r="O358" i="5"/>
  <c r="AC358" i="5"/>
  <c r="M358" i="5"/>
  <c r="K358" i="5"/>
  <c r="AD358" i="5"/>
  <c r="BW358" i="5"/>
  <c r="BU358" i="5"/>
  <c r="AZ358" i="5"/>
  <c r="AY358" i="5"/>
  <c r="L252" i="3"/>
  <c r="L155" i="3"/>
  <c r="L163" i="3"/>
  <c r="N149" i="3"/>
  <c r="M149" i="3"/>
  <c r="L256" i="3"/>
  <c r="N506" i="3"/>
  <c r="M506" i="3"/>
  <c r="L104" i="3"/>
  <c r="L388" i="3"/>
  <c r="L118" i="3"/>
  <c r="N199" i="3"/>
  <c r="M199" i="3"/>
  <c r="N325" i="3"/>
  <c r="M325" i="3"/>
  <c r="L227" i="3"/>
  <c r="O13" i="4"/>
  <c r="O337" i="4"/>
  <c r="O111" i="4"/>
  <c r="O131" i="4"/>
  <c r="O201" i="4"/>
  <c r="O63" i="4"/>
  <c r="O77" i="4"/>
  <c r="O85" i="4"/>
  <c r="O59" i="4"/>
  <c r="O21" i="4"/>
  <c r="O261" i="4"/>
  <c r="O38" i="4"/>
  <c r="O47" i="4"/>
  <c r="O277" i="4"/>
  <c r="O172" i="4"/>
  <c r="O272" i="4"/>
  <c r="O364" i="4"/>
  <c r="O281" i="4"/>
  <c r="O435" i="4"/>
  <c r="O70" i="4"/>
  <c r="O170" i="4"/>
  <c r="O270" i="4"/>
  <c r="O363" i="4"/>
  <c r="O169" i="4"/>
  <c r="O269" i="4"/>
  <c r="O423" i="4"/>
  <c r="O78" i="4"/>
  <c r="O178" i="4"/>
  <c r="O278" i="4"/>
  <c r="O367" i="4"/>
  <c r="O434" i="4"/>
  <c r="O56" i="4"/>
  <c r="O156" i="4"/>
  <c r="O256" i="4"/>
  <c r="O349" i="4"/>
  <c r="O414" i="4"/>
  <c r="O215" i="4"/>
  <c r="O315" i="4"/>
  <c r="O525" i="4"/>
  <c r="O204" i="4"/>
  <c r="O304" i="4"/>
  <c r="O376" i="4"/>
  <c r="O173" i="4"/>
  <c r="O273" i="4"/>
  <c r="O420" i="4"/>
  <c r="O488" i="4"/>
  <c r="O522" i="4"/>
  <c r="O361" i="4"/>
  <c r="O461" i="4"/>
  <c r="O520" i="4"/>
  <c r="O419" i="4"/>
  <c r="O519" i="4"/>
  <c r="BZ176" i="5"/>
  <c r="BP176" i="5"/>
  <c r="BF176" i="5"/>
  <c r="AV176" i="5"/>
  <c r="AL176" i="5"/>
  <c r="AB176" i="5"/>
  <c r="R176" i="5"/>
  <c r="H176" i="5"/>
  <c r="BY176" i="5"/>
  <c r="BO176" i="5"/>
  <c r="BE176" i="5"/>
  <c r="AU176" i="5"/>
  <c r="AK176" i="5"/>
  <c r="AA176" i="5"/>
  <c r="Q176" i="5"/>
  <c r="G176" i="5"/>
  <c r="CH176" i="5"/>
  <c r="BX176" i="5"/>
  <c r="BN176" i="5"/>
  <c r="BD176" i="5"/>
  <c r="AT176" i="5"/>
  <c r="AJ176" i="5"/>
  <c r="Z176" i="5"/>
  <c r="P176" i="5"/>
  <c r="F176" i="5"/>
  <c r="CA176" i="5"/>
  <c r="BQ176" i="5"/>
  <c r="BG176" i="5"/>
  <c r="AW176" i="5"/>
  <c r="AM176" i="5"/>
  <c r="AC176" i="5"/>
  <c r="S176" i="5"/>
  <c r="I176" i="5"/>
  <c r="BW176" i="5"/>
  <c r="BI176" i="5"/>
  <c r="AQ176" i="5"/>
  <c r="Y176" i="5"/>
  <c r="K176" i="5"/>
  <c r="BV176" i="5"/>
  <c r="BH176" i="5"/>
  <c r="AP176" i="5"/>
  <c r="X176" i="5"/>
  <c r="J176" i="5"/>
  <c r="BU176" i="5"/>
  <c r="BC176" i="5"/>
  <c r="AO176" i="5"/>
  <c r="W176" i="5"/>
  <c r="E176" i="5"/>
  <c r="CC176" i="5"/>
  <c r="BK176" i="5"/>
  <c r="AS176" i="5"/>
  <c r="AE176" i="5"/>
  <c r="M176" i="5"/>
  <c r="BT176" i="5"/>
  <c r="AX176" i="5"/>
  <c r="T176" i="5"/>
  <c r="BS176" i="5"/>
  <c r="AR176" i="5"/>
  <c r="O176" i="5"/>
  <c r="BR176" i="5"/>
  <c r="AN176" i="5"/>
  <c r="N176" i="5"/>
  <c r="CD176" i="5"/>
  <c r="AZ176" i="5"/>
  <c r="V176" i="5"/>
  <c r="AY176" i="5"/>
  <c r="AI176" i="5"/>
  <c r="CF176" i="5"/>
  <c r="AH176" i="5"/>
  <c r="CE176" i="5"/>
  <c r="AG176" i="5"/>
  <c r="CB176" i="5"/>
  <c r="AF176" i="5"/>
  <c r="BM176" i="5"/>
  <c r="AD176" i="5"/>
  <c r="BL176" i="5"/>
  <c r="U176" i="5"/>
  <c r="BJ176" i="5"/>
  <c r="L176" i="5"/>
  <c r="BB176" i="5"/>
  <c r="D176" i="5"/>
  <c r="BA176" i="5"/>
  <c r="N514" i="3"/>
  <c r="M514" i="3"/>
  <c r="CA307" i="5"/>
  <c r="BQ307" i="5"/>
  <c r="BG307" i="5"/>
  <c r="AW307" i="5"/>
  <c r="AM307" i="5"/>
  <c r="AC307" i="5"/>
  <c r="S307" i="5"/>
  <c r="I307" i="5"/>
  <c r="BZ307" i="5"/>
  <c r="BP307" i="5"/>
  <c r="BF307" i="5"/>
  <c r="AV307" i="5"/>
  <c r="AL307" i="5"/>
  <c r="AB307" i="5"/>
  <c r="R307" i="5"/>
  <c r="H307" i="5"/>
  <c r="BY307" i="5"/>
  <c r="BO307" i="5"/>
  <c r="BE307" i="5"/>
  <c r="AU307" i="5"/>
  <c r="AK307" i="5"/>
  <c r="AA307" i="5"/>
  <c r="Q307" i="5"/>
  <c r="G307" i="5"/>
  <c r="CB307" i="5"/>
  <c r="BR307" i="5"/>
  <c r="BH307" i="5"/>
  <c r="AX307" i="5"/>
  <c r="AN307" i="5"/>
  <c r="AD307" i="5"/>
  <c r="T307" i="5"/>
  <c r="J307" i="5"/>
  <c r="BX307" i="5"/>
  <c r="BJ307" i="5"/>
  <c r="AR307" i="5"/>
  <c r="Z307" i="5"/>
  <c r="L307" i="5"/>
  <c r="BW307" i="5"/>
  <c r="BI307" i="5"/>
  <c r="AQ307" i="5"/>
  <c r="Y307" i="5"/>
  <c r="K307" i="5"/>
  <c r="BV307" i="5"/>
  <c r="BD307" i="5"/>
  <c r="AP307" i="5"/>
  <c r="X307" i="5"/>
  <c r="F307" i="5"/>
  <c r="CC307" i="5"/>
  <c r="BK307" i="5"/>
  <c r="AS307" i="5"/>
  <c r="AE307" i="5"/>
  <c r="M307" i="5"/>
  <c r="CD307" i="5"/>
  <c r="AZ307" i="5"/>
  <c r="V307" i="5"/>
  <c r="BU307" i="5"/>
  <c r="AY307" i="5"/>
  <c r="U307" i="5"/>
  <c r="BT307" i="5"/>
  <c r="AT307" i="5"/>
  <c r="P307" i="5"/>
  <c r="CE307" i="5"/>
  <c r="BA307" i="5"/>
  <c r="W307" i="5"/>
  <c r="BC307" i="5"/>
  <c r="E307" i="5"/>
  <c r="BB307" i="5"/>
  <c r="D307" i="5"/>
  <c r="AO307" i="5"/>
  <c r="CH307" i="5"/>
  <c r="AJ307" i="5"/>
  <c r="AI307" i="5"/>
  <c r="CF307" i="5"/>
  <c r="AH307" i="5"/>
  <c r="BS307" i="5"/>
  <c r="AG307" i="5"/>
  <c r="BN307" i="5"/>
  <c r="AF307" i="5"/>
  <c r="BM307" i="5"/>
  <c r="O307" i="5"/>
  <c r="BL307" i="5"/>
  <c r="N307" i="5"/>
  <c r="CE388" i="5"/>
  <c r="BU388" i="5"/>
  <c r="BK388" i="5"/>
  <c r="BA388" i="5"/>
  <c r="AQ388" i="5"/>
  <c r="AG388" i="5"/>
  <c r="W388" i="5"/>
  <c r="M388" i="5"/>
  <c r="CF388" i="5"/>
  <c r="BT388" i="5"/>
  <c r="BI388" i="5"/>
  <c r="AX388" i="5"/>
  <c r="AM388" i="5"/>
  <c r="AB388" i="5"/>
  <c r="Q388" i="5"/>
  <c r="F388" i="5"/>
  <c r="CD388" i="5"/>
  <c r="BS388" i="5"/>
  <c r="BH388" i="5"/>
  <c r="AW388" i="5"/>
  <c r="AL388" i="5"/>
  <c r="AA388" i="5"/>
  <c r="P388" i="5"/>
  <c r="E388" i="5"/>
  <c r="CC388" i="5"/>
  <c r="BR388" i="5"/>
  <c r="BG388" i="5"/>
  <c r="AV388" i="5"/>
  <c r="AK388" i="5"/>
  <c r="Z388" i="5"/>
  <c r="O388" i="5"/>
  <c r="D388" i="5"/>
  <c r="BW388" i="5"/>
  <c r="BL388" i="5"/>
  <c r="AZ388" i="5"/>
  <c r="AO388" i="5"/>
  <c r="AD388" i="5"/>
  <c r="S388" i="5"/>
  <c r="H388" i="5"/>
  <c r="BQ388" i="5"/>
  <c r="BB388" i="5"/>
  <c r="AH388" i="5"/>
  <c r="N388" i="5"/>
  <c r="BP388" i="5"/>
  <c r="AY388" i="5"/>
  <c r="AF388" i="5"/>
  <c r="L388" i="5"/>
  <c r="BO388" i="5"/>
  <c r="AU388" i="5"/>
  <c r="AE388" i="5"/>
  <c r="K388" i="5"/>
  <c r="BX388" i="5"/>
  <c r="BD388" i="5"/>
  <c r="AJ388" i="5"/>
  <c r="T388" i="5"/>
  <c r="CG388" i="5"/>
  <c r="BE388" i="5"/>
  <c r="X388" i="5"/>
  <c r="CB388" i="5"/>
  <c r="BC388" i="5"/>
  <c r="V388" i="5"/>
  <c r="CA388" i="5"/>
  <c r="AT388" i="5"/>
  <c r="U388" i="5"/>
  <c r="BF388" i="5"/>
  <c r="Y388" i="5"/>
  <c r="BV388" i="5"/>
  <c r="R388" i="5"/>
  <c r="BN388" i="5"/>
  <c r="J388" i="5"/>
  <c r="BM388" i="5"/>
  <c r="I388" i="5"/>
  <c r="BY388" i="5"/>
  <c r="AC388" i="5"/>
  <c r="BZ388" i="5"/>
  <c r="BJ388" i="5"/>
  <c r="AS388" i="5"/>
  <c r="AR388" i="5"/>
  <c r="AP388" i="5"/>
  <c r="AN388" i="5"/>
  <c r="AI388" i="5"/>
  <c r="G388" i="5"/>
  <c r="CB169" i="5"/>
  <c r="BR169" i="5"/>
  <c r="BH169" i="5"/>
  <c r="AX169" i="5"/>
  <c r="AN169" i="5"/>
  <c r="AD169" i="5"/>
  <c r="T169" i="5"/>
  <c r="J169" i="5"/>
  <c r="CA169" i="5"/>
  <c r="BQ169" i="5"/>
  <c r="BG169" i="5"/>
  <c r="AW169" i="5"/>
  <c r="AM169" i="5"/>
  <c r="AC169" i="5"/>
  <c r="S169" i="5"/>
  <c r="I169" i="5"/>
  <c r="BZ169" i="5"/>
  <c r="BP169" i="5"/>
  <c r="BF169" i="5"/>
  <c r="AV169" i="5"/>
  <c r="AL169" i="5"/>
  <c r="AB169" i="5"/>
  <c r="R169" i="5"/>
  <c r="H169" i="5"/>
  <c r="CC169" i="5"/>
  <c r="BS169" i="5"/>
  <c r="BI169" i="5"/>
  <c r="AY169" i="5"/>
  <c r="AO169" i="5"/>
  <c r="AE169" i="5"/>
  <c r="U169" i="5"/>
  <c r="K169" i="5"/>
  <c r="BY169" i="5"/>
  <c r="BK169" i="5"/>
  <c r="AS169" i="5"/>
  <c r="AA169" i="5"/>
  <c r="M169" i="5"/>
  <c r="BX169" i="5"/>
  <c r="BJ169" i="5"/>
  <c r="AR169" i="5"/>
  <c r="Z169" i="5"/>
  <c r="L169" i="5"/>
  <c r="BW169" i="5"/>
  <c r="BE169" i="5"/>
  <c r="AQ169" i="5"/>
  <c r="Y169" i="5"/>
  <c r="G169" i="5"/>
  <c r="CE169" i="5"/>
  <c r="BM169" i="5"/>
  <c r="AU169" i="5"/>
  <c r="AG169" i="5"/>
  <c r="O169" i="5"/>
  <c r="BN169" i="5"/>
  <c r="AJ169" i="5"/>
  <c r="F169" i="5"/>
  <c r="BL169" i="5"/>
  <c r="AI169" i="5"/>
  <c r="E169" i="5"/>
  <c r="BD169" i="5"/>
  <c r="AH169" i="5"/>
  <c r="D169" i="5"/>
  <c r="BT169" i="5"/>
  <c r="AP169" i="5"/>
  <c r="P169" i="5"/>
  <c r="AZ169" i="5"/>
  <c r="AT169" i="5"/>
  <c r="CF169" i="5"/>
  <c r="AK169" i="5"/>
  <c r="CD169" i="5"/>
  <c r="AF169" i="5"/>
  <c r="BV169" i="5"/>
  <c r="X169" i="5"/>
  <c r="BU169" i="5"/>
  <c r="W169" i="5"/>
  <c r="BO169" i="5"/>
  <c r="V169" i="5"/>
  <c r="BC169" i="5"/>
  <c r="Q169" i="5"/>
  <c r="BB169" i="5"/>
  <c r="N169" i="5"/>
  <c r="BA169" i="5"/>
  <c r="CD474" i="5"/>
  <c r="BT474" i="5"/>
  <c r="BJ474" i="5"/>
  <c r="AZ474" i="5"/>
  <c r="AP474" i="5"/>
  <c r="AF474" i="5"/>
  <c r="V474" i="5"/>
  <c r="L474" i="5"/>
  <c r="CC474" i="5"/>
  <c r="BS474" i="5"/>
  <c r="BI474" i="5"/>
  <c r="CB474" i="5"/>
  <c r="BR474" i="5"/>
  <c r="BH474" i="5"/>
  <c r="BX474" i="5"/>
  <c r="BK474" i="5"/>
  <c r="AW474" i="5"/>
  <c r="AL474" i="5"/>
  <c r="AA474" i="5"/>
  <c r="P474" i="5"/>
  <c r="E474" i="5"/>
  <c r="BW474" i="5"/>
  <c r="BG474" i="5"/>
  <c r="AV474" i="5"/>
  <c r="AK474" i="5"/>
  <c r="Z474" i="5"/>
  <c r="O474" i="5"/>
  <c r="D474" i="5"/>
  <c r="BV474" i="5"/>
  <c r="BF474" i="5"/>
  <c r="AU474" i="5"/>
  <c r="AJ474" i="5"/>
  <c r="Y474" i="5"/>
  <c r="N474" i="5"/>
  <c r="BZ474" i="5"/>
  <c r="BM474" i="5"/>
  <c r="AY474" i="5"/>
  <c r="AN474" i="5"/>
  <c r="AC474" i="5"/>
  <c r="R474" i="5"/>
  <c r="G474" i="5"/>
  <c r="BP474" i="5"/>
  <c r="AT474" i="5"/>
  <c r="AD474" i="5"/>
  <c r="J474" i="5"/>
  <c r="BO474" i="5"/>
  <c r="AS474" i="5"/>
  <c r="AB474" i="5"/>
  <c r="I474" i="5"/>
  <c r="BN474" i="5"/>
  <c r="AR474" i="5"/>
  <c r="X474" i="5"/>
  <c r="H474" i="5"/>
  <c r="BU474" i="5"/>
  <c r="BA474" i="5"/>
  <c r="AG474" i="5"/>
  <c r="M474" i="5"/>
  <c r="BE474" i="5"/>
  <c r="AE474" i="5"/>
  <c r="BD474" i="5"/>
  <c r="W474" i="5"/>
  <c r="BC474" i="5"/>
  <c r="U474" i="5"/>
  <c r="BQ474" i="5"/>
  <c r="AI474" i="5"/>
  <c r="AM474" i="5"/>
  <c r="CF474" i="5"/>
  <c r="AH474" i="5"/>
  <c r="CE474" i="5"/>
  <c r="T474" i="5"/>
  <c r="CA474" i="5"/>
  <c r="S474" i="5"/>
  <c r="BY474" i="5"/>
  <c r="Q474" i="5"/>
  <c r="BL474" i="5"/>
  <c r="K474" i="5"/>
  <c r="BB474" i="5"/>
  <c r="F474" i="5"/>
  <c r="AQ474" i="5"/>
  <c r="AX474" i="5"/>
  <c r="AO474" i="5"/>
  <c r="BX485" i="5"/>
  <c r="BN485" i="5"/>
  <c r="BD485" i="5"/>
  <c r="AT485" i="5"/>
  <c r="AJ485" i="5"/>
  <c r="Z485" i="5"/>
  <c r="P485" i="5"/>
  <c r="F485" i="5"/>
  <c r="BW485" i="5"/>
  <c r="BM485" i="5"/>
  <c r="BC485" i="5"/>
  <c r="AS485" i="5"/>
  <c r="AI485" i="5"/>
  <c r="Y485" i="5"/>
  <c r="O485" i="5"/>
  <c r="E485" i="5"/>
  <c r="CF485" i="5"/>
  <c r="BV485" i="5"/>
  <c r="BL485" i="5"/>
  <c r="BB485" i="5"/>
  <c r="AR485" i="5"/>
  <c r="AH485" i="5"/>
  <c r="X485" i="5"/>
  <c r="N485" i="5"/>
  <c r="D485" i="5"/>
  <c r="BZ485" i="5"/>
  <c r="BP485" i="5"/>
  <c r="BF485" i="5"/>
  <c r="AV485" i="5"/>
  <c r="AL485" i="5"/>
  <c r="AB485" i="5"/>
  <c r="R485" i="5"/>
  <c r="H485" i="5"/>
  <c r="BR485" i="5"/>
  <c r="AZ485" i="5"/>
  <c r="AK485" i="5"/>
  <c r="T485" i="5"/>
  <c r="CE485" i="5"/>
  <c r="BQ485" i="5"/>
  <c r="AY485" i="5"/>
  <c r="AG485" i="5"/>
  <c r="S485" i="5"/>
  <c r="CD485" i="5"/>
  <c r="BO485" i="5"/>
  <c r="AX485" i="5"/>
  <c r="AF485" i="5"/>
  <c r="Q485" i="5"/>
  <c r="BT485" i="5"/>
  <c r="BE485" i="5"/>
  <c r="AN485" i="5"/>
  <c r="V485" i="5"/>
  <c r="G485" i="5"/>
  <c r="BK485" i="5"/>
  <c r="AO485" i="5"/>
  <c r="K485" i="5"/>
  <c r="BJ485" i="5"/>
  <c r="AM485" i="5"/>
  <c r="J485" i="5"/>
  <c r="BI485" i="5"/>
  <c r="AE485" i="5"/>
  <c r="I485" i="5"/>
  <c r="BH485" i="5"/>
  <c r="AD485" i="5"/>
  <c r="CC485" i="5"/>
  <c r="BG485" i="5"/>
  <c r="AC485" i="5"/>
  <c r="CB485" i="5"/>
  <c r="BA485" i="5"/>
  <c r="AA485" i="5"/>
  <c r="CA485" i="5"/>
  <c r="AW485" i="5"/>
  <c r="W485" i="5"/>
  <c r="BY485" i="5"/>
  <c r="AU485" i="5"/>
  <c r="U485" i="5"/>
  <c r="BU485" i="5"/>
  <c r="AQ485" i="5"/>
  <c r="M485" i="5"/>
  <c r="L485" i="5"/>
  <c r="BS485" i="5"/>
  <c r="AP485" i="5"/>
  <c r="CC390" i="5"/>
  <c r="BS390" i="5"/>
  <c r="BI390" i="5"/>
  <c r="AY390" i="5"/>
  <c r="AO390" i="5"/>
  <c r="AE390" i="5"/>
  <c r="U390" i="5"/>
  <c r="K390" i="5"/>
  <c r="BZ390" i="5"/>
  <c r="BO390" i="5"/>
  <c r="BD390" i="5"/>
  <c r="AS390" i="5"/>
  <c r="AH390" i="5"/>
  <c r="W390" i="5"/>
  <c r="L390" i="5"/>
  <c r="BY390" i="5"/>
  <c r="BN390" i="5"/>
  <c r="BC390" i="5"/>
  <c r="AR390" i="5"/>
  <c r="AG390" i="5"/>
  <c r="V390" i="5"/>
  <c r="J390" i="5"/>
  <c r="BX390" i="5"/>
  <c r="BM390" i="5"/>
  <c r="BB390" i="5"/>
  <c r="AQ390" i="5"/>
  <c r="AF390" i="5"/>
  <c r="T390" i="5"/>
  <c r="I390" i="5"/>
  <c r="CB390" i="5"/>
  <c r="BQ390" i="5"/>
  <c r="BF390" i="5"/>
  <c r="AU390" i="5"/>
  <c r="AJ390" i="5"/>
  <c r="Y390" i="5"/>
  <c r="N390" i="5"/>
  <c r="CF390" i="5"/>
  <c r="BL390" i="5"/>
  <c r="AV390" i="5"/>
  <c r="AB390" i="5"/>
  <c r="H390" i="5"/>
  <c r="CE390" i="5"/>
  <c r="BK390" i="5"/>
  <c r="AT390" i="5"/>
  <c r="AA390" i="5"/>
  <c r="G390" i="5"/>
  <c r="CD390" i="5"/>
  <c r="BJ390" i="5"/>
  <c r="AP390" i="5"/>
  <c r="Z390" i="5"/>
  <c r="F390" i="5"/>
  <c r="CH390" i="5"/>
  <c r="BR390" i="5"/>
  <c r="AX390" i="5"/>
  <c r="AD390" i="5"/>
  <c r="O390" i="5"/>
  <c r="BT390" i="5"/>
  <c r="AL390" i="5"/>
  <c r="E390" i="5"/>
  <c r="BP390" i="5"/>
  <c r="AK390" i="5"/>
  <c r="D390" i="5"/>
  <c r="BH390" i="5"/>
  <c r="AI390" i="5"/>
  <c r="BU390" i="5"/>
  <c r="AM390" i="5"/>
  <c r="M390" i="5"/>
  <c r="BA390" i="5"/>
  <c r="AZ390" i="5"/>
  <c r="AW390" i="5"/>
  <c r="BE390" i="5"/>
  <c r="P390" i="5"/>
  <c r="CA390" i="5"/>
  <c r="BW390" i="5"/>
  <c r="BV390" i="5"/>
  <c r="BG390" i="5"/>
  <c r="AN390" i="5"/>
  <c r="AC390" i="5"/>
  <c r="X390" i="5"/>
  <c r="S390" i="5"/>
  <c r="R390" i="5"/>
  <c r="Q390" i="5"/>
  <c r="CE398" i="5"/>
  <c r="BU398" i="5"/>
  <c r="BK398" i="5"/>
  <c r="BA398" i="5"/>
  <c r="AQ398" i="5"/>
  <c r="AG398" i="5"/>
  <c r="W398" i="5"/>
  <c r="M398" i="5"/>
  <c r="CA398" i="5"/>
  <c r="BP398" i="5"/>
  <c r="BE398" i="5"/>
  <c r="AT398" i="5"/>
  <c r="AI398" i="5"/>
  <c r="X398" i="5"/>
  <c r="L398" i="5"/>
  <c r="BZ398" i="5"/>
  <c r="BO398" i="5"/>
  <c r="BD398" i="5"/>
  <c r="AS398" i="5"/>
  <c r="AH398" i="5"/>
  <c r="V398" i="5"/>
  <c r="K398" i="5"/>
  <c r="BY398" i="5"/>
  <c r="BN398" i="5"/>
  <c r="BC398" i="5"/>
  <c r="AR398" i="5"/>
  <c r="AF398" i="5"/>
  <c r="U398" i="5"/>
  <c r="J398" i="5"/>
  <c r="CC398" i="5"/>
  <c r="BR398" i="5"/>
  <c r="BG398" i="5"/>
  <c r="AV398" i="5"/>
  <c r="AK398" i="5"/>
  <c r="Z398" i="5"/>
  <c r="O398" i="5"/>
  <c r="D398" i="5"/>
  <c r="CD398" i="5"/>
  <c r="BJ398" i="5"/>
  <c r="AP398" i="5"/>
  <c r="AA398" i="5"/>
  <c r="G398" i="5"/>
  <c r="CB398" i="5"/>
  <c r="BI398" i="5"/>
  <c r="AO398" i="5"/>
  <c r="Y398" i="5"/>
  <c r="F398" i="5"/>
  <c r="BX398" i="5"/>
  <c r="BH398" i="5"/>
  <c r="AN398" i="5"/>
  <c r="T398" i="5"/>
  <c r="E398" i="5"/>
  <c r="BV398" i="5"/>
  <c r="BM398" i="5"/>
  <c r="AW398" i="5"/>
  <c r="AC398" i="5"/>
  <c r="I398" i="5"/>
  <c r="BF398" i="5"/>
  <c r="AD398" i="5"/>
  <c r="BB398" i="5"/>
  <c r="AB398" i="5"/>
  <c r="AZ398" i="5"/>
  <c r="S398" i="5"/>
  <c r="BL398" i="5"/>
  <c r="AE398" i="5"/>
  <c r="CH398" i="5"/>
  <c r="AL398" i="5"/>
  <c r="CF398" i="5"/>
  <c r="AJ398" i="5"/>
  <c r="BW398" i="5"/>
  <c r="R398" i="5"/>
  <c r="AM398" i="5"/>
  <c r="BT398" i="5"/>
  <c r="BS398" i="5"/>
  <c r="BQ398" i="5"/>
  <c r="AY398" i="5"/>
  <c r="AX398" i="5"/>
  <c r="AU398" i="5"/>
  <c r="Q398" i="5"/>
  <c r="P398" i="5"/>
  <c r="N398" i="5"/>
  <c r="H398" i="5"/>
  <c r="CC45" i="5"/>
  <c r="BS45" i="5"/>
  <c r="BI45" i="5"/>
  <c r="AY45" i="5"/>
  <c r="AO45" i="5"/>
  <c r="AE45" i="5"/>
  <c r="U45" i="5"/>
  <c r="K45" i="5"/>
  <c r="CB45" i="5"/>
  <c r="BR45" i="5"/>
  <c r="BH45" i="5"/>
  <c r="AX45" i="5"/>
  <c r="AN45" i="5"/>
  <c r="AD45" i="5"/>
  <c r="T45" i="5"/>
  <c r="J45" i="5"/>
  <c r="CA45" i="5"/>
  <c r="BQ45" i="5"/>
  <c r="BG45" i="5"/>
  <c r="AW45" i="5"/>
  <c r="AM45" i="5"/>
  <c r="AC45" i="5"/>
  <c r="S45" i="5"/>
  <c r="I45" i="5"/>
  <c r="CD45" i="5"/>
  <c r="BT45" i="5"/>
  <c r="BJ45" i="5"/>
  <c r="AZ45" i="5"/>
  <c r="AP45" i="5"/>
  <c r="AF45" i="5"/>
  <c r="V45" i="5"/>
  <c r="L45" i="5"/>
  <c r="BP45" i="5"/>
  <c r="BB45" i="5"/>
  <c r="AJ45" i="5"/>
  <c r="R45" i="5"/>
  <c r="D45" i="5"/>
  <c r="BO45" i="5"/>
  <c r="BA45" i="5"/>
  <c r="AI45" i="5"/>
  <c r="Q45" i="5"/>
  <c r="CF45" i="5"/>
  <c r="BN45" i="5"/>
  <c r="AV45" i="5"/>
  <c r="AH45" i="5"/>
  <c r="P45" i="5"/>
  <c r="BW45" i="5"/>
  <c r="BE45" i="5"/>
  <c r="AQ45" i="5"/>
  <c r="Y45" i="5"/>
  <c r="G45" i="5"/>
  <c r="BZ45" i="5"/>
  <c r="BC45" i="5"/>
  <c r="Z45" i="5"/>
  <c r="BY45" i="5"/>
  <c r="AU45" i="5"/>
  <c r="X45" i="5"/>
  <c r="BX45" i="5"/>
  <c r="AT45" i="5"/>
  <c r="W45" i="5"/>
  <c r="BV45" i="5"/>
  <c r="AS45" i="5"/>
  <c r="O45" i="5"/>
  <c r="BU45" i="5"/>
  <c r="AR45" i="5"/>
  <c r="N45" i="5"/>
  <c r="BM45" i="5"/>
  <c r="AL45" i="5"/>
  <c r="M45" i="5"/>
  <c r="BL45" i="5"/>
  <c r="AK45" i="5"/>
  <c r="H45" i="5"/>
  <c r="BK45" i="5"/>
  <c r="AG45" i="5"/>
  <c r="F45" i="5"/>
  <c r="BF45" i="5"/>
  <c r="AB45" i="5"/>
  <c r="E45" i="5"/>
  <c r="CE45" i="5"/>
  <c r="BD45" i="5"/>
  <c r="AA45" i="5"/>
  <c r="BZ214" i="5"/>
  <c r="BP214" i="5"/>
  <c r="BF214" i="5"/>
  <c r="AV214" i="5"/>
  <c r="AL214" i="5"/>
  <c r="AB214" i="5"/>
  <c r="R214" i="5"/>
  <c r="H214" i="5"/>
  <c r="BY214" i="5"/>
  <c r="BO214" i="5"/>
  <c r="BE214" i="5"/>
  <c r="AU214" i="5"/>
  <c r="AK214" i="5"/>
  <c r="AA214" i="5"/>
  <c r="Q214" i="5"/>
  <c r="G214" i="5"/>
  <c r="CH214" i="5"/>
  <c r="BX214" i="5"/>
  <c r="BN214" i="5"/>
  <c r="BD214" i="5"/>
  <c r="AT214" i="5"/>
  <c r="AJ214" i="5"/>
  <c r="Z214" i="5"/>
  <c r="P214" i="5"/>
  <c r="F214" i="5"/>
  <c r="CA214" i="5"/>
  <c r="BQ214" i="5"/>
  <c r="BG214" i="5"/>
  <c r="AW214" i="5"/>
  <c r="AM214" i="5"/>
  <c r="AC214" i="5"/>
  <c r="S214" i="5"/>
  <c r="I214" i="5"/>
  <c r="BW214" i="5"/>
  <c r="BI214" i="5"/>
  <c r="AQ214" i="5"/>
  <c r="Y214" i="5"/>
  <c r="K214" i="5"/>
  <c r="BV214" i="5"/>
  <c r="BH214" i="5"/>
  <c r="AP214" i="5"/>
  <c r="X214" i="5"/>
  <c r="J214" i="5"/>
  <c r="BU214" i="5"/>
  <c r="BC214" i="5"/>
  <c r="AO214" i="5"/>
  <c r="W214" i="5"/>
  <c r="E214" i="5"/>
  <c r="CB214" i="5"/>
  <c r="BJ214" i="5"/>
  <c r="AR214" i="5"/>
  <c r="AD214" i="5"/>
  <c r="L214" i="5"/>
  <c r="BT214" i="5"/>
  <c r="AX214" i="5"/>
  <c r="T214" i="5"/>
  <c r="BS214" i="5"/>
  <c r="AS214" i="5"/>
  <c r="O214" i="5"/>
  <c r="BR214" i="5"/>
  <c r="AN214" i="5"/>
  <c r="N214" i="5"/>
  <c r="CD214" i="5"/>
  <c r="AZ214" i="5"/>
  <c r="V214" i="5"/>
  <c r="BM214" i="5"/>
  <c r="AE214" i="5"/>
  <c r="BL214" i="5"/>
  <c r="U214" i="5"/>
  <c r="BK214" i="5"/>
  <c r="M214" i="5"/>
  <c r="BB214" i="5"/>
  <c r="D214" i="5"/>
  <c r="BA214" i="5"/>
  <c r="CE214" i="5"/>
  <c r="AG214" i="5"/>
  <c r="AI214" i="5"/>
  <c r="AH214" i="5"/>
  <c r="AF214" i="5"/>
  <c r="CF214" i="5"/>
  <c r="CC214" i="5"/>
  <c r="AY214" i="5"/>
  <c r="BZ410" i="5"/>
  <c r="BP410" i="5"/>
  <c r="BF410" i="5"/>
  <c r="AV410" i="5"/>
  <c r="AL410" i="5"/>
  <c r="AB410" i="5"/>
  <c r="R410" i="5"/>
  <c r="H410" i="5"/>
  <c r="BX410" i="5"/>
  <c r="BM410" i="5"/>
  <c r="BB410" i="5"/>
  <c r="AQ410" i="5"/>
  <c r="AF410" i="5"/>
  <c r="U410" i="5"/>
  <c r="J410" i="5"/>
  <c r="BW410" i="5"/>
  <c r="BL410" i="5"/>
  <c r="BA410" i="5"/>
  <c r="AP410" i="5"/>
  <c r="AE410" i="5"/>
  <c r="T410" i="5"/>
  <c r="I410" i="5"/>
  <c r="BV410" i="5"/>
  <c r="BK410" i="5"/>
  <c r="AZ410" i="5"/>
  <c r="AO410" i="5"/>
  <c r="AD410" i="5"/>
  <c r="S410" i="5"/>
  <c r="G410" i="5"/>
  <c r="CA410" i="5"/>
  <c r="BO410" i="5"/>
  <c r="BD410" i="5"/>
  <c r="AS410" i="5"/>
  <c r="AH410" i="5"/>
  <c r="W410" i="5"/>
  <c r="L410" i="5"/>
  <c r="CB410" i="5"/>
  <c r="BH410" i="5"/>
  <c r="AN410" i="5"/>
  <c r="X410" i="5"/>
  <c r="D410" i="5"/>
  <c r="BY410" i="5"/>
  <c r="BG410" i="5"/>
  <c r="AM410" i="5"/>
  <c r="V410" i="5"/>
  <c r="CF410" i="5"/>
  <c r="BJ410" i="5"/>
  <c r="AK410" i="5"/>
  <c r="O410" i="5"/>
  <c r="CE410" i="5"/>
  <c r="BI410" i="5"/>
  <c r="AJ410" i="5"/>
  <c r="N410" i="5"/>
  <c r="CD410" i="5"/>
  <c r="BE410" i="5"/>
  <c r="AI410" i="5"/>
  <c r="M410" i="5"/>
  <c r="BQ410" i="5"/>
  <c r="AT410" i="5"/>
  <c r="Q410" i="5"/>
  <c r="CC410" i="5"/>
  <c r="AU410" i="5"/>
  <c r="E410" i="5"/>
  <c r="BU410" i="5"/>
  <c r="AR410" i="5"/>
  <c r="BT410" i="5"/>
  <c r="AG410" i="5"/>
  <c r="BS410" i="5"/>
  <c r="AC410" i="5"/>
  <c r="BR410" i="5"/>
  <c r="AA410" i="5"/>
  <c r="BN410" i="5"/>
  <c r="Z410" i="5"/>
  <c r="AX410" i="5"/>
  <c r="K410" i="5"/>
  <c r="F410" i="5"/>
  <c r="P410" i="5"/>
  <c r="BC410" i="5"/>
  <c r="AY410" i="5"/>
  <c r="AW410" i="5"/>
  <c r="Y410" i="5"/>
  <c r="BZ415" i="5"/>
  <c r="BP415" i="5"/>
  <c r="BF415" i="5"/>
  <c r="AV415" i="5"/>
  <c r="AL415" i="5"/>
  <c r="AB415" i="5"/>
  <c r="R415" i="5"/>
  <c r="H415" i="5"/>
  <c r="CB415" i="5"/>
  <c r="BQ415" i="5"/>
  <c r="BE415" i="5"/>
  <c r="AT415" i="5"/>
  <c r="AI415" i="5"/>
  <c r="X415" i="5"/>
  <c r="M415" i="5"/>
  <c r="CA415" i="5"/>
  <c r="BO415" i="5"/>
  <c r="BD415" i="5"/>
  <c r="AS415" i="5"/>
  <c r="AH415" i="5"/>
  <c r="W415" i="5"/>
  <c r="L415" i="5"/>
  <c r="BY415" i="5"/>
  <c r="BN415" i="5"/>
  <c r="BC415" i="5"/>
  <c r="AR415" i="5"/>
  <c r="AG415" i="5"/>
  <c r="V415" i="5"/>
  <c r="K415" i="5"/>
  <c r="CD415" i="5"/>
  <c r="BS415" i="5"/>
  <c r="BH415" i="5"/>
  <c r="AW415" i="5"/>
  <c r="AK415" i="5"/>
  <c r="Z415" i="5"/>
  <c r="O415" i="5"/>
  <c r="D415" i="5"/>
  <c r="BV415" i="5"/>
  <c r="BB415" i="5"/>
  <c r="AM415" i="5"/>
  <c r="S415" i="5"/>
  <c r="BU415" i="5"/>
  <c r="BA415" i="5"/>
  <c r="AJ415" i="5"/>
  <c r="Q415" i="5"/>
  <c r="BT415" i="5"/>
  <c r="AZ415" i="5"/>
  <c r="AF415" i="5"/>
  <c r="P415" i="5"/>
  <c r="CF415" i="5"/>
  <c r="BI415" i="5"/>
  <c r="AD415" i="5"/>
  <c r="F415" i="5"/>
  <c r="CE415" i="5"/>
  <c r="BG415" i="5"/>
  <c r="AC415" i="5"/>
  <c r="E415" i="5"/>
  <c r="CC415" i="5"/>
  <c r="AY415" i="5"/>
  <c r="AA415" i="5"/>
  <c r="CH415" i="5"/>
  <c r="BK415" i="5"/>
  <c r="AN415" i="5"/>
  <c r="I415" i="5"/>
  <c r="BR415" i="5"/>
  <c r="Y415" i="5"/>
  <c r="BM415" i="5"/>
  <c r="U415" i="5"/>
  <c r="BL415" i="5"/>
  <c r="T415" i="5"/>
  <c r="BJ415" i="5"/>
  <c r="N415" i="5"/>
  <c r="AX415" i="5"/>
  <c r="J415" i="5"/>
  <c r="AU415" i="5"/>
  <c r="G415" i="5"/>
  <c r="BX415" i="5"/>
  <c r="AO415" i="5"/>
  <c r="CG415" i="5"/>
  <c r="AE415" i="5"/>
  <c r="AQ415" i="5"/>
  <c r="AP415" i="5"/>
  <c r="BW415" i="5"/>
  <c r="CB542" i="5"/>
  <c r="BZ542" i="5"/>
  <c r="BP542" i="5"/>
  <c r="CD542" i="5"/>
  <c r="BT542" i="5"/>
  <c r="BJ542" i="5"/>
  <c r="AZ542" i="5"/>
  <c r="AP542" i="5"/>
  <c r="AF542" i="5"/>
  <c r="V542" i="5"/>
  <c r="L542" i="5"/>
  <c r="BX542" i="5"/>
  <c r="BL542" i="5"/>
  <c r="BA542" i="5"/>
  <c r="AO542" i="5"/>
  <c r="AD542" i="5"/>
  <c r="S542" i="5"/>
  <c r="H542" i="5"/>
  <c r="CH542" i="5"/>
  <c r="BS542" i="5"/>
  <c r="BF542" i="5"/>
  <c r="AT542" i="5"/>
  <c r="AH542" i="5"/>
  <c r="U542" i="5"/>
  <c r="I542" i="5"/>
  <c r="CG542" i="5"/>
  <c r="BR542" i="5"/>
  <c r="BE542" i="5"/>
  <c r="AS542" i="5"/>
  <c r="AG542" i="5"/>
  <c r="T542" i="5"/>
  <c r="G542" i="5"/>
  <c r="CF542" i="5"/>
  <c r="BQ542" i="5"/>
  <c r="BD542" i="5"/>
  <c r="AR542" i="5"/>
  <c r="AE542" i="5"/>
  <c r="R542" i="5"/>
  <c r="F542" i="5"/>
  <c r="BN542" i="5"/>
  <c r="AW542" i="5"/>
  <c r="AC542" i="5"/>
  <c r="N542" i="5"/>
  <c r="BM542" i="5"/>
  <c r="AV542" i="5"/>
  <c r="AB542" i="5"/>
  <c r="M542" i="5"/>
  <c r="CE542" i="5"/>
  <c r="BK542" i="5"/>
  <c r="AU542" i="5"/>
  <c r="AA542" i="5"/>
  <c r="K542" i="5"/>
  <c r="BO542" i="5"/>
  <c r="AM542" i="5"/>
  <c r="P542" i="5"/>
  <c r="BI542" i="5"/>
  <c r="AL542" i="5"/>
  <c r="O542" i="5"/>
  <c r="BH542" i="5"/>
  <c r="AK542" i="5"/>
  <c r="J542" i="5"/>
  <c r="BV542" i="5"/>
  <c r="AQ542" i="5"/>
  <c r="W542" i="5"/>
  <c r="BB542" i="5"/>
  <c r="E542" i="5"/>
  <c r="AY542" i="5"/>
  <c r="D542" i="5"/>
  <c r="AX542" i="5"/>
  <c r="BG542" i="5"/>
  <c r="X542" i="5"/>
  <c r="CA542" i="5"/>
  <c r="Q542" i="5"/>
  <c r="BY542" i="5"/>
  <c r="BW542" i="5"/>
  <c r="Z542" i="5"/>
  <c r="AI542" i="5"/>
  <c r="Y542" i="5"/>
  <c r="AN542" i="5"/>
  <c r="CC542" i="5"/>
  <c r="BU542" i="5"/>
  <c r="BC542" i="5"/>
  <c r="AJ542" i="5"/>
  <c r="CE318" i="5"/>
  <c r="BU318" i="5"/>
  <c r="BK318" i="5"/>
  <c r="CD318" i="5"/>
  <c r="BT318" i="5"/>
  <c r="BJ318" i="5"/>
  <c r="BY318" i="5"/>
  <c r="BM318" i="5"/>
  <c r="BA318" i="5"/>
  <c r="AQ318" i="5"/>
  <c r="AG318" i="5"/>
  <c r="W318" i="5"/>
  <c r="M318" i="5"/>
  <c r="BX318" i="5"/>
  <c r="BL318" i="5"/>
  <c r="AZ318" i="5"/>
  <c r="AP318" i="5"/>
  <c r="AF318" i="5"/>
  <c r="V318" i="5"/>
  <c r="L318" i="5"/>
  <c r="BW318" i="5"/>
  <c r="BI318" i="5"/>
  <c r="AY318" i="5"/>
  <c r="AO318" i="5"/>
  <c r="AE318" i="5"/>
  <c r="U318" i="5"/>
  <c r="K318" i="5"/>
  <c r="BZ318" i="5"/>
  <c r="BN318" i="5"/>
  <c r="BB318" i="5"/>
  <c r="AR318" i="5"/>
  <c r="AH318" i="5"/>
  <c r="X318" i="5"/>
  <c r="N318" i="5"/>
  <c r="D318" i="5"/>
  <c r="CH318" i="5"/>
  <c r="BP318" i="5"/>
  <c r="AV318" i="5"/>
  <c r="AD318" i="5"/>
  <c r="P318" i="5"/>
  <c r="CG318" i="5"/>
  <c r="BO318" i="5"/>
  <c r="AU318" i="5"/>
  <c r="AC318" i="5"/>
  <c r="O318" i="5"/>
  <c r="CF318" i="5"/>
  <c r="BH318" i="5"/>
  <c r="AT318" i="5"/>
  <c r="AB318" i="5"/>
  <c r="J318" i="5"/>
  <c r="CC318" i="5"/>
  <c r="BG318" i="5"/>
  <c r="AS318" i="5"/>
  <c r="AA318" i="5"/>
  <c r="I318" i="5"/>
  <c r="CB318" i="5"/>
  <c r="BF318" i="5"/>
  <c r="AN318" i="5"/>
  <c r="Z318" i="5"/>
  <c r="H318" i="5"/>
  <c r="CA318" i="5"/>
  <c r="BE318" i="5"/>
  <c r="AM318" i="5"/>
  <c r="Y318" i="5"/>
  <c r="G318" i="5"/>
  <c r="BV318" i="5"/>
  <c r="BD318" i="5"/>
  <c r="AL318" i="5"/>
  <c r="T318" i="5"/>
  <c r="F318" i="5"/>
  <c r="BS318" i="5"/>
  <c r="BC318" i="5"/>
  <c r="AK318" i="5"/>
  <c r="S318" i="5"/>
  <c r="E318" i="5"/>
  <c r="BR318" i="5"/>
  <c r="AX318" i="5"/>
  <c r="AJ318" i="5"/>
  <c r="R318" i="5"/>
  <c r="BQ318" i="5"/>
  <c r="AW318" i="5"/>
  <c r="AI318" i="5"/>
  <c r="Q318" i="5"/>
  <c r="BY44" i="5"/>
  <c r="BO44" i="5"/>
  <c r="BE44" i="5"/>
  <c r="AU44" i="5"/>
  <c r="AK44" i="5"/>
  <c r="AA44" i="5"/>
  <c r="Q44" i="5"/>
  <c r="G44" i="5"/>
  <c r="CH44" i="5"/>
  <c r="BX44" i="5"/>
  <c r="BN44" i="5"/>
  <c r="BD44" i="5"/>
  <c r="AT44" i="5"/>
  <c r="AJ44" i="5"/>
  <c r="Z44" i="5"/>
  <c r="P44" i="5"/>
  <c r="F44" i="5"/>
  <c r="CG44" i="5"/>
  <c r="BW44" i="5"/>
  <c r="BM44" i="5"/>
  <c r="BC44" i="5"/>
  <c r="AS44" i="5"/>
  <c r="AI44" i="5"/>
  <c r="Y44" i="5"/>
  <c r="O44" i="5"/>
  <c r="E44" i="5"/>
  <c r="BZ44" i="5"/>
  <c r="BP44" i="5"/>
  <c r="BF44" i="5"/>
  <c r="AV44" i="5"/>
  <c r="AL44" i="5"/>
  <c r="AB44" i="5"/>
  <c r="R44" i="5"/>
  <c r="H44" i="5"/>
  <c r="BT44" i="5"/>
  <c r="BB44" i="5"/>
  <c r="AN44" i="5"/>
  <c r="V44" i="5"/>
  <c r="D44" i="5"/>
  <c r="BS44" i="5"/>
  <c r="BA44" i="5"/>
  <c r="AM44" i="5"/>
  <c r="U44" i="5"/>
  <c r="CF44" i="5"/>
  <c r="BR44" i="5"/>
  <c r="AZ44" i="5"/>
  <c r="AH44" i="5"/>
  <c r="T44" i="5"/>
  <c r="CA44" i="5"/>
  <c r="BI44" i="5"/>
  <c r="AQ44" i="5"/>
  <c r="CD44" i="5"/>
  <c r="BG44" i="5"/>
  <c r="AD44" i="5"/>
  <c r="I44" i="5"/>
  <c r="CC44" i="5"/>
  <c r="AY44" i="5"/>
  <c r="AC44" i="5"/>
  <c r="CB44" i="5"/>
  <c r="AX44" i="5"/>
  <c r="X44" i="5"/>
  <c r="BV44" i="5"/>
  <c r="AW44" i="5"/>
  <c r="W44" i="5"/>
  <c r="BU44" i="5"/>
  <c r="AR44" i="5"/>
  <c r="S44" i="5"/>
  <c r="BQ44" i="5"/>
  <c r="AP44" i="5"/>
  <c r="N44" i="5"/>
  <c r="BL44" i="5"/>
  <c r="AO44" i="5"/>
  <c r="M44" i="5"/>
  <c r="BK44" i="5"/>
  <c r="AG44" i="5"/>
  <c r="L44" i="5"/>
  <c r="BJ44" i="5"/>
  <c r="AF44" i="5"/>
  <c r="K44" i="5"/>
  <c r="CE44" i="5"/>
  <c r="BH44" i="5"/>
  <c r="AE44" i="5"/>
  <c r="J44" i="5"/>
  <c r="BX412" i="5"/>
  <c r="BN412" i="5"/>
  <c r="BD412" i="5"/>
  <c r="AT412" i="5"/>
  <c r="AJ412" i="5"/>
  <c r="Z412" i="5"/>
  <c r="P412" i="5"/>
  <c r="F412" i="5"/>
  <c r="CD412" i="5"/>
  <c r="BS412" i="5"/>
  <c r="BH412" i="5"/>
  <c r="AW412" i="5"/>
  <c r="AL412" i="5"/>
  <c r="AA412" i="5"/>
  <c r="O412" i="5"/>
  <c r="D412" i="5"/>
  <c r="CC412" i="5"/>
  <c r="BR412" i="5"/>
  <c r="BG412" i="5"/>
  <c r="AV412" i="5"/>
  <c r="AK412" i="5"/>
  <c r="Y412" i="5"/>
  <c r="N412" i="5"/>
  <c r="CB412" i="5"/>
  <c r="BQ412" i="5"/>
  <c r="BF412" i="5"/>
  <c r="AU412" i="5"/>
  <c r="AI412" i="5"/>
  <c r="X412" i="5"/>
  <c r="M412" i="5"/>
  <c r="CF412" i="5"/>
  <c r="BU412" i="5"/>
  <c r="BJ412" i="5"/>
  <c r="AY412" i="5"/>
  <c r="AN412" i="5"/>
  <c r="AC412" i="5"/>
  <c r="R412" i="5"/>
  <c r="G412" i="5"/>
  <c r="BV412" i="5"/>
  <c r="BB412" i="5"/>
  <c r="AH412" i="5"/>
  <c r="S412" i="5"/>
  <c r="BT412" i="5"/>
  <c r="BA412" i="5"/>
  <c r="AG412" i="5"/>
  <c r="Q412" i="5"/>
  <c r="BP412" i="5"/>
  <c r="BZ412" i="5"/>
  <c r="AZ412" i="5"/>
  <c r="AD412" i="5"/>
  <c r="H412" i="5"/>
  <c r="BY412" i="5"/>
  <c r="AX412" i="5"/>
  <c r="AB412" i="5"/>
  <c r="E412" i="5"/>
  <c r="BW412" i="5"/>
  <c r="AS412" i="5"/>
  <c r="W412" i="5"/>
  <c r="CE412" i="5"/>
  <c r="BE412" i="5"/>
  <c r="AF412" i="5"/>
  <c r="J412" i="5"/>
  <c r="BL412" i="5"/>
  <c r="V412" i="5"/>
  <c r="BK412" i="5"/>
  <c r="U412" i="5"/>
  <c r="BI412" i="5"/>
  <c r="T412" i="5"/>
  <c r="BC412" i="5"/>
  <c r="L412" i="5"/>
  <c r="AR412" i="5"/>
  <c r="K412" i="5"/>
  <c r="AQ412" i="5"/>
  <c r="I412" i="5"/>
  <c r="BO412" i="5"/>
  <c r="AM412" i="5"/>
  <c r="CA412" i="5"/>
  <c r="BM412" i="5"/>
  <c r="AP412" i="5"/>
  <c r="AE412" i="5"/>
  <c r="AO412" i="5"/>
  <c r="CC340" i="5"/>
  <c r="BS340" i="5"/>
  <c r="BI340" i="5"/>
  <c r="AY340" i="5"/>
  <c r="AO340" i="5"/>
  <c r="AE340" i="5"/>
  <c r="U340" i="5"/>
  <c r="K340" i="5"/>
  <c r="CB340" i="5"/>
  <c r="BR340" i="5"/>
  <c r="BH340" i="5"/>
  <c r="AX340" i="5"/>
  <c r="AN340" i="5"/>
  <c r="AD340" i="5"/>
  <c r="T340" i="5"/>
  <c r="J340" i="5"/>
  <c r="CA340" i="5"/>
  <c r="BQ340" i="5"/>
  <c r="BG340" i="5"/>
  <c r="AW340" i="5"/>
  <c r="AM340" i="5"/>
  <c r="AC340" i="5"/>
  <c r="S340" i="5"/>
  <c r="I340" i="5"/>
  <c r="BW340" i="5"/>
  <c r="BJ340" i="5"/>
  <c r="AT340" i="5"/>
  <c r="AG340" i="5"/>
  <c r="Q340" i="5"/>
  <c r="D340" i="5"/>
  <c r="BV340" i="5"/>
  <c r="BF340" i="5"/>
  <c r="AS340" i="5"/>
  <c r="AF340" i="5"/>
  <c r="P340" i="5"/>
  <c r="CH340" i="5"/>
  <c r="BU340" i="5"/>
  <c r="BE340" i="5"/>
  <c r="AR340" i="5"/>
  <c r="AB340" i="5"/>
  <c r="O340" i="5"/>
  <c r="BX340" i="5"/>
  <c r="BK340" i="5"/>
  <c r="AU340" i="5"/>
  <c r="AH340" i="5"/>
  <c r="R340" i="5"/>
  <c r="E340" i="5"/>
  <c r="BO340" i="5"/>
  <c r="AQ340" i="5"/>
  <c r="W340" i="5"/>
  <c r="BN340" i="5"/>
  <c r="AP340" i="5"/>
  <c r="V340" i="5"/>
  <c r="CG340" i="5"/>
  <c r="BM340" i="5"/>
  <c r="AL340" i="5"/>
  <c r="N340" i="5"/>
  <c r="CF340" i="5"/>
  <c r="BL340" i="5"/>
  <c r="AK340" i="5"/>
  <c r="M340" i="5"/>
  <c r="CE340" i="5"/>
  <c r="BD340" i="5"/>
  <c r="AJ340" i="5"/>
  <c r="L340" i="5"/>
  <c r="CD340" i="5"/>
  <c r="BC340" i="5"/>
  <c r="AI340" i="5"/>
  <c r="H340" i="5"/>
  <c r="BZ340" i="5"/>
  <c r="BB340" i="5"/>
  <c r="AA340" i="5"/>
  <c r="G340" i="5"/>
  <c r="BY340" i="5"/>
  <c r="BA340" i="5"/>
  <c r="Z340" i="5"/>
  <c r="F340" i="5"/>
  <c r="BT340" i="5"/>
  <c r="AZ340" i="5"/>
  <c r="Y340" i="5"/>
  <c r="BP340" i="5"/>
  <c r="AV340" i="5"/>
  <c r="X340" i="5"/>
  <c r="CF409" i="5"/>
  <c r="BV409" i="5"/>
  <c r="BL409" i="5"/>
  <c r="BB409" i="5"/>
  <c r="AR409" i="5"/>
  <c r="AH409" i="5"/>
  <c r="X409" i="5"/>
  <c r="N409" i="5"/>
  <c r="D409" i="5"/>
  <c r="CG409" i="5"/>
  <c r="BU409" i="5"/>
  <c r="BJ409" i="5"/>
  <c r="AY409" i="5"/>
  <c r="AN409" i="5"/>
  <c r="AC409" i="5"/>
  <c r="R409" i="5"/>
  <c r="G409" i="5"/>
  <c r="CE409" i="5"/>
  <c r="BT409" i="5"/>
  <c r="BI409" i="5"/>
  <c r="AX409" i="5"/>
  <c r="AM409" i="5"/>
  <c r="AB409" i="5"/>
  <c r="Q409" i="5"/>
  <c r="F409" i="5"/>
  <c r="CD409" i="5"/>
  <c r="BS409" i="5"/>
  <c r="BH409" i="5"/>
  <c r="AW409" i="5"/>
  <c r="AL409" i="5"/>
  <c r="AA409" i="5"/>
  <c r="P409" i="5"/>
  <c r="E409" i="5"/>
  <c r="BX409" i="5"/>
  <c r="BM409" i="5"/>
  <c r="BA409" i="5"/>
  <c r="AP409" i="5"/>
  <c r="AE409" i="5"/>
  <c r="T409" i="5"/>
  <c r="I409" i="5"/>
  <c r="BR409" i="5"/>
  <c r="BC409" i="5"/>
  <c r="AI409" i="5"/>
  <c r="O409" i="5"/>
  <c r="BQ409" i="5"/>
  <c r="AZ409" i="5"/>
  <c r="AG409" i="5"/>
  <c r="M409" i="5"/>
  <c r="CA409" i="5"/>
  <c r="BE409" i="5"/>
  <c r="AF409" i="5"/>
  <c r="J409" i="5"/>
  <c r="BZ409" i="5"/>
  <c r="BD409" i="5"/>
  <c r="AD409" i="5"/>
  <c r="H409" i="5"/>
  <c r="BY409" i="5"/>
  <c r="AV409" i="5"/>
  <c r="Z409" i="5"/>
  <c r="CC409" i="5"/>
  <c r="BG409" i="5"/>
  <c r="AK409" i="5"/>
  <c r="L409" i="5"/>
  <c r="AU409" i="5"/>
  <c r="S409" i="5"/>
  <c r="AT409" i="5"/>
  <c r="K409" i="5"/>
  <c r="AS409" i="5"/>
  <c r="CB409" i="5"/>
  <c r="AQ409" i="5"/>
  <c r="BW409" i="5"/>
  <c r="AO409" i="5"/>
  <c r="BP409" i="5"/>
  <c r="AJ409" i="5"/>
  <c r="BK409" i="5"/>
  <c r="V409" i="5"/>
  <c r="BO409" i="5"/>
  <c r="BN409" i="5"/>
  <c r="BF409" i="5"/>
  <c r="Y409" i="5"/>
  <c r="W409" i="5"/>
  <c r="U409" i="5"/>
  <c r="CC268" i="5"/>
  <c r="BS268" i="5"/>
  <c r="BI268" i="5"/>
  <c r="AY268" i="5"/>
  <c r="AO268" i="5"/>
  <c r="AE268" i="5"/>
  <c r="U268" i="5"/>
  <c r="K268" i="5"/>
  <c r="CB268" i="5"/>
  <c r="BR268" i="5"/>
  <c r="BH268" i="5"/>
  <c r="AX268" i="5"/>
  <c r="AN268" i="5"/>
  <c r="AD268" i="5"/>
  <c r="T268" i="5"/>
  <c r="J268" i="5"/>
  <c r="CA268" i="5"/>
  <c r="BQ268" i="5"/>
  <c r="BG268" i="5"/>
  <c r="AW268" i="5"/>
  <c r="AM268" i="5"/>
  <c r="AC268" i="5"/>
  <c r="S268" i="5"/>
  <c r="I268" i="5"/>
  <c r="CD268" i="5"/>
  <c r="BT268" i="5"/>
  <c r="BJ268" i="5"/>
  <c r="AZ268" i="5"/>
  <c r="AP268" i="5"/>
  <c r="AF268" i="5"/>
  <c r="V268" i="5"/>
  <c r="L268" i="5"/>
  <c r="BW268" i="5"/>
  <c r="BE268" i="5"/>
  <c r="AQ268" i="5"/>
  <c r="Y268" i="5"/>
  <c r="G268" i="5"/>
  <c r="BV268" i="5"/>
  <c r="BD268" i="5"/>
  <c r="AL268" i="5"/>
  <c r="X268" i="5"/>
  <c r="F268" i="5"/>
  <c r="BU268" i="5"/>
  <c r="BC268" i="5"/>
  <c r="AK268" i="5"/>
  <c r="W268" i="5"/>
  <c r="E268" i="5"/>
  <c r="BX268" i="5"/>
  <c r="BF268" i="5"/>
  <c r="AR268" i="5"/>
  <c r="Z268" i="5"/>
  <c r="H268" i="5"/>
  <c r="CF268" i="5"/>
  <c r="BB268" i="5"/>
  <c r="AB268" i="5"/>
  <c r="CE268" i="5"/>
  <c r="BA268" i="5"/>
  <c r="AA268" i="5"/>
  <c r="BZ268" i="5"/>
  <c r="AV268" i="5"/>
  <c r="R268" i="5"/>
  <c r="BY268" i="5"/>
  <c r="AU268" i="5"/>
  <c r="Q268" i="5"/>
  <c r="BP268" i="5"/>
  <c r="AT268" i="5"/>
  <c r="P268" i="5"/>
  <c r="BO268" i="5"/>
  <c r="AS268" i="5"/>
  <c r="O268" i="5"/>
  <c r="BN268" i="5"/>
  <c r="AJ268" i="5"/>
  <c r="N268" i="5"/>
  <c r="BK268" i="5"/>
  <c r="AG268" i="5"/>
  <c r="AI268" i="5"/>
  <c r="AH268" i="5"/>
  <c r="M268" i="5"/>
  <c r="D268" i="5"/>
  <c r="CH268" i="5"/>
  <c r="BM268" i="5"/>
  <c r="BL268" i="5"/>
  <c r="CH523" i="5"/>
  <c r="BX523" i="5"/>
  <c r="BN523" i="5"/>
  <c r="BD523" i="5"/>
  <c r="AT523" i="5"/>
  <c r="AJ523" i="5"/>
  <c r="Z523" i="5"/>
  <c r="P523" i="5"/>
  <c r="F523" i="5"/>
  <c r="BV523" i="5"/>
  <c r="BK523" i="5"/>
  <c r="AZ523" i="5"/>
  <c r="AO523" i="5"/>
  <c r="AD523" i="5"/>
  <c r="S523" i="5"/>
  <c r="H523" i="5"/>
  <c r="CF523" i="5"/>
  <c r="BU523" i="5"/>
  <c r="BJ523" i="5"/>
  <c r="AY523" i="5"/>
  <c r="AN523" i="5"/>
  <c r="AC523" i="5"/>
  <c r="R523" i="5"/>
  <c r="G523" i="5"/>
  <c r="CE523" i="5"/>
  <c r="BT523" i="5"/>
  <c r="BI523" i="5"/>
  <c r="AX523" i="5"/>
  <c r="AM523" i="5"/>
  <c r="AB523" i="5"/>
  <c r="Q523" i="5"/>
  <c r="E523" i="5"/>
  <c r="BY523" i="5"/>
  <c r="BM523" i="5"/>
  <c r="BB523" i="5"/>
  <c r="AQ523" i="5"/>
  <c r="AF523" i="5"/>
  <c r="U523" i="5"/>
  <c r="J523" i="5"/>
  <c r="BP523" i="5"/>
  <c r="AV523" i="5"/>
  <c r="AE523" i="5"/>
  <c r="L523" i="5"/>
  <c r="CD523" i="5"/>
  <c r="BO523" i="5"/>
  <c r="AU523" i="5"/>
  <c r="AA523" i="5"/>
  <c r="K523" i="5"/>
  <c r="CC523" i="5"/>
  <c r="BL523" i="5"/>
  <c r="AS523" i="5"/>
  <c r="Y523" i="5"/>
  <c r="I523" i="5"/>
  <c r="BR523" i="5"/>
  <c r="BA523" i="5"/>
  <c r="AH523" i="5"/>
  <c r="N523" i="5"/>
  <c r="CB523" i="5"/>
  <c r="BC523" i="5"/>
  <c r="V523" i="5"/>
  <c r="CA523" i="5"/>
  <c r="AW523" i="5"/>
  <c r="T523" i="5"/>
  <c r="BZ523" i="5"/>
  <c r="AR523" i="5"/>
  <c r="O523" i="5"/>
  <c r="BF523" i="5"/>
  <c r="X523" i="5"/>
  <c r="BQ523" i="5"/>
  <c r="M523" i="5"/>
  <c r="BH523" i="5"/>
  <c r="D523" i="5"/>
  <c r="BG523" i="5"/>
  <c r="BE523" i="5"/>
  <c r="AP523" i="5"/>
  <c r="BW523" i="5"/>
  <c r="AG523" i="5"/>
  <c r="AL523" i="5"/>
  <c r="AK523" i="5"/>
  <c r="AI523" i="5"/>
  <c r="BS523" i="5"/>
  <c r="W523" i="5"/>
  <c r="CF414" i="5"/>
  <c r="BV414" i="5"/>
  <c r="BL414" i="5"/>
  <c r="BB414" i="5"/>
  <c r="AR414" i="5"/>
  <c r="AH414" i="5"/>
  <c r="X414" i="5"/>
  <c r="N414" i="5"/>
  <c r="D414" i="5"/>
  <c r="BY414" i="5"/>
  <c r="BN414" i="5"/>
  <c r="BC414" i="5"/>
  <c r="AQ414" i="5"/>
  <c r="AF414" i="5"/>
  <c r="U414" i="5"/>
  <c r="J414" i="5"/>
  <c r="BX414" i="5"/>
  <c r="BM414" i="5"/>
  <c r="BA414" i="5"/>
  <c r="AP414" i="5"/>
  <c r="AE414" i="5"/>
  <c r="T414" i="5"/>
  <c r="I414" i="5"/>
  <c r="CH414" i="5"/>
  <c r="BW414" i="5"/>
  <c r="BK414" i="5"/>
  <c r="AZ414" i="5"/>
  <c r="AO414" i="5"/>
  <c r="AD414" i="5"/>
  <c r="S414" i="5"/>
  <c r="H414" i="5"/>
  <c r="CA414" i="5"/>
  <c r="BP414" i="5"/>
  <c r="BE414" i="5"/>
  <c r="AT414" i="5"/>
  <c r="AI414" i="5"/>
  <c r="W414" i="5"/>
  <c r="L414" i="5"/>
  <c r="BQ414" i="5"/>
  <c r="AW414" i="5"/>
  <c r="AC414" i="5"/>
  <c r="M414" i="5"/>
  <c r="CE414" i="5"/>
  <c r="BO414" i="5"/>
  <c r="AV414" i="5"/>
  <c r="AB414" i="5"/>
  <c r="K414" i="5"/>
  <c r="CD414" i="5"/>
  <c r="BJ414" i="5"/>
  <c r="AU414" i="5"/>
  <c r="AA414" i="5"/>
  <c r="G414" i="5"/>
  <c r="BI414" i="5"/>
  <c r="AL414" i="5"/>
  <c r="O414" i="5"/>
  <c r="BH414" i="5"/>
  <c r="AK414" i="5"/>
  <c r="F414" i="5"/>
  <c r="BG414" i="5"/>
  <c r="AJ414" i="5"/>
  <c r="E414" i="5"/>
  <c r="BS414" i="5"/>
  <c r="AN414" i="5"/>
  <c r="Q414" i="5"/>
  <c r="BT414" i="5"/>
  <c r="Y414" i="5"/>
  <c r="BR414" i="5"/>
  <c r="V414" i="5"/>
  <c r="BF414" i="5"/>
  <c r="R414" i="5"/>
  <c r="BD414" i="5"/>
  <c r="P414" i="5"/>
  <c r="AY414" i="5"/>
  <c r="AX414" i="5"/>
  <c r="BZ414" i="5"/>
  <c r="AG414" i="5"/>
  <c r="AS414" i="5"/>
  <c r="AM414" i="5"/>
  <c r="Z414" i="5"/>
  <c r="BU414" i="5"/>
  <c r="CC414" i="5"/>
  <c r="CB414" i="5"/>
  <c r="CD127" i="5"/>
  <c r="BT127" i="5"/>
  <c r="BJ127" i="5"/>
  <c r="CC127" i="5"/>
  <c r="BS127" i="5"/>
  <c r="BI127" i="5"/>
  <c r="AY127" i="5"/>
  <c r="AO127" i="5"/>
  <c r="AE127" i="5"/>
  <c r="U127" i="5"/>
  <c r="K127" i="5"/>
  <c r="BW127" i="5"/>
  <c r="BK127" i="5"/>
  <c r="AX127" i="5"/>
  <c r="AM127" i="5"/>
  <c r="AB127" i="5"/>
  <c r="Q127" i="5"/>
  <c r="F127" i="5"/>
  <c r="BV127" i="5"/>
  <c r="BH127" i="5"/>
  <c r="AW127" i="5"/>
  <c r="AL127" i="5"/>
  <c r="AA127" i="5"/>
  <c r="P127" i="5"/>
  <c r="E127" i="5"/>
  <c r="BU127" i="5"/>
  <c r="BG127" i="5"/>
  <c r="AV127" i="5"/>
  <c r="AK127" i="5"/>
  <c r="Z127" i="5"/>
  <c r="O127" i="5"/>
  <c r="D127" i="5"/>
  <c r="BY127" i="5"/>
  <c r="BM127" i="5"/>
  <c r="BA127" i="5"/>
  <c r="AP127" i="5"/>
  <c r="AD127" i="5"/>
  <c r="S127" i="5"/>
  <c r="H127" i="5"/>
  <c r="CF127" i="5"/>
  <c r="BN127" i="5"/>
  <c r="AS127" i="5"/>
  <c r="Y127" i="5"/>
  <c r="I127" i="5"/>
  <c r="CE127" i="5"/>
  <c r="BL127" i="5"/>
  <c r="AR127" i="5"/>
  <c r="X127" i="5"/>
  <c r="G127" i="5"/>
  <c r="CB127" i="5"/>
  <c r="BF127" i="5"/>
  <c r="AQ127" i="5"/>
  <c r="W127" i="5"/>
  <c r="BP127" i="5"/>
  <c r="AU127" i="5"/>
  <c r="AF127" i="5"/>
  <c r="L127" i="5"/>
  <c r="BZ127" i="5"/>
  <c r="AT127" i="5"/>
  <c r="N127" i="5"/>
  <c r="BX127" i="5"/>
  <c r="AN127" i="5"/>
  <c r="M127" i="5"/>
  <c r="BR127" i="5"/>
  <c r="AJ127" i="5"/>
  <c r="J127" i="5"/>
  <c r="BE127" i="5"/>
  <c r="AG127" i="5"/>
  <c r="CA127" i="5"/>
  <c r="AZ127" i="5"/>
  <c r="R127" i="5"/>
  <c r="T127" i="5"/>
  <c r="BQ127" i="5"/>
  <c r="BO127" i="5"/>
  <c r="AH127" i="5"/>
  <c r="BD127" i="5"/>
  <c r="BC127" i="5"/>
  <c r="BB127" i="5"/>
  <c r="AI127" i="5"/>
  <c r="AC127" i="5"/>
  <c r="V127" i="5"/>
  <c r="BX183" i="5"/>
  <c r="BN183" i="5"/>
  <c r="BD183" i="5"/>
  <c r="AT183" i="5"/>
  <c r="AJ183" i="5"/>
  <c r="Z183" i="5"/>
  <c r="P183" i="5"/>
  <c r="F183" i="5"/>
  <c r="BW183" i="5"/>
  <c r="BM183" i="5"/>
  <c r="BC183" i="5"/>
  <c r="AS183" i="5"/>
  <c r="AI183" i="5"/>
  <c r="Y183" i="5"/>
  <c r="O183" i="5"/>
  <c r="E183" i="5"/>
  <c r="CF183" i="5"/>
  <c r="BV183" i="5"/>
  <c r="BL183" i="5"/>
  <c r="BB183" i="5"/>
  <c r="AR183" i="5"/>
  <c r="AH183" i="5"/>
  <c r="X183" i="5"/>
  <c r="N183" i="5"/>
  <c r="D183" i="5"/>
  <c r="BY183" i="5"/>
  <c r="BO183" i="5"/>
  <c r="BE183" i="5"/>
  <c r="AU183" i="5"/>
  <c r="AK183" i="5"/>
  <c r="AA183" i="5"/>
  <c r="Q183" i="5"/>
  <c r="G183" i="5"/>
  <c r="BU183" i="5"/>
  <c r="BG183" i="5"/>
  <c r="AO183" i="5"/>
  <c r="W183" i="5"/>
  <c r="I183" i="5"/>
  <c r="BT183" i="5"/>
  <c r="BF183" i="5"/>
  <c r="AN183" i="5"/>
  <c r="V183" i="5"/>
  <c r="H183" i="5"/>
  <c r="BS183" i="5"/>
  <c r="BA183" i="5"/>
  <c r="AM183" i="5"/>
  <c r="U183" i="5"/>
  <c r="CA183" i="5"/>
  <c r="BI183" i="5"/>
  <c r="AQ183" i="5"/>
  <c r="AC183" i="5"/>
  <c r="K183" i="5"/>
  <c r="CD183" i="5"/>
  <c r="AZ183" i="5"/>
  <c r="AD183" i="5"/>
  <c r="CC183" i="5"/>
  <c r="AY183" i="5"/>
  <c r="AB183" i="5"/>
  <c r="CB183" i="5"/>
  <c r="AX183" i="5"/>
  <c r="T183" i="5"/>
  <c r="BZ183" i="5"/>
  <c r="AW183" i="5"/>
  <c r="S183" i="5"/>
  <c r="BR183" i="5"/>
  <c r="AV183" i="5"/>
  <c r="R183" i="5"/>
  <c r="BJ183" i="5"/>
  <c r="AF183" i="5"/>
  <c r="AE183" i="5"/>
  <c r="M183" i="5"/>
  <c r="CE183" i="5"/>
  <c r="L183" i="5"/>
  <c r="BQ183" i="5"/>
  <c r="J183" i="5"/>
  <c r="BP183" i="5"/>
  <c r="BK183" i="5"/>
  <c r="BH183" i="5"/>
  <c r="AP183" i="5"/>
  <c r="AL183" i="5"/>
  <c r="AG183" i="5"/>
  <c r="CB455" i="5"/>
  <c r="BR455" i="5"/>
  <c r="BH455" i="5"/>
  <c r="AX455" i="5"/>
  <c r="AN455" i="5"/>
  <c r="AD455" i="5"/>
  <c r="T455" i="5"/>
  <c r="J455" i="5"/>
  <c r="CA455" i="5"/>
  <c r="BQ455" i="5"/>
  <c r="BG455" i="5"/>
  <c r="AW455" i="5"/>
  <c r="AM455" i="5"/>
  <c r="AC455" i="5"/>
  <c r="S455" i="5"/>
  <c r="I455" i="5"/>
  <c r="BZ455" i="5"/>
  <c r="BP455" i="5"/>
  <c r="BF455" i="5"/>
  <c r="AV455" i="5"/>
  <c r="AL455" i="5"/>
  <c r="AB455" i="5"/>
  <c r="R455" i="5"/>
  <c r="H455" i="5"/>
  <c r="CD455" i="5"/>
  <c r="BT455" i="5"/>
  <c r="BJ455" i="5"/>
  <c r="AZ455" i="5"/>
  <c r="AP455" i="5"/>
  <c r="AF455" i="5"/>
  <c r="V455" i="5"/>
  <c r="L455" i="5"/>
  <c r="CE455" i="5"/>
  <c r="BM455" i="5"/>
  <c r="AU455" i="5"/>
  <c r="AG455" i="5"/>
  <c r="O455" i="5"/>
  <c r="CC455" i="5"/>
  <c r="BL455" i="5"/>
  <c r="AT455" i="5"/>
  <c r="AE455" i="5"/>
  <c r="N455" i="5"/>
  <c r="BY455" i="5"/>
  <c r="BK455" i="5"/>
  <c r="AS455" i="5"/>
  <c r="AA455" i="5"/>
  <c r="M455" i="5"/>
  <c r="BO455" i="5"/>
  <c r="BA455" i="5"/>
  <c r="AI455" i="5"/>
  <c r="Q455" i="5"/>
  <c r="BW455" i="5"/>
  <c r="AY455" i="5"/>
  <c r="W455" i="5"/>
  <c r="BV455" i="5"/>
  <c r="AR455" i="5"/>
  <c r="U455" i="5"/>
  <c r="BU455" i="5"/>
  <c r="AQ455" i="5"/>
  <c r="P455" i="5"/>
  <c r="CF455" i="5"/>
  <c r="BC455" i="5"/>
  <c r="Y455" i="5"/>
  <c r="BI455" i="5"/>
  <c r="K455" i="5"/>
  <c r="BE455" i="5"/>
  <c r="G455" i="5"/>
  <c r="BD455" i="5"/>
  <c r="F455" i="5"/>
  <c r="BB455" i="5"/>
  <c r="E455" i="5"/>
  <c r="AO455" i="5"/>
  <c r="D455" i="5"/>
  <c r="AK455" i="5"/>
  <c r="CH455" i="5"/>
  <c r="AJ455" i="5"/>
  <c r="BS455" i="5"/>
  <c r="Z455" i="5"/>
  <c r="BX455" i="5"/>
  <c r="BN455" i="5"/>
  <c r="AH455" i="5"/>
  <c r="X455" i="5"/>
  <c r="CB493" i="5"/>
  <c r="BR493" i="5"/>
  <c r="BH493" i="5"/>
  <c r="AX493" i="5"/>
  <c r="CD493" i="5"/>
  <c r="BS493" i="5"/>
  <c r="BG493" i="5"/>
  <c r="AV493" i="5"/>
  <c r="AL493" i="5"/>
  <c r="AB493" i="5"/>
  <c r="R493" i="5"/>
  <c r="H493" i="5"/>
  <c r="CC493" i="5"/>
  <c r="BQ493" i="5"/>
  <c r="BF493" i="5"/>
  <c r="AU493" i="5"/>
  <c r="AK493" i="5"/>
  <c r="AA493" i="5"/>
  <c r="Q493" i="5"/>
  <c r="G493" i="5"/>
  <c r="CA493" i="5"/>
  <c r="BP493" i="5"/>
  <c r="BE493" i="5"/>
  <c r="AT493" i="5"/>
  <c r="AJ493" i="5"/>
  <c r="Z493" i="5"/>
  <c r="P493" i="5"/>
  <c r="F493" i="5"/>
  <c r="CF493" i="5"/>
  <c r="BU493" i="5"/>
  <c r="BJ493" i="5"/>
  <c r="AY493" i="5"/>
  <c r="AN493" i="5"/>
  <c r="AD493" i="5"/>
  <c r="T493" i="5"/>
  <c r="J493" i="5"/>
  <c r="CH493" i="5"/>
  <c r="BN493" i="5"/>
  <c r="AW493" i="5"/>
  <c r="AF493" i="5"/>
  <c r="N493" i="5"/>
  <c r="CG493" i="5"/>
  <c r="BM493" i="5"/>
  <c r="AS493" i="5"/>
  <c r="AE493" i="5"/>
  <c r="M493" i="5"/>
  <c r="CE493" i="5"/>
  <c r="BL493" i="5"/>
  <c r="AR493" i="5"/>
  <c r="AC493" i="5"/>
  <c r="L493" i="5"/>
  <c r="BT493" i="5"/>
  <c r="BA493" i="5"/>
  <c r="AH493" i="5"/>
  <c r="S493" i="5"/>
  <c r="BX493" i="5"/>
  <c r="AQ493" i="5"/>
  <c r="U493" i="5"/>
  <c r="BW493" i="5"/>
  <c r="AP493" i="5"/>
  <c r="O493" i="5"/>
  <c r="BV493" i="5"/>
  <c r="AO493" i="5"/>
  <c r="K493" i="5"/>
  <c r="BO493" i="5"/>
  <c r="AM493" i="5"/>
  <c r="I493" i="5"/>
  <c r="BK493" i="5"/>
  <c r="AI493" i="5"/>
  <c r="E493" i="5"/>
  <c r="BI493" i="5"/>
  <c r="AG493" i="5"/>
  <c r="D493" i="5"/>
  <c r="BD493" i="5"/>
  <c r="Y493" i="5"/>
  <c r="BC493" i="5"/>
  <c r="X493" i="5"/>
  <c r="BZ493" i="5"/>
  <c r="BB493" i="5"/>
  <c r="W493" i="5"/>
  <c r="BY493" i="5"/>
  <c r="AZ493" i="5"/>
  <c r="V493" i="5"/>
  <c r="CE266" i="5"/>
  <c r="BU266" i="5"/>
  <c r="BK266" i="5"/>
  <c r="BA266" i="5"/>
  <c r="AQ266" i="5"/>
  <c r="AG266" i="5"/>
  <c r="W266" i="5"/>
  <c r="M266" i="5"/>
  <c r="CD266" i="5"/>
  <c r="BT266" i="5"/>
  <c r="BJ266" i="5"/>
  <c r="AZ266" i="5"/>
  <c r="AP266" i="5"/>
  <c r="AF266" i="5"/>
  <c r="V266" i="5"/>
  <c r="L266" i="5"/>
  <c r="CC266" i="5"/>
  <c r="BS266" i="5"/>
  <c r="BI266" i="5"/>
  <c r="AY266" i="5"/>
  <c r="AO266" i="5"/>
  <c r="AE266" i="5"/>
  <c r="U266" i="5"/>
  <c r="K266" i="5"/>
  <c r="CF266" i="5"/>
  <c r="BV266" i="5"/>
  <c r="BL266" i="5"/>
  <c r="BB266" i="5"/>
  <c r="AR266" i="5"/>
  <c r="AH266" i="5"/>
  <c r="X266" i="5"/>
  <c r="N266" i="5"/>
  <c r="D266" i="5"/>
  <c r="CA266" i="5"/>
  <c r="BM266" i="5"/>
  <c r="AU266" i="5"/>
  <c r="AC266" i="5"/>
  <c r="O266" i="5"/>
  <c r="BZ266" i="5"/>
  <c r="BH266" i="5"/>
  <c r="AT266" i="5"/>
  <c r="AB266" i="5"/>
  <c r="J266" i="5"/>
  <c r="BY266" i="5"/>
  <c r="BG266" i="5"/>
  <c r="AS266" i="5"/>
  <c r="AA266" i="5"/>
  <c r="I266" i="5"/>
  <c r="CB266" i="5"/>
  <c r="BN266" i="5"/>
  <c r="AV266" i="5"/>
  <c r="AD266" i="5"/>
  <c r="P266" i="5"/>
  <c r="BF266" i="5"/>
  <c r="AJ266" i="5"/>
  <c r="F266" i="5"/>
  <c r="BE266" i="5"/>
  <c r="AI266" i="5"/>
  <c r="E266" i="5"/>
  <c r="CH266" i="5"/>
  <c r="BD266" i="5"/>
  <c r="Z266" i="5"/>
  <c r="CG266" i="5"/>
  <c r="BC266" i="5"/>
  <c r="Y266" i="5"/>
  <c r="BX266" i="5"/>
  <c r="AX266" i="5"/>
  <c r="T266" i="5"/>
  <c r="BW266" i="5"/>
  <c r="AW266" i="5"/>
  <c r="S266" i="5"/>
  <c r="BR266" i="5"/>
  <c r="AN266" i="5"/>
  <c r="R266" i="5"/>
  <c r="BO266" i="5"/>
  <c r="AK266" i="5"/>
  <c r="G266" i="5"/>
  <c r="BQ266" i="5"/>
  <c r="BP266" i="5"/>
  <c r="AM266" i="5"/>
  <c r="AL266" i="5"/>
  <c r="Q266" i="5"/>
  <c r="H266" i="5"/>
  <c r="BZ229" i="5"/>
  <c r="BP229" i="5"/>
  <c r="BF229" i="5"/>
  <c r="AV229" i="5"/>
  <c r="AL229" i="5"/>
  <c r="AB229" i="5"/>
  <c r="R229" i="5"/>
  <c r="H229" i="5"/>
  <c r="BY229" i="5"/>
  <c r="BO229" i="5"/>
  <c r="BE229" i="5"/>
  <c r="AU229" i="5"/>
  <c r="AK229" i="5"/>
  <c r="AA229" i="5"/>
  <c r="Q229" i="5"/>
  <c r="G229" i="5"/>
  <c r="CH229" i="5"/>
  <c r="BX229" i="5"/>
  <c r="BN229" i="5"/>
  <c r="BD229" i="5"/>
  <c r="AT229" i="5"/>
  <c r="AJ229" i="5"/>
  <c r="Z229" i="5"/>
  <c r="P229" i="5"/>
  <c r="F229" i="5"/>
  <c r="CA229" i="5"/>
  <c r="BQ229" i="5"/>
  <c r="BG229" i="5"/>
  <c r="AW229" i="5"/>
  <c r="AM229" i="5"/>
  <c r="AC229" i="5"/>
  <c r="S229" i="5"/>
  <c r="I229" i="5"/>
  <c r="BS229" i="5"/>
  <c r="BA229" i="5"/>
  <c r="AI229" i="5"/>
  <c r="U229" i="5"/>
  <c r="CF229" i="5"/>
  <c r="BR229" i="5"/>
  <c r="AZ229" i="5"/>
  <c r="AH229" i="5"/>
  <c r="T229" i="5"/>
  <c r="CE229" i="5"/>
  <c r="BM229" i="5"/>
  <c r="AY229" i="5"/>
  <c r="AG229" i="5"/>
  <c r="O229" i="5"/>
  <c r="BT229" i="5"/>
  <c r="BB229" i="5"/>
  <c r="AN229" i="5"/>
  <c r="V229" i="5"/>
  <c r="D229" i="5"/>
  <c r="BJ229" i="5"/>
  <c r="AF229" i="5"/>
  <c r="J229" i="5"/>
  <c r="BI229" i="5"/>
  <c r="AE229" i="5"/>
  <c r="E229" i="5"/>
  <c r="CD229" i="5"/>
  <c r="BH229" i="5"/>
  <c r="AD229" i="5"/>
  <c r="BL229" i="5"/>
  <c r="AP229" i="5"/>
  <c r="L229" i="5"/>
  <c r="BW229" i="5"/>
  <c r="Y229" i="5"/>
  <c r="BV229" i="5"/>
  <c r="X229" i="5"/>
  <c r="BU229" i="5"/>
  <c r="W229" i="5"/>
  <c r="BK229" i="5"/>
  <c r="N229" i="5"/>
  <c r="BC229" i="5"/>
  <c r="M229" i="5"/>
  <c r="CC229" i="5"/>
  <c r="AQ229" i="5"/>
  <c r="AO229" i="5"/>
  <c r="K229" i="5"/>
  <c r="CB229" i="5"/>
  <c r="AX229" i="5"/>
  <c r="AS229" i="5"/>
  <c r="AR229" i="5"/>
  <c r="BZ526" i="5"/>
  <c r="BP526" i="5"/>
  <c r="BF526" i="5"/>
  <c r="AV526" i="5"/>
  <c r="AL526" i="5"/>
  <c r="AB526" i="5"/>
  <c r="R526" i="5"/>
  <c r="H526" i="5"/>
  <c r="BY526" i="5"/>
  <c r="BO526" i="5"/>
  <c r="BE526" i="5"/>
  <c r="AU526" i="5"/>
  <c r="AK526" i="5"/>
  <c r="AA526" i="5"/>
  <c r="Q526" i="5"/>
  <c r="G526" i="5"/>
  <c r="CH526" i="5"/>
  <c r="BX526" i="5"/>
  <c r="BN526" i="5"/>
  <c r="BD526" i="5"/>
  <c r="AT526" i="5"/>
  <c r="AJ526" i="5"/>
  <c r="Z526" i="5"/>
  <c r="P526" i="5"/>
  <c r="F526" i="5"/>
  <c r="BT526" i="5"/>
  <c r="BG526" i="5"/>
  <c r="AQ526" i="5"/>
  <c r="AD526" i="5"/>
  <c r="N526" i="5"/>
  <c r="CF526" i="5"/>
  <c r="BS526" i="5"/>
  <c r="BC526" i="5"/>
  <c r="AP526" i="5"/>
  <c r="AC526" i="5"/>
  <c r="M526" i="5"/>
  <c r="CE526" i="5"/>
  <c r="BR526" i="5"/>
  <c r="BB526" i="5"/>
  <c r="AO526" i="5"/>
  <c r="Y526" i="5"/>
  <c r="L526" i="5"/>
  <c r="BV526" i="5"/>
  <c r="BI526" i="5"/>
  <c r="AS526" i="5"/>
  <c r="AF526" i="5"/>
  <c r="S526" i="5"/>
  <c r="BK526" i="5"/>
  <c r="AM526" i="5"/>
  <c r="O526" i="5"/>
  <c r="CD526" i="5"/>
  <c r="BJ526" i="5"/>
  <c r="AI526" i="5"/>
  <c r="K526" i="5"/>
  <c r="CC526" i="5"/>
  <c r="BH526" i="5"/>
  <c r="AH526" i="5"/>
  <c r="J526" i="5"/>
  <c r="BM526" i="5"/>
  <c r="AR526" i="5"/>
  <c r="U526" i="5"/>
  <c r="BW526" i="5"/>
  <c r="AG526" i="5"/>
  <c r="BU526" i="5"/>
  <c r="AE526" i="5"/>
  <c r="BQ526" i="5"/>
  <c r="X526" i="5"/>
  <c r="CB526" i="5"/>
  <c r="AW526" i="5"/>
  <c r="D526" i="5"/>
  <c r="AX526" i="5"/>
  <c r="AN526" i="5"/>
  <c r="W526" i="5"/>
  <c r="V526" i="5"/>
  <c r="T526" i="5"/>
  <c r="AZ526" i="5"/>
  <c r="CA526" i="5"/>
  <c r="BL526" i="5"/>
  <c r="BA526" i="5"/>
  <c r="AY526" i="5"/>
  <c r="I526" i="5"/>
  <c r="E526" i="5"/>
  <c r="CD105" i="5"/>
  <c r="BT105" i="5"/>
  <c r="BJ105" i="5"/>
  <c r="AZ105" i="5"/>
  <c r="AP105" i="5"/>
  <c r="AF105" i="5"/>
  <c r="V105" i="5"/>
  <c r="L105" i="5"/>
  <c r="CB105" i="5"/>
  <c r="BR105" i="5"/>
  <c r="BH105" i="5"/>
  <c r="AX105" i="5"/>
  <c r="AN105" i="5"/>
  <c r="AD105" i="5"/>
  <c r="T105" i="5"/>
  <c r="J105" i="5"/>
  <c r="CH105" i="5"/>
  <c r="BV105" i="5"/>
  <c r="BI105" i="5"/>
  <c r="AV105" i="5"/>
  <c r="AJ105" i="5"/>
  <c r="X105" i="5"/>
  <c r="K105" i="5"/>
  <c r="CF105" i="5"/>
  <c r="BS105" i="5"/>
  <c r="BF105" i="5"/>
  <c r="AT105" i="5"/>
  <c r="AH105" i="5"/>
  <c r="U105" i="5"/>
  <c r="H105" i="5"/>
  <c r="CE105" i="5"/>
  <c r="BO105" i="5"/>
  <c r="BA105" i="5"/>
  <c r="AK105" i="5"/>
  <c r="S105" i="5"/>
  <c r="E105" i="5"/>
  <c r="CC105" i="5"/>
  <c r="BN105" i="5"/>
  <c r="AY105" i="5"/>
  <c r="AI105" i="5"/>
  <c r="R105" i="5"/>
  <c r="D105" i="5"/>
  <c r="CA105" i="5"/>
  <c r="BM105" i="5"/>
  <c r="AW105" i="5"/>
  <c r="AG105" i="5"/>
  <c r="Q105" i="5"/>
  <c r="BP105" i="5"/>
  <c r="BB105" i="5"/>
  <c r="AL105" i="5"/>
  <c r="W105" i="5"/>
  <c r="F105" i="5"/>
  <c r="BZ105" i="5"/>
  <c r="BD105" i="5"/>
  <c r="AB105" i="5"/>
  <c r="BY105" i="5"/>
  <c r="BC105" i="5"/>
  <c r="AA105" i="5"/>
  <c r="BX105" i="5"/>
  <c r="AU105" i="5"/>
  <c r="Z105" i="5"/>
  <c r="BK105" i="5"/>
  <c r="AM105" i="5"/>
  <c r="M105" i="5"/>
  <c r="BU105" i="5"/>
  <c r="AC105" i="5"/>
  <c r="BQ105" i="5"/>
  <c r="Y105" i="5"/>
  <c r="BL105" i="5"/>
  <c r="P105" i="5"/>
  <c r="BG105" i="5"/>
  <c r="O105" i="5"/>
  <c r="BE105" i="5"/>
  <c r="N105" i="5"/>
  <c r="AS105" i="5"/>
  <c r="I105" i="5"/>
  <c r="AR105" i="5"/>
  <c r="G105" i="5"/>
  <c r="AQ105" i="5"/>
  <c r="AO105" i="5"/>
  <c r="BW105" i="5"/>
  <c r="AE105" i="5"/>
  <c r="N299" i="3"/>
  <c r="M299" i="3"/>
  <c r="N290" i="3"/>
  <c r="M290" i="3"/>
  <c r="N257" i="3"/>
  <c r="M257" i="3"/>
  <c r="M378" i="3"/>
  <c r="N378" i="3"/>
  <c r="N253" i="3"/>
  <c r="M253" i="3"/>
  <c r="N96" i="3"/>
  <c r="M96" i="3"/>
  <c r="N371" i="3"/>
  <c r="M371" i="3"/>
  <c r="N453" i="3"/>
  <c r="M453" i="3"/>
  <c r="CH173" i="5"/>
  <c r="BX173" i="5"/>
  <c r="BN173" i="5"/>
  <c r="BD173" i="5"/>
  <c r="AT173" i="5"/>
  <c r="AJ173" i="5"/>
  <c r="Z173" i="5"/>
  <c r="P173" i="5"/>
  <c r="F173" i="5"/>
  <c r="BW173" i="5"/>
  <c r="BM173" i="5"/>
  <c r="BC173" i="5"/>
  <c r="AS173" i="5"/>
  <c r="AI173" i="5"/>
  <c r="Y173" i="5"/>
  <c r="O173" i="5"/>
  <c r="E173" i="5"/>
  <c r="CF173" i="5"/>
  <c r="BV173" i="5"/>
  <c r="BL173" i="5"/>
  <c r="BB173" i="5"/>
  <c r="AR173" i="5"/>
  <c r="AH173" i="5"/>
  <c r="X173" i="5"/>
  <c r="N173" i="5"/>
  <c r="D173" i="5"/>
  <c r="BY173" i="5"/>
  <c r="BO173" i="5"/>
  <c r="BE173" i="5"/>
  <c r="AU173" i="5"/>
  <c r="AK173" i="5"/>
  <c r="AA173" i="5"/>
  <c r="Q173" i="5"/>
  <c r="G173" i="5"/>
  <c r="CE173" i="5"/>
  <c r="BQ173" i="5"/>
  <c r="AY173" i="5"/>
  <c r="AG173" i="5"/>
  <c r="S173" i="5"/>
  <c r="CD173" i="5"/>
  <c r="BP173" i="5"/>
  <c r="AX173" i="5"/>
  <c r="AF173" i="5"/>
  <c r="R173" i="5"/>
  <c r="CC173" i="5"/>
  <c r="BK173" i="5"/>
  <c r="AW173" i="5"/>
  <c r="AE173" i="5"/>
  <c r="M173" i="5"/>
  <c r="BS173" i="5"/>
  <c r="BA173" i="5"/>
  <c r="AM173" i="5"/>
  <c r="U173" i="5"/>
  <c r="CB173" i="5"/>
  <c r="BF173" i="5"/>
  <c r="AB173" i="5"/>
  <c r="CA173" i="5"/>
  <c r="AZ173" i="5"/>
  <c r="W173" i="5"/>
  <c r="BZ173" i="5"/>
  <c r="AV173" i="5"/>
  <c r="V173" i="5"/>
  <c r="BH173" i="5"/>
  <c r="AD173" i="5"/>
  <c r="H173" i="5"/>
  <c r="BT173" i="5"/>
  <c r="AC173" i="5"/>
  <c r="BR173" i="5"/>
  <c r="T173" i="5"/>
  <c r="BJ173" i="5"/>
  <c r="L173" i="5"/>
  <c r="BI173" i="5"/>
  <c r="K173" i="5"/>
  <c r="BG173" i="5"/>
  <c r="J173" i="5"/>
  <c r="AQ173" i="5"/>
  <c r="I173" i="5"/>
  <c r="AP173" i="5"/>
  <c r="AO173" i="5"/>
  <c r="AN173" i="5"/>
  <c r="BU173" i="5"/>
  <c r="AL173" i="5"/>
  <c r="BZ84" i="5"/>
  <c r="BP84" i="5"/>
  <c r="BF84" i="5"/>
  <c r="AV84" i="5"/>
  <c r="AL84" i="5"/>
  <c r="AB84" i="5"/>
  <c r="R84" i="5"/>
  <c r="H84" i="5"/>
  <c r="CF84" i="5"/>
  <c r="BU84" i="5"/>
  <c r="BJ84" i="5"/>
  <c r="AY84" i="5"/>
  <c r="AN84" i="5"/>
  <c r="AC84" i="5"/>
  <c r="Q84" i="5"/>
  <c r="F84" i="5"/>
  <c r="BY84" i="5"/>
  <c r="BM84" i="5"/>
  <c r="BA84" i="5"/>
  <c r="AO84" i="5"/>
  <c r="AA84" i="5"/>
  <c r="O84" i="5"/>
  <c r="BX84" i="5"/>
  <c r="BL84" i="5"/>
  <c r="AZ84" i="5"/>
  <c r="AM84" i="5"/>
  <c r="Z84" i="5"/>
  <c r="N84" i="5"/>
  <c r="BW84" i="5"/>
  <c r="BK84" i="5"/>
  <c r="AX84" i="5"/>
  <c r="AK84" i="5"/>
  <c r="Y84" i="5"/>
  <c r="M84" i="5"/>
  <c r="CA84" i="5"/>
  <c r="BN84" i="5"/>
  <c r="BB84" i="5"/>
  <c r="AP84" i="5"/>
  <c r="AD84" i="5"/>
  <c r="P84" i="5"/>
  <c r="D84" i="5"/>
  <c r="BV84" i="5"/>
  <c r="BD84" i="5"/>
  <c r="AH84" i="5"/>
  <c r="L84" i="5"/>
  <c r="BT84" i="5"/>
  <c r="BC84" i="5"/>
  <c r="AG84" i="5"/>
  <c r="K84" i="5"/>
  <c r="BS84" i="5"/>
  <c r="AW84" i="5"/>
  <c r="AF84" i="5"/>
  <c r="J84" i="5"/>
  <c r="CD84" i="5"/>
  <c r="BH84" i="5"/>
  <c r="AQ84" i="5"/>
  <c r="U84" i="5"/>
  <c r="BI84" i="5"/>
  <c r="X84" i="5"/>
  <c r="BG84" i="5"/>
  <c r="W84" i="5"/>
  <c r="CH84" i="5"/>
  <c r="BE84" i="5"/>
  <c r="V84" i="5"/>
  <c r="CG84" i="5"/>
  <c r="AU84" i="5"/>
  <c r="T84" i="5"/>
  <c r="CE84" i="5"/>
  <c r="AT84" i="5"/>
  <c r="S84" i="5"/>
  <c r="CC84" i="5"/>
  <c r="AS84" i="5"/>
  <c r="I84" i="5"/>
  <c r="CB84" i="5"/>
  <c r="AR84" i="5"/>
  <c r="G84" i="5"/>
  <c r="BR84" i="5"/>
  <c r="AJ84" i="5"/>
  <c r="E84" i="5"/>
  <c r="BQ84" i="5"/>
  <c r="AI84" i="5"/>
  <c r="BO84" i="5"/>
  <c r="AE84" i="5"/>
  <c r="L179" i="3"/>
  <c r="N94" i="3"/>
  <c r="M94" i="3"/>
  <c r="BZ521" i="5"/>
  <c r="BP521" i="5"/>
  <c r="BF521" i="5"/>
  <c r="AV521" i="5"/>
  <c r="AL521" i="5"/>
  <c r="AB521" i="5"/>
  <c r="R521" i="5"/>
  <c r="H521" i="5"/>
  <c r="CB521" i="5"/>
  <c r="BQ521" i="5"/>
  <c r="BE521" i="5"/>
  <c r="AT521" i="5"/>
  <c r="AI521" i="5"/>
  <c r="X521" i="5"/>
  <c r="M521" i="5"/>
  <c r="CA521" i="5"/>
  <c r="BO521" i="5"/>
  <c r="BD521" i="5"/>
  <c r="AS521" i="5"/>
  <c r="AH521" i="5"/>
  <c r="W521" i="5"/>
  <c r="L521" i="5"/>
  <c r="BY521" i="5"/>
  <c r="BN521" i="5"/>
  <c r="BC521" i="5"/>
  <c r="AR521" i="5"/>
  <c r="AG521" i="5"/>
  <c r="V521" i="5"/>
  <c r="K521" i="5"/>
  <c r="CD521" i="5"/>
  <c r="BS521" i="5"/>
  <c r="BH521" i="5"/>
  <c r="AW521" i="5"/>
  <c r="AK521" i="5"/>
  <c r="Z521" i="5"/>
  <c r="O521" i="5"/>
  <c r="D521" i="5"/>
  <c r="BU521" i="5"/>
  <c r="BA521" i="5"/>
  <c r="AJ521" i="5"/>
  <c r="Q521" i="5"/>
  <c r="BT521" i="5"/>
  <c r="AZ521" i="5"/>
  <c r="AF521" i="5"/>
  <c r="P521" i="5"/>
  <c r="CH521" i="5"/>
  <c r="BR521" i="5"/>
  <c r="AY521" i="5"/>
  <c r="AE521" i="5"/>
  <c r="N521" i="5"/>
  <c r="BW521" i="5"/>
  <c r="BG521" i="5"/>
  <c r="AN521" i="5"/>
  <c r="T521" i="5"/>
  <c r="BM521" i="5"/>
  <c r="AO521" i="5"/>
  <c r="G521" i="5"/>
  <c r="BL521" i="5"/>
  <c r="AM521" i="5"/>
  <c r="F521" i="5"/>
  <c r="BK521" i="5"/>
  <c r="AD521" i="5"/>
  <c r="E521" i="5"/>
  <c r="BX521" i="5"/>
  <c r="AQ521" i="5"/>
  <c r="J521" i="5"/>
  <c r="CF521" i="5"/>
  <c r="AC521" i="5"/>
  <c r="CE521" i="5"/>
  <c r="AA521" i="5"/>
  <c r="CC521" i="5"/>
  <c r="Y521" i="5"/>
  <c r="BV521" i="5"/>
  <c r="U521" i="5"/>
  <c r="BJ521" i="5"/>
  <c r="S521" i="5"/>
  <c r="AU521" i="5"/>
  <c r="CG521" i="5"/>
  <c r="BI521" i="5"/>
  <c r="BB521" i="5"/>
  <c r="AX521" i="5"/>
  <c r="AP521" i="5"/>
  <c r="I521" i="5"/>
  <c r="CF499" i="5"/>
  <c r="BV499" i="5"/>
  <c r="BL499" i="5"/>
  <c r="BB499" i="5"/>
  <c r="AR499" i="5"/>
  <c r="AH499" i="5"/>
  <c r="X499" i="5"/>
  <c r="N499" i="5"/>
  <c r="D499" i="5"/>
  <c r="CE499" i="5"/>
  <c r="BU499" i="5"/>
  <c r="BK499" i="5"/>
  <c r="BA499" i="5"/>
  <c r="AQ499" i="5"/>
  <c r="AG499" i="5"/>
  <c r="W499" i="5"/>
  <c r="M499" i="5"/>
  <c r="CD499" i="5"/>
  <c r="BT499" i="5"/>
  <c r="BJ499" i="5"/>
  <c r="AZ499" i="5"/>
  <c r="AP499" i="5"/>
  <c r="AF499" i="5"/>
  <c r="V499" i="5"/>
  <c r="L499" i="5"/>
  <c r="CH499" i="5"/>
  <c r="BX499" i="5"/>
  <c r="BN499" i="5"/>
  <c r="BD499" i="5"/>
  <c r="AT499" i="5"/>
  <c r="AJ499" i="5"/>
  <c r="Z499" i="5"/>
  <c r="P499" i="5"/>
  <c r="CA499" i="5"/>
  <c r="BI499" i="5"/>
  <c r="AU499" i="5"/>
  <c r="AC499" i="5"/>
  <c r="K499" i="5"/>
  <c r="BZ499" i="5"/>
  <c r="BH499" i="5"/>
  <c r="AS499" i="5"/>
  <c r="AB499" i="5"/>
  <c r="J499" i="5"/>
  <c r="BY499" i="5"/>
  <c r="BG499" i="5"/>
  <c r="AO499" i="5"/>
  <c r="AA499" i="5"/>
  <c r="I499" i="5"/>
  <c r="CC499" i="5"/>
  <c r="BO499" i="5"/>
  <c r="AW499" i="5"/>
  <c r="AE499" i="5"/>
  <c r="Q499" i="5"/>
  <c r="BM499" i="5"/>
  <c r="AK499" i="5"/>
  <c r="G499" i="5"/>
  <c r="BF499" i="5"/>
  <c r="AI499" i="5"/>
  <c r="F499" i="5"/>
  <c r="BE499" i="5"/>
  <c r="AD499" i="5"/>
  <c r="E499" i="5"/>
  <c r="BQ499" i="5"/>
  <c r="AM499" i="5"/>
  <c r="O499" i="5"/>
  <c r="AX499" i="5"/>
  <c r="AV499" i="5"/>
  <c r="AN499" i="5"/>
  <c r="CB499" i="5"/>
  <c r="AL499" i="5"/>
  <c r="BW499" i="5"/>
  <c r="Y499" i="5"/>
  <c r="BS499" i="5"/>
  <c r="U499" i="5"/>
  <c r="BR499" i="5"/>
  <c r="T499" i="5"/>
  <c r="BP499" i="5"/>
  <c r="S499" i="5"/>
  <c r="BC499" i="5"/>
  <c r="R499" i="5"/>
  <c r="AY499" i="5"/>
  <c r="H499" i="5"/>
  <c r="CF145" i="5"/>
  <c r="BV145" i="5"/>
  <c r="BL145" i="5"/>
  <c r="BB145" i="5"/>
  <c r="AR145" i="5"/>
  <c r="AH145" i="5"/>
  <c r="X145" i="5"/>
  <c r="N145" i="5"/>
  <c r="D145" i="5"/>
  <c r="CE145" i="5"/>
  <c r="BU145" i="5"/>
  <c r="BK145" i="5"/>
  <c r="BA145" i="5"/>
  <c r="AQ145" i="5"/>
  <c r="AG145" i="5"/>
  <c r="W145" i="5"/>
  <c r="M145" i="5"/>
  <c r="CD145" i="5"/>
  <c r="BT145" i="5"/>
  <c r="BJ145" i="5"/>
  <c r="AZ145" i="5"/>
  <c r="AP145" i="5"/>
  <c r="AF145" i="5"/>
  <c r="V145" i="5"/>
  <c r="L145" i="5"/>
  <c r="BW145" i="5"/>
  <c r="BM145" i="5"/>
  <c r="BC145" i="5"/>
  <c r="AS145" i="5"/>
  <c r="AI145" i="5"/>
  <c r="Y145" i="5"/>
  <c r="O145" i="5"/>
  <c r="E145" i="5"/>
  <c r="BY145" i="5"/>
  <c r="BG145" i="5"/>
  <c r="AO145" i="5"/>
  <c r="AA145" i="5"/>
  <c r="I145" i="5"/>
  <c r="BX145" i="5"/>
  <c r="BF145" i="5"/>
  <c r="AN145" i="5"/>
  <c r="Z145" i="5"/>
  <c r="H145" i="5"/>
  <c r="BS145" i="5"/>
  <c r="BE145" i="5"/>
  <c r="AM145" i="5"/>
  <c r="U145" i="5"/>
  <c r="G145" i="5"/>
  <c r="CA145" i="5"/>
  <c r="BI145" i="5"/>
  <c r="AU145" i="5"/>
  <c r="AC145" i="5"/>
  <c r="K145" i="5"/>
  <c r="BR145" i="5"/>
  <c r="AV145" i="5"/>
  <c r="R145" i="5"/>
  <c r="BQ145" i="5"/>
  <c r="AT145" i="5"/>
  <c r="Q145" i="5"/>
  <c r="BP145" i="5"/>
  <c r="AL145" i="5"/>
  <c r="P145" i="5"/>
  <c r="CB145" i="5"/>
  <c r="AX145" i="5"/>
  <c r="T145" i="5"/>
  <c r="BZ145" i="5"/>
  <c r="AD145" i="5"/>
  <c r="BO145" i="5"/>
  <c r="AB145" i="5"/>
  <c r="BN145" i="5"/>
  <c r="S145" i="5"/>
  <c r="BH145" i="5"/>
  <c r="J145" i="5"/>
  <c r="BD145" i="5"/>
  <c r="F145" i="5"/>
  <c r="AY145" i="5"/>
  <c r="AW145" i="5"/>
  <c r="AK145" i="5"/>
  <c r="CH145" i="5"/>
  <c r="AJ145" i="5"/>
  <c r="CC145" i="5"/>
  <c r="AE145" i="5"/>
  <c r="CD177" i="5"/>
  <c r="BT177" i="5"/>
  <c r="BJ177" i="5"/>
  <c r="AZ177" i="5"/>
  <c r="AP177" i="5"/>
  <c r="AF177" i="5"/>
  <c r="V177" i="5"/>
  <c r="L177" i="5"/>
  <c r="CC177" i="5"/>
  <c r="BS177" i="5"/>
  <c r="BI177" i="5"/>
  <c r="AY177" i="5"/>
  <c r="AO177" i="5"/>
  <c r="AE177" i="5"/>
  <c r="U177" i="5"/>
  <c r="K177" i="5"/>
  <c r="CB177" i="5"/>
  <c r="BR177" i="5"/>
  <c r="BH177" i="5"/>
  <c r="AX177" i="5"/>
  <c r="AN177" i="5"/>
  <c r="AD177" i="5"/>
  <c r="T177" i="5"/>
  <c r="J177" i="5"/>
  <c r="CE177" i="5"/>
  <c r="BU177" i="5"/>
  <c r="BK177" i="5"/>
  <c r="BA177" i="5"/>
  <c r="AQ177" i="5"/>
  <c r="AG177" i="5"/>
  <c r="W177" i="5"/>
  <c r="M177" i="5"/>
  <c r="BW177" i="5"/>
  <c r="BE177" i="5"/>
  <c r="AM177" i="5"/>
  <c r="Y177" i="5"/>
  <c r="G177" i="5"/>
  <c r="BV177" i="5"/>
  <c r="BD177" i="5"/>
  <c r="AL177" i="5"/>
  <c r="X177" i="5"/>
  <c r="F177" i="5"/>
  <c r="BQ177" i="5"/>
  <c r="BC177" i="5"/>
  <c r="AK177" i="5"/>
  <c r="S177" i="5"/>
  <c r="E177" i="5"/>
  <c r="BY177" i="5"/>
  <c r="BG177" i="5"/>
  <c r="AS177" i="5"/>
  <c r="AA177" i="5"/>
  <c r="I177" i="5"/>
  <c r="BP177" i="5"/>
  <c r="AT177" i="5"/>
  <c r="P177" i="5"/>
  <c r="BO177" i="5"/>
  <c r="AR177" i="5"/>
  <c r="O177" i="5"/>
  <c r="BN177" i="5"/>
  <c r="AJ177" i="5"/>
  <c r="N177" i="5"/>
  <c r="BZ177" i="5"/>
  <c r="AV177" i="5"/>
  <c r="R177" i="5"/>
  <c r="BB177" i="5"/>
  <c r="D177" i="5"/>
  <c r="AW177" i="5"/>
  <c r="CH177" i="5"/>
  <c r="AU177" i="5"/>
  <c r="CG177" i="5"/>
  <c r="AI177" i="5"/>
  <c r="CF177" i="5"/>
  <c r="AH177" i="5"/>
  <c r="CA177" i="5"/>
  <c r="AC177" i="5"/>
  <c r="BX177" i="5"/>
  <c r="AB177" i="5"/>
  <c r="BM177" i="5"/>
  <c r="Z177" i="5"/>
  <c r="BL177" i="5"/>
  <c r="Q177" i="5"/>
  <c r="BF177" i="5"/>
  <c r="H177" i="5"/>
  <c r="BZ209" i="5"/>
  <c r="BP209" i="5"/>
  <c r="BF209" i="5"/>
  <c r="AV209" i="5"/>
  <c r="AL209" i="5"/>
  <c r="AB209" i="5"/>
  <c r="R209" i="5"/>
  <c r="H209" i="5"/>
  <c r="BY209" i="5"/>
  <c r="BO209" i="5"/>
  <c r="BE209" i="5"/>
  <c r="AU209" i="5"/>
  <c r="AK209" i="5"/>
  <c r="AA209" i="5"/>
  <c r="Q209" i="5"/>
  <c r="G209" i="5"/>
  <c r="CH209" i="5"/>
  <c r="BX209" i="5"/>
  <c r="BN209" i="5"/>
  <c r="BD209" i="5"/>
  <c r="AT209" i="5"/>
  <c r="AJ209" i="5"/>
  <c r="Z209" i="5"/>
  <c r="P209" i="5"/>
  <c r="F209" i="5"/>
  <c r="CA209" i="5"/>
  <c r="BQ209" i="5"/>
  <c r="BG209" i="5"/>
  <c r="AW209" i="5"/>
  <c r="AM209" i="5"/>
  <c r="AC209" i="5"/>
  <c r="S209" i="5"/>
  <c r="I209" i="5"/>
  <c r="BU209" i="5"/>
  <c r="BC209" i="5"/>
  <c r="AO209" i="5"/>
  <c r="W209" i="5"/>
  <c r="E209" i="5"/>
  <c r="BT209" i="5"/>
  <c r="BB209" i="5"/>
  <c r="AN209" i="5"/>
  <c r="V209" i="5"/>
  <c r="D209" i="5"/>
  <c r="CG209" i="5"/>
  <c r="BS209" i="5"/>
  <c r="BA209" i="5"/>
  <c r="AI209" i="5"/>
  <c r="U209" i="5"/>
  <c r="BV209" i="5"/>
  <c r="BH209" i="5"/>
  <c r="AP209" i="5"/>
  <c r="X209" i="5"/>
  <c r="J209" i="5"/>
  <c r="CF209" i="5"/>
  <c r="BJ209" i="5"/>
  <c r="AF209" i="5"/>
  <c r="CE209" i="5"/>
  <c r="BI209" i="5"/>
  <c r="AE209" i="5"/>
  <c r="CD209" i="5"/>
  <c r="AZ209" i="5"/>
  <c r="AD209" i="5"/>
  <c r="BL209" i="5"/>
  <c r="AH209" i="5"/>
  <c r="L209" i="5"/>
  <c r="CC209" i="5"/>
  <c r="AQ209" i="5"/>
  <c r="CB209" i="5"/>
  <c r="AG209" i="5"/>
  <c r="BW209" i="5"/>
  <c r="Y209" i="5"/>
  <c r="BR209" i="5"/>
  <c r="T209" i="5"/>
  <c r="BM209" i="5"/>
  <c r="O209" i="5"/>
  <c r="AS209" i="5"/>
  <c r="M209" i="5"/>
  <c r="K209" i="5"/>
  <c r="BK209" i="5"/>
  <c r="AY209" i="5"/>
  <c r="AX209" i="5"/>
  <c r="AR209" i="5"/>
  <c r="N209" i="5"/>
  <c r="CE291" i="5"/>
  <c r="BU291" i="5"/>
  <c r="BK291" i="5"/>
  <c r="BA291" i="5"/>
  <c r="AQ291" i="5"/>
  <c r="AG291" i="5"/>
  <c r="W291" i="5"/>
  <c r="M291" i="5"/>
  <c r="CD291" i="5"/>
  <c r="BT291" i="5"/>
  <c r="BJ291" i="5"/>
  <c r="AZ291" i="5"/>
  <c r="AP291" i="5"/>
  <c r="AF291" i="5"/>
  <c r="V291" i="5"/>
  <c r="L291" i="5"/>
  <c r="CC291" i="5"/>
  <c r="BS291" i="5"/>
  <c r="BI291" i="5"/>
  <c r="AY291" i="5"/>
  <c r="AO291" i="5"/>
  <c r="AE291" i="5"/>
  <c r="U291" i="5"/>
  <c r="K291" i="5"/>
  <c r="CF291" i="5"/>
  <c r="BV291" i="5"/>
  <c r="BL291" i="5"/>
  <c r="BB291" i="5"/>
  <c r="AR291" i="5"/>
  <c r="AH291" i="5"/>
  <c r="X291" i="5"/>
  <c r="N291" i="5"/>
  <c r="D291" i="5"/>
  <c r="CA291" i="5"/>
  <c r="BM291" i="5"/>
  <c r="AU291" i="5"/>
  <c r="AC291" i="5"/>
  <c r="O291" i="5"/>
  <c r="BZ291" i="5"/>
  <c r="BH291" i="5"/>
  <c r="AT291" i="5"/>
  <c r="AB291" i="5"/>
  <c r="J291" i="5"/>
  <c r="BY291" i="5"/>
  <c r="BG291" i="5"/>
  <c r="AS291" i="5"/>
  <c r="AA291" i="5"/>
  <c r="I291" i="5"/>
  <c r="CB291" i="5"/>
  <c r="BN291" i="5"/>
  <c r="AV291" i="5"/>
  <c r="AD291" i="5"/>
  <c r="P291" i="5"/>
  <c r="BX291" i="5"/>
  <c r="AX291" i="5"/>
  <c r="T291" i="5"/>
  <c r="BW291" i="5"/>
  <c r="AW291" i="5"/>
  <c r="S291" i="5"/>
  <c r="BR291" i="5"/>
  <c r="AN291" i="5"/>
  <c r="R291" i="5"/>
  <c r="BQ291" i="5"/>
  <c r="AM291" i="5"/>
  <c r="Q291" i="5"/>
  <c r="BP291" i="5"/>
  <c r="AL291" i="5"/>
  <c r="H291" i="5"/>
  <c r="BO291" i="5"/>
  <c r="AK291" i="5"/>
  <c r="G291" i="5"/>
  <c r="BF291" i="5"/>
  <c r="AJ291" i="5"/>
  <c r="F291" i="5"/>
  <c r="BE291" i="5"/>
  <c r="AI291" i="5"/>
  <c r="E291" i="5"/>
  <c r="CH291" i="5"/>
  <c r="BD291" i="5"/>
  <c r="Z291" i="5"/>
  <c r="CG291" i="5"/>
  <c r="BC291" i="5"/>
  <c r="Y291" i="5"/>
  <c r="CF363" i="5"/>
  <c r="BV363" i="5"/>
  <c r="BL363" i="5"/>
  <c r="BB363" i="5"/>
  <c r="AR363" i="5"/>
  <c r="AH363" i="5"/>
  <c r="X363" i="5"/>
  <c r="N363" i="5"/>
  <c r="D363" i="5"/>
  <c r="CE363" i="5"/>
  <c r="BU363" i="5"/>
  <c r="BK363" i="5"/>
  <c r="BA363" i="5"/>
  <c r="AQ363" i="5"/>
  <c r="AG363" i="5"/>
  <c r="W363" i="5"/>
  <c r="M363" i="5"/>
  <c r="CD363" i="5"/>
  <c r="BT363" i="5"/>
  <c r="BJ363" i="5"/>
  <c r="AZ363" i="5"/>
  <c r="AP363" i="5"/>
  <c r="AF363" i="5"/>
  <c r="V363" i="5"/>
  <c r="L363" i="5"/>
  <c r="BR363" i="5"/>
  <c r="BE363" i="5"/>
  <c r="AO363" i="5"/>
  <c r="AB363" i="5"/>
  <c r="O363" i="5"/>
  <c r="CG363" i="5"/>
  <c r="BQ363" i="5"/>
  <c r="BD363" i="5"/>
  <c r="AN363" i="5"/>
  <c r="AA363" i="5"/>
  <c r="K363" i="5"/>
  <c r="CC363" i="5"/>
  <c r="BO363" i="5"/>
  <c r="AW363" i="5"/>
  <c r="AE363" i="5"/>
  <c r="P363" i="5"/>
  <c r="BN363" i="5"/>
  <c r="AV363" i="5"/>
  <c r="AD363" i="5"/>
  <c r="J363" i="5"/>
  <c r="CB363" i="5"/>
  <c r="BM363" i="5"/>
  <c r="AU363" i="5"/>
  <c r="AC363" i="5"/>
  <c r="I363" i="5"/>
  <c r="BP363" i="5"/>
  <c r="AX363" i="5"/>
  <c r="AI363" i="5"/>
  <c r="Q363" i="5"/>
  <c r="BG363" i="5"/>
  <c r="Z363" i="5"/>
  <c r="BF363" i="5"/>
  <c r="Y363" i="5"/>
  <c r="CA363" i="5"/>
  <c r="BC363" i="5"/>
  <c r="U363" i="5"/>
  <c r="BZ363" i="5"/>
  <c r="AY363" i="5"/>
  <c r="T363" i="5"/>
  <c r="BY363" i="5"/>
  <c r="AT363" i="5"/>
  <c r="S363" i="5"/>
  <c r="BX363" i="5"/>
  <c r="AS363" i="5"/>
  <c r="R363" i="5"/>
  <c r="BW363" i="5"/>
  <c r="AM363" i="5"/>
  <c r="H363" i="5"/>
  <c r="BS363" i="5"/>
  <c r="AL363" i="5"/>
  <c r="G363" i="5"/>
  <c r="BI363" i="5"/>
  <c r="BH363" i="5"/>
  <c r="AK363" i="5"/>
  <c r="AJ363" i="5"/>
  <c r="F363" i="5"/>
  <c r="E363" i="5"/>
  <c r="CD90" i="5"/>
  <c r="BT90" i="5"/>
  <c r="BJ90" i="5"/>
  <c r="AZ90" i="5"/>
  <c r="AP90" i="5"/>
  <c r="AF90" i="5"/>
  <c r="V90" i="5"/>
  <c r="L90" i="5"/>
  <c r="CA90" i="5"/>
  <c r="BP90" i="5"/>
  <c r="BE90" i="5"/>
  <c r="AT90" i="5"/>
  <c r="AI90" i="5"/>
  <c r="X90" i="5"/>
  <c r="M90" i="5"/>
  <c r="CB90" i="5"/>
  <c r="BO90" i="5"/>
  <c r="BC90" i="5"/>
  <c r="AQ90" i="5"/>
  <c r="AD90" i="5"/>
  <c r="R90" i="5"/>
  <c r="F90" i="5"/>
  <c r="BZ90" i="5"/>
  <c r="BN90" i="5"/>
  <c r="BB90" i="5"/>
  <c r="AO90" i="5"/>
  <c r="AC90" i="5"/>
  <c r="Q90" i="5"/>
  <c r="E90" i="5"/>
  <c r="BY90" i="5"/>
  <c r="BM90" i="5"/>
  <c r="BA90" i="5"/>
  <c r="AN90" i="5"/>
  <c r="AB90" i="5"/>
  <c r="P90" i="5"/>
  <c r="D90" i="5"/>
  <c r="CC90" i="5"/>
  <c r="BQ90" i="5"/>
  <c r="BD90" i="5"/>
  <c r="AR90" i="5"/>
  <c r="AE90" i="5"/>
  <c r="S90" i="5"/>
  <c r="G90" i="5"/>
  <c r="BV90" i="5"/>
  <c r="AY90" i="5"/>
  <c r="AH90" i="5"/>
  <c r="K90" i="5"/>
  <c r="BU90" i="5"/>
  <c r="AX90" i="5"/>
  <c r="AG90" i="5"/>
  <c r="J90" i="5"/>
  <c r="BS90" i="5"/>
  <c r="AW90" i="5"/>
  <c r="AA90" i="5"/>
  <c r="I90" i="5"/>
  <c r="CE90" i="5"/>
  <c r="BH90" i="5"/>
  <c r="AL90" i="5"/>
  <c r="T90" i="5"/>
  <c r="BI90" i="5"/>
  <c r="Y90" i="5"/>
  <c r="BG90" i="5"/>
  <c r="W90" i="5"/>
  <c r="BF90" i="5"/>
  <c r="U90" i="5"/>
  <c r="CG90" i="5"/>
  <c r="AV90" i="5"/>
  <c r="O90" i="5"/>
  <c r="CF90" i="5"/>
  <c r="AU90" i="5"/>
  <c r="N90" i="5"/>
  <c r="BX90" i="5"/>
  <c r="AS90" i="5"/>
  <c r="H90" i="5"/>
  <c r="BW90" i="5"/>
  <c r="AM90" i="5"/>
  <c r="BR90" i="5"/>
  <c r="AK90" i="5"/>
  <c r="BL90" i="5"/>
  <c r="AJ90" i="5"/>
  <c r="BK90" i="5"/>
  <c r="Z90" i="5"/>
  <c r="CA57" i="5"/>
  <c r="BQ57" i="5"/>
  <c r="BG57" i="5"/>
  <c r="AW57" i="5"/>
  <c r="AM57" i="5"/>
  <c r="AC57" i="5"/>
  <c r="S57" i="5"/>
  <c r="I57" i="5"/>
  <c r="BZ57" i="5"/>
  <c r="BP57" i="5"/>
  <c r="BF57" i="5"/>
  <c r="AV57" i="5"/>
  <c r="AL57" i="5"/>
  <c r="AB57" i="5"/>
  <c r="R57" i="5"/>
  <c r="H57" i="5"/>
  <c r="BY57" i="5"/>
  <c r="BO57" i="5"/>
  <c r="BE57" i="5"/>
  <c r="AU57" i="5"/>
  <c r="AK57" i="5"/>
  <c r="AA57" i="5"/>
  <c r="Q57" i="5"/>
  <c r="G57" i="5"/>
  <c r="CB57" i="5"/>
  <c r="BR57" i="5"/>
  <c r="BH57" i="5"/>
  <c r="AX57" i="5"/>
  <c r="AN57" i="5"/>
  <c r="AD57" i="5"/>
  <c r="T57" i="5"/>
  <c r="J57" i="5"/>
  <c r="CH57" i="5"/>
  <c r="BT57" i="5"/>
  <c r="BB57" i="5"/>
  <c r="AJ57" i="5"/>
  <c r="V57" i="5"/>
  <c r="D57" i="5"/>
  <c r="BS57" i="5"/>
  <c r="BA57" i="5"/>
  <c r="AI57" i="5"/>
  <c r="U57" i="5"/>
  <c r="CF57" i="5"/>
  <c r="BN57" i="5"/>
  <c r="AZ57" i="5"/>
  <c r="AH57" i="5"/>
  <c r="P57" i="5"/>
  <c r="BW57" i="5"/>
  <c r="BI57" i="5"/>
  <c r="AQ57" i="5"/>
  <c r="Y57" i="5"/>
  <c r="K57" i="5"/>
  <c r="BX57" i="5"/>
  <c r="AT57" i="5"/>
  <c r="W57" i="5"/>
  <c r="BV57" i="5"/>
  <c r="AS57" i="5"/>
  <c r="O57" i="5"/>
  <c r="BU57" i="5"/>
  <c r="AR57" i="5"/>
  <c r="N57" i="5"/>
  <c r="BM57" i="5"/>
  <c r="AP57" i="5"/>
  <c r="M57" i="5"/>
  <c r="BL57" i="5"/>
  <c r="AO57" i="5"/>
  <c r="L57" i="5"/>
  <c r="BK57" i="5"/>
  <c r="AG57" i="5"/>
  <c r="F57" i="5"/>
  <c r="BJ57" i="5"/>
  <c r="AF57" i="5"/>
  <c r="E57" i="5"/>
  <c r="CE57" i="5"/>
  <c r="BD57" i="5"/>
  <c r="AE57" i="5"/>
  <c r="CD57" i="5"/>
  <c r="BC57" i="5"/>
  <c r="Z57" i="5"/>
  <c r="CC57" i="5"/>
  <c r="AY57" i="5"/>
  <c r="X57" i="5"/>
  <c r="N373" i="3"/>
  <c r="M373" i="3"/>
  <c r="N126" i="3"/>
  <c r="M126" i="3"/>
  <c r="N376" i="3"/>
  <c r="M376" i="3"/>
  <c r="N200" i="3"/>
  <c r="M200" i="3"/>
  <c r="N21" i="3"/>
  <c r="M21" i="3"/>
  <c r="N337" i="3"/>
  <c r="M337" i="3"/>
  <c r="L255" i="3"/>
  <c r="N70" i="3"/>
  <c r="M70" i="3"/>
  <c r="CD501" i="5"/>
  <c r="BT501" i="5"/>
  <c r="BJ501" i="5"/>
  <c r="AZ501" i="5"/>
  <c r="AP501" i="5"/>
  <c r="AF501" i="5"/>
  <c r="V501" i="5"/>
  <c r="L501" i="5"/>
  <c r="CC501" i="5"/>
  <c r="BS501" i="5"/>
  <c r="BI501" i="5"/>
  <c r="AY501" i="5"/>
  <c r="AO501" i="5"/>
  <c r="AE501" i="5"/>
  <c r="U501" i="5"/>
  <c r="K501" i="5"/>
  <c r="CB501" i="5"/>
  <c r="BR501" i="5"/>
  <c r="BH501" i="5"/>
  <c r="AX501" i="5"/>
  <c r="AN501" i="5"/>
  <c r="AD501" i="5"/>
  <c r="T501" i="5"/>
  <c r="J501" i="5"/>
  <c r="CF501" i="5"/>
  <c r="BV501" i="5"/>
  <c r="BL501" i="5"/>
  <c r="BB501" i="5"/>
  <c r="AR501" i="5"/>
  <c r="AH501" i="5"/>
  <c r="X501" i="5"/>
  <c r="N501" i="5"/>
  <c r="D501" i="5"/>
  <c r="BW501" i="5"/>
  <c r="BE501" i="5"/>
  <c r="AM501" i="5"/>
  <c r="Y501" i="5"/>
  <c r="G501" i="5"/>
  <c r="BU501" i="5"/>
  <c r="BD501" i="5"/>
  <c r="AL501" i="5"/>
  <c r="W501" i="5"/>
  <c r="F501" i="5"/>
  <c r="BQ501" i="5"/>
  <c r="BC501" i="5"/>
  <c r="AK501" i="5"/>
  <c r="S501" i="5"/>
  <c r="E501" i="5"/>
  <c r="BY501" i="5"/>
  <c r="BG501" i="5"/>
  <c r="AS501" i="5"/>
  <c r="AA501" i="5"/>
  <c r="I501" i="5"/>
  <c r="CG501" i="5"/>
  <c r="BF501" i="5"/>
  <c r="AC501" i="5"/>
  <c r="CE501" i="5"/>
  <c r="BA501" i="5"/>
  <c r="AB501" i="5"/>
  <c r="CA501" i="5"/>
  <c r="AW501" i="5"/>
  <c r="Z501" i="5"/>
  <c r="BM501" i="5"/>
  <c r="AI501" i="5"/>
  <c r="H501" i="5"/>
  <c r="BN501" i="5"/>
  <c r="P501" i="5"/>
  <c r="BK501" i="5"/>
  <c r="O501" i="5"/>
  <c r="AV501" i="5"/>
  <c r="M501" i="5"/>
  <c r="AU501" i="5"/>
  <c r="AT501" i="5"/>
  <c r="CH501" i="5"/>
  <c r="AQ501" i="5"/>
  <c r="BZ501" i="5"/>
  <c r="AJ501" i="5"/>
  <c r="BX501" i="5"/>
  <c r="AG501" i="5"/>
  <c r="BP501" i="5"/>
  <c r="R501" i="5"/>
  <c r="BO501" i="5"/>
  <c r="Q501" i="5"/>
  <c r="CD479" i="5"/>
  <c r="BT479" i="5"/>
  <c r="BJ479" i="5"/>
  <c r="AZ479" i="5"/>
  <c r="AP479" i="5"/>
  <c r="AF479" i="5"/>
  <c r="V479" i="5"/>
  <c r="L479" i="5"/>
  <c r="CC479" i="5"/>
  <c r="BS479" i="5"/>
  <c r="BI479" i="5"/>
  <c r="AY479" i="5"/>
  <c r="AO479" i="5"/>
  <c r="AE479" i="5"/>
  <c r="U479" i="5"/>
  <c r="K479" i="5"/>
  <c r="CB479" i="5"/>
  <c r="BR479" i="5"/>
  <c r="BH479" i="5"/>
  <c r="AX479" i="5"/>
  <c r="AN479" i="5"/>
  <c r="AD479" i="5"/>
  <c r="T479" i="5"/>
  <c r="J479" i="5"/>
  <c r="BW479" i="5"/>
  <c r="BG479" i="5"/>
  <c r="AT479" i="5"/>
  <c r="AG479" i="5"/>
  <c r="Q479" i="5"/>
  <c r="D479" i="5"/>
  <c r="BV479" i="5"/>
  <c r="BF479" i="5"/>
  <c r="AS479" i="5"/>
  <c r="AC479" i="5"/>
  <c r="P479" i="5"/>
  <c r="CH479" i="5"/>
  <c r="BU479" i="5"/>
  <c r="BE479" i="5"/>
  <c r="AR479" i="5"/>
  <c r="AB479" i="5"/>
  <c r="O479" i="5"/>
  <c r="BY479" i="5"/>
  <c r="BL479" i="5"/>
  <c r="AV479" i="5"/>
  <c r="AI479" i="5"/>
  <c r="S479" i="5"/>
  <c r="F479" i="5"/>
  <c r="BO479" i="5"/>
  <c r="AQ479" i="5"/>
  <c r="W479" i="5"/>
  <c r="BN479" i="5"/>
  <c r="AM479" i="5"/>
  <c r="R479" i="5"/>
  <c r="CG479" i="5"/>
  <c r="BM479" i="5"/>
  <c r="AL479" i="5"/>
  <c r="N479" i="5"/>
  <c r="BQ479" i="5"/>
  <c r="AW479" i="5"/>
  <c r="Y479" i="5"/>
  <c r="BP479" i="5"/>
  <c r="AA479" i="5"/>
  <c r="BK479" i="5"/>
  <c r="Z479" i="5"/>
  <c r="BD479" i="5"/>
  <c r="X479" i="5"/>
  <c r="BZ479" i="5"/>
  <c r="AJ479" i="5"/>
  <c r="BC479" i="5"/>
  <c r="E479" i="5"/>
  <c r="BB479" i="5"/>
  <c r="BA479" i="5"/>
  <c r="AU479" i="5"/>
  <c r="AK479" i="5"/>
  <c r="AH479" i="5"/>
  <c r="CF479" i="5"/>
  <c r="M479" i="5"/>
  <c r="CA479" i="5"/>
  <c r="H479" i="5"/>
  <c r="CE479" i="5"/>
  <c r="BX479" i="5"/>
  <c r="I479" i="5"/>
  <c r="G479" i="5"/>
  <c r="CC325" i="5"/>
  <c r="BS325" i="5"/>
  <c r="BI325" i="5"/>
  <c r="AY325" i="5"/>
  <c r="AO325" i="5"/>
  <c r="AE325" i="5"/>
  <c r="U325" i="5"/>
  <c r="K325" i="5"/>
  <c r="CB325" i="5"/>
  <c r="BR325" i="5"/>
  <c r="BH325" i="5"/>
  <c r="AX325" i="5"/>
  <c r="AN325" i="5"/>
  <c r="AD325" i="5"/>
  <c r="T325" i="5"/>
  <c r="J325" i="5"/>
  <c r="CA325" i="5"/>
  <c r="BQ325" i="5"/>
  <c r="BG325" i="5"/>
  <c r="AW325" i="5"/>
  <c r="AM325" i="5"/>
  <c r="AC325" i="5"/>
  <c r="S325" i="5"/>
  <c r="I325" i="5"/>
  <c r="BZ325" i="5"/>
  <c r="BM325" i="5"/>
  <c r="AZ325" i="5"/>
  <c r="AJ325" i="5"/>
  <c r="W325" i="5"/>
  <c r="G325" i="5"/>
  <c r="BY325" i="5"/>
  <c r="BL325" i="5"/>
  <c r="AV325" i="5"/>
  <c r="AI325" i="5"/>
  <c r="V325" i="5"/>
  <c r="F325" i="5"/>
  <c r="BX325" i="5"/>
  <c r="BK325" i="5"/>
  <c r="AU325" i="5"/>
  <c r="AH325" i="5"/>
  <c r="R325" i="5"/>
  <c r="E325" i="5"/>
  <c r="CD325" i="5"/>
  <c r="BN325" i="5"/>
  <c r="BA325" i="5"/>
  <c r="AK325" i="5"/>
  <c r="X325" i="5"/>
  <c r="H325" i="5"/>
  <c r="BU325" i="5"/>
  <c r="AT325" i="5"/>
  <c r="Z325" i="5"/>
  <c r="BT325" i="5"/>
  <c r="AS325" i="5"/>
  <c r="Y325" i="5"/>
  <c r="BP325" i="5"/>
  <c r="AR325" i="5"/>
  <c r="Q325" i="5"/>
  <c r="BO325" i="5"/>
  <c r="AQ325" i="5"/>
  <c r="P325" i="5"/>
  <c r="CH325" i="5"/>
  <c r="BJ325" i="5"/>
  <c r="AP325" i="5"/>
  <c r="O325" i="5"/>
  <c r="BF325" i="5"/>
  <c r="AL325" i="5"/>
  <c r="N325" i="5"/>
  <c r="CF325" i="5"/>
  <c r="BE325" i="5"/>
  <c r="AG325" i="5"/>
  <c r="M325" i="5"/>
  <c r="CE325" i="5"/>
  <c r="BD325" i="5"/>
  <c r="AF325" i="5"/>
  <c r="L325" i="5"/>
  <c r="BW325" i="5"/>
  <c r="BC325" i="5"/>
  <c r="AB325" i="5"/>
  <c r="D325" i="5"/>
  <c r="BV325" i="5"/>
  <c r="BB325" i="5"/>
  <c r="AA325" i="5"/>
  <c r="CH434" i="5"/>
  <c r="BX434" i="5"/>
  <c r="BN434" i="5"/>
  <c r="BD434" i="5"/>
  <c r="AT434" i="5"/>
  <c r="AJ434" i="5"/>
  <c r="Z434" i="5"/>
  <c r="P434" i="5"/>
  <c r="F434" i="5"/>
  <c r="CG434" i="5"/>
  <c r="BV434" i="5"/>
  <c r="BK434" i="5"/>
  <c r="AZ434" i="5"/>
  <c r="AO434" i="5"/>
  <c r="AD434" i="5"/>
  <c r="S434" i="5"/>
  <c r="H434" i="5"/>
  <c r="CF434" i="5"/>
  <c r="BU434" i="5"/>
  <c r="BJ434" i="5"/>
  <c r="AY434" i="5"/>
  <c r="AN434" i="5"/>
  <c r="AC434" i="5"/>
  <c r="R434" i="5"/>
  <c r="G434" i="5"/>
  <c r="CE434" i="5"/>
  <c r="BT434" i="5"/>
  <c r="BI434" i="5"/>
  <c r="AX434" i="5"/>
  <c r="AM434" i="5"/>
  <c r="AB434" i="5"/>
  <c r="Q434" i="5"/>
  <c r="E434" i="5"/>
  <c r="BY434" i="5"/>
  <c r="BM434" i="5"/>
  <c r="BB434" i="5"/>
  <c r="AQ434" i="5"/>
  <c r="AF434" i="5"/>
  <c r="U434" i="5"/>
  <c r="J434" i="5"/>
  <c r="BS434" i="5"/>
  <c r="BC434" i="5"/>
  <c r="AI434" i="5"/>
  <c r="O434" i="5"/>
  <c r="BR434" i="5"/>
  <c r="BA434" i="5"/>
  <c r="AH434" i="5"/>
  <c r="N434" i="5"/>
  <c r="BQ434" i="5"/>
  <c r="AW434" i="5"/>
  <c r="AG434" i="5"/>
  <c r="M434" i="5"/>
  <c r="BZ434" i="5"/>
  <c r="BF434" i="5"/>
  <c r="AL434" i="5"/>
  <c r="V434" i="5"/>
  <c r="BL434" i="5"/>
  <c r="AE434" i="5"/>
  <c r="BH434" i="5"/>
  <c r="AA434" i="5"/>
  <c r="BG434" i="5"/>
  <c r="Y434" i="5"/>
  <c r="CA434" i="5"/>
  <c r="AS434" i="5"/>
  <c r="L434" i="5"/>
  <c r="AV434" i="5"/>
  <c r="D434" i="5"/>
  <c r="AU434" i="5"/>
  <c r="AR434" i="5"/>
  <c r="BO434" i="5"/>
  <c r="K434" i="5"/>
  <c r="CB434" i="5"/>
  <c r="BW434" i="5"/>
  <c r="BP434" i="5"/>
  <c r="BE434" i="5"/>
  <c r="AP434" i="5"/>
  <c r="AK434" i="5"/>
  <c r="CD434" i="5"/>
  <c r="T434" i="5"/>
  <c r="CC434" i="5"/>
  <c r="X434" i="5"/>
  <c r="W434" i="5"/>
  <c r="I434" i="5"/>
  <c r="CF477" i="5"/>
  <c r="BV477" i="5"/>
  <c r="BL477" i="5"/>
  <c r="BB477" i="5"/>
  <c r="AR477" i="5"/>
  <c r="AH477" i="5"/>
  <c r="X477" i="5"/>
  <c r="N477" i="5"/>
  <c r="D477" i="5"/>
  <c r="CE477" i="5"/>
  <c r="BU477" i="5"/>
  <c r="BK477" i="5"/>
  <c r="BA477" i="5"/>
  <c r="AQ477" i="5"/>
  <c r="AG477" i="5"/>
  <c r="W477" i="5"/>
  <c r="M477" i="5"/>
  <c r="CD477" i="5"/>
  <c r="BT477" i="5"/>
  <c r="BJ477" i="5"/>
  <c r="AZ477" i="5"/>
  <c r="AP477" i="5"/>
  <c r="AF477" i="5"/>
  <c r="V477" i="5"/>
  <c r="L477" i="5"/>
  <c r="BX477" i="5"/>
  <c r="BH477" i="5"/>
  <c r="AU477" i="5"/>
  <c r="AE477" i="5"/>
  <c r="R477" i="5"/>
  <c r="E477" i="5"/>
  <c r="BW477" i="5"/>
  <c r="BG477" i="5"/>
  <c r="AT477" i="5"/>
  <c r="AD477" i="5"/>
  <c r="Q477" i="5"/>
  <c r="BS477" i="5"/>
  <c r="BF477" i="5"/>
  <c r="AS477" i="5"/>
  <c r="AC477" i="5"/>
  <c r="P477" i="5"/>
  <c r="BZ477" i="5"/>
  <c r="BM477" i="5"/>
  <c r="AW477" i="5"/>
  <c r="AJ477" i="5"/>
  <c r="T477" i="5"/>
  <c r="G477" i="5"/>
  <c r="BR477" i="5"/>
  <c r="AX477" i="5"/>
  <c r="Z477" i="5"/>
  <c r="BQ477" i="5"/>
  <c r="AV477" i="5"/>
  <c r="Y477" i="5"/>
  <c r="BP477" i="5"/>
  <c r="AO477" i="5"/>
  <c r="U477" i="5"/>
  <c r="CA477" i="5"/>
  <c r="BC477" i="5"/>
  <c r="AB477" i="5"/>
  <c r="H477" i="5"/>
  <c r="CC477" i="5"/>
  <c r="AM477" i="5"/>
  <c r="F477" i="5"/>
  <c r="CB477" i="5"/>
  <c r="AL477" i="5"/>
  <c r="BY477" i="5"/>
  <c r="AK477" i="5"/>
  <c r="CH477" i="5"/>
  <c r="AY477" i="5"/>
  <c r="J477" i="5"/>
  <c r="AI477" i="5"/>
  <c r="AA477" i="5"/>
  <c r="S477" i="5"/>
  <c r="CG477" i="5"/>
  <c r="O477" i="5"/>
  <c r="BO477" i="5"/>
  <c r="K477" i="5"/>
  <c r="BN477" i="5"/>
  <c r="I477" i="5"/>
  <c r="BI477" i="5"/>
  <c r="BD477" i="5"/>
  <c r="BE477" i="5"/>
  <c r="AN477" i="5"/>
  <c r="BY369" i="5"/>
  <c r="BO369" i="5"/>
  <c r="BE369" i="5"/>
  <c r="AU369" i="5"/>
  <c r="AK369" i="5"/>
  <c r="AA369" i="5"/>
  <c r="Q369" i="5"/>
  <c r="G369" i="5"/>
  <c r="CH369" i="5"/>
  <c r="BW369" i="5"/>
  <c r="BL369" i="5"/>
  <c r="BA369" i="5"/>
  <c r="AP369" i="5"/>
  <c r="AE369" i="5"/>
  <c r="T369" i="5"/>
  <c r="I369" i="5"/>
  <c r="BV369" i="5"/>
  <c r="BK369" i="5"/>
  <c r="AZ369" i="5"/>
  <c r="AO369" i="5"/>
  <c r="AD369" i="5"/>
  <c r="S369" i="5"/>
  <c r="H369" i="5"/>
  <c r="CF369" i="5"/>
  <c r="BU369" i="5"/>
  <c r="BJ369" i="5"/>
  <c r="AY369" i="5"/>
  <c r="AN369" i="5"/>
  <c r="AC369" i="5"/>
  <c r="R369" i="5"/>
  <c r="F369" i="5"/>
  <c r="BZ369" i="5"/>
  <c r="BN369" i="5"/>
  <c r="BC369" i="5"/>
  <c r="AR369" i="5"/>
  <c r="AG369" i="5"/>
  <c r="V369" i="5"/>
  <c r="K369" i="5"/>
  <c r="BT369" i="5"/>
  <c r="BD369" i="5"/>
  <c r="AJ369" i="5"/>
  <c r="P369" i="5"/>
  <c r="BS369" i="5"/>
  <c r="BB369" i="5"/>
  <c r="AI369" i="5"/>
  <c r="O369" i="5"/>
  <c r="BR369" i="5"/>
  <c r="AX369" i="5"/>
  <c r="AH369" i="5"/>
  <c r="N369" i="5"/>
  <c r="BM369" i="5"/>
  <c r="AM369" i="5"/>
  <c r="L369" i="5"/>
  <c r="BI369" i="5"/>
  <c r="AL369" i="5"/>
  <c r="J369" i="5"/>
  <c r="CE369" i="5"/>
  <c r="BH369" i="5"/>
  <c r="AF369" i="5"/>
  <c r="E369" i="5"/>
  <c r="BP369" i="5"/>
  <c r="AQ369" i="5"/>
  <c r="M369" i="5"/>
  <c r="BG369" i="5"/>
  <c r="W369" i="5"/>
  <c r="BF369" i="5"/>
  <c r="U369" i="5"/>
  <c r="AW369" i="5"/>
  <c r="D369" i="5"/>
  <c r="AV369" i="5"/>
  <c r="CD369" i="5"/>
  <c r="AT369" i="5"/>
  <c r="CC369" i="5"/>
  <c r="AS369" i="5"/>
  <c r="CB369" i="5"/>
  <c r="AB369" i="5"/>
  <c r="CA369" i="5"/>
  <c r="Z369" i="5"/>
  <c r="BX369" i="5"/>
  <c r="BQ369" i="5"/>
  <c r="Y369" i="5"/>
  <c r="X369" i="5"/>
  <c r="BZ171" i="5"/>
  <c r="BP171" i="5"/>
  <c r="BF171" i="5"/>
  <c r="AV171" i="5"/>
  <c r="AL171" i="5"/>
  <c r="AB171" i="5"/>
  <c r="R171" i="5"/>
  <c r="H171" i="5"/>
  <c r="BY171" i="5"/>
  <c r="BO171" i="5"/>
  <c r="BE171" i="5"/>
  <c r="AU171" i="5"/>
  <c r="AK171" i="5"/>
  <c r="AA171" i="5"/>
  <c r="Q171" i="5"/>
  <c r="G171" i="5"/>
  <c r="CH171" i="5"/>
  <c r="BX171" i="5"/>
  <c r="BN171" i="5"/>
  <c r="BD171" i="5"/>
  <c r="AT171" i="5"/>
  <c r="AJ171" i="5"/>
  <c r="Z171" i="5"/>
  <c r="P171" i="5"/>
  <c r="F171" i="5"/>
  <c r="CA171" i="5"/>
  <c r="BQ171" i="5"/>
  <c r="BG171" i="5"/>
  <c r="AW171" i="5"/>
  <c r="AM171" i="5"/>
  <c r="AC171" i="5"/>
  <c r="S171" i="5"/>
  <c r="I171" i="5"/>
  <c r="BU171" i="5"/>
  <c r="BC171" i="5"/>
  <c r="AO171" i="5"/>
  <c r="W171" i="5"/>
  <c r="E171" i="5"/>
  <c r="BT171" i="5"/>
  <c r="BB171" i="5"/>
  <c r="AN171" i="5"/>
  <c r="V171" i="5"/>
  <c r="D171" i="5"/>
  <c r="BS171" i="5"/>
  <c r="BA171" i="5"/>
  <c r="AI171" i="5"/>
  <c r="U171" i="5"/>
  <c r="BW171" i="5"/>
  <c r="BI171" i="5"/>
  <c r="AQ171" i="5"/>
  <c r="Y171" i="5"/>
  <c r="K171" i="5"/>
  <c r="CF171" i="5"/>
  <c r="BJ171" i="5"/>
  <c r="AF171" i="5"/>
  <c r="CE171" i="5"/>
  <c r="BH171" i="5"/>
  <c r="AE171" i="5"/>
  <c r="CD171" i="5"/>
  <c r="AZ171" i="5"/>
  <c r="AD171" i="5"/>
  <c r="BL171" i="5"/>
  <c r="AH171" i="5"/>
  <c r="L171" i="5"/>
  <c r="BK171" i="5"/>
  <c r="N171" i="5"/>
  <c r="AY171" i="5"/>
  <c r="M171" i="5"/>
  <c r="AX171" i="5"/>
  <c r="J171" i="5"/>
  <c r="AS171" i="5"/>
  <c r="AR171" i="5"/>
  <c r="CC171" i="5"/>
  <c r="AP171" i="5"/>
  <c r="CB171" i="5"/>
  <c r="AG171" i="5"/>
  <c r="BV171" i="5"/>
  <c r="X171" i="5"/>
  <c r="BR171" i="5"/>
  <c r="T171" i="5"/>
  <c r="BM171" i="5"/>
  <c r="O171" i="5"/>
  <c r="CF243" i="5"/>
  <c r="BV243" i="5"/>
  <c r="BL243" i="5"/>
  <c r="BB243" i="5"/>
  <c r="AR243" i="5"/>
  <c r="AH243" i="5"/>
  <c r="X243" i="5"/>
  <c r="N243" i="5"/>
  <c r="D243" i="5"/>
  <c r="CE243" i="5"/>
  <c r="BU243" i="5"/>
  <c r="BK243" i="5"/>
  <c r="BA243" i="5"/>
  <c r="AQ243" i="5"/>
  <c r="AG243" i="5"/>
  <c r="W243" i="5"/>
  <c r="M243" i="5"/>
  <c r="CD243" i="5"/>
  <c r="BT243" i="5"/>
  <c r="BJ243" i="5"/>
  <c r="AZ243" i="5"/>
  <c r="AP243" i="5"/>
  <c r="AF243" i="5"/>
  <c r="V243" i="5"/>
  <c r="L243" i="5"/>
  <c r="BW243" i="5"/>
  <c r="BM243" i="5"/>
  <c r="BC243" i="5"/>
  <c r="AS243" i="5"/>
  <c r="AI243" i="5"/>
  <c r="Y243" i="5"/>
  <c r="O243" i="5"/>
  <c r="E243" i="5"/>
  <c r="CC243" i="5"/>
  <c r="BO243" i="5"/>
  <c r="AW243" i="5"/>
  <c r="AE243" i="5"/>
  <c r="Q243" i="5"/>
  <c r="CB243" i="5"/>
  <c r="BN243" i="5"/>
  <c r="AV243" i="5"/>
  <c r="AD243" i="5"/>
  <c r="P243" i="5"/>
  <c r="CA243" i="5"/>
  <c r="BI243" i="5"/>
  <c r="AU243" i="5"/>
  <c r="AC243" i="5"/>
  <c r="K243" i="5"/>
  <c r="CH243" i="5"/>
  <c r="BP243" i="5"/>
  <c r="AX243" i="5"/>
  <c r="AJ243" i="5"/>
  <c r="R243" i="5"/>
  <c r="BZ243" i="5"/>
  <c r="BD243" i="5"/>
  <c r="Z243" i="5"/>
  <c r="BY243" i="5"/>
  <c r="AY243" i="5"/>
  <c r="U243" i="5"/>
  <c r="BX243" i="5"/>
  <c r="AT243" i="5"/>
  <c r="T243" i="5"/>
  <c r="BF243" i="5"/>
  <c r="AB243" i="5"/>
  <c r="F243" i="5"/>
  <c r="BS243" i="5"/>
  <c r="AK243" i="5"/>
  <c r="BR243" i="5"/>
  <c r="AA243" i="5"/>
  <c r="BQ243" i="5"/>
  <c r="S243" i="5"/>
  <c r="BH243" i="5"/>
  <c r="J243" i="5"/>
  <c r="BG243" i="5"/>
  <c r="I243" i="5"/>
  <c r="BE243" i="5"/>
  <c r="H243" i="5"/>
  <c r="AO243" i="5"/>
  <c r="G243" i="5"/>
  <c r="AN243" i="5"/>
  <c r="AM243" i="5"/>
  <c r="AL243" i="5"/>
  <c r="CE78" i="5"/>
  <c r="BU78" i="5"/>
  <c r="BK78" i="5"/>
  <c r="BA78" i="5"/>
  <c r="AQ78" i="5"/>
  <c r="AG78" i="5"/>
  <c r="W78" i="5"/>
  <c r="M78" i="5"/>
  <c r="CD78" i="5"/>
  <c r="BT78" i="5"/>
  <c r="BJ78" i="5"/>
  <c r="AZ78" i="5"/>
  <c r="AP78" i="5"/>
  <c r="AF78" i="5"/>
  <c r="V78" i="5"/>
  <c r="L78" i="5"/>
  <c r="CC78" i="5"/>
  <c r="BS78" i="5"/>
  <c r="BI78" i="5"/>
  <c r="AY78" i="5"/>
  <c r="AO78" i="5"/>
  <c r="AE78" i="5"/>
  <c r="U78" i="5"/>
  <c r="K78" i="5"/>
  <c r="CF78" i="5"/>
  <c r="BV78" i="5"/>
  <c r="BL78" i="5"/>
  <c r="BB78" i="5"/>
  <c r="AR78" i="5"/>
  <c r="AH78" i="5"/>
  <c r="X78" i="5"/>
  <c r="N78" i="5"/>
  <c r="D78" i="5"/>
  <c r="CB78" i="5"/>
  <c r="BN78" i="5"/>
  <c r="AV78" i="5"/>
  <c r="AD78" i="5"/>
  <c r="P78" i="5"/>
  <c r="CA78" i="5"/>
  <c r="BM78" i="5"/>
  <c r="AU78" i="5"/>
  <c r="AC78" i="5"/>
  <c r="O78" i="5"/>
  <c r="BZ78" i="5"/>
  <c r="BH78" i="5"/>
  <c r="AT78" i="5"/>
  <c r="AB78" i="5"/>
  <c r="J78" i="5"/>
  <c r="BQ78" i="5"/>
  <c r="BC78" i="5"/>
  <c r="AK78" i="5"/>
  <c r="S78" i="5"/>
  <c r="E78" i="5"/>
  <c r="BX78" i="5"/>
  <c r="AW78" i="5"/>
  <c r="T78" i="5"/>
  <c r="BW78" i="5"/>
  <c r="AS78" i="5"/>
  <c r="R78" i="5"/>
  <c r="BR78" i="5"/>
  <c r="AN78" i="5"/>
  <c r="Q78" i="5"/>
  <c r="BP78" i="5"/>
  <c r="AM78" i="5"/>
  <c r="I78" i="5"/>
  <c r="BO78" i="5"/>
  <c r="AL78" i="5"/>
  <c r="H78" i="5"/>
  <c r="BG78" i="5"/>
  <c r="AJ78" i="5"/>
  <c r="G78" i="5"/>
  <c r="BF78" i="5"/>
  <c r="AI78" i="5"/>
  <c r="F78" i="5"/>
  <c r="CH78" i="5"/>
  <c r="BE78" i="5"/>
  <c r="AA78" i="5"/>
  <c r="BD78" i="5"/>
  <c r="Z78" i="5"/>
  <c r="BY78" i="5"/>
  <c r="AX78" i="5"/>
  <c r="Y78" i="5"/>
  <c r="BW41" i="5"/>
  <c r="BM41" i="5"/>
  <c r="BC41" i="5"/>
  <c r="AS41" i="5"/>
  <c r="AI41" i="5"/>
  <c r="Y41" i="5"/>
  <c r="O41" i="5"/>
  <c r="E41" i="5"/>
  <c r="CF41" i="5"/>
  <c r="BV41" i="5"/>
  <c r="BL41" i="5"/>
  <c r="BB41" i="5"/>
  <c r="AR41" i="5"/>
  <c r="AH41" i="5"/>
  <c r="X41" i="5"/>
  <c r="N41" i="5"/>
  <c r="D41" i="5"/>
  <c r="CE41" i="5"/>
  <c r="BU41" i="5"/>
  <c r="BK41" i="5"/>
  <c r="BA41" i="5"/>
  <c r="AQ41" i="5"/>
  <c r="AG41" i="5"/>
  <c r="W41" i="5"/>
  <c r="M41" i="5"/>
  <c r="CH41" i="5"/>
  <c r="BX41" i="5"/>
  <c r="BN41" i="5"/>
  <c r="BD41" i="5"/>
  <c r="AT41" i="5"/>
  <c r="AJ41" i="5"/>
  <c r="Z41" i="5"/>
  <c r="P41" i="5"/>
  <c r="F41" i="5"/>
  <c r="CB41" i="5"/>
  <c r="BJ41" i="5"/>
  <c r="AV41" i="5"/>
  <c r="AD41" i="5"/>
  <c r="L41" i="5"/>
  <c r="BZ41" i="5"/>
  <c r="BH41" i="5"/>
  <c r="AP41" i="5"/>
  <c r="AB41" i="5"/>
  <c r="J41" i="5"/>
  <c r="BO41" i="5"/>
  <c r="AO41" i="5"/>
  <c r="U41" i="5"/>
  <c r="CD41" i="5"/>
  <c r="BI41" i="5"/>
  <c r="AN41" i="5"/>
  <c r="T41" i="5"/>
  <c r="CC41" i="5"/>
  <c r="BG41" i="5"/>
  <c r="AM41" i="5"/>
  <c r="S41" i="5"/>
  <c r="CA41" i="5"/>
  <c r="BF41" i="5"/>
  <c r="AL41" i="5"/>
  <c r="R41" i="5"/>
  <c r="BY41" i="5"/>
  <c r="BE41" i="5"/>
  <c r="AK41" i="5"/>
  <c r="Q41" i="5"/>
  <c r="BT41" i="5"/>
  <c r="AZ41" i="5"/>
  <c r="AF41" i="5"/>
  <c r="K41" i="5"/>
  <c r="BS41" i="5"/>
  <c r="AY41" i="5"/>
  <c r="AE41" i="5"/>
  <c r="I41" i="5"/>
  <c r="BR41" i="5"/>
  <c r="AX41" i="5"/>
  <c r="AC41" i="5"/>
  <c r="H41" i="5"/>
  <c r="BQ41" i="5"/>
  <c r="AW41" i="5"/>
  <c r="AA41" i="5"/>
  <c r="G41" i="5"/>
  <c r="BP41" i="5"/>
  <c r="AU41" i="5"/>
  <c r="V41" i="5"/>
  <c r="M208" i="3"/>
  <c r="N208" i="3"/>
  <c r="N385" i="3"/>
  <c r="M385" i="3"/>
  <c r="L281" i="3"/>
  <c r="N22" i="3"/>
  <c r="M22" i="3"/>
  <c r="L204" i="3"/>
  <c r="L413" i="3"/>
  <c r="BZ462" i="5"/>
  <c r="BP462" i="5"/>
  <c r="BF462" i="5"/>
  <c r="AV462" i="5"/>
  <c r="AL462" i="5"/>
  <c r="AB462" i="5"/>
  <c r="R462" i="5"/>
  <c r="H462" i="5"/>
  <c r="BY462" i="5"/>
  <c r="BO462" i="5"/>
  <c r="BE462" i="5"/>
  <c r="AU462" i="5"/>
  <c r="AK462" i="5"/>
  <c r="AA462" i="5"/>
  <c r="Q462" i="5"/>
  <c r="G462" i="5"/>
  <c r="CH462" i="5"/>
  <c r="BX462" i="5"/>
  <c r="BN462" i="5"/>
  <c r="BD462" i="5"/>
  <c r="AT462" i="5"/>
  <c r="AJ462" i="5"/>
  <c r="Z462" i="5"/>
  <c r="P462" i="5"/>
  <c r="F462" i="5"/>
  <c r="CB462" i="5"/>
  <c r="BR462" i="5"/>
  <c r="BH462" i="5"/>
  <c r="AX462" i="5"/>
  <c r="AN462" i="5"/>
  <c r="AD462" i="5"/>
  <c r="T462" i="5"/>
  <c r="J462" i="5"/>
  <c r="CC462" i="5"/>
  <c r="BK462" i="5"/>
  <c r="AS462" i="5"/>
  <c r="AE462" i="5"/>
  <c r="M462" i="5"/>
  <c r="CA462" i="5"/>
  <c r="BJ462" i="5"/>
  <c r="AR462" i="5"/>
  <c r="AC462" i="5"/>
  <c r="L462" i="5"/>
  <c r="BW462" i="5"/>
  <c r="BI462" i="5"/>
  <c r="AQ462" i="5"/>
  <c r="Y462" i="5"/>
  <c r="K462" i="5"/>
  <c r="CE462" i="5"/>
  <c r="BM462" i="5"/>
  <c r="AY462" i="5"/>
  <c r="AG462" i="5"/>
  <c r="O462" i="5"/>
  <c r="BC462" i="5"/>
  <c r="AF462" i="5"/>
  <c r="CF462" i="5"/>
  <c r="BB462" i="5"/>
  <c r="X462" i="5"/>
  <c r="CD462" i="5"/>
  <c r="BA462" i="5"/>
  <c r="W462" i="5"/>
  <c r="BL462" i="5"/>
  <c r="AI462" i="5"/>
  <c r="E462" i="5"/>
  <c r="BQ462" i="5"/>
  <c r="S462" i="5"/>
  <c r="BG462" i="5"/>
  <c r="N462" i="5"/>
  <c r="AZ462" i="5"/>
  <c r="I462" i="5"/>
  <c r="AW462" i="5"/>
  <c r="D462" i="5"/>
  <c r="AP462" i="5"/>
  <c r="AO462" i="5"/>
  <c r="BV462" i="5"/>
  <c r="AM462" i="5"/>
  <c r="BT462" i="5"/>
  <c r="V462" i="5"/>
  <c r="BU462" i="5"/>
  <c r="U462" i="5"/>
  <c r="BS462" i="5"/>
  <c r="AH462" i="5"/>
  <c r="BZ364" i="5"/>
  <c r="BP364" i="5"/>
  <c r="BF364" i="5"/>
  <c r="AV364" i="5"/>
  <c r="AL364" i="5"/>
  <c r="AB364" i="5"/>
  <c r="R364" i="5"/>
  <c r="H364" i="5"/>
  <c r="BY364" i="5"/>
  <c r="BO364" i="5"/>
  <c r="BE364" i="5"/>
  <c r="AU364" i="5"/>
  <c r="AK364" i="5"/>
  <c r="AA364" i="5"/>
  <c r="Q364" i="5"/>
  <c r="G364" i="5"/>
  <c r="CH364" i="5"/>
  <c r="BX364" i="5"/>
  <c r="BN364" i="5"/>
  <c r="BD364" i="5"/>
  <c r="AT364" i="5"/>
  <c r="AJ364" i="5"/>
  <c r="Z364" i="5"/>
  <c r="P364" i="5"/>
  <c r="F364" i="5"/>
  <c r="CF364" i="5"/>
  <c r="BS364" i="5"/>
  <c r="BC364" i="5"/>
  <c r="AP364" i="5"/>
  <c r="AC364" i="5"/>
  <c r="M364" i="5"/>
  <c r="CE364" i="5"/>
  <c r="BR364" i="5"/>
  <c r="BB364" i="5"/>
  <c r="AO364" i="5"/>
  <c r="Y364" i="5"/>
  <c r="L364" i="5"/>
  <c r="CD364" i="5"/>
  <c r="BQ364" i="5"/>
  <c r="BA364" i="5"/>
  <c r="AN364" i="5"/>
  <c r="X364" i="5"/>
  <c r="K364" i="5"/>
  <c r="CC364" i="5"/>
  <c r="BJ364" i="5"/>
  <c r="AQ364" i="5"/>
  <c r="U364" i="5"/>
  <c r="CB364" i="5"/>
  <c r="BI364" i="5"/>
  <c r="AM364" i="5"/>
  <c r="T364" i="5"/>
  <c r="CA364" i="5"/>
  <c r="BH364" i="5"/>
  <c r="AI364" i="5"/>
  <c r="S364" i="5"/>
  <c r="CG364" i="5"/>
  <c r="BK364" i="5"/>
  <c r="AR364" i="5"/>
  <c r="V364" i="5"/>
  <c r="BU364" i="5"/>
  <c r="AH364" i="5"/>
  <c r="E364" i="5"/>
  <c r="BT364" i="5"/>
  <c r="AG364" i="5"/>
  <c r="D364" i="5"/>
  <c r="BM364" i="5"/>
  <c r="AF364" i="5"/>
  <c r="BL364" i="5"/>
  <c r="AE364" i="5"/>
  <c r="BG364" i="5"/>
  <c r="AD364" i="5"/>
  <c r="AZ364" i="5"/>
  <c r="W364" i="5"/>
  <c r="AY364" i="5"/>
  <c r="O364" i="5"/>
  <c r="AX364" i="5"/>
  <c r="N364" i="5"/>
  <c r="AS364" i="5"/>
  <c r="J364" i="5"/>
  <c r="I364" i="5"/>
  <c r="AW364" i="5"/>
  <c r="BW364" i="5"/>
  <c r="BV364" i="5"/>
  <c r="BW316" i="5"/>
  <c r="BM316" i="5"/>
  <c r="BC316" i="5"/>
  <c r="AS316" i="5"/>
  <c r="AI316" i="5"/>
  <c r="Y316" i="5"/>
  <c r="O316" i="5"/>
  <c r="E316" i="5"/>
  <c r="CF316" i="5"/>
  <c r="BV316" i="5"/>
  <c r="BL316" i="5"/>
  <c r="BB316" i="5"/>
  <c r="AR316" i="5"/>
  <c r="AH316" i="5"/>
  <c r="X316" i="5"/>
  <c r="N316" i="5"/>
  <c r="D316" i="5"/>
  <c r="CE316" i="5"/>
  <c r="BU316" i="5"/>
  <c r="BK316" i="5"/>
  <c r="BA316" i="5"/>
  <c r="AQ316" i="5"/>
  <c r="AG316" i="5"/>
  <c r="W316" i="5"/>
  <c r="M316" i="5"/>
  <c r="BX316" i="5"/>
  <c r="BN316" i="5"/>
  <c r="BD316" i="5"/>
  <c r="AT316" i="5"/>
  <c r="AJ316" i="5"/>
  <c r="Z316" i="5"/>
  <c r="P316" i="5"/>
  <c r="F316" i="5"/>
  <c r="BR316" i="5"/>
  <c r="AZ316" i="5"/>
  <c r="AL316" i="5"/>
  <c r="T316" i="5"/>
  <c r="BQ316" i="5"/>
  <c r="AY316" i="5"/>
  <c r="AK316" i="5"/>
  <c r="S316" i="5"/>
  <c r="CD316" i="5"/>
  <c r="BP316" i="5"/>
  <c r="AX316" i="5"/>
  <c r="AF316" i="5"/>
  <c r="R316" i="5"/>
  <c r="CC316" i="5"/>
  <c r="BO316" i="5"/>
  <c r="AW316" i="5"/>
  <c r="AE316" i="5"/>
  <c r="Q316" i="5"/>
  <c r="CB316" i="5"/>
  <c r="BJ316" i="5"/>
  <c r="AV316" i="5"/>
  <c r="AD316" i="5"/>
  <c r="L316" i="5"/>
  <c r="CA316" i="5"/>
  <c r="BI316" i="5"/>
  <c r="AU316" i="5"/>
  <c r="AC316" i="5"/>
  <c r="K316" i="5"/>
  <c r="BZ316" i="5"/>
  <c r="BH316" i="5"/>
  <c r="AP316" i="5"/>
  <c r="AB316" i="5"/>
  <c r="J316" i="5"/>
  <c r="BY316" i="5"/>
  <c r="BG316" i="5"/>
  <c r="AO316" i="5"/>
  <c r="AA316" i="5"/>
  <c r="I316" i="5"/>
  <c r="BT316" i="5"/>
  <c r="BF316" i="5"/>
  <c r="AN316" i="5"/>
  <c r="V316" i="5"/>
  <c r="H316" i="5"/>
  <c r="BS316" i="5"/>
  <c r="BE316" i="5"/>
  <c r="AM316" i="5"/>
  <c r="U316" i="5"/>
  <c r="G316" i="5"/>
  <c r="CD147" i="5"/>
  <c r="BT147" i="5"/>
  <c r="BJ147" i="5"/>
  <c r="AZ147" i="5"/>
  <c r="AP147" i="5"/>
  <c r="AF147" i="5"/>
  <c r="V147" i="5"/>
  <c r="L147" i="5"/>
  <c r="CC147" i="5"/>
  <c r="BS147" i="5"/>
  <c r="BI147" i="5"/>
  <c r="AY147" i="5"/>
  <c r="AO147" i="5"/>
  <c r="AE147" i="5"/>
  <c r="U147" i="5"/>
  <c r="K147" i="5"/>
  <c r="CB147" i="5"/>
  <c r="BR147" i="5"/>
  <c r="BH147" i="5"/>
  <c r="AX147" i="5"/>
  <c r="AN147" i="5"/>
  <c r="AD147" i="5"/>
  <c r="T147" i="5"/>
  <c r="J147" i="5"/>
  <c r="CE147" i="5"/>
  <c r="BU147" i="5"/>
  <c r="BK147" i="5"/>
  <c r="BA147" i="5"/>
  <c r="AQ147" i="5"/>
  <c r="AG147" i="5"/>
  <c r="W147" i="5"/>
  <c r="M147" i="5"/>
  <c r="BQ147" i="5"/>
  <c r="BC147" i="5"/>
  <c r="AK147" i="5"/>
  <c r="S147" i="5"/>
  <c r="E147" i="5"/>
  <c r="CH147" i="5"/>
  <c r="BP147" i="5"/>
  <c r="BB147" i="5"/>
  <c r="AJ147" i="5"/>
  <c r="R147" i="5"/>
  <c r="D147" i="5"/>
  <c r="BO147" i="5"/>
  <c r="AW147" i="5"/>
  <c r="AI147" i="5"/>
  <c r="Q147" i="5"/>
  <c r="BW147" i="5"/>
  <c r="BE147" i="5"/>
  <c r="AM147" i="5"/>
  <c r="Y147" i="5"/>
  <c r="G147" i="5"/>
  <c r="BN147" i="5"/>
  <c r="AR147" i="5"/>
  <c r="N147" i="5"/>
  <c r="BM147" i="5"/>
  <c r="AL147" i="5"/>
  <c r="I147" i="5"/>
  <c r="BL147" i="5"/>
  <c r="AH147" i="5"/>
  <c r="H147" i="5"/>
  <c r="BX147" i="5"/>
  <c r="AT147" i="5"/>
  <c r="P147" i="5"/>
  <c r="CF147" i="5"/>
  <c r="AS147" i="5"/>
  <c r="CA147" i="5"/>
  <c r="AC147" i="5"/>
  <c r="BZ147" i="5"/>
  <c r="AB147" i="5"/>
  <c r="BY147" i="5"/>
  <c r="AA147" i="5"/>
  <c r="BV147" i="5"/>
  <c r="Z147" i="5"/>
  <c r="BG147" i="5"/>
  <c r="X147" i="5"/>
  <c r="BF147" i="5"/>
  <c r="O147" i="5"/>
  <c r="BD147" i="5"/>
  <c r="F147" i="5"/>
  <c r="AV147" i="5"/>
  <c r="AU147" i="5"/>
  <c r="CB179" i="5"/>
  <c r="BR179" i="5"/>
  <c r="BH179" i="5"/>
  <c r="AX179" i="5"/>
  <c r="AN179" i="5"/>
  <c r="AD179" i="5"/>
  <c r="T179" i="5"/>
  <c r="J179" i="5"/>
  <c r="CA179" i="5"/>
  <c r="BQ179" i="5"/>
  <c r="BG179" i="5"/>
  <c r="AW179" i="5"/>
  <c r="AM179" i="5"/>
  <c r="AC179" i="5"/>
  <c r="S179" i="5"/>
  <c r="I179" i="5"/>
  <c r="BZ179" i="5"/>
  <c r="BP179" i="5"/>
  <c r="BF179" i="5"/>
  <c r="AV179" i="5"/>
  <c r="AL179" i="5"/>
  <c r="AB179" i="5"/>
  <c r="R179" i="5"/>
  <c r="H179" i="5"/>
  <c r="CC179" i="5"/>
  <c r="BS179" i="5"/>
  <c r="BI179" i="5"/>
  <c r="AY179" i="5"/>
  <c r="AO179" i="5"/>
  <c r="AE179" i="5"/>
  <c r="U179" i="5"/>
  <c r="K179" i="5"/>
  <c r="CG179" i="5"/>
  <c r="BO179" i="5"/>
  <c r="BA179" i="5"/>
  <c r="AI179" i="5"/>
  <c r="Q179" i="5"/>
  <c r="CF179" i="5"/>
  <c r="BN179" i="5"/>
  <c r="AZ179" i="5"/>
  <c r="AH179" i="5"/>
  <c r="P179" i="5"/>
  <c r="CE179" i="5"/>
  <c r="BM179" i="5"/>
  <c r="AU179" i="5"/>
  <c r="AG179" i="5"/>
  <c r="O179" i="5"/>
  <c r="BU179" i="5"/>
  <c r="BC179" i="5"/>
  <c r="AK179" i="5"/>
  <c r="W179" i="5"/>
  <c r="E179" i="5"/>
  <c r="BL179" i="5"/>
  <c r="AP179" i="5"/>
  <c r="L179" i="5"/>
  <c r="BK179" i="5"/>
  <c r="AJ179" i="5"/>
  <c r="G179" i="5"/>
  <c r="BJ179" i="5"/>
  <c r="AF179" i="5"/>
  <c r="F179" i="5"/>
  <c r="BV179" i="5"/>
  <c r="AR179" i="5"/>
  <c r="N179" i="5"/>
  <c r="BT179" i="5"/>
  <c r="X179" i="5"/>
  <c r="BE179" i="5"/>
  <c r="V179" i="5"/>
  <c r="BD179" i="5"/>
  <c r="M179" i="5"/>
  <c r="BB179" i="5"/>
  <c r="D179" i="5"/>
  <c r="AT179" i="5"/>
  <c r="CH179" i="5"/>
  <c r="AS179" i="5"/>
  <c r="CD179" i="5"/>
  <c r="AQ179" i="5"/>
  <c r="BY179" i="5"/>
  <c r="AA179" i="5"/>
  <c r="BX179" i="5"/>
  <c r="Z179" i="5"/>
  <c r="BW179" i="5"/>
  <c r="Y179" i="5"/>
  <c r="CE261" i="5"/>
  <c r="BU261" i="5"/>
  <c r="BK261" i="5"/>
  <c r="BA261" i="5"/>
  <c r="AQ261" i="5"/>
  <c r="AG261" i="5"/>
  <c r="W261" i="5"/>
  <c r="M261" i="5"/>
  <c r="CD261" i="5"/>
  <c r="BT261" i="5"/>
  <c r="BJ261" i="5"/>
  <c r="AZ261" i="5"/>
  <c r="AP261" i="5"/>
  <c r="AF261" i="5"/>
  <c r="V261" i="5"/>
  <c r="L261" i="5"/>
  <c r="CC261" i="5"/>
  <c r="BS261" i="5"/>
  <c r="BI261" i="5"/>
  <c r="AY261" i="5"/>
  <c r="AO261" i="5"/>
  <c r="AE261" i="5"/>
  <c r="U261" i="5"/>
  <c r="K261" i="5"/>
  <c r="CF261" i="5"/>
  <c r="BV261" i="5"/>
  <c r="BL261" i="5"/>
  <c r="BB261" i="5"/>
  <c r="AR261" i="5"/>
  <c r="AH261" i="5"/>
  <c r="X261" i="5"/>
  <c r="N261" i="5"/>
  <c r="D261" i="5"/>
  <c r="BY261" i="5"/>
  <c r="BG261" i="5"/>
  <c r="AS261" i="5"/>
  <c r="AA261" i="5"/>
  <c r="I261" i="5"/>
  <c r="BX261" i="5"/>
  <c r="BF261" i="5"/>
  <c r="AN261" i="5"/>
  <c r="Z261" i="5"/>
  <c r="H261" i="5"/>
  <c r="BW261" i="5"/>
  <c r="BE261" i="5"/>
  <c r="AM261" i="5"/>
  <c r="Y261" i="5"/>
  <c r="G261" i="5"/>
  <c r="BZ261" i="5"/>
  <c r="BH261" i="5"/>
  <c r="AT261" i="5"/>
  <c r="AB261" i="5"/>
  <c r="J261" i="5"/>
  <c r="BR261" i="5"/>
  <c r="AV261" i="5"/>
  <c r="R261" i="5"/>
  <c r="BQ261" i="5"/>
  <c r="AU261" i="5"/>
  <c r="Q261" i="5"/>
  <c r="BP261" i="5"/>
  <c r="AL261" i="5"/>
  <c r="P261" i="5"/>
  <c r="BO261" i="5"/>
  <c r="AK261" i="5"/>
  <c r="O261" i="5"/>
  <c r="BN261" i="5"/>
  <c r="AJ261" i="5"/>
  <c r="F261" i="5"/>
  <c r="BM261" i="5"/>
  <c r="AI261" i="5"/>
  <c r="E261" i="5"/>
  <c r="CH261" i="5"/>
  <c r="BD261" i="5"/>
  <c r="AD261" i="5"/>
  <c r="CA261" i="5"/>
  <c r="AW261" i="5"/>
  <c r="S261" i="5"/>
  <c r="CB261" i="5"/>
  <c r="BC261" i="5"/>
  <c r="AX261" i="5"/>
  <c r="AC261" i="5"/>
  <c r="T261" i="5"/>
  <c r="CE333" i="5"/>
  <c r="BU333" i="5"/>
  <c r="BK333" i="5"/>
  <c r="BA333" i="5"/>
  <c r="AQ333" i="5"/>
  <c r="AG333" i="5"/>
  <c r="W333" i="5"/>
  <c r="M333" i="5"/>
  <c r="CD333" i="5"/>
  <c r="BT333" i="5"/>
  <c r="BJ333" i="5"/>
  <c r="AZ333" i="5"/>
  <c r="AP333" i="5"/>
  <c r="AF333" i="5"/>
  <c r="V333" i="5"/>
  <c r="L333" i="5"/>
  <c r="CC333" i="5"/>
  <c r="BS333" i="5"/>
  <c r="BI333" i="5"/>
  <c r="AY333" i="5"/>
  <c r="AO333" i="5"/>
  <c r="AE333" i="5"/>
  <c r="U333" i="5"/>
  <c r="K333" i="5"/>
  <c r="BY333" i="5"/>
  <c r="BL333" i="5"/>
  <c r="AV333" i="5"/>
  <c r="AI333" i="5"/>
  <c r="S333" i="5"/>
  <c r="F333" i="5"/>
  <c r="BX333" i="5"/>
  <c r="BH333" i="5"/>
  <c r="AU333" i="5"/>
  <c r="AH333" i="5"/>
  <c r="R333" i="5"/>
  <c r="E333" i="5"/>
  <c r="BW333" i="5"/>
  <c r="BG333" i="5"/>
  <c r="AT333" i="5"/>
  <c r="AD333" i="5"/>
  <c r="Q333" i="5"/>
  <c r="D333" i="5"/>
  <c r="BZ333" i="5"/>
  <c r="BM333" i="5"/>
  <c r="AW333" i="5"/>
  <c r="AJ333" i="5"/>
  <c r="T333" i="5"/>
  <c r="G333" i="5"/>
  <c r="BV333" i="5"/>
  <c r="BB333" i="5"/>
  <c r="AA333" i="5"/>
  <c r="BR333" i="5"/>
  <c r="AX333" i="5"/>
  <c r="Z333" i="5"/>
  <c r="BQ333" i="5"/>
  <c r="AS333" i="5"/>
  <c r="Y333" i="5"/>
  <c r="BP333" i="5"/>
  <c r="AR333" i="5"/>
  <c r="X333" i="5"/>
  <c r="BO333" i="5"/>
  <c r="AN333" i="5"/>
  <c r="P333" i="5"/>
  <c r="CH333" i="5"/>
  <c r="BN333" i="5"/>
  <c r="AM333" i="5"/>
  <c r="O333" i="5"/>
  <c r="CG333" i="5"/>
  <c r="BF333" i="5"/>
  <c r="AL333" i="5"/>
  <c r="N333" i="5"/>
  <c r="CF333" i="5"/>
  <c r="BE333" i="5"/>
  <c r="AK333" i="5"/>
  <c r="J333" i="5"/>
  <c r="CB333" i="5"/>
  <c r="BD333" i="5"/>
  <c r="AC333" i="5"/>
  <c r="I333" i="5"/>
  <c r="CA333" i="5"/>
  <c r="BC333" i="5"/>
  <c r="AB333" i="5"/>
  <c r="H333" i="5"/>
  <c r="CC55" i="5"/>
  <c r="BS55" i="5"/>
  <c r="BI55" i="5"/>
  <c r="AY55" i="5"/>
  <c r="AO55" i="5"/>
  <c r="AE55" i="5"/>
  <c r="U55" i="5"/>
  <c r="K55" i="5"/>
  <c r="CB55" i="5"/>
  <c r="BR55" i="5"/>
  <c r="BH55" i="5"/>
  <c r="AX55" i="5"/>
  <c r="AN55" i="5"/>
  <c r="AD55" i="5"/>
  <c r="T55" i="5"/>
  <c r="J55" i="5"/>
  <c r="CA55" i="5"/>
  <c r="BQ55" i="5"/>
  <c r="BG55" i="5"/>
  <c r="AW55" i="5"/>
  <c r="AM55" i="5"/>
  <c r="AC55" i="5"/>
  <c r="S55" i="5"/>
  <c r="I55" i="5"/>
  <c r="CD55" i="5"/>
  <c r="BT55" i="5"/>
  <c r="BJ55" i="5"/>
  <c r="AZ55" i="5"/>
  <c r="AP55" i="5"/>
  <c r="AF55" i="5"/>
  <c r="V55" i="5"/>
  <c r="L55" i="5"/>
  <c r="BX55" i="5"/>
  <c r="BF55" i="5"/>
  <c r="AR55" i="5"/>
  <c r="Z55" i="5"/>
  <c r="H55" i="5"/>
  <c r="BW55" i="5"/>
  <c r="BE55" i="5"/>
  <c r="AQ55" i="5"/>
  <c r="Y55" i="5"/>
  <c r="G55" i="5"/>
  <c r="BV55" i="5"/>
  <c r="BD55" i="5"/>
  <c r="AL55" i="5"/>
  <c r="X55" i="5"/>
  <c r="F55" i="5"/>
  <c r="CE55" i="5"/>
  <c r="BM55" i="5"/>
  <c r="AU55" i="5"/>
  <c r="AG55" i="5"/>
  <c r="O55" i="5"/>
  <c r="CF55" i="5"/>
  <c r="BB55" i="5"/>
  <c r="AA55" i="5"/>
  <c r="BZ55" i="5"/>
  <c r="BA55" i="5"/>
  <c r="W55" i="5"/>
  <c r="BY55" i="5"/>
  <c r="AV55" i="5"/>
  <c r="R55" i="5"/>
  <c r="BU55" i="5"/>
  <c r="AT55" i="5"/>
  <c r="Q55" i="5"/>
  <c r="BP55" i="5"/>
  <c r="AS55" i="5"/>
  <c r="P55" i="5"/>
  <c r="BO55" i="5"/>
  <c r="AK55" i="5"/>
  <c r="N55" i="5"/>
  <c r="BN55" i="5"/>
  <c r="AJ55" i="5"/>
  <c r="M55" i="5"/>
  <c r="BL55" i="5"/>
  <c r="AI55" i="5"/>
  <c r="E55" i="5"/>
  <c r="CH55" i="5"/>
  <c r="BK55" i="5"/>
  <c r="AH55" i="5"/>
  <c r="D55" i="5"/>
  <c r="CG55" i="5"/>
  <c r="BC55" i="5"/>
  <c r="AB55" i="5"/>
  <c r="BY282" i="5"/>
  <c r="BO282" i="5"/>
  <c r="BE282" i="5"/>
  <c r="AU282" i="5"/>
  <c r="AK282" i="5"/>
  <c r="AA282" i="5"/>
  <c r="Q282" i="5"/>
  <c r="G282" i="5"/>
  <c r="BX282" i="5"/>
  <c r="BN282" i="5"/>
  <c r="BD282" i="5"/>
  <c r="AT282" i="5"/>
  <c r="AJ282" i="5"/>
  <c r="Z282" i="5"/>
  <c r="P282" i="5"/>
  <c r="F282" i="5"/>
  <c r="CG282" i="5"/>
  <c r="BW282" i="5"/>
  <c r="BM282" i="5"/>
  <c r="BC282" i="5"/>
  <c r="AS282" i="5"/>
  <c r="AI282" i="5"/>
  <c r="Y282" i="5"/>
  <c r="O282" i="5"/>
  <c r="E282" i="5"/>
  <c r="BZ282" i="5"/>
  <c r="BP282" i="5"/>
  <c r="BF282" i="5"/>
  <c r="AV282" i="5"/>
  <c r="AL282" i="5"/>
  <c r="AB282" i="5"/>
  <c r="R282" i="5"/>
  <c r="H282" i="5"/>
  <c r="BS282" i="5"/>
  <c r="BA282" i="5"/>
  <c r="AM282" i="5"/>
  <c r="U282" i="5"/>
  <c r="CF282" i="5"/>
  <c r="BR282" i="5"/>
  <c r="AZ282" i="5"/>
  <c r="AH282" i="5"/>
  <c r="T282" i="5"/>
  <c r="CE282" i="5"/>
  <c r="BQ282" i="5"/>
  <c r="AY282" i="5"/>
  <c r="AG282" i="5"/>
  <c r="S282" i="5"/>
  <c r="BT282" i="5"/>
  <c r="BB282" i="5"/>
  <c r="AN282" i="5"/>
  <c r="V282" i="5"/>
  <c r="D282" i="5"/>
  <c r="BV282" i="5"/>
  <c r="AR282" i="5"/>
  <c r="N282" i="5"/>
  <c r="BU282" i="5"/>
  <c r="AQ282" i="5"/>
  <c r="M282" i="5"/>
  <c r="BL282" i="5"/>
  <c r="AP282" i="5"/>
  <c r="L282" i="5"/>
  <c r="BK282" i="5"/>
  <c r="AO282" i="5"/>
  <c r="K282" i="5"/>
  <c r="BJ282" i="5"/>
  <c r="AF282" i="5"/>
  <c r="J282" i="5"/>
  <c r="BI282" i="5"/>
  <c r="AE282" i="5"/>
  <c r="I282" i="5"/>
  <c r="CD282" i="5"/>
  <c r="BH282" i="5"/>
  <c r="AD282" i="5"/>
  <c r="CB282" i="5"/>
  <c r="AX282" i="5"/>
  <c r="X282" i="5"/>
  <c r="CA282" i="5"/>
  <c r="AW282" i="5"/>
  <c r="W282" i="5"/>
  <c r="CC282" i="5"/>
  <c r="BG282" i="5"/>
  <c r="AC282" i="5"/>
  <c r="N6" i="3"/>
  <c r="M6" i="3"/>
  <c r="N249" i="3"/>
  <c r="M249" i="3"/>
  <c r="N495" i="3"/>
  <c r="M495" i="3"/>
  <c r="L312" i="3"/>
  <c r="CB547" i="5"/>
  <c r="BR547" i="5"/>
  <c r="BH547" i="5"/>
  <c r="AX547" i="5"/>
  <c r="AN547" i="5"/>
  <c r="AD547" i="5"/>
  <c r="T547" i="5"/>
  <c r="J547" i="5"/>
  <c r="CA547" i="5"/>
  <c r="BQ547" i="5"/>
  <c r="BG547" i="5"/>
  <c r="AW547" i="5"/>
  <c r="AM547" i="5"/>
  <c r="AC547" i="5"/>
  <c r="S547" i="5"/>
  <c r="I547" i="5"/>
  <c r="BZ547" i="5"/>
  <c r="BP547" i="5"/>
  <c r="BF547" i="5"/>
  <c r="AV547" i="5"/>
  <c r="AL547" i="5"/>
  <c r="AB547" i="5"/>
  <c r="R547" i="5"/>
  <c r="H547" i="5"/>
  <c r="CD547" i="5"/>
  <c r="BT547" i="5"/>
  <c r="BJ547" i="5"/>
  <c r="AZ547" i="5"/>
  <c r="AP547" i="5"/>
  <c r="AF547" i="5"/>
  <c r="V547" i="5"/>
  <c r="L547" i="5"/>
  <c r="BY547" i="5"/>
  <c r="BK547" i="5"/>
  <c r="AS547" i="5"/>
  <c r="AA547" i="5"/>
  <c r="M547" i="5"/>
  <c r="BX547" i="5"/>
  <c r="BI547" i="5"/>
  <c r="AR547" i="5"/>
  <c r="Z547" i="5"/>
  <c r="K547" i="5"/>
  <c r="BW547" i="5"/>
  <c r="BE547" i="5"/>
  <c r="BO547" i="5"/>
  <c r="AT547" i="5"/>
  <c r="X547" i="5"/>
  <c r="D547" i="5"/>
  <c r="BN547" i="5"/>
  <c r="AQ547" i="5"/>
  <c r="W547" i="5"/>
  <c r="CH547" i="5"/>
  <c r="BM547" i="5"/>
  <c r="AO547" i="5"/>
  <c r="U547" i="5"/>
  <c r="CE547" i="5"/>
  <c r="AY547" i="5"/>
  <c r="P547" i="5"/>
  <c r="CC547" i="5"/>
  <c r="AU547" i="5"/>
  <c r="O547" i="5"/>
  <c r="BV547" i="5"/>
  <c r="AK547" i="5"/>
  <c r="N547" i="5"/>
  <c r="BS547" i="5"/>
  <c r="AE547" i="5"/>
  <c r="BL547" i="5"/>
  <c r="Y547" i="5"/>
  <c r="BD547" i="5"/>
  <c r="Q547" i="5"/>
  <c r="CF547" i="5"/>
  <c r="AH547" i="5"/>
  <c r="CG547" i="5"/>
  <c r="E547" i="5"/>
  <c r="BU547" i="5"/>
  <c r="BC547" i="5"/>
  <c r="G547" i="5"/>
  <c r="F547" i="5"/>
  <c r="BB547" i="5"/>
  <c r="AI547" i="5"/>
  <c r="BA547" i="5"/>
  <c r="AJ547" i="5"/>
  <c r="AG547" i="5"/>
  <c r="CG306" i="5"/>
  <c r="BW306" i="5"/>
  <c r="BM306" i="5"/>
  <c r="BC306" i="5"/>
  <c r="AS306" i="5"/>
  <c r="AI306" i="5"/>
  <c r="Y306" i="5"/>
  <c r="O306" i="5"/>
  <c r="E306" i="5"/>
  <c r="CF306" i="5"/>
  <c r="BV306" i="5"/>
  <c r="BL306" i="5"/>
  <c r="BB306" i="5"/>
  <c r="AR306" i="5"/>
  <c r="AH306" i="5"/>
  <c r="X306" i="5"/>
  <c r="N306" i="5"/>
  <c r="D306" i="5"/>
  <c r="CE306" i="5"/>
  <c r="BU306" i="5"/>
  <c r="BK306" i="5"/>
  <c r="BA306" i="5"/>
  <c r="AQ306" i="5"/>
  <c r="AG306" i="5"/>
  <c r="W306" i="5"/>
  <c r="M306" i="5"/>
  <c r="BX306" i="5"/>
  <c r="BN306" i="5"/>
  <c r="BD306" i="5"/>
  <c r="AT306" i="5"/>
  <c r="AJ306" i="5"/>
  <c r="Z306" i="5"/>
  <c r="P306" i="5"/>
  <c r="F306" i="5"/>
  <c r="CB306" i="5"/>
  <c r="BJ306" i="5"/>
  <c r="AV306" i="5"/>
  <c r="AD306" i="5"/>
  <c r="L306" i="5"/>
  <c r="CA306" i="5"/>
  <c r="BI306" i="5"/>
  <c r="AU306" i="5"/>
  <c r="AC306" i="5"/>
  <c r="K306" i="5"/>
  <c r="BZ306" i="5"/>
  <c r="BH306" i="5"/>
  <c r="AP306" i="5"/>
  <c r="AB306" i="5"/>
  <c r="J306" i="5"/>
  <c r="CC306" i="5"/>
  <c r="BO306" i="5"/>
  <c r="AW306" i="5"/>
  <c r="AE306" i="5"/>
  <c r="Q306" i="5"/>
  <c r="CD306" i="5"/>
  <c r="AZ306" i="5"/>
  <c r="V306" i="5"/>
  <c r="BY306" i="5"/>
  <c r="AY306" i="5"/>
  <c r="U306" i="5"/>
  <c r="BT306" i="5"/>
  <c r="AX306" i="5"/>
  <c r="T306" i="5"/>
  <c r="BE306" i="5"/>
  <c r="AA306" i="5"/>
  <c r="AO306" i="5"/>
  <c r="G306" i="5"/>
  <c r="AN306" i="5"/>
  <c r="AM306" i="5"/>
  <c r="AL306" i="5"/>
  <c r="BS306" i="5"/>
  <c r="AK306" i="5"/>
  <c r="BR306" i="5"/>
  <c r="AF306" i="5"/>
  <c r="BQ306" i="5"/>
  <c r="S306" i="5"/>
  <c r="BP306" i="5"/>
  <c r="R306" i="5"/>
  <c r="BG306" i="5"/>
  <c r="I306" i="5"/>
  <c r="BF306" i="5"/>
  <c r="H306" i="5"/>
  <c r="CD137" i="5"/>
  <c r="BT137" i="5"/>
  <c r="BJ137" i="5"/>
  <c r="AZ137" i="5"/>
  <c r="AP137" i="5"/>
  <c r="AF137" i="5"/>
  <c r="V137" i="5"/>
  <c r="L137" i="5"/>
  <c r="CC137" i="5"/>
  <c r="BS137" i="5"/>
  <c r="BI137" i="5"/>
  <c r="AY137" i="5"/>
  <c r="AO137" i="5"/>
  <c r="AE137" i="5"/>
  <c r="U137" i="5"/>
  <c r="K137" i="5"/>
  <c r="CB137" i="5"/>
  <c r="BR137" i="5"/>
  <c r="BH137" i="5"/>
  <c r="AX137" i="5"/>
  <c r="AN137" i="5"/>
  <c r="AD137" i="5"/>
  <c r="T137" i="5"/>
  <c r="J137" i="5"/>
  <c r="CE137" i="5"/>
  <c r="BU137" i="5"/>
  <c r="BK137" i="5"/>
  <c r="BA137" i="5"/>
  <c r="AQ137" i="5"/>
  <c r="AG137" i="5"/>
  <c r="W137" i="5"/>
  <c r="M137" i="5"/>
  <c r="CA137" i="5"/>
  <c r="BM137" i="5"/>
  <c r="AU137" i="5"/>
  <c r="AC137" i="5"/>
  <c r="O137" i="5"/>
  <c r="BZ137" i="5"/>
  <c r="BL137" i="5"/>
  <c r="AT137" i="5"/>
  <c r="AB137" i="5"/>
  <c r="N137" i="5"/>
  <c r="BY137" i="5"/>
  <c r="BG137" i="5"/>
  <c r="AS137" i="5"/>
  <c r="AA137" i="5"/>
  <c r="I137" i="5"/>
  <c r="CG137" i="5"/>
  <c r="BO137" i="5"/>
  <c r="AW137" i="5"/>
  <c r="AI137" i="5"/>
  <c r="Q137" i="5"/>
  <c r="BP137" i="5"/>
  <c r="AL137" i="5"/>
  <c r="H137" i="5"/>
  <c r="BN137" i="5"/>
  <c r="AK137" i="5"/>
  <c r="G137" i="5"/>
  <c r="BF137" i="5"/>
  <c r="AJ137" i="5"/>
  <c r="F137" i="5"/>
  <c r="BV137" i="5"/>
  <c r="AR137" i="5"/>
  <c r="R137" i="5"/>
  <c r="BQ137" i="5"/>
  <c r="X137" i="5"/>
  <c r="BE137" i="5"/>
  <c r="S137" i="5"/>
  <c r="BD137" i="5"/>
  <c r="P137" i="5"/>
  <c r="BC137" i="5"/>
  <c r="E137" i="5"/>
  <c r="BB137" i="5"/>
  <c r="D137" i="5"/>
  <c r="AV137" i="5"/>
  <c r="BW137" i="5"/>
  <c r="Y137" i="5"/>
  <c r="AM137" i="5"/>
  <c r="CH137" i="5"/>
  <c r="CF137" i="5"/>
  <c r="BX137" i="5"/>
  <c r="AH137" i="5"/>
  <c r="Z137" i="5"/>
  <c r="CD350" i="5"/>
  <c r="BT350" i="5"/>
  <c r="BJ350" i="5"/>
  <c r="AZ350" i="5"/>
  <c r="AP350" i="5"/>
  <c r="AF350" i="5"/>
  <c r="V350" i="5"/>
  <c r="L350" i="5"/>
  <c r="BV350" i="5"/>
  <c r="BK350" i="5"/>
  <c r="AY350" i="5"/>
  <c r="AN350" i="5"/>
  <c r="AC350" i="5"/>
  <c r="R350" i="5"/>
  <c r="G350" i="5"/>
  <c r="BY350" i="5"/>
  <c r="BM350" i="5"/>
  <c r="BA350" i="5"/>
  <c r="AM350" i="5"/>
  <c r="AA350" i="5"/>
  <c r="O350" i="5"/>
  <c r="BX350" i="5"/>
  <c r="BL350" i="5"/>
  <c r="AX350" i="5"/>
  <c r="AL350" i="5"/>
  <c r="Z350" i="5"/>
  <c r="N350" i="5"/>
  <c r="BW350" i="5"/>
  <c r="BI350" i="5"/>
  <c r="AW350" i="5"/>
  <c r="AK350" i="5"/>
  <c r="Y350" i="5"/>
  <c r="M350" i="5"/>
  <c r="CH350" i="5"/>
  <c r="BU350" i="5"/>
  <c r="BH350" i="5"/>
  <c r="AV350" i="5"/>
  <c r="AJ350" i="5"/>
  <c r="X350" i="5"/>
  <c r="K350" i="5"/>
  <c r="CF350" i="5"/>
  <c r="BS350" i="5"/>
  <c r="BG350" i="5"/>
  <c r="AU350" i="5"/>
  <c r="AI350" i="5"/>
  <c r="W350" i="5"/>
  <c r="J350" i="5"/>
  <c r="CE350" i="5"/>
  <c r="BR350" i="5"/>
  <c r="BF350" i="5"/>
  <c r="AT350" i="5"/>
  <c r="AH350" i="5"/>
  <c r="U350" i="5"/>
  <c r="CC350" i="5"/>
  <c r="BQ350" i="5"/>
  <c r="BE350" i="5"/>
  <c r="AS350" i="5"/>
  <c r="AG350" i="5"/>
  <c r="T350" i="5"/>
  <c r="H350" i="5"/>
  <c r="CB350" i="5"/>
  <c r="BP350" i="5"/>
  <c r="BD350" i="5"/>
  <c r="AR350" i="5"/>
  <c r="AE350" i="5"/>
  <c r="S350" i="5"/>
  <c r="F350" i="5"/>
  <c r="BN350" i="5"/>
  <c r="E350" i="5"/>
  <c r="BC350" i="5"/>
  <c r="D350" i="5"/>
  <c r="BB350" i="5"/>
  <c r="BO350" i="5"/>
  <c r="I350" i="5"/>
  <c r="AD350" i="5"/>
  <c r="AB350" i="5"/>
  <c r="Q350" i="5"/>
  <c r="P350" i="5"/>
  <c r="CA350" i="5"/>
  <c r="BZ350" i="5"/>
  <c r="AQ350" i="5"/>
  <c r="AO350" i="5"/>
  <c r="CH444" i="5"/>
  <c r="BX444" i="5"/>
  <c r="BN444" i="5"/>
  <c r="BD444" i="5"/>
  <c r="AT444" i="5"/>
  <c r="AJ444" i="5"/>
  <c r="Z444" i="5"/>
  <c r="P444" i="5"/>
  <c r="F444" i="5"/>
  <c r="CA444" i="5"/>
  <c r="BP444" i="5"/>
  <c r="BE444" i="5"/>
  <c r="AS444" i="5"/>
  <c r="AH444" i="5"/>
  <c r="W444" i="5"/>
  <c r="L444" i="5"/>
  <c r="BZ444" i="5"/>
  <c r="BO444" i="5"/>
  <c r="BC444" i="5"/>
  <c r="AR444" i="5"/>
  <c r="AG444" i="5"/>
  <c r="V444" i="5"/>
  <c r="K444" i="5"/>
  <c r="BY444" i="5"/>
  <c r="BM444" i="5"/>
  <c r="BB444" i="5"/>
  <c r="AQ444" i="5"/>
  <c r="AF444" i="5"/>
  <c r="U444" i="5"/>
  <c r="J444" i="5"/>
  <c r="BT444" i="5"/>
  <c r="BF444" i="5"/>
  <c r="AN444" i="5"/>
  <c r="Y444" i="5"/>
  <c r="H444" i="5"/>
  <c r="BS444" i="5"/>
  <c r="BA444" i="5"/>
  <c r="AM444" i="5"/>
  <c r="X444" i="5"/>
  <c r="G444" i="5"/>
  <c r="CF444" i="5"/>
  <c r="BR444" i="5"/>
  <c r="AZ444" i="5"/>
  <c r="AL444" i="5"/>
  <c r="T444" i="5"/>
  <c r="E444" i="5"/>
  <c r="BV444" i="5"/>
  <c r="BH444" i="5"/>
  <c r="AP444" i="5"/>
  <c r="AB444" i="5"/>
  <c r="M444" i="5"/>
  <c r="CC444" i="5"/>
  <c r="AY444" i="5"/>
  <c r="AC444" i="5"/>
  <c r="CB444" i="5"/>
  <c r="AX444" i="5"/>
  <c r="AA444" i="5"/>
  <c r="BW444" i="5"/>
  <c r="AW444" i="5"/>
  <c r="S444" i="5"/>
  <c r="BU444" i="5"/>
  <c r="AV444" i="5"/>
  <c r="R444" i="5"/>
  <c r="BQ444" i="5"/>
  <c r="AU444" i="5"/>
  <c r="Q444" i="5"/>
  <c r="BL444" i="5"/>
  <c r="AO444" i="5"/>
  <c r="O444" i="5"/>
  <c r="BK444" i="5"/>
  <c r="AK444" i="5"/>
  <c r="N444" i="5"/>
  <c r="CE444" i="5"/>
  <c r="BI444" i="5"/>
  <c r="AE444" i="5"/>
  <c r="D444" i="5"/>
  <c r="BJ444" i="5"/>
  <c r="BG444" i="5"/>
  <c r="AI444" i="5"/>
  <c r="CD444" i="5"/>
  <c r="I444" i="5"/>
  <c r="AD444" i="5"/>
  <c r="BY34" i="5"/>
  <c r="BO34" i="5"/>
  <c r="BE34" i="5"/>
  <c r="AU34" i="5"/>
  <c r="AK34" i="5"/>
  <c r="AA34" i="5"/>
  <c r="Q34" i="5"/>
  <c r="G34" i="5"/>
  <c r="CH34" i="5"/>
  <c r="BX34" i="5"/>
  <c r="BN34" i="5"/>
  <c r="BD34" i="5"/>
  <c r="AT34" i="5"/>
  <c r="AJ34" i="5"/>
  <c r="Z34" i="5"/>
  <c r="P34" i="5"/>
  <c r="F34" i="5"/>
  <c r="CG34" i="5"/>
  <c r="BW34" i="5"/>
  <c r="BM34" i="5"/>
  <c r="BC34" i="5"/>
  <c r="AS34" i="5"/>
  <c r="AI34" i="5"/>
  <c r="Y34" i="5"/>
  <c r="O34" i="5"/>
  <c r="E34" i="5"/>
  <c r="BZ34" i="5"/>
  <c r="BP34" i="5"/>
  <c r="BF34" i="5"/>
  <c r="AV34" i="5"/>
  <c r="AL34" i="5"/>
  <c r="AB34" i="5"/>
  <c r="R34" i="5"/>
  <c r="H34" i="5"/>
  <c r="CD34" i="5"/>
  <c r="BL34" i="5"/>
  <c r="AX34" i="5"/>
  <c r="AF34" i="5"/>
  <c r="N34" i="5"/>
  <c r="BR34" i="5"/>
  <c r="AY34" i="5"/>
  <c r="AE34" i="5"/>
  <c r="L34" i="5"/>
  <c r="CF34" i="5"/>
  <c r="BQ34" i="5"/>
  <c r="AW34" i="5"/>
  <c r="AD34" i="5"/>
  <c r="K34" i="5"/>
  <c r="CE34" i="5"/>
  <c r="BK34" i="5"/>
  <c r="AR34" i="5"/>
  <c r="AC34" i="5"/>
  <c r="J34" i="5"/>
  <c r="CC34" i="5"/>
  <c r="BJ34" i="5"/>
  <c r="AQ34" i="5"/>
  <c r="X34" i="5"/>
  <c r="I34" i="5"/>
  <c r="CB34" i="5"/>
  <c r="BI34" i="5"/>
  <c r="AP34" i="5"/>
  <c r="W34" i="5"/>
  <c r="D34" i="5"/>
  <c r="CA34" i="5"/>
  <c r="BH34" i="5"/>
  <c r="AO34" i="5"/>
  <c r="V34" i="5"/>
  <c r="BV34" i="5"/>
  <c r="BG34" i="5"/>
  <c r="AN34" i="5"/>
  <c r="U34" i="5"/>
  <c r="BU34" i="5"/>
  <c r="BB34" i="5"/>
  <c r="AM34" i="5"/>
  <c r="T34" i="5"/>
  <c r="BT34" i="5"/>
  <c r="BA34" i="5"/>
  <c r="AH34" i="5"/>
  <c r="S34" i="5"/>
  <c r="BS34" i="5"/>
  <c r="AZ34" i="5"/>
  <c r="AG34" i="5"/>
  <c r="M34" i="5"/>
  <c r="CC65" i="5"/>
  <c r="BS65" i="5"/>
  <c r="BI65" i="5"/>
  <c r="AY65" i="5"/>
  <c r="AO65" i="5"/>
  <c r="AE65" i="5"/>
  <c r="U65" i="5"/>
  <c r="K65" i="5"/>
  <c r="CB65" i="5"/>
  <c r="BR65" i="5"/>
  <c r="BH65" i="5"/>
  <c r="AX65" i="5"/>
  <c r="AN65" i="5"/>
  <c r="AD65" i="5"/>
  <c r="T65" i="5"/>
  <c r="J65" i="5"/>
  <c r="CA65" i="5"/>
  <c r="BQ65" i="5"/>
  <c r="BG65" i="5"/>
  <c r="AW65" i="5"/>
  <c r="AM65" i="5"/>
  <c r="AC65" i="5"/>
  <c r="S65" i="5"/>
  <c r="I65" i="5"/>
  <c r="CD65" i="5"/>
  <c r="BT65" i="5"/>
  <c r="BJ65" i="5"/>
  <c r="AZ65" i="5"/>
  <c r="AP65" i="5"/>
  <c r="AF65" i="5"/>
  <c r="V65" i="5"/>
  <c r="L65" i="5"/>
  <c r="CF65" i="5"/>
  <c r="BN65" i="5"/>
  <c r="AV65" i="5"/>
  <c r="AH65" i="5"/>
  <c r="P65" i="5"/>
  <c r="CE65" i="5"/>
  <c r="BM65" i="5"/>
  <c r="AU65" i="5"/>
  <c r="AG65" i="5"/>
  <c r="O65" i="5"/>
  <c r="BZ65" i="5"/>
  <c r="BL65" i="5"/>
  <c r="AT65" i="5"/>
  <c r="AB65" i="5"/>
  <c r="N65" i="5"/>
  <c r="BU65" i="5"/>
  <c r="BC65" i="5"/>
  <c r="AK65" i="5"/>
  <c r="W65" i="5"/>
  <c r="E65" i="5"/>
  <c r="BD65" i="5"/>
  <c r="Z65" i="5"/>
  <c r="BY65" i="5"/>
  <c r="BB65" i="5"/>
  <c r="Y65" i="5"/>
  <c r="BX65" i="5"/>
  <c r="BA65" i="5"/>
  <c r="X65" i="5"/>
  <c r="BW65" i="5"/>
  <c r="AS65" i="5"/>
  <c r="R65" i="5"/>
  <c r="BV65" i="5"/>
  <c r="AR65" i="5"/>
  <c r="Q65" i="5"/>
  <c r="BP65" i="5"/>
  <c r="AQ65" i="5"/>
  <c r="M65" i="5"/>
  <c r="BO65" i="5"/>
  <c r="AL65" i="5"/>
  <c r="H65" i="5"/>
  <c r="BK65" i="5"/>
  <c r="AJ65" i="5"/>
  <c r="G65" i="5"/>
  <c r="BF65" i="5"/>
  <c r="AI65" i="5"/>
  <c r="F65" i="5"/>
  <c r="CH65" i="5"/>
  <c r="BE65" i="5"/>
  <c r="AA65" i="5"/>
  <c r="D65" i="5"/>
  <c r="O14" i="4"/>
  <c r="O8" i="4"/>
  <c r="O113" i="4"/>
  <c r="O133" i="4"/>
  <c r="O247" i="4"/>
  <c r="O72" i="4"/>
  <c r="O83" i="4"/>
  <c r="O151" i="4"/>
  <c r="O71" i="4"/>
  <c r="O25" i="4"/>
  <c r="O16" i="4"/>
  <c r="O67" i="4"/>
  <c r="O53" i="4"/>
  <c r="O82" i="4"/>
  <c r="O182" i="4"/>
  <c r="O282" i="4"/>
  <c r="O369" i="4"/>
  <c r="O291" i="4"/>
  <c r="O443" i="4"/>
  <c r="O80" i="4"/>
  <c r="O180" i="4"/>
  <c r="O280" i="4"/>
  <c r="O368" i="4"/>
  <c r="O179" i="4"/>
  <c r="O279" i="4"/>
  <c r="O430" i="4"/>
  <c r="O88" i="4"/>
  <c r="O188" i="4"/>
  <c r="O288" i="4"/>
  <c r="O373" i="4"/>
  <c r="O463" i="4"/>
  <c r="O66" i="4"/>
  <c r="O166" i="4"/>
  <c r="O266" i="4"/>
  <c r="O355" i="4"/>
  <c r="O448" i="4"/>
  <c r="O225" i="4"/>
  <c r="O325" i="4"/>
  <c r="O114" i="4"/>
  <c r="O214" i="4"/>
  <c r="O314" i="4"/>
  <c r="O387" i="4"/>
  <c r="O183" i="4"/>
  <c r="O283" i="4"/>
  <c r="O432" i="4"/>
  <c r="O498" i="4"/>
  <c r="O371" i="4"/>
  <c r="O471" i="4"/>
  <c r="O429" i="4"/>
  <c r="N289" i="3"/>
  <c r="M289" i="3"/>
  <c r="N214" i="3"/>
  <c r="M214" i="3"/>
  <c r="BZ432" i="5"/>
  <c r="BP432" i="5"/>
  <c r="BF432" i="5"/>
  <c r="AV432" i="5"/>
  <c r="AL432" i="5"/>
  <c r="AB432" i="5"/>
  <c r="R432" i="5"/>
  <c r="H432" i="5"/>
  <c r="CB432" i="5"/>
  <c r="BQ432" i="5"/>
  <c r="BE432" i="5"/>
  <c r="AT432" i="5"/>
  <c r="AI432" i="5"/>
  <c r="X432" i="5"/>
  <c r="M432" i="5"/>
  <c r="CA432" i="5"/>
  <c r="BO432" i="5"/>
  <c r="BD432" i="5"/>
  <c r="AS432" i="5"/>
  <c r="AH432" i="5"/>
  <c r="W432" i="5"/>
  <c r="L432" i="5"/>
  <c r="BY432" i="5"/>
  <c r="BN432" i="5"/>
  <c r="BC432" i="5"/>
  <c r="AR432" i="5"/>
  <c r="AG432" i="5"/>
  <c r="V432" i="5"/>
  <c r="K432" i="5"/>
  <c r="CD432" i="5"/>
  <c r="BS432" i="5"/>
  <c r="BH432" i="5"/>
  <c r="AW432" i="5"/>
  <c r="AK432" i="5"/>
  <c r="Z432" i="5"/>
  <c r="O432" i="5"/>
  <c r="D432" i="5"/>
  <c r="BX432" i="5"/>
  <c r="BI432" i="5"/>
  <c r="AO432" i="5"/>
  <c r="U432" i="5"/>
  <c r="E432" i="5"/>
  <c r="BW432" i="5"/>
  <c r="BG432" i="5"/>
  <c r="AN432" i="5"/>
  <c r="T432" i="5"/>
  <c r="BV432" i="5"/>
  <c r="BB432" i="5"/>
  <c r="AM432" i="5"/>
  <c r="S432" i="5"/>
  <c r="CE432" i="5"/>
  <c r="BK432" i="5"/>
  <c r="AQ432" i="5"/>
  <c r="AA432" i="5"/>
  <c r="G432" i="5"/>
  <c r="CF432" i="5"/>
  <c r="AY432" i="5"/>
  <c r="Q432" i="5"/>
  <c r="CC432" i="5"/>
  <c r="AX432" i="5"/>
  <c r="P432" i="5"/>
  <c r="BU432" i="5"/>
  <c r="AU432" i="5"/>
  <c r="N432" i="5"/>
  <c r="BL432" i="5"/>
  <c r="AE432" i="5"/>
  <c r="BR432" i="5"/>
  <c r="Y432" i="5"/>
  <c r="BM432" i="5"/>
  <c r="J432" i="5"/>
  <c r="BJ432" i="5"/>
  <c r="I432" i="5"/>
  <c r="AD432" i="5"/>
  <c r="BT432" i="5"/>
  <c r="BA432" i="5"/>
  <c r="AZ432" i="5"/>
  <c r="AP432" i="5"/>
  <c r="AJ432" i="5"/>
  <c r="F432" i="5"/>
  <c r="AC432" i="5"/>
  <c r="AF432" i="5"/>
  <c r="BZ234" i="5"/>
  <c r="BP234" i="5"/>
  <c r="BF234" i="5"/>
  <c r="AV234" i="5"/>
  <c r="AL234" i="5"/>
  <c r="AB234" i="5"/>
  <c r="R234" i="5"/>
  <c r="H234" i="5"/>
  <c r="BY234" i="5"/>
  <c r="BO234" i="5"/>
  <c r="BE234" i="5"/>
  <c r="AU234" i="5"/>
  <c r="AK234" i="5"/>
  <c r="AA234" i="5"/>
  <c r="Q234" i="5"/>
  <c r="G234" i="5"/>
  <c r="CH234" i="5"/>
  <c r="BX234" i="5"/>
  <c r="BN234" i="5"/>
  <c r="BD234" i="5"/>
  <c r="AT234" i="5"/>
  <c r="AJ234" i="5"/>
  <c r="Z234" i="5"/>
  <c r="P234" i="5"/>
  <c r="F234" i="5"/>
  <c r="CA234" i="5"/>
  <c r="BQ234" i="5"/>
  <c r="BG234" i="5"/>
  <c r="AW234" i="5"/>
  <c r="AM234" i="5"/>
  <c r="AC234" i="5"/>
  <c r="S234" i="5"/>
  <c r="I234" i="5"/>
  <c r="BU234" i="5"/>
  <c r="BC234" i="5"/>
  <c r="AO234" i="5"/>
  <c r="W234" i="5"/>
  <c r="E234" i="5"/>
  <c r="BT234" i="5"/>
  <c r="BB234" i="5"/>
  <c r="AN234" i="5"/>
  <c r="V234" i="5"/>
  <c r="D234" i="5"/>
  <c r="CG234" i="5"/>
  <c r="BS234" i="5"/>
  <c r="BA234" i="5"/>
  <c r="AI234" i="5"/>
  <c r="U234" i="5"/>
  <c r="BV234" i="5"/>
  <c r="BH234" i="5"/>
  <c r="AP234" i="5"/>
  <c r="X234" i="5"/>
  <c r="J234" i="5"/>
  <c r="CB234" i="5"/>
  <c r="AX234" i="5"/>
  <c r="T234" i="5"/>
  <c r="BW234" i="5"/>
  <c r="AS234" i="5"/>
  <c r="O234" i="5"/>
  <c r="BR234" i="5"/>
  <c r="AR234" i="5"/>
  <c r="N234" i="5"/>
  <c r="CD234" i="5"/>
  <c r="AZ234" i="5"/>
  <c r="AD234" i="5"/>
  <c r="BK234" i="5"/>
  <c r="M234" i="5"/>
  <c r="BJ234" i="5"/>
  <c r="L234" i="5"/>
  <c r="BI234" i="5"/>
  <c r="K234" i="5"/>
  <c r="AY234" i="5"/>
  <c r="AQ234" i="5"/>
  <c r="BM234" i="5"/>
  <c r="AE234" i="5"/>
  <c r="BL234" i="5"/>
  <c r="AH234" i="5"/>
  <c r="AG234" i="5"/>
  <c r="AF234" i="5"/>
  <c r="Y234" i="5"/>
  <c r="CF234" i="5"/>
  <c r="CE234" i="5"/>
  <c r="CC234" i="5"/>
  <c r="CF536" i="5"/>
  <c r="BV536" i="5"/>
  <c r="BL536" i="5"/>
  <c r="BB536" i="5"/>
  <c r="AR536" i="5"/>
  <c r="AH536" i="5"/>
  <c r="X536" i="5"/>
  <c r="N536" i="5"/>
  <c r="D536" i="5"/>
  <c r="CD536" i="5"/>
  <c r="BT536" i="5"/>
  <c r="BS536" i="5"/>
  <c r="BH536" i="5"/>
  <c r="AW536" i="5"/>
  <c r="AL536" i="5"/>
  <c r="AA536" i="5"/>
  <c r="P536" i="5"/>
  <c r="E536" i="5"/>
  <c r="CE536" i="5"/>
  <c r="BR536" i="5"/>
  <c r="BG536" i="5"/>
  <c r="AV536" i="5"/>
  <c r="AK536" i="5"/>
  <c r="Z536" i="5"/>
  <c r="O536" i="5"/>
  <c r="CC536" i="5"/>
  <c r="BQ536" i="5"/>
  <c r="BF536" i="5"/>
  <c r="AU536" i="5"/>
  <c r="AJ536" i="5"/>
  <c r="Y536" i="5"/>
  <c r="M536" i="5"/>
  <c r="BO536" i="5"/>
  <c r="AZ536" i="5"/>
  <c r="AI536" i="5"/>
  <c r="T536" i="5"/>
  <c r="F536" i="5"/>
  <c r="BN536" i="5"/>
  <c r="AY536" i="5"/>
  <c r="AG536" i="5"/>
  <c r="S536" i="5"/>
  <c r="CB536" i="5"/>
  <c r="BM536" i="5"/>
  <c r="AX536" i="5"/>
  <c r="AF536" i="5"/>
  <c r="R536" i="5"/>
  <c r="BU536" i="5"/>
  <c r="BC536" i="5"/>
  <c r="AN536" i="5"/>
  <c r="V536" i="5"/>
  <c r="H536" i="5"/>
  <c r="BW536" i="5"/>
  <c r="AQ536" i="5"/>
  <c r="Q536" i="5"/>
  <c r="BP536" i="5"/>
  <c r="AP536" i="5"/>
  <c r="L536" i="5"/>
  <c r="BK536" i="5"/>
  <c r="AO536" i="5"/>
  <c r="K536" i="5"/>
  <c r="BY536" i="5"/>
  <c r="AT536" i="5"/>
  <c r="W536" i="5"/>
  <c r="BI536" i="5"/>
  <c r="U536" i="5"/>
  <c r="BE536" i="5"/>
  <c r="J536" i="5"/>
  <c r="BD536" i="5"/>
  <c r="I536" i="5"/>
  <c r="BX536" i="5"/>
  <c r="AC536" i="5"/>
  <c r="BA536" i="5"/>
  <c r="AS536" i="5"/>
  <c r="AM536" i="5"/>
  <c r="BZ536" i="5"/>
  <c r="CA536" i="5"/>
  <c r="BJ536" i="5"/>
  <c r="AE536" i="5"/>
  <c r="AD536" i="5"/>
  <c r="AB536" i="5"/>
  <c r="G536" i="5"/>
  <c r="BZ349" i="5"/>
  <c r="BP349" i="5"/>
  <c r="BF349" i="5"/>
  <c r="AV349" i="5"/>
  <c r="AL349" i="5"/>
  <c r="AB349" i="5"/>
  <c r="R349" i="5"/>
  <c r="H349" i="5"/>
  <c r="CD349" i="5"/>
  <c r="BS349" i="5"/>
  <c r="BH349" i="5"/>
  <c r="AW349" i="5"/>
  <c r="AK349" i="5"/>
  <c r="Z349" i="5"/>
  <c r="O349" i="5"/>
  <c r="D349" i="5"/>
  <c r="BX349" i="5"/>
  <c r="BL349" i="5"/>
  <c r="AZ349" i="5"/>
  <c r="AN349" i="5"/>
  <c r="AA349" i="5"/>
  <c r="N349" i="5"/>
  <c r="BW349" i="5"/>
  <c r="BK349" i="5"/>
  <c r="AY349" i="5"/>
  <c r="AM349" i="5"/>
  <c r="Y349" i="5"/>
  <c r="M349" i="5"/>
  <c r="CH349" i="5"/>
  <c r="BV349" i="5"/>
  <c r="BJ349" i="5"/>
  <c r="AX349" i="5"/>
  <c r="AJ349" i="5"/>
  <c r="X349" i="5"/>
  <c r="L349" i="5"/>
  <c r="CF349" i="5"/>
  <c r="BT349" i="5"/>
  <c r="BG349" i="5"/>
  <c r="CC349" i="5"/>
  <c r="BQ349" i="5"/>
  <c r="BD349" i="5"/>
  <c r="AR349" i="5"/>
  <c r="AF349" i="5"/>
  <c r="CB349" i="5"/>
  <c r="BO349" i="5"/>
  <c r="BC349" i="5"/>
  <c r="AQ349" i="5"/>
  <c r="AE349" i="5"/>
  <c r="S349" i="5"/>
  <c r="F349" i="5"/>
  <c r="BE349" i="5"/>
  <c r="AG349" i="5"/>
  <c r="J349" i="5"/>
  <c r="BB349" i="5"/>
  <c r="AD349" i="5"/>
  <c r="I349" i="5"/>
  <c r="CE349" i="5"/>
  <c r="BA349" i="5"/>
  <c r="AC349" i="5"/>
  <c r="G349" i="5"/>
  <c r="BI349" i="5"/>
  <c r="AH349" i="5"/>
  <c r="K349" i="5"/>
  <c r="AU349" i="5"/>
  <c r="Q349" i="5"/>
  <c r="AT349" i="5"/>
  <c r="P349" i="5"/>
  <c r="AS349" i="5"/>
  <c r="E349" i="5"/>
  <c r="AP349" i="5"/>
  <c r="CA349" i="5"/>
  <c r="AO349" i="5"/>
  <c r="BY349" i="5"/>
  <c r="AI349" i="5"/>
  <c r="BU349" i="5"/>
  <c r="W349" i="5"/>
  <c r="BR349" i="5"/>
  <c r="V349" i="5"/>
  <c r="BN349" i="5"/>
  <c r="U349" i="5"/>
  <c r="BM349" i="5"/>
  <c r="T349" i="5"/>
  <c r="BZ425" i="5"/>
  <c r="BP425" i="5"/>
  <c r="BF425" i="5"/>
  <c r="AV425" i="5"/>
  <c r="AL425" i="5"/>
  <c r="AB425" i="5"/>
  <c r="R425" i="5"/>
  <c r="H425" i="5"/>
  <c r="BY425" i="5"/>
  <c r="BO425" i="5"/>
  <c r="BE425" i="5"/>
  <c r="AU425" i="5"/>
  <c r="AK425" i="5"/>
  <c r="AA425" i="5"/>
  <c r="Q425" i="5"/>
  <c r="G425" i="5"/>
  <c r="CH425" i="5"/>
  <c r="BX425" i="5"/>
  <c r="BN425" i="5"/>
  <c r="BD425" i="5"/>
  <c r="AT425" i="5"/>
  <c r="AJ425" i="5"/>
  <c r="Z425" i="5"/>
  <c r="P425" i="5"/>
  <c r="F425" i="5"/>
  <c r="CB425" i="5"/>
  <c r="BR425" i="5"/>
  <c r="BH425" i="5"/>
  <c r="AX425" i="5"/>
  <c r="AN425" i="5"/>
  <c r="AD425" i="5"/>
  <c r="T425" i="5"/>
  <c r="J425" i="5"/>
  <c r="CE425" i="5"/>
  <c r="BM425" i="5"/>
  <c r="AY425" i="5"/>
  <c r="AG425" i="5"/>
  <c r="O425" i="5"/>
  <c r="CD425" i="5"/>
  <c r="BL425" i="5"/>
  <c r="AW425" i="5"/>
  <c r="AF425" i="5"/>
  <c r="N425" i="5"/>
  <c r="CC425" i="5"/>
  <c r="BK425" i="5"/>
  <c r="AS425" i="5"/>
  <c r="AE425" i="5"/>
  <c r="M425" i="5"/>
  <c r="CG425" i="5"/>
  <c r="BS425" i="5"/>
  <c r="BA425" i="5"/>
  <c r="AI425" i="5"/>
  <c r="U425" i="5"/>
  <c r="BG425" i="5"/>
  <c r="AC425" i="5"/>
  <c r="D425" i="5"/>
  <c r="CF425" i="5"/>
  <c r="BC425" i="5"/>
  <c r="Y425" i="5"/>
  <c r="CA425" i="5"/>
  <c r="BB425" i="5"/>
  <c r="X425" i="5"/>
  <c r="BT425" i="5"/>
  <c r="AP425" i="5"/>
  <c r="L425" i="5"/>
  <c r="BI425" i="5"/>
  <c r="K425" i="5"/>
  <c r="AZ425" i="5"/>
  <c r="I425" i="5"/>
  <c r="AR425" i="5"/>
  <c r="E425" i="5"/>
  <c r="BQ425" i="5"/>
  <c r="V425" i="5"/>
  <c r="AQ425" i="5"/>
  <c r="AO425" i="5"/>
  <c r="AM425" i="5"/>
  <c r="AH425" i="5"/>
  <c r="W425" i="5"/>
  <c r="S425" i="5"/>
  <c r="BU425" i="5"/>
  <c r="BV425" i="5"/>
  <c r="BJ425" i="5"/>
  <c r="BW425" i="5"/>
  <c r="CA312" i="5"/>
  <c r="BQ312" i="5"/>
  <c r="BG312" i="5"/>
  <c r="AW312" i="5"/>
  <c r="AM312" i="5"/>
  <c r="AC312" i="5"/>
  <c r="S312" i="5"/>
  <c r="I312" i="5"/>
  <c r="BZ312" i="5"/>
  <c r="BP312" i="5"/>
  <c r="BF312" i="5"/>
  <c r="AV312" i="5"/>
  <c r="AL312" i="5"/>
  <c r="AB312" i="5"/>
  <c r="R312" i="5"/>
  <c r="H312" i="5"/>
  <c r="BY312" i="5"/>
  <c r="BO312" i="5"/>
  <c r="BE312" i="5"/>
  <c r="AU312" i="5"/>
  <c r="AK312" i="5"/>
  <c r="AA312" i="5"/>
  <c r="Q312" i="5"/>
  <c r="G312" i="5"/>
  <c r="CB312" i="5"/>
  <c r="BR312" i="5"/>
  <c r="BH312" i="5"/>
  <c r="AX312" i="5"/>
  <c r="AN312" i="5"/>
  <c r="AD312" i="5"/>
  <c r="T312" i="5"/>
  <c r="J312" i="5"/>
  <c r="CD312" i="5"/>
  <c r="BL312" i="5"/>
  <c r="AT312" i="5"/>
  <c r="AF312" i="5"/>
  <c r="N312" i="5"/>
  <c r="CC312" i="5"/>
  <c r="BK312" i="5"/>
  <c r="AS312" i="5"/>
  <c r="AE312" i="5"/>
  <c r="M312" i="5"/>
  <c r="BX312" i="5"/>
  <c r="BJ312" i="5"/>
  <c r="AR312" i="5"/>
  <c r="Z312" i="5"/>
  <c r="L312" i="5"/>
  <c r="BW312" i="5"/>
  <c r="BI312" i="5"/>
  <c r="AQ312" i="5"/>
  <c r="Y312" i="5"/>
  <c r="K312" i="5"/>
  <c r="BV312" i="5"/>
  <c r="BD312" i="5"/>
  <c r="AP312" i="5"/>
  <c r="X312" i="5"/>
  <c r="F312" i="5"/>
  <c r="BU312" i="5"/>
  <c r="BC312" i="5"/>
  <c r="AO312" i="5"/>
  <c r="W312" i="5"/>
  <c r="E312" i="5"/>
  <c r="CH312" i="5"/>
  <c r="BT312" i="5"/>
  <c r="BB312" i="5"/>
  <c r="AJ312" i="5"/>
  <c r="V312" i="5"/>
  <c r="D312" i="5"/>
  <c r="CG312" i="5"/>
  <c r="BS312" i="5"/>
  <c r="BA312" i="5"/>
  <c r="AI312" i="5"/>
  <c r="U312" i="5"/>
  <c r="CF312" i="5"/>
  <c r="BN312" i="5"/>
  <c r="AZ312" i="5"/>
  <c r="AH312" i="5"/>
  <c r="P312" i="5"/>
  <c r="CE312" i="5"/>
  <c r="BM312" i="5"/>
  <c r="AY312" i="5"/>
  <c r="AG312" i="5"/>
  <c r="O312" i="5"/>
  <c r="CE328" i="5"/>
  <c r="BU328" i="5"/>
  <c r="BK328" i="5"/>
  <c r="BA328" i="5"/>
  <c r="AQ328" i="5"/>
  <c r="AG328" i="5"/>
  <c r="W328" i="5"/>
  <c r="M328" i="5"/>
  <c r="CD328" i="5"/>
  <c r="BT328" i="5"/>
  <c r="BJ328" i="5"/>
  <c r="AZ328" i="5"/>
  <c r="AP328" i="5"/>
  <c r="AF328" i="5"/>
  <c r="V328" i="5"/>
  <c r="L328" i="5"/>
  <c r="CC328" i="5"/>
  <c r="BS328" i="5"/>
  <c r="BI328" i="5"/>
  <c r="AY328" i="5"/>
  <c r="AO328" i="5"/>
  <c r="AE328" i="5"/>
  <c r="U328" i="5"/>
  <c r="K328" i="5"/>
  <c r="BZ328" i="5"/>
  <c r="BM328" i="5"/>
  <c r="AW328" i="5"/>
  <c r="AJ328" i="5"/>
  <c r="T328" i="5"/>
  <c r="G328" i="5"/>
  <c r="BY328" i="5"/>
  <c r="BL328" i="5"/>
  <c r="AV328" i="5"/>
  <c r="AI328" i="5"/>
  <c r="S328" i="5"/>
  <c r="F328" i="5"/>
  <c r="BX328" i="5"/>
  <c r="BH328" i="5"/>
  <c r="AU328" i="5"/>
  <c r="AH328" i="5"/>
  <c r="R328" i="5"/>
  <c r="E328" i="5"/>
  <c r="CA328" i="5"/>
  <c r="BN328" i="5"/>
  <c r="AX328" i="5"/>
  <c r="AK328" i="5"/>
  <c r="X328" i="5"/>
  <c r="H328" i="5"/>
  <c r="BW328" i="5"/>
  <c r="BC328" i="5"/>
  <c r="AB328" i="5"/>
  <c r="D328" i="5"/>
  <c r="BV328" i="5"/>
  <c r="BB328" i="5"/>
  <c r="AA328" i="5"/>
  <c r="BR328" i="5"/>
  <c r="AT328" i="5"/>
  <c r="Z328" i="5"/>
  <c r="BQ328" i="5"/>
  <c r="AS328" i="5"/>
  <c r="Y328" i="5"/>
  <c r="BP328" i="5"/>
  <c r="AR328" i="5"/>
  <c r="Q328" i="5"/>
  <c r="BO328" i="5"/>
  <c r="AN328" i="5"/>
  <c r="P328" i="5"/>
  <c r="BG328" i="5"/>
  <c r="AM328" i="5"/>
  <c r="O328" i="5"/>
  <c r="CG328" i="5"/>
  <c r="BF328" i="5"/>
  <c r="AL328" i="5"/>
  <c r="N328" i="5"/>
  <c r="CF328" i="5"/>
  <c r="BE328" i="5"/>
  <c r="AD328" i="5"/>
  <c r="J328" i="5"/>
  <c r="CB328" i="5"/>
  <c r="BD328" i="5"/>
  <c r="AC328" i="5"/>
  <c r="I328" i="5"/>
  <c r="CF228" i="5"/>
  <c r="BV228" i="5"/>
  <c r="BL228" i="5"/>
  <c r="BB228" i="5"/>
  <c r="AR228" i="5"/>
  <c r="AH228" i="5"/>
  <c r="X228" i="5"/>
  <c r="N228" i="5"/>
  <c r="D228" i="5"/>
  <c r="CE228" i="5"/>
  <c r="BU228" i="5"/>
  <c r="BK228" i="5"/>
  <c r="BA228" i="5"/>
  <c r="AQ228" i="5"/>
  <c r="AG228" i="5"/>
  <c r="W228" i="5"/>
  <c r="M228" i="5"/>
  <c r="CD228" i="5"/>
  <c r="BT228" i="5"/>
  <c r="BJ228" i="5"/>
  <c r="AZ228" i="5"/>
  <c r="AP228" i="5"/>
  <c r="AF228" i="5"/>
  <c r="V228" i="5"/>
  <c r="L228" i="5"/>
  <c r="BW228" i="5"/>
  <c r="BM228" i="5"/>
  <c r="BC228" i="5"/>
  <c r="AS228" i="5"/>
  <c r="AI228" i="5"/>
  <c r="Y228" i="5"/>
  <c r="O228" i="5"/>
  <c r="E228" i="5"/>
  <c r="BS228" i="5"/>
  <c r="BE228" i="5"/>
  <c r="AM228" i="5"/>
  <c r="U228" i="5"/>
  <c r="G228" i="5"/>
  <c r="BR228" i="5"/>
  <c r="BD228" i="5"/>
  <c r="AL228" i="5"/>
  <c r="T228" i="5"/>
  <c r="F228" i="5"/>
  <c r="BQ228" i="5"/>
  <c r="AY228" i="5"/>
  <c r="AK228" i="5"/>
  <c r="S228" i="5"/>
  <c r="BX228" i="5"/>
  <c r="BF228" i="5"/>
  <c r="AN228" i="5"/>
  <c r="Z228" i="5"/>
  <c r="H228" i="5"/>
  <c r="BN228" i="5"/>
  <c r="AJ228" i="5"/>
  <c r="J228" i="5"/>
  <c r="BI228" i="5"/>
  <c r="AE228" i="5"/>
  <c r="I228" i="5"/>
  <c r="CH228" i="5"/>
  <c r="BH228" i="5"/>
  <c r="AD228" i="5"/>
  <c r="BP228" i="5"/>
  <c r="AT228" i="5"/>
  <c r="P228" i="5"/>
  <c r="BY228" i="5"/>
  <c r="AA228" i="5"/>
  <c r="BO228" i="5"/>
  <c r="R228" i="5"/>
  <c r="BG228" i="5"/>
  <c r="Q228" i="5"/>
  <c r="AX228" i="5"/>
  <c r="K228" i="5"/>
  <c r="AW228" i="5"/>
  <c r="CA228" i="5"/>
  <c r="AC228" i="5"/>
  <c r="CC228" i="5"/>
  <c r="CB228" i="5"/>
  <c r="BZ228" i="5"/>
  <c r="AV228" i="5"/>
  <c r="AU228" i="5"/>
  <c r="AO228" i="5"/>
  <c r="AB228" i="5"/>
  <c r="N294" i="3"/>
  <c r="M294" i="3"/>
  <c r="M218" i="3"/>
  <c r="N218" i="3"/>
  <c r="N116" i="3"/>
  <c r="M116" i="3"/>
  <c r="N366" i="3"/>
  <c r="M366" i="3"/>
  <c r="L510" i="3"/>
  <c r="N343" i="3"/>
  <c r="M343" i="3"/>
  <c r="M62" i="3"/>
  <c r="N62" i="3"/>
  <c r="N262" i="3"/>
  <c r="M262" i="3"/>
  <c r="N324" i="3"/>
  <c r="M324" i="3"/>
  <c r="L352" i="3"/>
  <c r="M403" i="3"/>
  <c r="N403" i="3"/>
  <c r="CA402" i="5"/>
  <c r="BQ402" i="5"/>
  <c r="BG402" i="5"/>
  <c r="AW402" i="5"/>
  <c r="AM402" i="5"/>
  <c r="AC402" i="5"/>
  <c r="S402" i="5"/>
  <c r="I402" i="5"/>
  <c r="BZ402" i="5"/>
  <c r="BP402" i="5"/>
  <c r="BF402" i="5"/>
  <c r="AV402" i="5"/>
  <c r="AL402" i="5"/>
  <c r="AB402" i="5"/>
  <c r="R402" i="5"/>
  <c r="H402" i="5"/>
  <c r="CC402" i="5"/>
  <c r="BO402" i="5"/>
  <c r="BC402" i="5"/>
  <c r="AQ402" i="5"/>
  <c r="AE402" i="5"/>
  <c r="Q402" i="5"/>
  <c r="E402" i="5"/>
  <c r="CB402" i="5"/>
  <c r="BN402" i="5"/>
  <c r="BW402" i="5"/>
  <c r="BI402" i="5"/>
  <c r="AT402" i="5"/>
  <c r="AG402" i="5"/>
  <c r="T402" i="5"/>
  <c r="D402" i="5"/>
  <c r="BV402" i="5"/>
  <c r="BH402" i="5"/>
  <c r="AS402" i="5"/>
  <c r="AF402" i="5"/>
  <c r="P402" i="5"/>
  <c r="BU402" i="5"/>
  <c r="BE402" i="5"/>
  <c r="AR402" i="5"/>
  <c r="AD402" i="5"/>
  <c r="O402" i="5"/>
  <c r="BY402" i="5"/>
  <c r="BK402" i="5"/>
  <c r="AX402" i="5"/>
  <c r="AI402" i="5"/>
  <c r="V402" i="5"/>
  <c r="G402" i="5"/>
  <c r="BT402" i="5"/>
  <c r="AY402" i="5"/>
  <c r="Y402" i="5"/>
  <c r="BS402" i="5"/>
  <c r="AU402" i="5"/>
  <c r="X402" i="5"/>
  <c r="BR402" i="5"/>
  <c r="AP402" i="5"/>
  <c r="W402" i="5"/>
  <c r="BM402" i="5"/>
  <c r="AO402" i="5"/>
  <c r="U402" i="5"/>
  <c r="CH402" i="5"/>
  <c r="BL402" i="5"/>
  <c r="AN402" i="5"/>
  <c r="N402" i="5"/>
  <c r="BJ402" i="5"/>
  <c r="AK402" i="5"/>
  <c r="M402" i="5"/>
  <c r="CD402" i="5"/>
  <c r="BA402" i="5"/>
  <c r="AA402" i="5"/>
  <c r="J402" i="5"/>
  <c r="AJ402" i="5"/>
  <c r="AH402" i="5"/>
  <c r="Z402" i="5"/>
  <c r="AZ402" i="5"/>
  <c r="CF402" i="5"/>
  <c r="CE402" i="5"/>
  <c r="BX402" i="5"/>
  <c r="BD402" i="5"/>
  <c r="BB402" i="5"/>
  <c r="L402" i="5"/>
  <c r="K402" i="5"/>
  <c r="F402" i="5"/>
  <c r="CB204" i="5"/>
  <c r="BR204" i="5"/>
  <c r="BH204" i="5"/>
  <c r="AX204" i="5"/>
  <c r="AN204" i="5"/>
  <c r="AD204" i="5"/>
  <c r="T204" i="5"/>
  <c r="J204" i="5"/>
  <c r="CA204" i="5"/>
  <c r="BQ204" i="5"/>
  <c r="BG204" i="5"/>
  <c r="AW204" i="5"/>
  <c r="AM204" i="5"/>
  <c r="AC204" i="5"/>
  <c r="S204" i="5"/>
  <c r="I204" i="5"/>
  <c r="BZ204" i="5"/>
  <c r="BP204" i="5"/>
  <c r="BF204" i="5"/>
  <c r="AV204" i="5"/>
  <c r="AL204" i="5"/>
  <c r="AB204" i="5"/>
  <c r="R204" i="5"/>
  <c r="H204" i="5"/>
  <c r="CC204" i="5"/>
  <c r="BS204" i="5"/>
  <c r="BI204" i="5"/>
  <c r="AY204" i="5"/>
  <c r="AO204" i="5"/>
  <c r="AE204" i="5"/>
  <c r="U204" i="5"/>
  <c r="K204" i="5"/>
  <c r="CG204" i="5"/>
  <c r="BO204" i="5"/>
  <c r="BA204" i="5"/>
  <c r="AI204" i="5"/>
  <c r="Q204" i="5"/>
  <c r="CF204" i="5"/>
  <c r="BN204" i="5"/>
  <c r="AZ204" i="5"/>
  <c r="AH204" i="5"/>
  <c r="P204" i="5"/>
  <c r="CE204" i="5"/>
  <c r="BM204" i="5"/>
  <c r="AU204" i="5"/>
  <c r="AG204" i="5"/>
  <c r="O204" i="5"/>
  <c r="BU204" i="5"/>
  <c r="BC204" i="5"/>
  <c r="AK204" i="5"/>
  <c r="W204" i="5"/>
  <c r="E204" i="5"/>
  <c r="CD204" i="5"/>
  <c r="BD204" i="5"/>
  <c r="Z204" i="5"/>
  <c r="BY204" i="5"/>
  <c r="BB204" i="5"/>
  <c r="Y204" i="5"/>
  <c r="BX204" i="5"/>
  <c r="AT204" i="5"/>
  <c r="X204" i="5"/>
  <c r="BW204" i="5"/>
  <c r="AS204" i="5"/>
  <c r="V204" i="5"/>
  <c r="BV204" i="5"/>
  <c r="AR204" i="5"/>
  <c r="N204" i="5"/>
  <c r="BJ204" i="5"/>
  <c r="AF204" i="5"/>
  <c r="F204" i="5"/>
  <c r="AA204" i="5"/>
  <c r="M204" i="5"/>
  <c r="CH204" i="5"/>
  <c r="L204" i="5"/>
  <c r="BT204" i="5"/>
  <c r="G204" i="5"/>
  <c r="BL204" i="5"/>
  <c r="D204" i="5"/>
  <c r="BK204" i="5"/>
  <c r="BE204" i="5"/>
  <c r="AQ204" i="5"/>
  <c r="AP204" i="5"/>
  <c r="AJ204" i="5"/>
  <c r="CH256" i="5"/>
  <c r="BX256" i="5"/>
  <c r="BN256" i="5"/>
  <c r="BD256" i="5"/>
  <c r="AT256" i="5"/>
  <c r="AJ256" i="5"/>
  <c r="Z256" i="5"/>
  <c r="P256" i="5"/>
  <c r="F256" i="5"/>
  <c r="CG256" i="5"/>
  <c r="BW256" i="5"/>
  <c r="BM256" i="5"/>
  <c r="BC256" i="5"/>
  <c r="AS256" i="5"/>
  <c r="AI256" i="5"/>
  <c r="Y256" i="5"/>
  <c r="O256" i="5"/>
  <c r="E256" i="5"/>
  <c r="CF256" i="5"/>
  <c r="BV256" i="5"/>
  <c r="BL256" i="5"/>
  <c r="BB256" i="5"/>
  <c r="AR256" i="5"/>
  <c r="AH256" i="5"/>
  <c r="X256" i="5"/>
  <c r="N256" i="5"/>
  <c r="D256" i="5"/>
  <c r="BY256" i="5"/>
  <c r="BO256" i="5"/>
  <c r="BE256" i="5"/>
  <c r="AU256" i="5"/>
  <c r="AK256" i="5"/>
  <c r="AA256" i="5"/>
  <c r="Q256" i="5"/>
  <c r="G256" i="5"/>
  <c r="CC256" i="5"/>
  <c r="BK256" i="5"/>
  <c r="AW256" i="5"/>
  <c r="AE256" i="5"/>
  <c r="M256" i="5"/>
  <c r="CB256" i="5"/>
  <c r="BJ256" i="5"/>
  <c r="AV256" i="5"/>
  <c r="AD256" i="5"/>
  <c r="L256" i="5"/>
  <c r="CA256" i="5"/>
  <c r="BI256" i="5"/>
  <c r="AQ256" i="5"/>
  <c r="AC256" i="5"/>
  <c r="K256" i="5"/>
  <c r="BU256" i="5"/>
  <c r="BG256" i="5"/>
  <c r="AO256" i="5"/>
  <c r="W256" i="5"/>
  <c r="I256" i="5"/>
  <c r="BT256" i="5"/>
  <c r="BF256" i="5"/>
  <c r="AN256" i="5"/>
  <c r="V256" i="5"/>
  <c r="H256" i="5"/>
  <c r="BS256" i="5"/>
  <c r="BA256" i="5"/>
  <c r="AM256" i="5"/>
  <c r="U256" i="5"/>
  <c r="CD256" i="5"/>
  <c r="BP256" i="5"/>
  <c r="AX256" i="5"/>
  <c r="AF256" i="5"/>
  <c r="R256" i="5"/>
  <c r="AG256" i="5"/>
  <c r="CE256" i="5"/>
  <c r="AB256" i="5"/>
  <c r="BZ256" i="5"/>
  <c r="T256" i="5"/>
  <c r="BR256" i="5"/>
  <c r="S256" i="5"/>
  <c r="BQ256" i="5"/>
  <c r="J256" i="5"/>
  <c r="BH256" i="5"/>
  <c r="AZ256" i="5"/>
  <c r="AP256" i="5"/>
  <c r="AL256" i="5"/>
  <c r="AY256" i="5"/>
  <c r="CB87" i="5"/>
  <c r="BR87" i="5"/>
  <c r="BH87" i="5"/>
  <c r="AX87" i="5"/>
  <c r="AN87" i="5"/>
  <c r="AD87" i="5"/>
  <c r="T87" i="5"/>
  <c r="J87" i="5"/>
  <c r="CD87" i="5"/>
  <c r="BS87" i="5"/>
  <c r="BG87" i="5"/>
  <c r="AV87" i="5"/>
  <c r="AK87" i="5"/>
  <c r="Z87" i="5"/>
  <c r="O87" i="5"/>
  <c r="D87" i="5"/>
  <c r="BZ87" i="5"/>
  <c r="BN87" i="5"/>
  <c r="BB87" i="5"/>
  <c r="AP87" i="5"/>
  <c r="AC87" i="5"/>
  <c r="Q87" i="5"/>
  <c r="E87" i="5"/>
  <c r="BY87" i="5"/>
  <c r="BM87" i="5"/>
  <c r="BA87" i="5"/>
  <c r="AO87" i="5"/>
  <c r="AB87" i="5"/>
  <c r="P87" i="5"/>
  <c r="BX87" i="5"/>
  <c r="BL87" i="5"/>
  <c r="AZ87" i="5"/>
  <c r="AM87" i="5"/>
  <c r="AA87" i="5"/>
  <c r="N87" i="5"/>
  <c r="CA87" i="5"/>
  <c r="BO87" i="5"/>
  <c r="BC87" i="5"/>
  <c r="AQ87" i="5"/>
  <c r="AE87" i="5"/>
  <c r="R87" i="5"/>
  <c r="F87" i="5"/>
  <c r="BK87" i="5"/>
  <c r="AS87" i="5"/>
  <c r="W87" i="5"/>
  <c r="CF87" i="5"/>
  <c r="BJ87" i="5"/>
  <c r="AR87" i="5"/>
  <c r="V87" i="5"/>
  <c r="CE87" i="5"/>
  <c r="BI87" i="5"/>
  <c r="AL87" i="5"/>
  <c r="U87" i="5"/>
  <c r="BT87" i="5"/>
  <c r="AW87" i="5"/>
  <c r="AF87" i="5"/>
  <c r="I87" i="5"/>
  <c r="BW87" i="5"/>
  <c r="AT87" i="5"/>
  <c r="K87" i="5"/>
  <c r="BV87" i="5"/>
  <c r="AJ87" i="5"/>
  <c r="H87" i="5"/>
  <c r="BU87" i="5"/>
  <c r="AI87" i="5"/>
  <c r="G87" i="5"/>
  <c r="BQ87" i="5"/>
  <c r="AH87" i="5"/>
  <c r="BP87" i="5"/>
  <c r="AG87" i="5"/>
  <c r="BF87" i="5"/>
  <c r="Y87" i="5"/>
  <c r="BE87" i="5"/>
  <c r="X87" i="5"/>
  <c r="BD87" i="5"/>
  <c r="S87" i="5"/>
  <c r="CH87" i="5"/>
  <c r="AY87" i="5"/>
  <c r="M87" i="5"/>
  <c r="CC87" i="5"/>
  <c r="AU87" i="5"/>
  <c r="L87" i="5"/>
  <c r="BZ119" i="5"/>
  <c r="BP119" i="5"/>
  <c r="BF119" i="5"/>
  <c r="AV119" i="5"/>
  <c r="AL119" i="5"/>
  <c r="AB119" i="5"/>
  <c r="R119" i="5"/>
  <c r="H119" i="5"/>
  <c r="BY119" i="5"/>
  <c r="BO119" i="5"/>
  <c r="BE119" i="5"/>
  <c r="AU119" i="5"/>
  <c r="AK119" i="5"/>
  <c r="AA119" i="5"/>
  <c r="Q119" i="5"/>
  <c r="G119" i="5"/>
  <c r="CH119" i="5"/>
  <c r="BX119" i="5"/>
  <c r="BN119" i="5"/>
  <c r="BD119" i="5"/>
  <c r="AT119" i="5"/>
  <c r="AJ119" i="5"/>
  <c r="Z119" i="5"/>
  <c r="P119" i="5"/>
  <c r="F119" i="5"/>
  <c r="CB119" i="5"/>
  <c r="BR119" i="5"/>
  <c r="BH119" i="5"/>
  <c r="AX119" i="5"/>
  <c r="AN119" i="5"/>
  <c r="AD119" i="5"/>
  <c r="T119" i="5"/>
  <c r="J119" i="5"/>
  <c r="BU119" i="5"/>
  <c r="BC119" i="5"/>
  <c r="AO119" i="5"/>
  <c r="W119" i="5"/>
  <c r="E119" i="5"/>
  <c r="BT119" i="5"/>
  <c r="BB119" i="5"/>
  <c r="AM119" i="5"/>
  <c r="V119" i="5"/>
  <c r="D119" i="5"/>
  <c r="CG119" i="5"/>
  <c r="BS119" i="5"/>
  <c r="BA119" i="5"/>
  <c r="AI119" i="5"/>
  <c r="U119" i="5"/>
  <c r="BW119" i="5"/>
  <c r="BI119" i="5"/>
  <c r="AQ119" i="5"/>
  <c r="Y119" i="5"/>
  <c r="K119" i="5"/>
  <c r="CE119" i="5"/>
  <c r="BG119" i="5"/>
  <c r="AE119" i="5"/>
  <c r="CD119" i="5"/>
  <c r="AZ119" i="5"/>
  <c r="AC119" i="5"/>
  <c r="CC119" i="5"/>
  <c r="AY119" i="5"/>
  <c r="X119" i="5"/>
  <c r="CF119" i="5"/>
  <c r="BJ119" i="5"/>
  <c r="AF119" i="5"/>
  <c r="BL119" i="5"/>
  <c r="N119" i="5"/>
  <c r="BK119" i="5"/>
  <c r="M119" i="5"/>
  <c r="AW119" i="5"/>
  <c r="L119" i="5"/>
  <c r="BV119" i="5"/>
  <c r="AG119" i="5"/>
  <c r="AH119" i="5"/>
  <c r="S119" i="5"/>
  <c r="O119" i="5"/>
  <c r="I119" i="5"/>
  <c r="CA119" i="5"/>
  <c r="BQ119" i="5"/>
  <c r="BM119" i="5"/>
  <c r="AS119" i="5"/>
  <c r="AR119" i="5"/>
  <c r="AP119" i="5"/>
  <c r="CG381" i="5"/>
  <c r="BW381" i="5"/>
  <c r="BM381" i="5"/>
  <c r="BC381" i="5"/>
  <c r="AS381" i="5"/>
  <c r="AI381" i="5"/>
  <c r="Y381" i="5"/>
  <c r="O381" i="5"/>
  <c r="E381" i="5"/>
  <c r="CF381" i="5"/>
  <c r="BV381" i="5"/>
  <c r="BL381" i="5"/>
  <c r="BB381" i="5"/>
  <c r="AR381" i="5"/>
  <c r="AH381" i="5"/>
  <c r="X381" i="5"/>
  <c r="N381" i="5"/>
  <c r="D381" i="5"/>
  <c r="CE381" i="5"/>
  <c r="BU381" i="5"/>
  <c r="BK381" i="5"/>
  <c r="BA381" i="5"/>
  <c r="AQ381" i="5"/>
  <c r="AG381" i="5"/>
  <c r="W381" i="5"/>
  <c r="M381" i="5"/>
  <c r="BY381" i="5"/>
  <c r="BO381" i="5"/>
  <c r="BE381" i="5"/>
  <c r="AU381" i="5"/>
  <c r="AK381" i="5"/>
  <c r="AA381" i="5"/>
  <c r="Q381" i="5"/>
  <c r="G381" i="5"/>
  <c r="CB381" i="5"/>
  <c r="BJ381" i="5"/>
  <c r="AV381" i="5"/>
  <c r="AD381" i="5"/>
  <c r="L381" i="5"/>
  <c r="CA381" i="5"/>
  <c r="BI381" i="5"/>
  <c r="AT381" i="5"/>
  <c r="AC381" i="5"/>
  <c r="K381" i="5"/>
  <c r="BZ381" i="5"/>
  <c r="BH381" i="5"/>
  <c r="AP381" i="5"/>
  <c r="AB381" i="5"/>
  <c r="J381" i="5"/>
  <c r="CD381" i="5"/>
  <c r="BP381" i="5"/>
  <c r="AX381" i="5"/>
  <c r="AF381" i="5"/>
  <c r="R381" i="5"/>
  <c r="BQ381" i="5"/>
  <c r="AM381" i="5"/>
  <c r="I381" i="5"/>
  <c r="BN381" i="5"/>
  <c r="AL381" i="5"/>
  <c r="H381" i="5"/>
  <c r="BG381" i="5"/>
  <c r="AJ381" i="5"/>
  <c r="F381" i="5"/>
  <c r="BR381" i="5"/>
  <c r="AN381" i="5"/>
  <c r="P381" i="5"/>
  <c r="BF381" i="5"/>
  <c r="T381" i="5"/>
  <c r="BD381" i="5"/>
  <c r="S381" i="5"/>
  <c r="AZ381" i="5"/>
  <c r="BS381" i="5"/>
  <c r="U381" i="5"/>
  <c r="AY381" i="5"/>
  <c r="AW381" i="5"/>
  <c r="AO381" i="5"/>
  <c r="AE381" i="5"/>
  <c r="Z381" i="5"/>
  <c r="V381" i="5"/>
  <c r="CH381" i="5"/>
  <c r="CC381" i="5"/>
  <c r="BX381" i="5"/>
  <c r="BT381" i="5"/>
  <c r="CD125" i="5"/>
  <c r="BT125" i="5"/>
  <c r="BJ125" i="5"/>
  <c r="AZ125" i="5"/>
  <c r="AP125" i="5"/>
  <c r="AF125" i="5"/>
  <c r="V125" i="5"/>
  <c r="L125" i="5"/>
  <c r="CC125" i="5"/>
  <c r="BS125" i="5"/>
  <c r="BI125" i="5"/>
  <c r="AY125" i="5"/>
  <c r="AO125" i="5"/>
  <c r="AE125" i="5"/>
  <c r="U125" i="5"/>
  <c r="K125" i="5"/>
  <c r="CB125" i="5"/>
  <c r="BR125" i="5"/>
  <c r="BH125" i="5"/>
  <c r="AX125" i="5"/>
  <c r="AN125" i="5"/>
  <c r="AD125" i="5"/>
  <c r="T125" i="5"/>
  <c r="J125" i="5"/>
  <c r="CF125" i="5"/>
  <c r="BV125" i="5"/>
  <c r="BL125" i="5"/>
  <c r="BB125" i="5"/>
  <c r="AR125" i="5"/>
  <c r="AH125" i="5"/>
  <c r="X125" i="5"/>
  <c r="N125" i="5"/>
  <c r="D125" i="5"/>
  <c r="BW125" i="5"/>
  <c r="BE125" i="5"/>
  <c r="AM125" i="5"/>
  <c r="Y125" i="5"/>
  <c r="G125" i="5"/>
  <c r="BU125" i="5"/>
  <c r="BD125" i="5"/>
  <c r="AL125" i="5"/>
  <c r="W125" i="5"/>
  <c r="F125" i="5"/>
  <c r="BQ125" i="5"/>
  <c r="BC125" i="5"/>
  <c r="AK125" i="5"/>
  <c r="S125" i="5"/>
  <c r="E125" i="5"/>
  <c r="BY125" i="5"/>
  <c r="BG125" i="5"/>
  <c r="AS125" i="5"/>
  <c r="AA125" i="5"/>
  <c r="I125" i="5"/>
  <c r="BO125" i="5"/>
  <c r="AQ125" i="5"/>
  <c r="O125" i="5"/>
  <c r="BN125" i="5"/>
  <c r="AJ125" i="5"/>
  <c r="M125" i="5"/>
  <c r="BM125" i="5"/>
  <c r="AI125" i="5"/>
  <c r="H125" i="5"/>
  <c r="CE125" i="5"/>
  <c r="BA125" i="5"/>
  <c r="AB125" i="5"/>
  <c r="BP125" i="5"/>
  <c r="AT125" i="5"/>
  <c r="P125" i="5"/>
  <c r="BX125" i="5"/>
  <c r="Q125" i="5"/>
  <c r="BK125" i="5"/>
  <c r="BF125" i="5"/>
  <c r="AC125" i="5"/>
  <c r="BZ125" i="5"/>
  <c r="AW125" i="5"/>
  <c r="AV125" i="5"/>
  <c r="AU125" i="5"/>
  <c r="AG125" i="5"/>
  <c r="Z125" i="5"/>
  <c r="R125" i="5"/>
  <c r="CH125" i="5"/>
  <c r="CA125" i="5"/>
  <c r="L318" i="3"/>
  <c r="N121" i="3"/>
  <c r="M121" i="3"/>
  <c r="N396" i="3"/>
  <c r="M396" i="3"/>
  <c r="L237" i="3"/>
  <c r="L229" i="3"/>
  <c r="N194" i="3"/>
  <c r="M194" i="3"/>
  <c r="N7" i="3"/>
  <c r="M7" i="3"/>
  <c r="N151" i="3"/>
  <c r="M151" i="3"/>
  <c r="N401" i="3"/>
  <c r="M401" i="3"/>
  <c r="CA382" i="5"/>
  <c r="BQ382" i="5"/>
  <c r="BG382" i="5"/>
  <c r="AW382" i="5"/>
  <c r="AM382" i="5"/>
  <c r="AC382" i="5"/>
  <c r="S382" i="5"/>
  <c r="I382" i="5"/>
  <c r="BZ382" i="5"/>
  <c r="BP382" i="5"/>
  <c r="BF382" i="5"/>
  <c r="AV382" i="5"/>
  <c r="AL382" i="5"/>
  <c r="AB382" i="5"/>
  <c r="R382" i="5"/>
  <c r="H382" i="5"/>
  <c r="BY382" i="5"/>
  <c r="BO382" i="5"/>
  <c r="BE382" i="5"/>
  <c r="AU382" i="5"/>
  <c r="AK382" i="5"/>
  <c r="AA382" i="5"/>
  <c r="Q382" i="5"/>
  <c r="G382" i="5"/>
  <c r="CC382" i="5"/>
  <c r="BS382" i="5"/>
  <c r="BI382" i="5"/>
  <c r="AY382" i="5"/>
  <c r="AO382" i="5"/>
  <c r="AE382" i="5"/>
  <c r="U382" i="5"/>
  <c r="K382" i="5"/>
  <c r="BX382" i="5"/>
  <c r="BJ382" i="5"/>
  <c r="AR382" i="5"/>
  <c r="Z382" i="5"/>
  <c r="L382" i="5"/>
  <c r="BW382" i="5"/>
  <c r="BH382" i="5"/>
  <c r="AQ382" i="5"/>
  <c r="Y382" i="5"/>
  <c r="J382" i="5"/>
  <c r="BV382" i="5"/>
  <c r="BD382" i="5"/>
  <c r="AP382" i="5"/>
  <c r="X382" i="5"/>
  <c r="F382" i="5"/>
  <c r="CD382" i="5"/>
  <c r="BL382" i="5"/>
  <c r="AT382" i="5"/>
  <c r="AF382" i="5"/>
  <c r="N382" i="5"/>
  <c r="BM382" i="5"/>
  <c r="AI382" i="5"/>
  <c r="E382" i="5"/>
  <c r="BK382" i="5"/>
  <c r="AH382" i="5"/>
  <c r="D382" i="5"/>
  <c r="CG382" i="5"/>
  <c r="BC382" i="5"/>
  <c r="AG382" i="5"/>
  <c r="BN382" i="5"/>
  <c r="AJ382" i="5"/>
  <c r="M382" i="5"/>
  <c r="BT382" i="5"/>
  <c r="V382" i="5"/>
  <c r="BR382" i="5"/>
  <c r="T382" i="5"/>
  <c r="BB382" i="5"/>
  <c r="P382" i="5"/>
  <c r="BU382" i="5"/>
  <c r="W382" i="5"/>
  <c r="AX382" i="5"/>
  <c r="AS382" i="5"/>
  <c r="AN382" i="5"/>
  <c r="AD382" i="5"/>
  <c r="O382" i="5"/>
  <c r="CF382" i="5"/>
  <c r="CE382" i="5"/>
  <c r="CB382" i="5"/>
  <c r="BA382" i="5"/>
  <c r="AZ382" i="5"/>
  <c r="CH427" i="5"/>
  <c r="BX427" i="5"/>
  <c r="BN427" i="5"/>
  <c r="BD427" i="5"/>
  <c r="AT427" i="5"/>
  <c r="AJ427" i="5"/>
  <c r="Z427" i="5"/>
  <c r="P427" i="5"/>
  <c r="F427" i="5"/>
  <c r="CG427" i="5"/>
  <c r="BW427" i="5"/>
  <c r="BM427" i="5"/>
  <c r="BC427" i="5"/>
  <c r="AS427" i="5"/>
  <c r="AI427" i="5"/>
  <c r="Y427" i="5"/>
  <c r="O427" i="5"/>
  <c r="E427" i="5"/>
  <c r="CF427" i="5"/>
  <c r="BV427" i="5"/>
  <c r="BL427" i="5"/>
  <c r="BB427" i="5"/>
  <c r="AR427" i="5"/>
  <c r="AH427" i="5"/>
  <c r="X427" i="5"/>
  <c r="N427" i="5"/>
  <c r="D427" i="5"/>
  <c r="BZ427" i="5"/>
  <c r="BP427" i="5"/>
  <c r="BF427" i="5"/>
  <c r="AV427" i="5"/>
  <c r="AL427" i="5"/>
  <c r="AB427" i="5"/>
  <c r="R427" i="5"/>
  <c r="H427" i="5"/>
  <c r="CA427" i="5"/>
  <c r="BI427" i="5"/>
  <c r="AQ427" i="5"/>
  <c r="AC427" i="5"/>
  <c r="K427" i="5"/>
  <c r="BY427" i="5"/>
  <c r="BH427" i="5"/>
  <c r="AP427" i="5"/>
  <c r="AA427" i="5"/>
  <c r="J427" i="5"/>
  <c r="BU427" i="5"/>
  <c r="BG427" i="5"/>
  <c r="AO427" i="5"/>
  <c r="W427" i="5"/>
  <c r="I427" i="5"/>
  <c r="CC427" i="5"/>
  <c r="BK427" i="5"/>
  <c r="AW427" i="5"/>
  <c r="AE427" i="5"/>
  <c r="M427" i="5"/>
  <c r="CD427" i="5"/>
  <c r="AZ427" i="5"/>
  <c r="V427" i="5"/>
  <c r="CB427" i="5"/>
  <c r="AY427" i="5"/>
  <c r="U427" i="5"/>
  <c r="BT427" i="5"/>
  <c r="AX427" i="5"/>
  <c r="T427" i="5"/>
  <c r="BO427" i="5"/>
  <c r="AK427" i="5"/>
  <c r="G427" i="5"/>
  <c r="BR427" i="5"/>
  <c r="AD427" i="5"/>
  <c r="BQ427" i="5"/>
  <c r="S427" i="5"/>
  <c r="BJ427" i="5"/>
  <c r="Q427" i="5"/>
  <c r="CE427" i="5"/>
  <c r="AG427" i="5"/>
  <c r="AM427" i="5"/>
  <c r="AF427" i="5"/>
  <c r="L427" i="5"/>
  <c r="BS427" i="5"/>
  <c r="AU427" i="5"/>
  <c r="BE427" i="5"/>
  <c r="BA427" i="5"/>
  <c r="AN427" i="5"/>
  <c r="CD438" i="5"/>
  <c r="BT438" i="5"/>
  <c r="BJ438" i="5"/>
  <c r="AZ438" i="5"/>
  <c r="AP438" i="5"/>
  <c r="AF438" i="5"/>
  <c r="V438" i="5"/>
  <c r="L438" i="5"/>
  <c r="BW438" i="5"/>
  <c r="BL438" i="5"/>
  <c r="BA438" i="5"/>
  <c r="AO438" i="5"/>
  <c r="AD438" i="5"/>
  <c r="S438" i="5"/>
  <c r="H438" i="5"/>
  <c r="CG438" i="5"/>
  <c r="BV438" i="5"/>
  <c r="BK438" i="5"/>
  <c r="AY438" i="5"/>
  <c r="AN438" i="5"/>
  <c r="AC438" i="5"/>
  <c r="R438" i="5"/>
  <c r="G438" i="5"/>
  <c r="CF438" i="5"/>
  <c r="BU438" i="5"/>
  <c r="BI438" i="5"/>
  <c r="AX438" i="5"/>
  <c r="AM438" i="5"/>
  <c r="AB438" i="5"/>
  <c r="Q438" i="5"/>
  <c r="F438" i="5"/>
  <c r="BY438" i="5"/>
  <c r="BN438" i="5"/>
  <c r="BC438" i="5"/>
  <c r="AR438" i="5"/>
  <c r="AG438" i="5"/>
  <c r="U438" i="5"/>
  <c r="J438" i="5"/>
  <c r="CB438" i="5"/>
  <c r="BH438" i="5"/>
  <c r="AS438" i="5"/>
  <c r="Y438" i="5"/>
  <c r="E438" i="5"/>
  <c r="CA438" i="5"/>
  <c r="BG438" i="5"/>
  <c r="AQ438" i="5"/>
  <c r="X438" i="5"/>
  <c r="D438" i="5"/>
  <c r="BZ438" i="5"/>
  <c r="BF438" i="5"/>
  <c r="AL438" i="5"/>
  <c r="W438" i="5"/>
  <c r="CE438" i="5"/>
  <c r="BO438" i="5"/>
  <c r="AU438" i="5"/>
  <c r="AA438" i="5"/>
  <c r="K438" i="5"/>
  <c r="BE438" i="5"/>
  <c r="AE438" i="5"/>
  <c r="BD438" i="5"/>
  <c r="Z438" i="5"/>
  <c r="BB438" i="5"/>
  <c r="T438" i="5"/>
  <c r="BR438" i="5"/>
  <c r="AK438" i="5"/>
  <c r="M438" i="5"/>
  <c r="BQ438" i="5"/>
  <c r="O438" i="5"/>
  <c r="BP438" i="5"/>
  <c r="N438" i="5"/>
  <c r="BM438" i="5"/>
  <c r="I438" i="5"/>
  <c r="BX438" i="5"/>
  <c r="AH438" i="5"/>
  <c r="CC438" i="5"/>
  <c r="BS438" i="5"/>
  <c r="AW438" i="5"/>
  <c r="AV438" i="5"/>
  <c r="AT438" i="5"/>
  <c r="AJ438" i="5"/>
  <c r="AI438" i="5"/>
  <c r="P438" i="5"/>
  <c r="CB486" i="5"/>
  <c r="BR486" i="5"/>
  <c r="BH486" i="5"/>
  <c r="AX486" i="5"/>
  <c r="AN486" i="5"/>
  <c r="AD486" i="5"/>
  <c r="T486" i="5"/>
  <c r="J486" i="5"/>
  <c r="CA486" i="5"/>
  <c r="BQ486" i="5"/>
  <c r="BG486" i="5"/>
  <c r="AW486" i="5"/>
  <c r="AM486" i="5"/>
  <c r="AC486" i="5"/>
  <c r="S486" i="5"/>
  <c r="I486" i="5"/>
  <c r="BZ486" i="5"/>
  <c r="BP486" i="5"/>
  <c r="BF486" i="5"/>
  <c r="AV486" i="5"/>
  <c r="AL486" i="5"/>
  <c r="AB486" i="5"/>
  <c r="R486" i="5"/>
  <c r="H486" i="5"/>
  <c r="CD486" i="5"/>
  <c r="BT486" i="5"/>
  <c r="BJ486" i="5"/>
  <c r="AZ486" i="5"/>
  <c r="AP486" i="5"/>
  <c r="AF486" i="5"/>
  <c r="V486" i="5"/>
  <c r="L486" i="5"/>
  <c r="CF486" i="5"/>
  <c r="BN486" i="5"/>
  <c r="AY486" i="5"/>
  <c r="AH486" i="5"/>
  <c r="P486" i="5"/>
  <c r="CE486" i="5"/>
  <c r="BM486" i="5"/>
  <c r="AU486" i="5"/>
  <c r="AG486" i="5"/>
  <c r="O486" i="5"/>
  <c r="CC486" i="5"/>
  <c r="BL486" i="5"/>
  <c r="AT486" i="5"/>
  <c r="AE486" i="5"/>
  <c r="N486" i="5"/>
  <c r="CH486" i="5"/>
  <c r="BS486" i="5"/>
  <c r="BB486" i="5"/>
  <c r="AJ486" i="5"/>
  <c r="U486" i="5"/>
  <c r="D486" i="5"/>
  <c r="BK486" i="5"/>
  <c r="AK486" i="5"/>
  <c r="G486" i="5"/>
  <c r="BI486" i="5"/>
  <c r="AI486" i="5"/>
  <c r="F486" i="5"/>
  <c r="BE486" i="5"/>
  <c r="AA486" i="5"/>
  <c r="E486" i="5"/>
  <c r="BD486" i="5"/>
  <c r="Z486" i="5"/>
  <c r="BY486" i="5"/>
  <c r="BC486" i="5"/>
  <c r="Y486" i="5"/>
  <c r="BX486" i="5"/>
  <c r="BA486" i="5"/>
  <c r="X486" i="5"/>
  <c r="BW486" i="5"/>
  <c r="AS486" i="5"/>
  <c r="W486" i="5"/>
  <c r="BV486" i="5"/>
  <c r="AR486" i="5"/>
  <c r="Q486" i="5"/>
  <c r="BU486" i="5"/>
  <c r="AQ486" i="5"/>
  <c r="M486" i="5"/>
  <c r="BO486" i="5"/>
  <c r="AO486" i="5"/>
  <c r="K486" i="5"/>
  <c r="CC380" i="5"/>
  <c r="BS380" i="5"/>
  <c r="BI380" i="5"/>
  <c r="AY380" i="5"/>
  <c r="AO380" i="5"/>
  <c r="AE380" i="5"/>
  <c r="U380" i="5"/>
  <c r="K380" i="5"/>
  <c r="CB380" i="5"/>
  <c r="BR380" i="5"/>
  <c r="BH380" i="5"/>
  <c r="AX380" i="5"/>
  <c r="AN380" i="5"/>
  <c r="AD380" i="5"/>
  <c r="T380" i="5"/>
  <c r="J380" i="5"/>
  <c r="CA380" i="5"/>
  <c r="BQ380" i="5"/>
  <c r="BG380" i="5"/>
  <c r="AW380" i="5"/>
  <c r="AM380" i="5"/>
  <c r="AC380" i="5"/>
  <c r="S380" i="5"/>
  <c r="I380" i="5"/>
  <c r="CE380" i="5"/>
  <c r="BU380" i="5"/>
  <c r="BK380" i="5"/>
  <c r="BA380" i="5"/>
  <c r="AQ380" i="5"/>
  <c r="AG380" i="5"/>
  <c r="W380" i="5"/>
  <c r="M380" i="5"/>
  <c r="CF380" i="5"/>
  <c r="BN380" i="5"/>
  <c r="AV380" i="5"/>
  <c r="AH380" i="5"/>
  <c r="P380" i="5"/>
  <c r="CD380" i="5"/>
  <c r="BM380" i="5"/>
  <c r="AU380" i="5"/>
  <c r="AF380" i="5"/>
  <c r="O380" i="5"/>
  <c r="BZ380" i="5"/>
  <c r="BL380" i="5"/>
  <c r="AT380" i="5"/>
  <c r="AB380" i="5"/>
  <c r="N380" i="5"/>
  <c r="CH380" i="5"/>
  <c r="BP380" i="5"/>
  <c r="BB380" i="5"/>
  <c r="AJ380" i="5"/>
  <c r="R380" i="5"/>
  <c r="D380" i="5"/>
  <c r="BT380" i="5"/>
  <c r="AP380" i="5"/>
  <c r="L380" i="5"/>
  <c r="BO380" i="5"/>
  <c r="AL380" i="5"/>
  <c r="H380" i="5"/>
  <c r="BJ380" i="5"/>
  <c r="AK380" i="5"/>
  <c r="G380" i="5"/>
  <c r="BV380" i="5"/>
  <c r="AR380" i="5"/>
  <c r="Q380" i="5"/>
  <c r="BD380" i="5"/>
  <c r="F380" i="5"/>
  <c r="BC380" i="5"/>
  <c r="E380" i="5"/>
  <c r="AZ380" i="5"/>
  <c r="BE380" i="5"/>
  <c r="V380" i="5"/>
  <c r="BW380" i="5"/>
  <c r="BF380" i="5"/>
  <c r="AS380" i="5"/>
  <c r="AI380" i="5"/>
  <c r="AA380" i="5"/>
  <c r="Z380" i="5"/>
  <c r="Y380" i="5"/>
  <c r="X380" i="5"/>
  <c r="BY380" i="5"/>
  <c r="BX380" i="5"/>
  <c r="BZ181" i="5"/>
  <c r="BP181" i="5"/>
  <c r="BF181" i="5"/>
  <c r="AV181" i="5"/>
  <c r="AL181" i="5"/>
  <c r="AB181" i="5"/>
  <c r="R181" i="5"/>
  <c r="H181" i="5"/>
  <c r="BY181" i="5"/>
  <c r="BO181" i="5"/>
  <c r="BE181" i="5"/>
  <c r="AU181" i="5"/>
  <c r="AK181" i="5"/>
  <c r="AA181" i="5"/>
  <c r="Q181" i="5"/>
  <c r="G181" i="5"/>
  <c r="CH181" i="5"/>
  <c r="BX181" i="5"/>
  <c r="BN181" i="5"/>
  <c r="BD181" i="5"/>
  <c r="AT181" i="5"/>
  <c r="AJ181" i="5"/>
  <c r="Z181" i="5"/>
  <c r="P181" i="5"/>
  <c r="F181" i="5"/>
  <c r="CA181" i="5"/>
  <c r="BQ181" i="5"/>
  <c r="BG181" i="5"/>
  <c r="AW181" i="5"/>
  <c r="AM181" i="5"/>
  <c r="AC181" i="5"/>
  <c r="S181" i="5"/>
  <c r="I181" i="5"/>
  <c r="CC181" i="5"/>
  <c r="BK181" i="5"/>
  <c r="AS181" i="5"/>
  <c r="AE181" i="5"/>
  <c r="M181" i="5"/>
  <c r="CB181" i="5"/>
  <c r="BJ181" i="5"/>
  <c r="AR181" i="5"/>
  <c r="AD181" i="5"/>
  <c r="L181" i="5"/>
  <c r="BW181" i="5"/>
  <c r="BI181" i="5"/>
  <c r="AQ181" i="5"/>
  <c r="Y181" i="5"/>
  <c r="K181" i="5"/>
  <c r="CE181" i="5"/>
  <c r="BM181" i="5"/>
  <c r="AY181" i="5"/>
  <c r="AG181" i="5"/>
  <c r="O181" i="5"/>
  <c r="BH181" i="5"/>
  <c r="AH181" i="5"/>
  <c r="D181" i="5"/>
  <c r="BC181" i="5"/>
  <c r="AF181" i="5"/>
  <c r="CF181" i="5"/>
  <c r="BB181" i="5"/>
  <c r="X181" i="5"/>
  <c r="CD181" i="5"/>
  <c r="BA181" i="5"/>
  <c r="W181" i="5"/>
  <c r="BV181" i="5"/>
  <c r="AZ181" i="5"/>
  <c r="V181" i="5"/>
  <c r="BR181" i="5"/>
  <c r="AN181" i="5"/>
  <c r="J181" i="5"/>
  <c r="BL181" i="5"/>
  <c r="AX181" i="5"/>
  <c r="AP181" i="5"/>
  <c r="AO181" i="5"/>
  <c r="AI181" i="5"/>
  <c r="U181" i="5"/>
  <c r="T181" i="5"/>
  <c r="BU181" i="5"/>
  <c r="N181" i="5"/>
  <c r="BT181" i="5"/>
  <c r="E181" i="5"/>
  <c r="BS181" i="5"/>
  <c r="CF253" i="5"/>
  <c r="BV253" i="5"/>
  <c r="BL253" i="5"/>
  <c r="BB253" i="5"/>
  <c r="AR253" i="5"/>
  <c r="AH253" i="5"/>
  <c r="X253" i="5"/>
  <c r="N253" i="5"/>
  <c r="D253" i="5"/>
  <c r="CE253" i="5"/>
  <c r="BU253" i="5"/>
  <c r="BK253" i="5"/>
  <c r="BA253" i="5"/>
  <c r="AQ253" i="5"/>
  <c r="AG253" i="5"/>
  <c r="W253" i="5"/>
  <c r="M253" i="5"/>
  <c r="CD253" i="5"/>
  <c r="BT253" i="5"/>
  <c r="BJ253" i="5"/>
  <c r="AZ253" i="5"/>
  <c r="AP253" i="5"/>
  <c r="AF253" i="5"/>
  <c r="V253" i="5"/>
  <c r="L253" i="5"/>
  <c r="CG253" i="5"/>
  <c r="BW253" i="5"/>
  <c r="BM253" i="5"/>
  <c r="BC253" i="5"/>
  <c r="AS253" i="5"/>
  <c r="AI253" i="5"/>
  <c r="Y253" i="5"/>
  <c r="O253" i="5"/>
  <c r="E253" i="5"/>
  <c r="BS253" i="5"/>
  <c r="BE253" i="5"/>
  <c r="AM253" i="5"/>
  <c r="U253" i="5"/>
  <c r="G253" i="5"/>
  <c r="BR253" i="5"/>
  <c r="BD253" i="5"/>
  <c r="AL253" i="5"/>
  <c r="T253" i="5"/>
  <c r="F253" i="5"/>
  <c r="BQ253" i="5"/>
  <c r="AY253" i="5"/>
  <c r="AK253" i="5"/>
  <c r="S253" i="5"/>
  <c r="CC253" i="5"/>
  <c r="BO253" i="5"/>
  <c r="AW253" i="5"/>
  <c r="CB253" i="5"/>
  <c r="BN253" i="5"/>
  <c r="AV253" i="5"/>
  <c r="CA253" i="5"/>
  <c r="BI253" i="5"/>
  <c r="AU253" i="5"/>
  <c r="BX253" i="5"/>
  <c r="BF253" i="5"/>
  <c r="AN253" i="5"/>
  <c r="Z253" i="5"/>
  <c r="H253" i="5"/>
  <c r="BP253" i="5"/>
  <c r="AB253" i="5"/>
  <c r="BH253" i="5"/>
  <c r="AA253" i="5"/>
  <c r="BG253" i="5"/>
  <c r="R253" i="5"/>
  <c r="AX253" i="5"/>
  <c r="Q253" i="5"/>
  <c r="AT253" i="5"/>
  <c r="P253" i="5"/>
  <c r="AO253" i="5"/>
  <c r="K253" i="5"/>
  <c r="AJ253" i="5"/>
  <c r="J253" i="5"/>
  <c r="BZ253" i="5"/>
  <c r="AD253" i="5"/>
  <c r="AC253" i="5"/>
  <c r="I253" i="5"/>
  <c r="CH253" i="5"/>
  <c r="BY253" i="5"/>
  <c r="AE253" i="5"/>
  <c r="CF83" i="5"/>
  <c r="BV83" i="5"/>
  <c r="BL83" i="5"/>
  <c r="BB83" i="5"/>
  <c r="AR83" i="5"/>
  <c r="AH83" i="5"/>
  <c r="X83" i="5"/>
  <c r="N83" i="5"/>
  <c r="D83" i="5"/>
  <c r="CC83" i="5"/>
  <c r="BR83" i="5"/>
  <c r="BG83" i="5"/>
  <c r="AV83" i="5"/>
  <c r="AK83" i="5"/>
  <c r="Z83" i="5"/>
  <c r="O83" i="5"/>
  <c r="BY83" i="5"/>
  <c r="BM83" i="5"/>
  <c r="AZ83" i="5"/>
  <c r="AN83" i="5"/>
  <c r="AB83" i="5"/>
  <c r="P83" i="5"/>
  <c r="BX83" i="5"/>
  <c r="BK83" i="5"/>
  <c r="AY83" i="5"/>
  <c r="AM83" i="5"/>
  <c r="AA83" i="5"/>
  <c r="M83" i="5"/>
  <c r="BW83" i="5"/>
  <c r="BJ83" i="5"/>
  <c r="AX83" i="5"/>
  <c r="AL83" i="5"/>
  <c r="Y83" i="5"/>
  <c r="L83" i="5"/>
  <c r="BZ83" i="5"/>
  <c r="BN83" i="5"/>
  <c r="BA83" i="5"/>
  <c r="AO83" i="5"/>
  <c r="AC83" i="5"/>
  <c r="Q83" i="5"/>
  <c r="E83" i="5"/>
  <c r="CB83" i="5"/>
  <c r="BF83" i="5"/>
  <c r="AJ83" i="5"/>
  <c r="S83" i="5"/>
  <c r="CA83" i="5"/>
  <c r="BE83" i="5"/>
  <c r="AI83" i="5"/>
  <c r="R83" i="5"/>
  <c r="BU83" i="5"/>
  <c r="BD83" i="5"/>
  <c r="AG83" i="5"/>
  <c r="K83" i="5"/>
  <c r="BO83" i="5"/>
  <c r="AS83" i="5"/>
  <c r="V83" i="5"/>
  <c r="F83" i="5"/>
  <c r="CD83" i="5"/>
  <c r="AT83" i="5"/>
  <c r="I83" i="5"/>
  <c r="BT83" i="5"/>
  <c r="AQ83" i="5"/>
  <c r="H83" i="5"/>
  <c r="BS83" i="5"/>
  <c r="AP83" i="5"/>
  <c r="G83" i="5"/>
  <c r="BQ83" i="5"/>
  <c r="AF83" i="5"/>
  <c r="BP83" i="5"/>
  <c r="AE83" i="5"/>
  <c r="BI83" i="5"/>
  <c r="AD83" i="5"/>
  <c r="BH83" i="5"/>
  <c r="W83" i="5"/>
  <c r="BC83" i="5"/>
  <c r="U83" i="5"/>
  <c r="CH83" i="5"/>
  <c r="AW83" i="5"/>
  <c r="T83" i="5"/>
  <c r="CE83" i="5"/>
  <c r="AU83" i="5"/>
  <c r="J83" i="5"/>
  <c r="CE53" i="5"/>
  <c r="BU53" i="5"/>
  <c r="BK53" i="5"/>
  <c r="BA53" i="5"/>
  <c r="AQ53" i="5"/>
  <c r="AG53" i="5"/>
  <c r="W53" i="5"/>
  <c r="M53" i="5"/>
  <c r="CD53" i="5"/>
  <c r="BT53" i="5"/>
  <c r="BJ53" i="5"/>
  <c r="AZ53" i="5"/>
  <c r="AP53" i="5"/>
  <c r="AF53" i="5"/>
  <c r="V53" i="5"/>
  <c r="L53" i="5"/>
  <c r="CC53" i="5"/>
  <c r="BS53" i="5"/>
  <c r="BI53" i="5"/>
  <c r="AY53" i="5"/>
  <c r="AO53" i="5"/>
  <c r="AE53" i="5"/>
  <c r="U53" i="5"/>
  <c r="K53" i="5"/>
  <c r="CF53" i="5"/>
  <c r="BV53" i="5"/>
  <c r="BL53" i="5"/>
  <c r="BB53" i="5"/>
  <c r="AR53" i="5"/>
  <c r="AH53" i="5"/>
  <c r="X53" i="5"/>
  <c r="N53" i="5"/>
  <c r="D53" i="5"/>
  <c r="CB53" i="5"/>
  <c r="BN53" i="5"/>
  <c r="AV53" i="5"/>
  <c r="AD53" i="5"/>
  <c r="P53" i="5"/>
  <c r="CA53" i="5"/>
  <c r="BM53" i="5"/>
  <c r="AU53" i="5"/>
  <c r="AC53" i="5"/>
  <c r="O53" i="5"/>
  <c r="BZ53" i="5"/>
  <c r="BH53" i="5"/>
  <c r="AT53" i="5"/>
  <c r="AB53" i="5"/>
  <c r="J53" i="5"/>
  <c r="BQ53" i="5"/>
  <c r="BC53" i="5"/>
  <c r="AK53" i="5"/>
  <c r="S53" i="5"/>
  <c r="E53" i="5"/>
  <c r="BF53" i="5"/>
  <c r="AI53" i="5"/>
  <c r="F53" i="5"/>
  <c r="CH53" i="5"/>
  <c r="BE53" i="5"/>
  <c r="AA53" i="5"/>
  <c r="CG53" i="5"/>
  <c r="BD53" i="5"/>
  <c r="Z53" i="5"/>
  <c r="BY53" i="5"/>
  <c r="AX53" i="5"/>
  <c r="Y53" i="5"/>
  <c r="BX53" i="5"/>
  <c r="AW53" i="5"/>
  <c r="T53" i="5"/>
  <c r="BW53" i="5"/>
  <c r="AS53" i="5"/>
  <c r="R53" i="5"/>
  <c r="BR53" i="5"/>
  <c r="AN53" i="5"/>
  <c r="Q53" i="5"/>
  <c r="BP53" i="5"/>
  <c r="AM53" i="5"/>
  <c r="I53" i="5"/>
  <c r="BO53" i="5"/>
  <c r="AL53" i="5"/>
  <c r="H53" i="5"/>
  <c r="BG53" i="5"/>
  <c r="AJ53" i="5"/>
  <c r="G53" i="5"/>
  <c r="N417" i="3"/>
  <c r="M417" i="3"/>
  <c r="L59" i="3"/>
  <c r="N170" i="3"/>
  <c r="M170" i="3"/>
  <c r="L233" i="3"/>
  <c r="L56" i="3"/>
  <c r="N306" i="3"/>
  <c r="M306" i="3"/>
  <c r="N310" i="3"/>
  <c r="M310" i="3"/>
  <c r="N35" i="3"/>
  <c r="M35" i="3"/>
  <c r="L438" i="3"/>
  <c r="N17" i="3"/>
  <c r="M17" i="3"/>
  <c r="N195" i="3"/>
  <c r="M195" i="3"/>
  <c r="L410" i="3"/>
  <c r="N67" i="3"/>
  <c r="M67" i="3"/>
  <c r="N382" i="3"/>
  <c r="M382" i="3"/>
  <c r="O7" i="4"/>
  <c r="O28" i="4"/>
  <c r="O29" i="4"/>
  <c r="O115" i="4"/>
  <c r="O135" i="4"/>
  <c r="O251" i="4"/>
  <c r="O95" i="4"/>
  <c r="O97" i="4"/>
  <c r="O187" i="4"/>
  <c r="O87" i="4"/>
  <c r="O39" i="4"/>
  <c r="B21" i="4"/>
  <c r="O79" i="4"/>
  <c r="O64" i="4"/>
  <c r="O92" i="4"/>
  <c r="O192" i="4"/>
  <c r="O292" i="4"/>
  <c r="O375" i="4"/>
  <c r="O301" i="4"/>
  <c r="O450" i="4"/>
  <c r="O90" i="4"/>
  <c r="O190" i="4"/>
  <c r="O290" i="4"/>
  <c r="O374" i="4"/>
  <c r="O189" i="4"/>
  <c r="O289" i="4"/>
  <c r="O442" i="4"/>
  <c r="O98" i="4"/>
  <c r="O198" i="4"/>
  <c r="O298" i="4"/>
  <c r="O378" i="4"/>
  <c r="O372" i="4"/>
  <c r="O76" i="4"/>
  <c r="O176" i="4"/>
  <c r="O276" i="4"/>
  <c r="O360" i="4"/>
  <c r="O454" i="4"/>
  <c r="O235" i="4"/>
  <c r="O335" i="4"/>
  <c r="O124" i="4"/>
  <c r="O224" i="4"/>
  <c r="O324" i="4"/>
  <c r="O393" i="4"/>
  <c r="O193" i="4"/>
  <c r="O293" i="4"/>
  <c r="O447" i="4"/>
  <c r="O508" i="4"/>
  <c r="O477" i="4"/>
  <c r="O483" i="4"/>
  <c r="O381" i="4"/>
  <c r="O481" i="4"/>
  <c r="O439" i="4"/>
  <c r="N314" i="3"/>
  <c r="M314" i="3"/>
  <c r="CB107" i="5"/>
  <c r="BR107" i="5"/>
  <c r="BH107" i="5"/>
  <c r="AX107" i="5"/>
  <c r="AN107" i="5"/>
  <c r="AD107" i="5"/>
  <c r="T107" i="5"/>
  <c r="J107" i="5"/>
  <c r="BZ107" i="5"/>
  <c r="BP107" i="5"/>
  <c r="BF107" i="5"/>
  <c r="AV107" i="5"/>
  <c r="AL107" i="5"/>
  <c r="AB107" i="5"/>
  <c r="R107" i="5"/>
  <c r="H107" i="5"/>
  <c r="BX107" i="5"/>
  <c r="BL107" i="5"/>
  <c r="AZ107" i="5"/>
  <c r="AM107" i="5"/>
  <c r="Z107" i="5"/>
  <c r="N107" i="5"/>
  <c r="BW107" i="5"/>
  <c r="BK107" i="5"/>
  <c r="AY107" i="5"/>
  <c r="AK107" i="5"/>
  <c r="Y107" i="5"/>
  <c r="M107" i="5"/>
  <c r="CH107" i="5"/>
  <c r="BV107" i="5"/>
  <c r="BJ107" i="5"/>
  <c r="AW107" i="5"/>
  <c r="AJ107" i="5"/>
  <c r="X107" i="5"/>
  <c r="L107" i="5"/>
  <c r="CA107" i="5"/>
  <c r="BN107" i="5"/>
  <c r="CD107" i="5"/>
  <c r="BG107" i="5"/>
  <c r="AQ107" i="5"/>
  <c r="W107" i="5"/>
  <c r="F107" i="5"/>
  <c r="CC107" i="5"/>
  <c r="BE107" i="5"/>
  <c r="AP107" i="5"/>
  <c r="V107" i="5"/>
  <c r="E107" i="5"/>
  <c r="BY107" i="5"/>
  <c r="BD107" i="5"/>
  <c r="AO107" i="5"/>
  <c r="U107" i="5"/>
  <c r="D107" i="5"/>
  <c r="CE107" i="5"/>
  <c r="BI107" i="5"/>
  <c r="AR107" i="5"/>
  <c r="AA107" i="5"/>
  <c r="G107" i="5"/>
  <c r="BU107" i="5"/>
  <c r="AT107" i="5"/>
  <c r="P107" i="5"/>
  <c r="BT107" i="5"/>
  <c r="AS107" i="5"/>
  <c r="O107" i="5"/>
  <c r="BS107" i="5"/>
  <c r="AI107" i="5"/>
  <c r="K107" i="5"/>
  <c r="BB107" i="5"/>
  <c r="AC107" i="5"/>
  <c r="AG107" i="5"/>
  <c r="CG107" i="5"/>
  <c r="AF107" i="5"/>
  <c r="CF107" i="5"/>
  <c r="AE107" i="5"/>
  <c r="BQ107" i="5"/>
  <c r="S107" i="5"/>
  <c r="BO107" i="5"/>
  <c r="Q107" i="5"/>
  <c r="BM107" i="5"/>
  <c r="I107" i="5"/>
  <c r="BC107" i="5"/>
  <c r="BA107" i="5"/>
  <c r="AU107" i="5"/>
  <c r="AH107" i="5"/>
  <c r="CA332" i="5"/>
  <c r="BQ332" i="5"/>
  <c r="BG332" i="5"/>
  <c r="AW332" i="5"/>
  <c r="AM332" i="5"/>
  <c r="AC332" i="5"/>
  <c r="S332" i="5"/>
  <c r="I332" i="5"/>
  <c r="BZ332" i="5"/>
  <c r="BP332" i="5"/>
  <c r="BF332" i="5"/>
  <c r="AV332" i="5"/>
  <c r="AL332" i="5"/>
  <c r="AB332" i="5"/>
  <c r="R332" i="5"/>
  <c r="H332" i="5"/>
  <c r="BY332" i="5"/>
  <c r="BO332" i="5"/>
  <c r="BE332" i="5"/>
  <c r="AU332" i="5"/>
  <c r="AK332" i="5"/>
  <c r="AA332" i="5"/>
  <c r="Q332" i="5"/>
  <c r="G332" i="5"/>
  <c r="BX332" i="5"/>
  <c r="BK332" i="5"/>
  <c r="AX332" i="5"/>
  <c r="AH332" i="5"/>
  <c r="U332" i="5"/>
  <c r="E332" i="5"/>
  <c r="BW332" i="5"/>
  <c r="BJ332" i="5"/>
  <c r="AT332" i="5"/>
  <c r="AG332" i="5"/>
  <c r="T332" i="5"/>
  <c r="D332" i="5"/>
  <c r="BV332" i="5"/>
  <c r="BI332" i="5"/>
  <c r="AS332" i="5"/>
  <c r="AF332" i="5"/>
  <c r="P332" i="5"/>
  <c r="CB332" i="5"/>
  <c r="BL332" i="5"/>
  <c r="AY332" i="5"/>
  <c r="AI332" i="5"/>
  <c r="V332" i="5"/>
  <c r="F332" i="5"/>
  <c r="BN332" i="5"/>
  <c r="AP332" i="5"/>
  <c r="O332" i="5"/>
  <c r="CG332" i="5"/>
  <c r="BM332" i="5"/>
  <c r="AO332" i="5"/>
  <c r="N332" i="5"/>
  <c r="CF332" i="5"/>
  <c r="BH332" i="5"/>
  <c r="AN332" i="5"/>
  <c r="M332" i="5"/>
  <c r="CE332" i="5"/>
  <c r="BD332" i="5"/>
  <c r="AJ332" i="5"/>
  <c r="L332" i="5"/>
  <c r="CD332" i="5"/>
  <c r="BC332" i="5"/>
  <c r="AE332" i="5"/>
  <c r="K332" i="5"/>
  <c r="CC332" i="5"/>
  <c r="BB332" i="5"/>
  <c r="AD332" i="5"/>
  <c r="J332" i="5"/>
  <c r="BU332" i="5"/>
  <c r="BA332" i="5"/>
  <c r="Z332" i="5"/>
  <c r="BT332" i="5"/>
  <c r="AZ332" i="5"/>
  <c r="Y332" i="5"/>
  <c r="BS332" i="5"/>
  <c r="AR332" i="5"/>
  <c r="X332" i="5"/>
  <c r="BR332" i="5"/>
  <c r="AQ332" i="5"/>
  <c r="W332" i="5"/>
  <c r="CD533" i="5"/>
  <c r="BT533" i="5"/>
  <c r="BJ533" i="5"/>
  <c r="AZ533" i="5"/>
  <c r="AP533" i="5"/>
  <c r="AF533" i="5"/>
  <c r="V533" i="5"/>
  <c r="L533" i="5"/>
  <c r="CC533" i="5"/>
  <c r="BS533" i="5"/>
  <c r="BW533" i="5"/>
  <c r="BK533" i="5"/>
  <c r="AY533" i="5"/>
  <c r="AN533" i="5"/>
  <c r="AC533" i="5"/>
  <c r="R533" i="5"/>
  <c r="G533" i="5"/>
  <c r="CH533" i="5"/>
  <c r="BV533" i="5"/>
  <c r="BI533" i="5"/>
  <c r="AX533" i="5"/>
  <c r="AM533" i="5"/>
  <c r="AB533" i="5"/>
  <c r="Q533" i="5"/>
  <c r="F533" i="5"/>
  <c r="BU533" i="5"/>
  <c r="BH533" i="5"/>
  <c r="AW533" i="5"/>
  <c r="AL533" i="5"/>
  <c r="AA533" i="5"/>
  <c r="P533" i="5"/>
  <c r="E533" i="5"/>
  <c r="BY533" i="5"/>
  <c r="BM533" i="5"/>
  <c r="BB533" i="5"/>
  <c r="AQ533" i="5"/>
  <c r="AE533" i="5"/>
  <c r="T533" i="5"/>
  <c r="I533" i="5"/>
  <c r="BR533" i="5"/>
  <c r="BC533" i="5"/>
  <c r="AI533" i="5"/>
  <c r="O533" i="5"/>
  <c r="BQ533" i="5"/>
  <c r="BA533" i="5"/>
  <c r="AH533" i="5"/>
  <c r="N533" i="5"/>
  <c r="BP533" i="5"/>
  <c r="AV533" i="5"/>
  <c r="AG533" i="5"/>
  <c r="M533" i="5"/>
  <c r="BZ533" i="5"/>
  <c r="BE533" i="5"/>
  <c r="AK533" i="5"/>
  <c r="U533" i="5"/>
  <c r="CF533" i="5"/>
  <c r="BD533" i="5"/>
  <c r="X533" i="5"/>
  <c r="CE533" i="5"/>
  <c r="AU533" i="5"/>
  <c r="W533" i="5"/>
  <c r="CB533" i="5"/>
  <c r="AT533" i="5"/>
  <c r="S533" i="5"/>
  <c r="BG533" i="5"/>
  <c r="Z533" i="5"/>
  <c r="BL533" i="5"/>
  <c r="H533" i="5"/>
  <c r="BF533" i="5"/>
  <c r="D533" i="5"/>
  <c r="AS533" i="5"/>
  <c r="BO533" i="5"/>
  <c r="K533" i="5"/>
  <c r="AJ533" i="5"/>
  <c r="AD533" i="5"/>
  <c r="Y533" i="5"/>
  <c r="J533" i="5"/>
  <c r="AR533" i="5"/>
  <c r="BN533" i="5"/>
  <c r="AO533" i="5"/>
  <c r="CA533" i="5"/>
  <c r="BX533" i="5"/>
  <c r="BY339" i="5"/>
  <c r="BO339" i="5"/>
  <c r="BE339" i="5"/>
  <c r="AU339" i="5"/>
  <c r="AK339" i="5"/>
  <c r="AA339" i="5"/>
  <c r="Q339" i="5"/>
  <c r="G339" i="5"/>
  <c r="CH339" i="5"/>
  <c r="BX339" i="5"/>
  <c r="BN339" i="5"/>
  <c r="BD339" i="5"/>
  <c r="AT339" i="5"/>
  <c r="AJ339" i="5"/>
  <c r="Z339" i="5"/>
  <c r="P339" i="5"/>
  <c r="F339" i="5"/>
  <c r="CG339" i="5"/>
  <c r="BW339" i="5"/>
  <c r="BM339" i="5"/>
  <c r="BC339" i="5"/>
  <c r="AS339" i="5"/>
  <c r="AI339" i="5"/>
  <c r="Y339" i="5"/>
  <c r="O339" i="5"/>
  <c r="E339" i="5"/>
  <c r="BV339" i="5"/>
  <c r="BI339" i="5"/>
  <c r="AV339" i="5"/>
  <c r="AF339" i="5"/>
  <c r="S339" i="5"/>
  <c r="BU339" i="5"/>
  <c r="BH339" i="5"/>
  <c r="AR339" i="5"/>
  <c r="AE339" i="5"/>
  <c r="R339" i="5"/>
  <c r="BT339" i="5"/>
  <c r="BG339" i="5"/>
  <c r="AQ339" i="5"/>
  <c r="AD339" i="5"/>
  <c r="N339" i="5"/>
  <c r="BZ339" i="5"/>
  <c r="BJ339" i="5"/>
  <c r="AW339" i="5"/>
  <c r="AG339" i="5"/>
  <c r="T339" i="5"/>
  <c r="D339" i="5"/>
  <c r="CD339" i="5"/>
  <c r="BF339" i="5"/>
  <c r="AL339" i="5"/>
  <c r="K339" i="5"/>
  <c r="CC339" i="5"/>
  <c r="BB339" i="5"/>
  <c r="AH339" i="5"/>
  <c r="J339" i="5"/>
  <c r="CB339" i="5"/>
  <c r="BA339" i="5"/>
  <c r="AC339" i="5"/>
  <c r="I339" i="5"/>
  <c r="CA339" i="5"/>
  <c r="AZ339" i="5"/>
  <c r="AB339" i="5"/>
  <c r="H339" i="5"/>
  <c r="BS339" i="5"/>
  <c r="AY339" i="5"/>
  <c r="X339" i="5"/>
  <c r="BR339" i="5"/>
  <c r="AX339" i="5"/>
  <c r="W339" i="5"/>
  <c r="BQ339" i="5"/>
  <c r="AP339" i="5"/>
  <c r="V339" i="5"/>
  <c r="BP339" i="5"/>
  <c r="AO339" i="5"/>
  <c r="U339" i="5"/>
  <c r="CF339" i="5"/>
  <c r="BL339" i="5"/>
  <c r="AN339" i="5"/>
  <c r="M339" i="5"/>
  <c r="CE339" i="5"/>
  <c r="BK339" i="5"/>
  <c r="AM339" i="5"/>
  <c r="L339" i="5"/>
  <c r="BZ549" i="5"/>
  <c r="BP549" i="5"/>
  <c r="BF549" i="5"/>
  <c r="AV549" i="5"/>
  <c r="AL549" i="5"/>
  <c r="AB549" i="5"/>
  <c r="R549" i="5"/>
  <c r="H549" i="5"/>
  <c r="BY549" i="5"/>
  <c r="BO549" i="5"/>
  <c r="BE549" i="5"/>
  <c r="AU549" i="5"/>
  <c r="AK549" i="5"/>
  <c r="AA549" i="5"/>
  <c r="Q549" i="5"/>
  <c r="G549" i="5"/>
  <c r="CH549" i="5"/>
  <c r="BX549" i="5"/>
  <c r="BN549" i="5"/>
  <c r="BD549" i="5"/>
  <c r="AT549" i="5"/>
  <c r="AJ549" i="5"/>
  <c r="Z549" i="5"/>
  <c r="P549" i="5"/>
  <c r="F549" i="5"/>
  <c r="CB549" i="5"/>
  <c r="BR549" i="5"/>
  <c r="BH549" i="5"/>
  <c r="AX549" i="5"/>
  <c r="AN549" i="5"/>
  <c r="AD549" i="5"/>
  <c r="T549" i="5"/>
  <c r="J549" i="5"/>
  <c r="BU549" i="5"/>
  <c r="BC549" i="5"/>
  <c r="AO549" i="5"/>
  <c r="W549" i="5"/>
  <c r="E549" i="5"/>
  <c r="BT549" i="5"/>
  <c r="BB549" i="5"/>
  <c r="AM549" i="5"/>
  <c r="V549" i="5"/>
  <c r="D549" i="5"/>
  <c r="CG549" i="5"/>
  <c r="BS549" i="5"/>
  <c r="BA549" i="5"/>
  <c r="AI549" i="5"/>
  <c r="U549" i="5"/>
  <c r="CF549" i="5"/>
  <c r="BK549" i="5"/>
  <c r="AP549" i="5"/>
  <c r="N549" i="5"/>
  <c r="CE549" i="5"/>
  <c r="BJ549" i="5"/>
  <c r="AH549" i="5"/>
  <c r="M549" i="5"/>
  <c r="CD549" i="5"/>
  <c r="BI549" i="5"/>
  <c r="AG549" i="5"/>
  <c r="L549" i="5"/>
  <c r="CA549" i="5"/>
  <c r="AS549" i="5"/>
  <c r="K549" i="5"/>
  <c r="BW549" i="5"/>
  <c r="AR549" i="5"/>
  <c r="I549" i="5"/>
  <c r="BV549" i="5"/>
  <c r="AQ549" i="5"/>
  <c r="AW549" i="5"/>
  <c r="AF549" i="5"/>
  <c r="AE549" i="5"/>
  <c r="AZ549" i="5"/>
  <c r="BM549" i="5"/>
  <c r="BL549" i="5"/>
  <c r="BG549" i="5"/>
  <c r="CC549" i="5"/>
  <c r="O549" i="5"/>
  <c r="BQ549" i="5"/>
  <c r="AY549" i="5"/>
  <c r="AC549" i="5"/>
  <c r="S549" i="5"/>
  <c r="Y549" i="5"/>
  <c r="X549" i="5"/>
  <c r="CB535" i="5"/>
  <c r="BR535" i="5"/>
  <c r="BH535" i="5"/>
  <c r="AX535" i="5"/>
  <c r="AN535" i="5"/>
  <c r="AD535" i="5"/>
  <c r="T535" i="5"/>
  <c r="J535" i="5"/>
  <c r="CA535" i="5"/>
  <c r="BP535" i="5"/>
  <c r="BE535" i="5"/>
  <c r="AT535" i="5"/>
  <c r="AI535" i="5"/>
  <c r="X535" i="5"/>
  <c r="M535" i="5"/>
  <c r="BZ535" i="5"/>
  <c r="BO535" i="5"/>
  <c r="BD535" i="5"/>
  <c r="AS535" i="5"/>
  <c r="AH535" i="5"/>
  <c r="W535" i="5"/>
  <c r="L535" i="5"/>
  <c r="BY535" i="5"/>
  <c r="BV535" i="5"/>
  <c r="BI535" i="5"/>
  <c r="AU535" i="5"/>
  <c r="AF535" i="5"/>
  <c r="R535" i="5"/>
  <c r="E535" i="5"/>
  <c r="BU535" i="5"/>
  <c r="BG535" i="5"/>
  <c r="AR535" i="5"/>
  <c r="AE535" i="5"/>
  <c r="Q535" i="5"/>
  <c r="D535" i="5"/>
  <c r="BT535" i="5"/>
  <c r="BF535" i="5"/>
  <c r="AQ535" i="5"/>
  <c r="AC535" i="5"/>
  <c r="P535" i="5"/>
  <c r="BX535" i="5"/>
  <c r="BK535" i="5"/>
  <c r="AW535" i="5"/>
  <c r="AJ535" i="5"/>
  <c r="U535" i="5"/>
  <c r="G535" i="5"/>
  <c r="CC535" i="5"/>
  <c r="BA535" i="5"/>
  <c r="AB535" i="5"/>
  <c r="H535" i="5"/>
  <c r="BW535" i="5"/>
  <c r="AZ535" i="5"/>
  <c r="AA535" i="5"/>
  <c r="F535" i="5"/>
  <c r="BS535" i="5"/>
  <c r="AY535" i="5"/>
  <c r="Z535" i="5"/>
  <c r="CE535" i="5"/>
  <c r="BC535" i="5"/>
  <c r="AK535" i="5"/>
  <c r="K535" i="5"/>
  <c r="BL535" i="5"/>
  <c r="V535" i="5"/>
  <c r="BJ535" i="5"/>
  <c r="S535" i="5"/>
  <c r="BB535" i="5"/>
  <c r="O535" i="5"/>
  <c r="BN535" i="5"/>
  <c r="AG535" i="5"/>
  <c r="BQ535" i="5"/>
  <c r="BM535" i="5"/>
  <c r="AV535" i="5"/>
  <c r="CF535" i="5"/>
  <c r="N535" i="5"/>
  <c r="AP535" i="5"/>
  <c r="AO535" i="5"/>
  <c r="AM535" i="5"/>
  <c r="AL535" i="5"/>
  <c r="Y535" i="5"/>
  <c r="CG535" i="5"/>
  <c r="CD535" i="5"/>
  <c r="I535" i="5"/>
  <c r="CF248" i="5"/>
  <c r="BV248" i="5"/>
  <c r="BL248" i="5"/>
  <c r="BB248" i="5"/>
  <c r="AR248" i="5"/>
  <c r="AH248" i="5"/>
  <c r="X248" i="5"/>
  <c r="N248" i="5"/>
  <c r="D248" i="5"/>
  <c r="CE248" i="5"/>
  <c r="BU248" i="5"/>
  <c r="BK248" i="5"/>
  <c r="BA248" i="5"/>
  <c r="AQ248" i="5"/>
  <c r="AG248" i="5"/>
  <c r="W248" i="5"/>
  <c r="M248" i="5"/>
  <c r="CD248" i="5"/>
  <c r="BT248" i="5"/>
  <c r="BJ248" i="5"/>
  <c r="AZ248" i="5"/>
  <c r="AP248" i="5"/>
  <c r="AF248" i="5"/>
  <c r="V248" i="5"/>
  <c r="L248" i="5"/>
  <c r="CG248" i="5"/>
  <c r="BW248" i="5"/>
  <c r="BM248" i="5"/>
  <c r="BC248" i="5"/>
  <c r="AS248" i="5"/>
  <c r="AI248" i="5"/>
  <c r="Y248" i="5"/>
  <c r="O248" i="5"/>
  <c r="E248" i="5"/>
  <c r="BQ248" i="5"/>
  <c r="AY248" i="5"/>
  <c r="AK248" i="5"/>
  <c r="S248" i="5"/>
  <c r="CH248" i="5"/>
  <c r="BP248" i="5"/>
  <c r="AX248" i="5"/>
  <c r="AJ248" i="5"/>
  <c r="R248" i="5"/>
  <c r="CC248" i="5"/>
  <c r="BO248" i="5"/>
  <c r="AW248" i="5"/>
  <c r="AE248" i="5"/>
  <c r="Q248" i="5"/>
  <c r="BR248" i="5"/>
  <c r="BD248" i="5"/>
  <c r="AL248" i="5"/>
  <c r="T248" i="5"/>
  <c r="F248" i="5"/>
  <c r="BN248" i="5"/>
  <c r="AN248" i="5"/>
  <c r="J248" i="5"/>
  <c r="BI248" i="5"/>
  <c r="AM248" i="5"/>
  <c r="I248" i="5"/>
  <c r="BH248" i="5"/>
  <c r="AD248" i="5"/>
  <c r="H248" i="5"/>
  <c r="BX248" i="5"/>
  <c r="AT248" i="5"/>
  <c r="P248" i="5"/>
  <c r="BG248" i="5"/>
  <c r="U248" i="5"/>
  <c r="BF248" i="5"/>
  <c r="K248" i="5"/>
  <c r="BE248" i="5"/>
  <c r="G248" i="5"/>
  <c r="AV248" i="5"/>
  <c r="AU248" i="5"/>
  <c r="CB248" i="5"/>
  <c r="AO248" i="5"/>
  <c r="CA248" i="5"/>
  <c r="AC248" i="5"/>
  <c r="BZ248" i="5"/>
  <c r="AB248" i="5"/>
  <c r="BY248" i="5"/>
  <c r="AA248" i="5"/>
  <c r="BS248" i="5"/>
  <c r="Z248" i="5"/>
  <c r="CD468" i="5"/>
  <c r="BT468" i="5"/>
  <c r="BJ468" i="5"/>
  <c r="AZ468" i="5"/>
  <c r="AP468" i="5"/>
  <c r="AF468" i="5"/>
  <c r="V468" i="5"/>
  <c r="L468" i="5"/>
  <c r="CC468" i="5"/>
  <c r="BS468" i="5"/>
  <c r="BI468" i="5"/>
  <c r="AY468" i="5"/>
  <c r="AO468" i="5"/>
  <c r="AE468" i="5"/>
  <c r="U468" i="5"/>
  <c r="K468" i="5"/>
  <c r="CB468" i="5"/>
  <c r="BR468" i="5"/>
  <c r="BH468" i="5"/>
  <c r="AX468" i="5"/>
  <c r="AN468" i="5"/>
  <c r="AD468" i="5"/>
  <c r="T468" i="5"/>
  <c r="J468" i="5"/>
  <c r="CF468" i="5"/>
  <c r="BV468" i="5"/>
  <c r="BL468" i="5"/>
  <c r="BB468" i="5"/>
  <c r="AR468" i="5"/>
  <c r="AH468" i="5"/>
  <c r="X468" i="5"/>
  <c r="N468" i="5"/>
  <c r="D468" i="5"/>
  <c r="CA468" i="5"/>
  <c r="BM468" i="5"/>
  <c r="AU468" i="5"/>
  <c r="AC468" i="5"/>
  <c r="O468" i="5"/>
  <c r="BZ468" i="5"/>
  <c r="BK468" i="5"/>
  <c r="AT468" i="5"/>
  <c r="AB468" i="5"/>
  <c r="M468" i="5"/>
  <c r="BY468" i="5"/>
  <c r="BG468" i="5"/>
  <c r="AS468" i="5"/>
  <c r="AA468" i="5"/>
  <c r="I468" i="5"/>
  <c r="BO468" i="5"/>
  <c r="AW468" i="5"/>
  <c r="AI468" i="5"/>
  <c r="Q468" i="5"/>
  <c r="BQ468" i="5"/>
  <c r="AM468" i="5"/>
  <c r="P468" i="5"/>
  <c r="BP468" i="5"/>
  <c r="AL468" i="5"/>
  <c r="H468" i="5"/>
  <c r="BN468" i="5"/>
  <c r="AK468" i="5"/>
  <c r="G468" i="5"/>
  <c r="BW468" i="5"/>
  <c r="AV468" i="5"/>
  <c r="S468" i="5"/>
  <c r="BD468" i="5"/>
  <c r="F468" i="5"/>
  <c r="BC468" i="5"/>
  <c r="E468" i="5"/>
  <c r="BA468" i="5"/>
  <c r="AQ468" i="5"/>
  <c r="CH468" i="5"/>
  <c r="AJ468" i="5"/>
  <c r="CE468" i="5"/>
  <c r="AG468" i="5"/>
  <c r="BX468" i="5"/>
  <c r="Z468" i="5"/>
  <c r="BF468" i="5"/>
  <c r="W468" i="5"/>
  <c r="Y468" i="5"/>
  <c r="BU468" i="5"/>
  <c r="BE468" i="5"/>
  <c r="R468" i="5"/>
  <c r="BY329" i="5"/>
  <c r="BO329" i="5"/>
  <c r="BE329" i="5"/>
  <c r="AU329" i="5"/>
  <c r="AK329" i="5"/>
  <c r="AA329" i="5"/>
  <c r="Q329" i="5"/>
  <c r="G329" i="5"/>
  <c r="CH329" i="5"/>
  <c r="BX329" i="5"/>
  <c r="BN329" i="5"/>
  <c r="BD329" i="5"/>
  <c r="AT329" i="5"/>
  <c r="AJ329" i="5"/>
  <c r="Z329" i="5"/>
  <c r="P329" i="5"/>
  <c r="F329" i="5"/>
  <c r="BW329" i="5"/>
  <c r="BM329" i="5"/>
  <c r="BC329" i="5"/>
  <c r="AS329" i="5"/>
  <c r="AI329" i="5"/>
  <c r="Y329" i="5"/>
  <c r="O329" i="5"/>
  <c r="E329" i="5"/>
  <c r="CA329" i="5"/>
  <c r="BK329" i="5"/>
  <c r="AX329" i="5"/>
  <c r="AH329" i="5"/>
  <c r="U329" i="5"/>
  <c r="H329" i="5"/>
  <c r="BZ329" i="5"/>
  <c r="BJ329" i="5"/>
  <c r="AW329" i="5"/>
  <c r="AG329" i="5"/>
  <c r="T329" i="5"/>
  <c r="D329" i="5"/>
  <c r="BV329" i="5"/>
  <c r="BI329" i="5"/>
  <c r="AV329" i="5"/>
  <c r="AF329" i="5"/>
  <c r="S329" i="5"/>
  <c r="CB329" i="5"/>
  <c r="BL329" i="5"/>
  <c r="AY329" i="5"/>
  <c r="AL329" i="5"/>
  <c r="V329" i="5"/>
  <c r="I329" i="5"/>
  <c r="CF329" i="5"/>
  <c r="BH329" i="5"/>
  <c r="AN329" i="5"/>
  <c r="M329" i="5"/>
  <c r="CE329" i="5"/>
  <c r="BG329" i="5"/>
  <c r="AM329" i="5"/>
  <c r="L329" i="5"/>
  <c r="CD329" i="5"/>
  <c r="BF329" i="5"/>
  <c r="AE329" i="5"/>
  <c r="K329" i="5"/>
  <c r="CC329" i="5"/>
  <c r="BB329" i="5"/>
  <c r="AD329" i="5"/>
  <c r="J329" i="5"/>
  <c r="BU329" i="5"/>
  <c r="BA329" i="5"/>
  <c r="AC329" i="5"/>
  <c r="BT329" i="5"/>
  <c r="AZ329" i="5"/>
  <c r="AB329" i="5"/>
  <c r="BS329" i="5"/>
  <c r="AR329" i="5"/>
  <c r="X329" i="5"/>
  <c r="BR329" i="5"/>
  <c r="AQ329" i="5"/>
  <c r="W329" i="5"/>
  <c r="BQ329" i="5"/>
  <c r="AP329" i="5"/>
  <c r="R329" i="5"/>
  <c r="BP329" i="5"/>
  <c r="AO329" i="5"/>
  <c r="N329" i="5"/>
  <c r="BZ244" i="5"/>
  <c r="BP244" i="5"/>
  <c r="BF244" i="5"/>
  <c r="AV244" i="5"/>
  <c r="AL244" i="5"/>
  <c r="AB244" i="5"/>
  <c r="R244" i="5"/>
  <c r="H244" i="5"/>
  <c r="BY244" i="5"/>
  <c r="BO244" i="5"/>
  <c r="BE244" i="5"/>
  <c r="AU244" i="5"/>
  <c r="AK244" i="5"/>
  <c r="AA244" i="5"/>
  <c r="Q244" i="5"/>
  <c r="G244" i="5"/>
  <c r="CH244" i="5"/>
  <c r="BX244" i="5"/>
  <c r="BN244" i="5"/>
  <c r="BD244" i="5"/>
  <c r="AT244" i="5"/>
  <c r="AJ244" i="5"/>
  <c r="Z244" i="5"/>
  <c r="P244" i="5"/>
  <c r="F244" i="5"/>
  <c r="CA244" i="5"/>
  <c r="BQ244" i="5"/>
  <c r="BG244" i="5"/>
  <c r="AW244" i="5"/>
  <c r="AM244" i="5"/>
  <c r="AC244" i="5"/>
  <c r="S244" i="5"/>
  <c r="I244" i="5"/>
  <c r="CC244" i="5"/>
  <c r="BK244" i="5"/>
  <c r="AS244" i="5"/>
  <c r="AE244" i="5"/>
  <c r="M244" i="5"/>
  <c r="CB244" i="5"/>
  <c r="BJ244" i="5"/>
  <c r="AR244" i="5"/>
  <c r="AD244" i="5"/>
  <c r="L244" i="5"/>
  <c r="BW244" i="5"/>
  <c r="BI244" i="5"/>
  <c r="AQ244" i="5"/>
  <c r="Y244" i="5"/>
  <c r="K244" i="5"/>
  <c r="CD244" i="5"/>
  <c r="BL244" i="5"/>
  <c r="AX244" i="5"/>
  <c r="AF244" i="5"/>
  <c r="N244" i="5"/>
  <c r="BV244" i="5"/>
  <c r="AZ244" i="5"/>
  <c r="V244" i="5"/>
  <c r="BU244" i="5"/>
  <c r="AY244" i="5"/>
  <c r="U244" i="5"/>
  <c r="BT244" i="5"/>
  <c r="AP244" i="5"/>
  <c r="T244" i="5"/>
  <c r="CF244" i="5"/>
  <c r="BB244" i="5"/>
  <c r="X244" i="5"/>
  <c r="AI244" i="5"/>
  <c r="CE244" i="5"/>
  <c r="AH244" i="5"/>
  <c r="BS244" i="5"/>
  <c r="AG244" i="5"/>
  <c r="BR244" i="5"/>
  <c r="W244" i="5"/>
  <c r="BM244" i="5"/>
  <c r="O244" i="5"/>
  <c r="BH244" i="5"/>
  <c r="J244" i="5"/>
  <c r="BC244" i="5"/>
  <c r="E244" i="5"/>
  <c r="BA244" i="5"/>
  <c r="D244" i="5"/>
  <c r="AO244" i="5"/>
  <c r="AN244" i="5"/>
  <c r="CB460" i="5"/>
  <c r="BR460" i="5"/>
  <c r="BH460" i="5"/>
  <c r="AX460" i="5"/>
  <c r="AN460" i="5"/>
  <c r="AD460" i="5"/>
  <c r="T460" i="5"/>
  <c r="J460" i="5"/>
  <c r="CA460" i="5"/>
  <c r="BQ460" i="5"/>
  <c r="BG460" i="5"/>
  <c r="AW460" i="5"/>
  <c r="AM460" i="5"/>
  <c r="AC460" i="5"/>
  <c r="S460" i="5"/>
  <c r="I460" i="5"/>
  <c r="BZ460" i="5"/>
  <c r="BP460" i="5"/>
  <c r="BF460" i="5"/>
  <c r="AV460" i="5"/>
  <c r="AL460" i="5"/>
  <c r="AB460" i="5"/>
  <c r="R460" i="5"/>
  <c r="H460" i="5"/>
  <c r="CD460" i="5"/>
  <c r="BT460" i="5"/>
  <c r="BJ460" i="5"/>
  <c r="AZ460" i="5"/>
  <c r="AP460" i="5"/>
  <c r="AF460" i="5"/>
  <c r="V460" i="5"/>
  <c r="L460" i="5"/>
  <c r="BO460" i="5"/>
  <c r="BA460" i="5"/>
  <c r="AI460" i="5"/>
  <c r="Q460" i="5"/>
  <c r="CF460" i="5"/>
  <c r="BN460" i="5"/>
  <c r="AY460" i="5"/>
  <c r="AH460" i="5"/>
  <c r="P460" i="5"/>
  <c r="CE460" i="5"/>
  <c r="BM460" i="5"/>
  <c r="AU460" i="5"/>
  <c r="AG460" i="5"/>
  <c r="O460" i="5"/>
  <c r="BU460" i="5"/>
  <c r="BC460" i="5"/>
  <c r="AK460" i="5"/>
  <c r="W460" i="5"/>
  <c r="E460" i="5"/>
  <c r="BK460" i="5"/>
  <c r="AJ460" i="5"/>
  <c r="G460" i="5"/>
  <c r="BI460" i="5"/>
  <c r="AE460" i="5"/>
  <c r="F460" i="5"/>
  <c r="CH460" i="5"/>
  <c r="BE460" i="5"/>
  <c r="AA460" i="5"/>
  <c r="D460" i="5"/>
  <c r="BS460" i="5"/>
  <c r="AQ460" i="5"/>
  <c r="M460" i="5"/>
  <c r="AT460" i="5"/>
  <c r="AS460" i="5"/>
  <c r="CC460" i="5"/>
  <c r="AR460" i="5"/>
  <c r="BY460" i="5"/>
  <c r="AO460" i="5"/>
  <c r="BX460" i="5"/>
  <c r="Z460" i="5"/>
  <c r="BW460" i="5"/>
  <c r="Y460" i="5"/>
  <c r="BV460" i="5"/>
  <c r="X460" i="5"/>
  <c r="BD460" i="5"/>
  <c r="N460" i="5"/>
  <c r="U460" i="5"/>
  <c r="BL460" i="5"/>
  <c r="BB460" i="5"/>
  <c r="K460" i="5"/>
  <c r="CB465" i="5"/>
  <c r="BR465" i="5"/>
  <c r="BH465" i="5"/>
  <c r="AX465" i="5"/>
  <c r="AN465" i="5"/>
  <c r="AD465" i="5"/>
  <c r="T465" i="5"/>
  <c r="J465" i="5"/>
  <c r="CA465" i="5"/>
  <c r="BQ465" i="5"/>
  <c r="BG465" i="5"/>
  <c r="AW465" i="5"/>
  <c r="AM465" i="5"/>
  <c r="AC465" i="5"/>
  <c r="S465" i="5"/>
  <c r="I465" i="5"/>
  <c r="BZ465" i="5"/>
  <c r="BP465" i="5"/>
  <c r="BF465" i="5"/>
  <c r="AV465" i="5"/>
  <c r="AL465" i="5"/>
  <c r="AB465" i="5"/>
  <c r="R465" i="5"/>
  <c r="H465" i="5"/>
  <c r="CD465" i="5"/>
  <c r="BT465" i="5"/>
  <c r="BJ465" i="5"/>
  <c r="AZ465" i="5"/>
  <c r="AP465" i="5"/>
  <c r="AF465" i="5"/>
  <c r="V465" i="5"/>
  <c r="L465" i="5"/>
  <c r="BU465" i="5"/>
  <c r="BC465" i="5"/>
  <c r="AK465" i="5"/>
  <c r="W465" i="5"/>
  <c r="E465" i="5"/>
  <c r="BS465" i="5"/>
  <c r="BB465" i="5"/>
  <c r="AJ465" i="5"/>
  <c r="U465" i="5"/>
  <c r="D465" i="5"/>
  <c r="CG465" i="5"/>
  <c r="BO465" i="5"/>
  <c r="BA465" i="5"/>
  <c r="AI465" i="5"/>
  <c r="Q465" i="5"/>
  <c r="BW465" i="5"/>
  <c r="BE465" i="5"/>
  <c r="AQ465" i="5"/>
  <c r="Y465" i="5"/>
  <c r="G465" i="5"/>
  <c r="BY465" i="5"/>
  <c r="AU465" i="5"/>
  <c r="X465" i="5"/>
  <c r="BX465" i="5"/>
  <c r="AT465" i="5"/>
  <c r="P465" i="5"/>
  <c r="BV465" i="5"/>
  <c r="AS465" i="5"/>
  <c r="O465" i="5"/>
  <c r="CE465" i="5"/>
  <c r="BD465" i="5"/>
  <c r="AA465" i="5"/>
  <c r="CF465" i="5"/>
  <c r="AH465" i="5"/>
  <c r="CC465" i="5"/>
  <c r="AG465" i="5"/>
  <c r="BN465" i="5"/>
  <c r="AE465" i="5"/>
  <c r="BM465" i="5"/>
  <c r="Z465" i="5"/>
  <c r="BL465" i="5"/>
  <c r="N465" i="5"/>
  <c r="BK465" i="5"/>
  <c r="M465" i="5"/>
  <c r="BI465" i="5"/>
  <c r="K465" i="5"/>
  <c r="AR465" i="5"/>
  <c r="AY465" i="5"/>
  <c r="AO465" i="5"/>
  <c r="F465" i="5"/>
  <c r="CF113" i="5"/>
  <c r="BV113" i="5"/>
  <c r="BL113" i="5"/>
  <c r="BB113" i="5"/>
  <c r="AR113" i="5"/>
  <c r="AH113" i="5"/>
  <c r="X113" i="5"/>
  <c r="N113" i="5"/>
  <c r="D113" i="5"/>
  <c r="CE113" i="5"/>
  <c r="BU113" i="5"/>
  <c r="BK113" i="5"/>
  <c r="BA113" i="5"/>
  <c r="AQ113" i="5"/>
  <c r="AG113" i="5"/>
  <c r="W113" i="5"/>
  <c r="M113" i="5"/>
  <c r="CD113" i="5"/>
  <c r="BT113" i="5"/>
  <c r="BJ113" i="5"/>
  <c r="AZ113" i="5"/>
  <c r="AP113" i="5"/>
  <c r="AF113" i="5"/>
  <c r="V113" i="5"/>
  <c r="L113" i="5"/>
  <c r="CA113" i="5"/>
  <c r="BN113" i="5"/>
  <c r="AX113" i="5"/>
  <c r="AK113" i="5"/>
  <c r="U113" i="5"/>
  <c r="H113" i="5"/>
  <c r="BZ113" i="5"/>
  <c r="BM113" i="5"/>
  <c r="AW113" i="5"/>
  <c r="AJ113" i="5"/>
  <c r="T113" i="5"/>
  <c r="G113" i="5"/>
  <c r="BY113" i="5"/>
  <c r="BI113" i="5"/>
  <c r="AV113" i="5"/>
  <c r="AI113" i="5"/>
  <c r="S113" i="5"/>
  <c r="F113" i="5"/>
  <c r="CC113" i="5"/>
  <c r="BP113" i="5"/>
  <c r="BC113" i="5"/>
  <c r="AM113" i="5"/>
  <c r="Z113" i="5"/>
  <c r="J113" i="5"/>
  <c r="CH113" i="5"/>
  <c r="BG113" i="5"/>
  <c r="AL113" i="5"/>
  <c r="O113" i="5"/>
  <c r="CG113" i="5"/>
  <c r="BF113" i="5"/>
  <c r="AE113" i="5"/>
  <c r="K113" i="5"/>
  <c r="CB113" i="5"/>
  <c r="BE113" i="5"/>
  <c r="AD113" i="5"/>
  <c r="I113" i="5"/>
  <c r="BH113" i="5"/>
  <c r="AN113" i="5"/>
  <c r="P113" i="5"/>
  <c r="BQ113" i="5"/>
  <c r="AA113" i="5"/>
  <c r="BO113" i="5"/>
  <c r="Y113" i="5"/>
  <c r="BD113" i="5"/>
  <c r="R113" i="5"/>
  <c r="BW113" i="5"/>
  <c r="AO113" i="5"/>
  <c r="AU113" i="5"/>
  <c r="AT113" i="5"/>
  <c r="AS113" i="5"/>
  <c r="AC113" i="5"/>
  <c r="AB113" i="5"/>
  <c r="Q113" i="5"/>
  <c r="BX113" i="5"/>
  <c r="E113" i="5"/>
  <c r="BS113" i="5"/>
  <c r="BR113" i="5"/>
  <c r="AY113" i="5"/>
  <c r="CC295" i="5"/>
  <c r="BS295" i="5"/>
  <c r="BI295" i="5"/>
  <c r="AY295" i="5"/>
  <c r="AO295" i="5"/>
  <c r="AE295" i="5"/>
  <c r="U295" i="5"/>
  <c r="K295" i="5"/>
  <c r="CA295" i="5"/>
  <c r="BQ295" i="5"/>
  <c r="BG295" i="5"/>
  <c r="AW295" i="5"/>
  <c r="AM295" i="5"/>
  <c r="AC295" i="5"/>
  <c r="S295" i="5"/>
  <c r="I295" i="5"/>
  <c r="CD295" i="5"/>
  <c r="BP295" i="5"/>
  <c r="BD295" i="5"/>
  <c r="AR295" i="5"/>
  <c r="AF295" i="5"/>
  <c r="R295" i="5"/>
  <c r="F295" i="5"/>
  <c r="CB295" i="5"/>
  <c r="BO295" i="5"/>
  <c r="BC295" i="5"/>
  <c r="AQ295" i="5"/>
  <c r="AD295" i="5"/>
  <c r="Q295" i="5"/>
  <c r="E295" i="5"/>
  <c r="BZ295" i="5"/>
  <c r="BN295" i="5"/>
  <c r="BB295" i="5"/>
  <c r="AP295" i="5"/>
  <c r="AB295" i="5"/>
  <c r="P295" i="5"/>
  <c r="D295" i="5"/>
  <c r="CE295" i="5"/>
  <c r="BR295" i="5"/>
  <c r="BE295" i="5"/>
  <c r="AS295" i="5"/>
  <c r="AG295" i="5"/>
  <c r="T295" i="5"/>
  <c r="G295" i="5"/>
  <c r="CH295" i="5"/>
  <c r="BL295" i="5"/>
  <c r="AT295" i="5"/>
  <c r="X295" i="5"/>
  <c r="CG295" i="5"/>
  <c r="BK295" i="5"/>
  <c r="AN295" i="5"/>
  <c r="W295" i="5"/>
  <c r="CF295" i="5"/>
  <c r="BJ295" i="5"/>
  <c r="AL295" i="5"/>
  <c r="V295" i="5"/>
  <c r="BM295" i="5"/>
  <c r="AU295" i="5"/>
  <c r="Y295" i="5"/>
  <c r="BU295" i="5"/>
  <c r="AI295" i="5"/>
  <c r="BT295" i="5"/>
  <c r="AH295" i="5"/>
  <c r="BH295" i="5"/>
  <c r="AA295" i="5"/>
  <c r="BF295" i="5"/>
  <c r="Z295" i="5"/>
  <c r="BA295" i="5"/>
  <c r="O295" i="5"/>
  <c r="AZ295" i="5"/>
  <c r="N295" i="5"/>
  <c r="BY295" i="5"/>
  <c r="AX295" i="5"/>
  <c r="M295" i="5"/>
  <c r="BX295" i="5"/>
  <c r="AV295" i="5"/>
  <c r="L295" i="5"/>
  <c r="BW295" i="5"/>
  <c r="AK295" i="5"/>
  <c r="J295" i="5"/>
  <c r="BV295" i="5"/>
  <c r="AJ295" i="5"/>
  <c r="H295" i="5"/>
  <c r="CE338" i="5"/>
  <c r="BU338" i="5"/>
  <c r="BK338" i="5"/>
  <c r="BA338" i="5"/>
  <c r="AQ338" i="5"/>
  <c r="AG338" i="5"/>
  <c r="W338" i="5"/>
  <c r="M338" i="5"/>
  <c r="CD338" i="5"/>
  <c r="BT338" i="5"/>
  <c r="BJ338" i="5"/>
  <c r="AZ338" i="5"/>
  <c r="AP338" i="5"/>
  <c r="AF338" i="5"/>
  <c r="V338" i="5"/>
  <c r="L338" i="5"/>
  <c r="CC338" i="5"/>
  <c r="BS338" i="5"/>
  <c r="BI338" i="5"/>
  <c r="AY338" i="5"/>
  <c r="AO338" i="5"/>
  <c r="AE338" i="5"/>
  <c r="U338" i="5"/>
  <c r="K338" i="5"/>
  <c r="BX338" i="5"/>
  <c r="BH338" i="5"/>
  <c r="AU338" i="5"/>
  <c r="AH338" i="5"/>
  <c r="R338" i="5"/>
  <c r="E338" i="5"/>
  <c r="BW338" i="5"/>
  <c r="BG338" i="5"/>
  <c r="AT338" i="5"/>
  <c r="AD338" i="5"/>
  <c r="Q338" i="5"/>
  <c r="D338" i="5"/>
  <c r="BV338" i="5"/>
  <c r="BF338" i="5"/>
  <c r="AS338" i="5"/>
  <c r="AC338" i="5"/>
  <c r="P338" i="5"/>
  <c r="BY338" i="5"/>
  <c r="BL338" i="5"/>
  <c r="AV338" i="5"/>
  <c r="AI338" i="5"/>
  <c r="S338" i="5"/>
  <c r="F338" i="5"/>
  <c r="BR338" i="5"/>
  <c r="AX338" i="5"/>
  <c r="Z338" i="5"/>
  <c r="BQ338" i="5"/>
  <c r="AW338" i="5"/>
  <c r="Y338" i="5"/>
  <c r="BP338" i="5"/>
  <c r="AR338" i="5"/>
  <c r="X338" i="5"/>
  <c r="BO338" i="5"/>
  <c r="AN338" i="5"/>
  <c r="T338" i="5"/>
  <c r="BN338" i="5"/>
  <c r="AM338" i="5"/>
  <c r="O338" i="5"/>
  <c r="CG338" i="5"/>
  <c r="BM338" i="5"/>
  <c r="AL338" i="5"/>
  <c r="N338" i="5"/>
  <c r="CF338" i="5"/>
  <c r="BE338" i="5"/>
  <c r="AK338" i="5"/>
  <c r="J338" i="5"/>
  <c r="CB338" i="5"/>
  <c r="BD338" i="5"/>
  <c r="AJ338" i="5"/>
  <c r="I338" i="5"/>
  <c r="CA338" i="5"/>
  <c r="BC338" i="5"/>
  <c r="AB338" i="5"/>
  <c r="H338" i="5"/>
  <c r="BZ338" i="5"/>
  <c r="BB338" i="5"/>
  <c r="AA338" i="5"/>
  <c r="G338" i="5"/>
  <c r="BZ437" i="5"/>
  <c r="BP437" i="5"/>
  <c r="BF437" i="5"/>
  <c r="AV437" i="5"/>
  <c r="AL437" i="5"/>
  <c r="AB437" i="5"/>
  <c r="R437" i="5"/>
  <c r="H437" i="5"/>
  <c r="CE437" i="5"/>
  <c r="BT437" i="5"/>
  <c r="BI437" i="5"/>
  <c r="AX437" i="5"/>
  <c r="AM437" i="5"/>
  <c r="AA437" i="5"/>
  <c r="P437" i="5"/>
  <c r="E437" i="5"/>
  <c r="CD437" i="5"/>
  <c r="BS437" i="5"/>
  <c r="BH437" i="5"/>
  <c r="AW437" i="5"/>
  <c r="AK437" i="5"/>
  <c r="Z437" i="5"/>
  <c r="O437" i="5"/>
  <c r="D437" i="5"/>
  <c r="CC437" i="5"/>
  <c r="BR437" i="5"/>
  <c r="BG437" i="5"/>
  <c r="AU437" i="5"/>
  <c r="AJ437" i="5"/>
  <c r="Y437" i="5"/>
  <c r="N437" i="5"/>
  <c r="CG437" i="5"/>
  <c r="BV437" i="5"/>
  <c r="BK437" i="5"/>
  <c r="AZ437" i="5"/>
  <c r="AO437" i="5"/>
  <c r="AD437" i="5"/>
  <c r="S437" i="5"/>
  <c r="G437" i="5"/>
  <c r="BW437" i="5"/>
  <c r="BC437" i="5"/>
  <c r="AI437" i="5"/>
  <c r="T437" i="5"/>
  <c r="BU437" i="5"/>
  <c r="BB437" i="5"/>
  <c r="AH437" i="5"/>
  <c r="Q437" i="5"/>
  <c r="BQ437" i="5"/>
  <c r="BA437" i="5"/>
  <c r="AG437" i="5"/>
  <c r="M437" i="5"/>
  <c r="BY437" i="5"/>
  <c r="BE437" i="5"/>
  <c r="AP437" i="5"/>
  <c r="V437" i="5"/>
  <c r="CF437" i="5"/>
  <c r="AY437" i="5"/>
  <c r="W437" i="5"/>
  <c r="CB437" i="5"/>
  <c r="AT437" i="5"/>
  <c r="U437" i="5"/>
  <c r="CA437" i="5"/>
  <c r="AS437" i="5"/>
  <c r="L437" i="5"/>
  <c r="BM437" i="5"/>
  <c r="AF437" i="5"/>
  <c r="F437" i="5"/>
  <c r="BD437" i="5"/>
  <c r="AR437" i="5"/>
  <c r="AQ437" i="5"/>
  <c r="BL437" i="5"/>
  <c r="J437" i="5"/>
  <c r="BX437" i="5"/>
  <c r="BO437" i="5"/>
  <c r="BN437" i="5"/>
  <c r="BJ437" i="5"/>
  <c r="AN437" i="5"/>
  <c r="AE437" i="5"/>
  <c r="K437" i="5"/>
  <c r="CH437" i="5"/>
  <c r="I437" i="5"/>
  <c r="X437" i="5"/>
  <c r="AC437" i="5"/>
  <c r="CB440" i="5"/>
  <c r="BR440" i="5"/>
  <c r="BH440" i="5"/>
  <c r="AX440" i="5"/>
  <c r="AN440" i="5"/>
  <c r="AD440" i="5"/>
  <c r="T440" i="5"/>
  <c r="J440" i="5"/>
  <c r="CC440" i="5"/>
  <c r="BQ440" i="5"/>
  <c r="BF440" i="5"/>
  <c r="AU440" i="5"/>
  <c r="AJ440" i="5"/>
  <c r="Y440" i="5"/>
  <c r="N440" i="5"/>
  <c r="CA440" i="5"/>
  <c r="BP440" i="5"/>
  <c r="BE440" i="5"/>
  <c r="AT440" i="5"/>
  <c r="AI440" i="5"/>
  <c r="X440" i="5"/>
  <c r="M440" i="5"/>
  <c r="BZ440" i="5"/>
  <c r="BO440" i="5"/>
  <c r="BD440" i="5"/>
  <c r="AS440" i="5"/>
  <c r="AH440" i="5"/>
  <c r="W440" i="5"/>
  <c r="L440" i="5"/>
  <c r="CE440" i="5"/>
  <c r="BT440" i="5"/>
  <c r="BI440" i="5"/>
  <c r="AW440" i="5"/>
  <c r="AL440" i="5"/>
  <c r="AA440" i="5"/>
  <c r="P440" i="5"/>
  <c r="E440" i="5"/>
  <c r="BW440" i="5"/>
  <c r="BC440" i="5"/>
  <c r="AM440" i="5"/>
  <c r="S440" i="5"/>
  <c r="BV440" i="5"/>
  <c r="BB440" i="5"/>
  <c r="AK440" i="5"/>
  <c r="R440" i="5"/>
  <c r="BU440" i="5"/>
  <c r="BA440" i="5"/>
  <c r="AG440" i="5"/>
  <c r="Q440" i="5"/>
  <c r="BY440" i="5"/>
  <c r="BJ440" i="5"/>
  <c r="AP440" i="5"/>
  <c r="V440" i="5"/>
  <c r="F440" i="5"/>
  <c r="BS440" i="5"/>
  <c r="AQ440" i="5"/>
  <c r="I440" i="5"/>
  <c r="BN440" i="5"/>
  <c r="AO440" i="5"/>
  <c r="H440" i="5"/>
  <c r="BM440" i="5"/>
  <c r="AF440" i="5"/>
  <c r="G440" i="5"/>
  <c r="AZ440" i="5"/>
  <c r="Z440" i="5"/>
  <c r="AY440" i="5"/>
  <c r="AV440" i="5"/>
  <c r="AR440" i="5"/>
  <c r="BK440" i="5"/>
  <c r="K440" i="5"/>
  <c r="CD440" i="5"/>
  <c r="BX440" i="5"/>
  <c r="BL440" i="5"/>
  <c r="BG440" i="5"/>
  <c r="AE440" i="5"/>
  <c r="AC440" i="5"/>
  <c r="CH440" i="5"/>
  <c r="O440" i="5"/>
  <c r="CF440" i="5"/>
  <c r="AB440" i="5"/>
  <c r="U440" i="5"/>
  <c r="D440" i="5"/>
  <c r="BX459" i="5"/>
  <c r="BN459" i="5"/>
  <c r="BD459" i="5"/>
  <c r="AT459" i="5"/>
  <c r="AJ459" i="5"/>
  <c r="Z459" i="5"/>
  <c r="P459" i="5"/>
  <c r="F459" i="5"/>
  <c r="BW459" i="5"/>
  <c r="BM459" i="5"/>
  <c r="BC459" i="5"/>
  <c r="AS459" i="5"/>
  <c r="AI459" i="5"/>
  <c r="Y459" i="5"/>
  <c r="O459" i="5"/>
  <c r="E459" i="5"/>
  <c r="CF459" i="5"/>
  <c r="BV459" i="5"/>
  <c r="BL459" i="5"/>
  <c r="BB459" i="5"/>
  <c r="AR459" i="5"/>
  <c r="AH459" i="5"/>
  <c r="X459" i="5"/>
  <c r="N459" i="5"/>
  <c r="D459" i="5"/>
  <c r="BZ459" i="5"/>
  <c r="BP459" i="5"/>
  <c r="BF459" i="5"/>
  <c r="AV459" i="5"/>
  <c r="AL459" i="5"/>
  <c r="AB459" i="5"/>
  <c r="R459" i="5"/>
  <c r="H459" i="5"/>
  <c r="BS459" i="5"/>
  <c r="BA459" i="5"/>
  <c r="AM459" i="5"/>
  <c r="U459" i="5"/>
  <c r="BR459" i="5"/>
  <c r="AZ459" i="5"/>
  <c r="AK459" i="5"/>
  <c r="T459" i="5"/>
  <c r="CE459" i="5"/>
  <c r="BQ459" i="5"/>
  <c r="AY459" i="5"/>
  <c r="AG459" i="5"/>
  <c r="S459" i="5"/>
  <c r="BU459" i="5"/>
  <c r="BG459" i="5"/>
  <c r="AO459" i="5"/>
  <c r="W459" i="5"/>
  <c r="I459" i="5"/>
  <c r="BK459" i="5"/>
  <c r="AN459" i="5"/>
  <c r="K459" i="5"/>
  <c r="BJ459" i="5"/>
  <c r="AF459" i="5"/>
  <c r="J459" i="5"/>
  <c r="BI459" i="5"/>
  <c r="AE459" i="5"/>
  <c r="G459" i="5"/>
  <c r="BT459" i="5"/>
  <c r="AQ459" i="5"/>
  <c r="M459" i="5"/>
  <c r="CD459" i="5"/>
  <c r="AU459" i="5"/>
  <c r="CC459" i="5"/>
  <c r="AP459" i="5"/>
  <c r="CB459" i="5"/>
  <c r="AD459" i="5"/>
  <c r="CA459" i="5"/>
  <c r="AC459" i="5"/>
  <c r="BY459" i="5"/>
  <c r="AA459" i="5"/>
  <c r="BO459" i="5"/>
  <c r="V459" i="5"/>
  <c r="BH459" i="5"/>
  <c r="Q459" i="5"/>
  <c r="AX459" i="5"/>
  <c r="L459" i="5"/>
  <c r="BE459" i="5"/>
  <c r="AW459" i="5"/>
  <c r="CB194" i="5"/>
  <c r="BR194" i="5"/>
  <c r="BH194" i="5"/>
  <c r="AX194" i="5"/>
  <c r="AN194" i="5"/>
  <c r="AD194" i="5"/>
  <c r="T194" i="5"/>
  <c r="J194" i="5"/>
  <c r="CA194" i="5"/>
  <c r="BQ194" i="5"/>
  <c r="BG194" i="5"/>
  <c r="AW194" i="5"/>
  <c r="AM194" i="5"/>
  <c r="AC194" i="5"/>
  <c r="S194" i="5"/>
  <c r="I194" i="5"/>
  <c r="BZ194" i="5"/>
  <c r="BP194" i="5"/>
  <c r="BF194" i="5"/>
  <c r="AV194" i="5"/>
  <c r="AL194" i="5"/>
  <c r="AB194" i="5"/>
  <c r="R194" i="5"/>
  <c r="H194" i="5"/>
  <c r="CC194" i="5"/>
  <c r="BS194" i="5"/>
  <c r="BI194" i="5"/>
  <c r="AY194" i="5"/>
  <c r="AO194" i="5"/>
  <c r="AE194" i="5"/>
  <c r="U194" i="5"/>
  <c r="K194" i="5"/>
  <c r="BY194" i="5"/>
  <c r="BK194" i="5"/>
  <c r="AS194" i="5"/>
  <c r="AA194" i="5"/>
  <c r="M194" i="5"/>
  <c r="BX194" i="5"/>
  <c r="BJ194" i="5"/>
  <c r="AR194" i="5"/>
  <c r="Z194" i="5"/>
  <c r="L194" i="5"/>
  <c r="BW194" i="5"/>
  <c r="BE194" i="5"/>
  <c r="AQ194" i="5"/>
  <c r="Y194" i="5"/>
  <c r="G194" i="5"/>
  <c r="CE194" i="5"/>
  <c r="BM194" i="5"/>
  <c r="AU194" i="5"/>
  <c r="AG194" i="5"/>
  <c r="O194" i="5"/>
  <c r="CF194" i="5"/>
  <c r="BB194" i="5"/>
  <c r="X194" i="5"/>
  <c r="CD194" i="5"/>
  <c r="BA194" i="5"/>
  <c r="W194" i="5"/>
  <c r="BV194" i="5"/>
  <c r="AZ194" i="5"/>
  <c r="V194" i="5"/>
  <c r="BU194" i="5"/>
  <c r="AT194" i="5"/>
  <c r="Q194" i="5"/>
  <c r="BT194" i="5"/>
  <c r="AP194" i="5"/>
  <c r="P194" i="5"/>
  <c r="BD194" i="5"/>
  <c r="AH194" i="5"/>
  <c r="D194" i="5"/>
  <c r="BC194" i="5"/>
  <c r="AK194" i="5"/>
  <c r="AJ194" i="5"/>
  <c r="AI194" i="5"/>
  <c r="AF194" i="5"/>
  <c r="N194" i="5"/>
  <c r="F194" i="5"/>
  <c r="BO194" i="5"/>
  <c r="E194" i="5"/>
  <c r="BN194" i="5"/>
  <c r="BL194" i="5"/>
  <c r="CC70" i="5"/>
  <c r="BS70" i="5"/>
  <c r="BI70" i="5"/>
  <c r="AY70" i="5"/>
  <c r="AO70" i="5"/>
  <c r="AE70" i="5"/>
  <c r="U70" i="5"/>
  <c r="K70" i="5"/>
  <c r="CB70" i="5"/>
  <c r="BR70" i="5"/>
  <c r="BH70" i="5"/>
  <c r="AX70" i="5"/>
  <c r="AN70" i="5"/>
  <c r="AD70" i="5"/>
  <c r="T70" i="5"/>
  <c r="J70" i="5"/>
  <c r="CA70" i="5"/>
  <c r="BQ70" i="5"/>
  <c r="BG70" i="5"/>
  <c r="AW70" i="5"/>
  <c r="AM70" i="5"/>
  <c r="AC70" i="5"/>
  <c r="S70" i="5"/>
  <c r="I70" i="5"/>
  <c r="CD70" i="5"/>
  <c r="BT70" i="5"/>
  <c r="BJ70" i="5"/>
  <c r="AZ70" i="5"/>
  <c r="AP70" i="5"/>
  <c r="AF70" i="5"/>
  <c r="V70" i="5"/>
  <c r="L70" i="5"/>
  <c r="CH70" i="5"/>
  <c r="BP70" i="5"/>
  <c r="BB70" i="5"/>
  <c r="AJ70" i="5"/>
  <c r="R70" i="5"/>
  <c r="D70" i="5"/>
  <c r="CG70" i="5"/>
  <c r="BO70" i="5"/>
  <c r="BA70" i="5"/>
  <c r="AI70" i="5"/>
  <c r="Q70" i="5"/>
  <c r="CF70" i="5"/>
  <c r="BN70" i="5"/>
  <c r="AV70" i="5"/>
  <c r="AH70" i="5"/>
  <c r="P70" i="5"/>
  <c r="BW70" i="5"/>
  <c r="BE70" i="5"/>
  <c r="AQ70" i="5"/>
  <c r="Y70" i="5"/>
  <c r="G70" i="5"/>
  <c r="BU70" i="5"/>
  <c r="AR70" i="5"/>
  <c r="N70" i="5"/>
  <c r="BM70" i="5"/>
  <c r="AL70" i="5"/>
  <c r="M70" i="5"/>
  <c r="BL70" i="5"/>
  <c r="AK70" i="5"/>
  <c r="H70" i="5"/>
  <c r="BK70" i="5"/>
  <c r="AG70" i="5"/>
  <c r="F70" i="5"/>
  <c r="BF70" i="5"/>
  <c r="AB70" i="5"/>
  <c r="E70" i="5"/>
  <c r="CE70" i="5"/>
  <c r="BD70" i="5"/>
  <c r="AA70" i="5"/>
  <c r="BZ70" i="5"/>
  <c r="BC70" i="5"/>
  <c r="Z70" i="5"/>
  <c r="BY70" i="5"/>
  <c r="AU70" i="5"/>
  <c r="X70" i="5"/>
  <c r="BX70" i="5"/>
  <c r="AT70" i="5"/>
  <c r="W70" i="5"/>
  <c r="BV70" i="5"/>
  <c r="AS70" i="5"/>
  <c r="O70" i="5"/>
  <c r="CB450" i="5"/>
  <c r="BR450" i="5"/>
  <c r="BH450" i="5"/>
  <c r="AX450" i="5"/>
  <c r="AN450" i="5"/>
  <c r="AD450" i="5"/>
  <c r="T450" i="5"/>
  <c r="J450" i="5"/>
  <c r="CG450" i="5"/>
  <c r="BV450" i="5"/>
  <c r="BK450" i="5"/>
  <c r="AZ450" i="5"/>
  <c r="AO450" i="5"/>
  <c r="AC450" i="5"/>
  <c r="R450" i="5"/>
  <c r="G450" i="5"/>
  <c r="CF450" i="5"/>
  <c r="BU450" i="5"/>
  <c r="BJ450" i="5"/>
  <c r="AY450" i="5"/>
  <c r="AM450" i="5"/>
  <c r="AB450" i="5"/>
  <c r="Q450" i="5"/>
  <c r="F450" i="5"/>
  <c r="CE450" i="5"/>
  <c r="BT450" i="5"/>
  <c r="BI450" i="5"/>
  <c r="AW450" i="5"/>
  <c r="AL450" i="5"/>
  <c r="AA450" i="5"/>
  <c r="P450" i="5"/>
  <c r="E450" i="5"/>
  <c r="CA450" i="5"/>
  <c r="BM450" i="5"/>
  <c r="AU450" i="5"/>
  <c r="AG450" i="5"/>
  <c r="O450" i="5"/>
  <c r="BZ450" i="5"/>
  <c r="BL450" i="5"/>
  <c r="AT450" i="5"/>
  <c r="AF450" i="5"/>
  <c r="N450" i="5"/>
  <c r="BY450" i="5"/>
  <c r="BG450" i="5"/>
  <c r="AS450" i="5"/>
  <c r="AE450" i="5"/>
  <c r="M450" i="5"/>
  <c r="CD450" i="5"/>
  <c r="BO450" i="5"/>
  <c r="BA450" i="5"/>
  <c r="AI450" i="5"/>
  <c r="U450" i="5"/>
  <c r="BP450" i="5"/>
  <c r="AP450" i="5"/>
  <c r="L450" i="5"/>
  <c r="BN450" i="5"/>
  <c r="AK450" i="5"/>
  <c r="K450" i="5"/>
  <c r="BF450" i="5"/>
  <c r="AJ450" i="5"/>
  <c r="I450" i="5"/>
  <c r="BE450" i="5"/>
  <c r="AH450" i="5"/>
  <c r="H450" i="5"/>
  <c r="CH450" i="5"/>
  <c r="BD450" i="5"/>
  <c r="Z450" i="5"/>
  <c r="D450" i="5"/>
  <c r="CC450" i="5"/>
  <c r="BC450" i="5"/>
  <c r="Y450" i="5"/>
  <c r="BX450" i="5"/>
  <c r="BB450" i="5"/>
  <c r="X450" i="5"/>
  <c r="BS450" i="5"/>
  <c r="AR450" i="5"/>
  <c r="V450" i="5"/>
  <c r="BW450" i="5"/>
  <c r="BQ450" i="5"/>
  <c r="AV450" i="5"/>
  <c r="AQ450" i="5"/>
  <c r="W450" i="5"/>
  <c r="S450" i="5"/>
  <c r="CB227" i="5"/>
  <c r="BR227" i="5"/>
  <c r="BH227" i="5"/>
  <c r="AX227" i="5"/>
  <c r="AN227" i="5"/>
  <c r="AD227" i="5"/>
  <c r="T227" i="5"/>
  <c r="J227" i="5"/>
  <c r="CA227" i="5"/>
  <c r="BQ227" i="5"/>
  <c r="BG227" i="5"/>
  <c r="AW227" i="5"/>
  <c r="AM227" i="5"/>
  <c r="AC227" i="5"/>
  <c r="S227" i="5"/>
  <c r="I227" i="5"/>
  <c r="BZ227" i="5"/>
  <c r="BP227" i="5"/>
  <c r="BF227" i="5"/>
  <c r="AV227" i="5"/>
  <c r="AL227" i="5"/>
  <c r="AB227" i="5"/>
  <c r="R227" i="5"/>
  <c r="H227" i="5"/>
  <c r="CC227" i="5"/>
  <c r="BS227" i="5"/>
  <c r="BI227" i="5"/>
  <c r="AY227" i="5"/>
  <c r="AO227" i="5"/>
  <c r="AE227" i="5"/>
  <c r="U227" i="5"/>
  <c r="K227" i="5"/>
  <c r="BW227" i="5"/>
  <c r="BE227" i="5"/>
  <c r="AQ227" i="5"/>
  <c r="Y227" i="5"/>
  <c r="G227" i="5"/>
  <c r="BV227" i="5"/>
  <c r="BD227" i="5"/>
  <c r="AP227" i="5"/>
  <c r="X227" i="5"/>
  <c r="F227" i="5"/>
  <c r="BU227" i="5"/>
  <c r="BC227" i="5"/>
  <c r="AK227" i="5"/>
  <c r="W227" i="5"/>
  <c r="E227" i="5"/>
  <c r="BX227" i="5"/>
  <c r="BJ227" i="5"/>
  <c r="AR227" i="5"/>
  <c r="Z227" i="5"/>
  <c r="L227" i="5"/>
  <c r="BN227" i="5"/>
  <c r="AJ227" i="5"/>
  <c r="N227" i="5"/>
  <c r="BM227" i="5"/>
  <c r="AI227" i="5"/>
  <c r="M227" i="5"/>
  <c r="BL227" i="5"/>
  <c r="AH227" i="5"/>
  <c r="D227" i="5"/>
  <c r="BT227" i="5"/>
  <c r="AT227" i="5"/>
  <c r="P227" i="5"/>
  <c r="BK227" i="5"/>
  <c r="Q227" i="5"/>
  <c r="BB227" i="5"/>
  <c r="O227" i="5"/>
  <c r="BA227" i="5"/>
  <c r="AZ227" i="5"/>
  <c r="CG227" i="5"/>
  <c r="AU227" i="5"/>
  <c r="BY227" i="5"/>
  <c r="AA227" i="5"/>
  <c r="CE227" i="5"/>
  <c r="CD227" i="5"/>
  <c r="BO227" i="5"/>
  <c r="AS227" i="5"/>
  <c r="AG227" i="5"/>
  <c r="AF227" i="5"/>
  <c r="V227" i="5"/>
  <c r="CF227" i="5"/>
  <c r="CC305" i="5"/>
  <c r="BS305" i="5"/>
  <c r="BI305" i="5"/>
  <c r="AY305" i="5"/>
  <c r="AO305" i="5"/>
  <c r="AE305" i="5"/>
  <c r="U305" i="5"/>
  <c r="K305" i="5"/>
  <c r="CB305" i="5"/>
  <c r="BR305" i="5"/>
  <c r="BH305" i="5"/>
  <c r="AX305" i="5"/>
  <c r="AN305" i="5"/>
  <c r="AD305" i="5"/>
  <c r="T305" i="5"/>
  <c r="J305" i="5"/>
  <c r="CA305" i="5"/>
  <c r="BQ305" i="5"/>
  <c r="BG305" i="5"/>
  <c r="AW305" i="5"/>
  <c r="AM305" i="5"/>
  <c r="AC305" i="5"/>
  <c r="S305" i="5"/>
  <c r="I305" i="5"/>
  <c r="CD305" i="5"/>
  <c r="BT305" i="5"/>
  <c r="BJ305" i="5"/>
  <c r="AZ305" i="5"/>
  <c r="AP305" i="5"/>
  <c r="AF305" i="5"/>
  <c r="V305" i="5"/>
  <c r="L305" i="5"/>
  <c r="CF305" i="5"/>
  <c r="BN305" i="5"/>
  <c r="AV305" i="5"/>
  <c r="AH305" i="5"/>
  <c r="P305" i="5"/>
  <c r="CE305" i="5"/>
  <c r="BM305" i="5"/>
  <c r="AU305" i="5"/>
  <c r="AG305" i="5"/>
  <c r="O305" i="5"/>
  <c r="BZ305" i="5"/>
  <c r="BL305" i="5"/>
  <c r="AT305" i="5"/>
  <c r="AB305" i="5"/>
  <c r="N305" i="5"/>
  <c r="CG305" i="5"/>
  <c r="BO305" i="5"/>
  <c r="BA305" i="5"/>
  <c r="AI305" i="5"/>
  <c r="Q305" i="5"/>
  <c r="CH305" i="5"/>
  <c r="BD305" i="5"/>
  <c r="Z305" i="5"/>
  <c r="D305" i="5"/>
  <c r="BY305" i="5"/>
  <c r="BC305" i="5"/>
  <c r="Y305" i="5"/>
  <c r="BX305" i="5"/>
  <c r="BB305" i="5"/>
  <c r="X305" i="5"/>
  <c r="BE305" i="5"/>
  <c r="AA305" i="5"/>
  <c r="E305" i="5"/>
  <c r="AQ305" i="5"/>
  <c r="AL305" i="5"/>
  <c r="BW305" i="5"/>
  <c r="AK305" i="5"/>
  <c r="BV305" i="5"/>
  <c r="AJ305" i="5"/>
  <c r="BU305" i="5"/>
  <c r="W305" i="5"/>
  <c r="BP305" i="5"/>
  <c r="R305" i="5"/>
  <c r="BK305" i="5"/>
  <c r="M305" i="5"/>
  <c r="BF305" i="5"/>
  <c r="H305" i="5"/>
  <c r="AS305" i="5"/>
  <c r="G305" i="5"/>
  <c r="AR305" i="5"/>
  <c r="F305" i="5"/>
  <c r="BZ505" i="5"/>
  <c r="BP505" i="5"/>
  <c r="BF505" i="5"/>
  <c r="AV505" i="5"/>
  <c r="AL505" i="5"/>
  <c r="AB505" i="5"/>
  <c r="R505" i="5"/>
  <c r="H505" i="5"/>
  <c r="BY505" i="5"/>
  <c r="BO505" i="5"/>
  <c r="BE505" i="5"/>
  <c r="AU505" i="5"/>
  <c r="AK505" i="5"/>
  <c r="AA505" i="5"/>
  <c r="Q505" i="5"/>
  <c r="G505" i="5"/>
  <c r="CH505" i="5"/>
  <c r="BX505" i="5"/>
  <c r="BN505" i="5"/>
  <c r="BD505" i="5"/>
  <c r="AT505" i="5"/>
  <c r="AJ505" i="5"/>
  <c r="Z505" i="5"/>
  <c r="P505" i="5"/>
  <c r="F505" i="5"/>
  <c r="CB505" i="5"/>
  <c r="BR505" i="5"/>
  <c r="BH505" i="5"/>
  <c r="AX505" i="5"/>
  <c r="AN505" i="5"/>
  <c r="AD505" i="5"/>
  <c r="T505" i="5"/>
  <c r="J505" i="5"/>
  <c r="CC505" i="5"/>
  <c r="BK505" i="5"/>
  <c r="AS505" i="5"/>
  <c r="AE505" i="5"/>
  <c r="M505" i="5"/>
  <c r="CA505" i="5"/>
  <c r="BJ505" i="5"/>
  <c r="AR505" i="5"/>
  <c r="AC505" i="5"/>
  <c r="L505" i="5"/>
  <c r="BW505" i="5"/>
  <c r="BI505" i="5"/>
  <c r="AQ505" i="5"/>
  <c r="Y505" i="5"/>
  <c r="K505" i="5"/>
  <c r="BV505" i="5"/>
  <c r="BG505" i="5"/>
  <c r="AP505" i="5"/>
  <c r="X505" i="5"/>
  <c r="I505" i="5"/>
  <c r="BU505" i="5"/>
  <c r="BC505" i="5"/>
  <c r="AO505" i="5"/>
  <c r="W505" i="5"/>
  <c r="E505" i="5"/>
  <c r="CE505" i="5"/>
  <c r="BM505" i="5"/>
  <c r="AY505" i="5"/>
  <c r="AG505" i="5"/>
  <c r="O505" i="5"/>
  <c r="BQ505" i="5"/>
  <c r="V505" i="5"/>
  <c r="BL505" i="5"/>
  <c r="U505" i="5"/>
  <c r="BB505" i="5"/>
  <c r="S505" i="5"/>
  <c r="BT505" i="5"/>
  <c r="AH505" i="5"/>
  <c r="CD505" i="5"/>
  <c r="BS505" i="5"/>
  <c r="BA505" i="5"/>
  <c r="AZ505" i="5"/>
  <c r="AW505" i="5"/>
  <c r="AM505" i="5"/>
  <c r="AI505" i="5"/>
  <c r="AF505" i="5"/>
  <c r="N505" i="5"/>
  <c r="CF505" i="5"/>
  <c r="D505" i="5"/>
  <c r="CE68" i="5"/>
  <c r="BU68" i="5"/>
  <c r="BK68" i="5"/>
  <c r="BA68" i="5"/>
  <c r="AQ68" i="5"/>
  <c r="AG68" i="5"/>
  <c r="W68" i="5"/>
  <c r="M68" i="5"/>
  <c r="CD68" i="5"/>
  <c r="BT68" i="5"/>
  <c r="BJ68" i="5"/>
  <c r="AZ68" i="5"/>
  <c r="AP68" i="5"/>
  <c r="AF68" i="5"/>
  <c r="V68" i="5"/>
  <c r="L68" i="5"/>
  <c r="CC68" i="5"/>
  <c r="BS68" i="5"/>
  <c r="BI68" i="5"/>
  <c r="AY68" i="5"/>
  <c r="AO68" i="5"/>
  <c r="AE68" i="5"/>
  <c r="U68" i="5"/>
  <c r="K68" i="5"/>
  <c r="CF68" i="5"/>
  <c r="BV68" i="5"/>
  <c r="BL68" i="5"/>
  <c r="BB68" i="5"/>
  <c r="AR68" i="5"/>
  <c r="AH68" i="5"/>
  <c r="X68" i="5"/>
  <c r="N68" i="5"/>
  <c r="D68" i="5"/>
  <c r="BX68" i="5"/>
  <c r="BF68" i="5"/>
  <c r="AN68" i="5"/>
  <c r="Z68" i="5"/>
  <c r="H68" i="5"/>
  <c r="BW68" i="5"/>
  <c r="BE68" i="5"/>
  <c r="AM68" i="5"/>
  <c r="Y68" i="5"/>
  <c r="G68" i="5"/>
  <c r="BR68" i="5"/>
  <c r="BD68" i="5"/>
  <c r="AL68" i="5"/>
  <c r="T68" i="5"/>
  <c r="F68" i="5"/>
  <c r="CA68" i="5"/>
  <c r="BM68" i="5"/>
  <c r="AU68" i="5"/>
  <c r="AC68" i="5"/>
  <c r="O68" i="5"/>
  <c r="BY68" i="5"/>
  <c r="AV68" i="5"/>
  <c r="R68" i="5"/>
  <c r="BQ68" i="5"/>
  <c r="AT68" i="5"/>
  <c r="Q68" i="5"/>
  <c r="BP68" i="5"/>
  <c r="AS68" i="5"/>
  <c r="P68" i="5"/>
  <c r="BO68" i="5"/>
  <c r="AK68" i="5"/>
  <c r="J68" i="5"/>
  <c r="BN68" i="5"/>
  <c r="AJ68" i="5"/>
  <c r="I68" i="5"/>
  <c r="BH68" i="5"/>
  <c r="AI68" i="5"/>
  <c r="E68" i="5"/>
  <c r="CH68" i="5"/>
  <c r="BG68" i="5"/>
  <c r="AD68" i="5"/>
  <c r="CG68" i="5"/>
  <c r="BC68" i="5"/>
  <c r="AB68" i="5"/>
  <c r="CB68" i="5"/>
  <c r="AX68" i="5"/>
  <c r="AA68" i="5"/>
  <c r="BZ68" i="5"/>
  <c r="AW68" i="5"/>
  <c r="S68" i="5"/>
  <c r="N217" i="3"/>
  <c r="M217" i="3"/>
  <c r="N190" i="3"/>
  <c r="M190" i="3"/>
  <c r="N342" i="3"/>
  <c r="M342" i="3"/>
  <c r="CF118" i="5"/>
  <c r="BV118" i="5"/>
  <c r="BL118" i="5"/>
  <c r="BB118" i="5"/>
  <c r="AR118" i="5"/>
  <c r="AH118" i="5"/>
  <c r="X118" i="5"/>
  <c r="N118" i="5"/>
  <c r="D118" i="5"/>
  <c r="CE118" i="5"/>
  <c r="BU118" i="5"/>
  <c r="BK118" i="5"/>
  <c r="BA118" i="5"/>
  <c r="AQ118" i="5"/>
  <c r="AG118" i="5"/>
  <c r="W118" i="5"/>
  <c r="M118" i="5"/>
  <c r="CD118" i="5"/>
  <c r="BT118" i="5"/>
  <c r="BJ118" i="5"/>
  <c r="AZ118" i="5"/>
  <c r="AP118" i="5"/>
  <c r="AF118" i="5"/>
  <c r="V118" i="5"/>
  <c r="L118" i="5"/>
  <c r="CH118" i="5"/>
  <c r="BX118" i="5"/>
  <c r="BN118" i="5"/>
  <c r="BD118" i="5"/>
  <c r="AT118" i="5"/>
  <c r="AJ118" i="5"/>
  <c r="Z118" i="5"/>
  <c r="P118" i="5"/>
  <c r="F118" i="5"/>
  <c r="BY118" i="5"/>
  <c r="BG118" i="5"/>
  <c r="AO118" i="5"/>
  <c r="AA118" i="5"/>
  <c r="I118" i="5"/>
  <c r="BW118" i="5"/>
  <c r="BF118" i="5"/>
  <c r="AN118" i="5"/>
  <c r="Y118" i="5"/>
  <c r="H118" i="5"/>
  <c r="BS118" i="5"/>
  <c r="BE118" i="5"/>
  <c r="AM118" i="5"/>
  <c r="U118" i="5"/>
  <c r="G118" i="5"/>
  <c r="CA118" i="5"/>
  <c r="BI118" i="5"/>
  <c r="AU118" i="5"/>
  <c r="AC118" i="5"/>
  <c r="K118" i="5"/>
  <c r="BH118" i="5"/>
  <c r="AE118" i="5"/>
  <c r="CG118" i="5"/>
  <c r="BC118" i="5"/>
  <c r="AD118" i="5"/>
  <c r="CC118" i="5"/>
  <c r="AY118" i="5"/>
  <c r="AB118" i="5"/>
  <c r="BM118" i="5"/>
  <c r="AI118" i="5"/>
  <c r="E118" i="5"/>
  <c r="AX118" i="5"/>
  <c r="O118" i="5"/>
  <c r="AW118" i="5"/>
  <c r="J118" i="5"/>
  <c r="AV118" i="5"/>
  <c r="BQ118" i="5"/>
  <c r="S118" i="5"/>
  <c r="AL118" i="5"/>
  <c r="AK118" i="5"/>
  <c r="T118" i="5"/>
  <c r="R118" i="5"/>
  <c r="CB118" i="5"/>
  <c r="Q118" i="5"/>
  <c r="BZ118" i="5"/>
  <c r="BR118" i="5"/>
  <c r="BP118" i="5"/>
  <c r="BO118" i="5"/>
  <c r="AS118" i="5"/>
  <c r="N85" i="3"/>
  <c r="M85" i="3"/>
  <c r="N176" i="3"/>
  <c r="M176" i="3"/>
  <c r="N426" i="3"/>
  <c r="M426" i="3"/>
  <c r="BW66" i="5"/>
  <c r="BM66" i="5"/>
  <c r="BC66" i="5"/>
  <c r="AS66" i="5"/>
  <c r="AI66" i="5"/>
  <c r="Y66" i="5"/>
  <c r="O66" i="5"/>
  <c r="E66" i="5"/>
  <c r="CF66" i="5"/>
  <c r="BV66" i="5"/>
  <c r="BL66" i="5"/>
  <c r="BB66" i="5"/>
  <c r="AR66" i="5"/>
  <c r="AH66" i="5"/>
  <c r="X66" i="5"/>
  <c r="N66" i="5"/>
  <c r="D66" i="5"/>
  <c r="CE66" i="5"/>
  <c r="BU66" i="5"/>
  <c r="BK66" i="5"/>
  <c r="BA66" i="5"/>
  <c r="AQ66" i="5"/>
  <c r="AG66" i="5"/>
  <c r="W66" i="5"/>
  <c r="M66" i="5"/>
  <c r="CH66" i="5"/>
  <c r="BX66" i="5"/>
  <c r="BN66" i="5"/>
  <c r="BD66" i="5"/>
  <c r="AT66" i="5"/>
  <c r="AJ66" i="5"/>
  <c r="Z66" i="5"/>
  <c r="P66" i="5"/>
  <c r="F66" i="5"/>
  <c r="CB66" i="5"/>
  <c r="BJ66" i="5"/>
  <c r="AV66" i="5"/>
  <c r="AD66" i="5"/>
  <c r="L66" i="5"/>
  <c r="CA66" i="5"/>
  <c r="BI66" i="5"/>
  <c r="AU66" i="5"/>
  <c r="AC66" i="5"/>
  <c r="K66" i="5"/>
  <c r="BZ66" i="5"/>
  <c r="BH66" i="5"/>
  <c r="AP66" i="5"/>
  <c r="AB66" i="5"/>
  <c r="J66" i="5"/>
  <c r="BQ66" i="5"/>
  <c r="AY66" i="5"/>
  <c r="AK66" i="5"/>
  <c r="S66" i="5"/>
  <c r="CC66" i="5"/>
  <c r="AZ66" i="5"/>
  <c r="V66" i="5"/>
  <c r="BY66" i="5"/>
  <c r="AX66" i="5"/>
  <c r="U66" i="5"/>
  <c r="BT66" i="5"/>
  <c r="AW66" i="5"/>
  <c r="T66" i="5"/>
  <c r="BS66" i="5"/>
  <c r="AO66" i="5"/>
  <c r="R66" i="5"/>
  <c r="BR66" i="5"/>
  <c r="AN66" i="5"/>
  <c r="Q66" i="5"/>
  <c r="BP66" i="5"/>
  <c r="AM66" i="5"/>
  <c r="I66" i="5"/>
  <c r="BO66" i="5"/>
  <c r="AL66" i="5"/>
  <c r="H66" i="5"/>
  <c r="BG66" i="5"/>
  <c r="AF66" i="5"/>
  <c r="G66" i="5"/>
  <c r="BF66" i="5"/>
  <c r="AE66" i="5"/>
  <c r="CD66" i="5"/>
  <c r="BE66" i="5"/>
  <c r="AA66" i="5"/>
  <c r="N457" i="3"/>
  <c r="M457" i="3"/>
  <c r="N189" i="3"/>
  <c r="M189" i="3"/>
  <c r="N480" i="3"/>
  <c r="M480" i="3"/>
  <c r="CF472" i="5"/>
  <c r="BV472" i="5"/>
  <c r="BL472" i="5"/>
  <c r="BB472" i="5"/>
  <c r="AR472" i="5"/>
  <c r="AH472" i="5"/>
  <c r="X472" i="5"/>
  <c r="N472" i="5"/>
  <c r="D472" i="5"/>
  <c r="BY472" i="5"/>
  <c r="BN472" i="5"/>
  <c r="BC472" i="5"/>
  <c r="AQ472" i="5"/>
  <c r="AF472" i="5"/>
  <c r="U472" i="5"/>
  <c r="J472" i="5"/>
  <c r="BX472" i="5"/>
  <c r="BM472" i="5"/>
  <c r="BA472" i="5"/>
  <c r="AP472" i="5"/>
  <c r="AE472" i="5"/>
  <c r="T472" i="5"/>
  <c r="I472" i="5"/>
  <c r="CH472" i="5"/>
  <c r="BW472" i="5"/>
  <c r="BK472" i="5"/>
  <c r="AZ472" i="5"/>
  <c r="AO472" i="5"/>
  <c r="AD472" i="5"/>
  <c r="S472" i="5"/>
  <c r="H472" i="5"/>
  <c r="CA472" i="5"/>
  <c r="BP472" i="5"/>
  <c r="BE472" i="5"/>
  <c r="AT472" i="5"/>
  <c r="AI472" i="5"/>
  <c r="W472" i="5"/>
  <c r="L472" i="5"/>
  <c r="BS472" i="5"/>
  <c r="AY472" i="5"/>
  <c r="AJ472" i="5"/>
  <c r="P472" i="5"/>
  <c r="BR472" i="5"/>
  <c r="AX472" i="5"/>
  <c r="AG472" i="5"/>
  <c r="O472" i="5"/>
  <c r="CG472" i="5"/>
  <c r="BQ472" i="5"/>
  <c r="AW472" i="5"/>
  <c r="AC472" i="5"/>
  <c r="M472" i="5"/>
  <c r="BU472" i="5"/>
  <c r="BF472" i="5"/>
  <c r="AL472" i="5"/>
  <c r="R472" i="5"/>
  <c r="CB472" i="5"/>
  <c r="AU472" i="5"/>
  <c r="Q472" i="5"/>
  <c r="BZ472" i="5"/>
  <c r="AS472" i="5"/>
  <c r="K472" i="5"/>
  <c r="BT472" i="5"/>
  <c r="AN472" i="5"/>
  <c r="G472" i="5"/>
  <c r="CD472" i="5"/>
  <c r="BD472" i="5"/>
  <c r="Y472" i="5"/>
  <c r="BG472" i="5"/>
  <c r="AV472" i="5"/>
  <c r="AM472" i="5"/>
  <c r="AK472" i="5"/>
  <c r="CE472" i="5"/>
  <c r="AB472" i="5"/>
  <c r="CC472" i="5"/>
  <c r="AA472" i="5"/>
  <c r="BO472" i="5"/>
  <c r="Z472" i="5"/>
  <c r="BI472" i="5"/>
  <c r="F472" i="5"/>
  <c r="BJ472" i="5"/>
  <c r="BH472" i="5"/>
  <c r="V472" i="5"/>
  <c r="E472" i="5"/>
  <c r="CG371" i="5"/>
  <c r="BW371" i="5"/>
  <c r="BM371" i="5"/>
  <c r="BC371" i="5"/>
  <c r="AS371" i="5"/>
  <c r="AI371" i="5"/>
  <c r="Y371" i="5"/>
  <c r="O371" i="5"/>
  <c r="E371" i="5"/>
  <c r="CC371" i="5"/>
  <c r="BR371" i="5"/>
  <c r="BG371" i="5"/>
  <c r="AV371" i="5"/>
  <c r="AK371" i="5"/>
  <c r="Z371" i="5"/>
  <c r="N371" i="5"/>
  <c r="CB371" i="5"/>
  <c r="BQ371" i="5"/>
  <c r="BF371" i="5"/>
  <c r="AU371" i="5"/>
  <c r="AJ371" i="5"/>
  <c r="X371" i="5"/>
  <c r="M371" i="5"/>
  <c r="CA371" i="5"/>
  <c r="BP371" i="5"/>
  <c r="BE371" i="5"/>
  <c r="AT371" i="5"/>
  <c r="AH371" i="5"/>
  <c r="W371" i="5"/>
  <c r="L371" i="5"/>
  <c r="CE371" i="5"/>
  <c r="BT371" i="5"/>
  <c r="BI371" i="5"/>
  <c r="AX371" i="5"/>
  <c r="AM371" i="5"/>
  <c r="AB371" i="5"/>
  <c r="Q371" i="5"/>
  <c r="F371" i="5"/>
  <c r="BO371" i="5"/>
  <c r="AY371" i="5"/>
  <c r="AE371" i="5"/>
  <c r="K371" i="5"/>
  <c r="CH371" i="5"/>
  <c r="BN371" i="5"/>
  <c r="AW371" i="5"/>
  <c r="AD371" i="5"/>
  <c r="J371" i="5"/>
  <c r="CF371" i="5"/>
  <c r="BL371" i="5"/>
  <c r="AR371" i="5"/>
  <c r="AC371" i="5"/>
  <c r="I371" i="5"/>
  <c r="BY371" i="5"/>
  <c r="BA371" i="5"/>
  <c r="V371" i="5"/>
  <c r="BX371" i="5"/>
  <c r="AZ371" i="5"/>
  <c r="U371" i="5"/>
  <c r="BV371" i="5"/>
  <c r="AQ371" i="5"/>
  <c r="T371" i="5"/>
  <c r="BZ371" i="5"/>
  <c r="BB371" i="5"/>
  <c r="AA371" i="5"/>
  <c r="BK371" i="5"/>
  <c r="S371" i="5"/>
  <c r="BJ371" i="5"/>
  <c r="R371" i="5"/>
  <c r="BH371" i="5"/>
  <c r="P371" i="5"/>
  <c r="BD371" i="5"/>
  <c r="H371" i="5"/>
  <c r="AP371" i="5"/>
  <c r="G371" i="5"/>
  <c r="AO371" i="5"/>
  <c r="D371" i="5"/>
  <c r="AN371" i="5"/>
  <c r="CD371" i="5"/>
  <c r="AL371" i="5"/>
  <c r="BU371" i="5"/>
  <c r="AG371" i="5"/>
  <c r="BS371" i="5"/>
  <c r="AF371" i="5"/>
  <c r="CD225" i="5"/>
  <c r="BT225" i="5"/>
  <c r="BJ225" i="5"/>
  <c r="AZ225" i="5"/>
  <c r="AP225" i="5"/>
  <c r="AF225" i="5"/>
  <c r="V225" i="5"/>
  <c r="L225" i="5"/>
  <c r="CC225" i="5"/>
  <c r="BS225" i="5"/>
  <c r="BI225" i="5"/>
  <c r="AY225" i="5"/>
  <c r="AO225" i="5"/>
  <c r="AE225" i="5"/>
  <c r="U225" i="5"/>
  <c r="K225" i="5"/>
  <c r="CB225" i="5"/>
  <c r="BR225" i="5"/>
  <c r="BH225" i="5"/>
  <c r="AX225" i="5"/>
  <c r="AN225" i="5"/>
  <c r="AD225" i="5"/>
  <c r="T225" i="5"/>
  <c r="J225" i="5"/>
  <c r="CE225" i="5"/>
  <c r="BU225" i="5"/>
  <c r="BK225" i="5"/>
  <c r="BA225" i="5"/>
  <c r="AQ225" i="5"/>
  <c r="AG225" i="5"/>
  <c r="W225" i="5"/>
  <c r="M225" i="5"/>
  <c r="CA225" i="5"/>
  <c r="BM225" i="5"/>
  <c r="AU225" i="5"/>
  <c r="AC225" i="5"/>
  <c r="O225" i="5"/>
  <c r="BZ225" i="5"/>
  <c r="BL225" i="5"/>
  <c r="AT225" i="5"/>
  <c r="AB225" i="5"/>
  <c r="N225" i="5"/>
  <c r="BY225" i="5"/>
  <c r="BG225" i="5"/>
  <c r="AS225" i="5"/>
  <c r="AA225" i="5"/>
  <c r="I225" i="5"/>
  <c r="CF225" i="5"/>
  <c r="BN225" i="5"/>
  <c r="AV225" i="5"/>
  <c r="AH225" i="5"/>
  <c r="P225" i="5"/>
  <c r="BV225" i="5"/>
  <c r="AR225" i="5"/>
  <c r="R225" i="5"/>
  <c r="BQ225" i="5"/>
  <c r="AM225" i="5"/>
  <c r="Q225" i="5"/>
  <c r="BP225" i="5"/>
  <c r="AL225" i="5"/>
  <c r="H225" i="5"/>
  <c r="BX225" i="5"/>
  <c r="BB225" i="5"/>
  <c r="X225" i="5"/>
  <c r="BC225" i="5"/>
  <c r="E225" i="5"/>
  <c r="AW225" i="5"/>
  <c r="D225" i="5"/>
  <c r="AK225" i="5"/>
  <c r="CH225" i="5"/>
  <c r="AJ225" i="5"/>
  <c r="CG225" i="5"/>
  <c r="AI225" i="5"/>
  <c r="BE225" i="5"/>
  <c r="G225" i="5"/>
  <c r="Y225" i="5"/>
  <c r="S225" i="5"/>
  <c r="F225" i="5"/>
  <c r="BW225" i="5"/>
  <c r="BO225" i="5"/>
  <c r="BF225" i="5"/>
  <c r="BD225" i="5"/>
  <c r="Z225" i="5"/>
  <c r="CB357" i="5"/>
  <c r="BR357" i="5"/>
  <c r="BH357" i="5"/>
  <c r="AX357" i="5"/>
  <c r="AN357" i="5"/>
  <c r="AD357" i="5"/>
  <c r="T357" i="5"/>
  <c r="J357" i="5"/>
  <c r="BX357" i="5"/>
  <c r="BM357" i="5"/>
  <c r="BB357" i="5"/>
  <c r="AQ357" i="5"/>
  <c r="AF357" i="5"/>
  <c r="U357" i="5"/>
  <c r="I357" i="5"/>
  <c r="CE357" i="5"/>
  <c r="BS357" i="5"/>
  <c r="BF357" i="5"/>
  <c r="AT357" i="5"/>
  <c r="AH357" i="5"/>
  <c r="V357" i="5"/>
  <c r="H357" i="5"/>
  <c r="CD357" i="5"/>
  <c r="BQ357" i="5"/>
  <c r="BE357" i="5"/>
  <c r="AS357" i="5"/>
  <c r="AG357" i="5"/>
  <c r="S357" i="5"/>
  <c r="G357" i="5"/>
  <c r="CC357" i="5"/>
  <c r="BP357" i="5"/>
  <c r="BD357" i="5"/>
  <c r="AR357" i="5"/>
  <c r="AE357" i="5"/>
  <c r="R357" i="5"/>
  <c r="F357" i="5"/>
  <c r="CF357" i="5"/>
  <c r="BT357" i="5"/>
  <c r="BG357" i="5"/>
  <c r="AU357" i="5"/>
  <c r="AI357" i="5"/>
  <c r="W357" i="5"/>
  <c r="K357" i="5"/>
  <c r="BV357" i="5"/>
  <c r="AZ357" i="5"/>
  <c r="AC357" i="5"/>
  <c r="M357" i="5"/>
  <c r="BU357" i="5"/>
  <c r="AY357" i="5"/>
  <c r="AB357" i="5"/>
  <c r="L357" i="5"/>
  <c r="BO357" i="5"/>
  <c r="AW357" i="5"/>
  <c r="AA357" i="5"/>
  <c r="E357" i="5"/>
  <c r="BN357" i="5"/>
  <c r="AV357" i="5"/>
  <c r="Z357" i="5"/>
  <c r="D357" i="5"/>
  <c r="CH357" i="5"/>
  <c r="BL357" i="5"/>
  <c r="AP357" i="5"/>
  <c r="Y357" i="5"/>
  <c r="BK357" i="5"/>
  <c r="AO357" i="5"/>
  <c r="X357" i="5"/>
  <c r="CA357" i="5"/>
  <c r="BJ357" i="5"/>
  <c r="AM357" i="5"/>
  <c r="Q357" i="5"/>
  <c r="BZ357" i="5"/>
  <c r="BI357" i="5"/>
  <c r="AL357" i="5"/>
  <c r="P357" i="5"/>
  <c r="N357" i="5"/>
  <c r="O357" i="5"/>
  <c r="AK357" i="5"/>
  <c r="AJ357" i="5"/>
  <c r="BY357" i="5"/>
  <c r="BW357" i="5"/>
  <c r="BC357" i="5"/>
  <c r="BA357" i="5"/>
  <c r="CC385" i="5"/>
  <c r="BS385" i="5"/>
  <c r="BI385" i="5"/>
  <c r="AY385" i="5"/>
  <c r="AO385" i="5"/>
  <c r="AE385" i="5"/>
  <c r="U385" i="5"/>
  <c r="K385" i="5"/>
  <c r="CB385" i="5"/>
  <c r="BR385" i="5"/>
  <c r="BH385" i="5"/>
  <c r="AX385" i="5"/>
  <c r="AN385" i="5"/>
  <c r="AD385" i="5"/>
  <c r="T385" i="5"/>
  <c r="J385" i="5"/>
  <c r="CA385" i="5"/>
  <c r="BQ385" i="5"/>
  <c r="BG385" i="5"/>
  <c r="AW385" i="5"/>
  <c r="AM385" i="5"/>
  <c r="AC385" i="5"/>
  <c r="S385" i="5"/>
  <c r="I385" i="5"/>
  <c r="CE385" i="5"/>
  <c r="BU385" i="5"/>
  <c r="BK385" i="5"/>
  <c r="BA385" i="5"/>
  <c r="AQ385" i="5"/>
  <c r="AG385" i="5"/>
  <c r="W385" i="5"/>
  <c r="M385" i="5"/>
  <c r="CH385" i="5"/>
  <c r="BP385" i="5"/>
  <c r="BB385" i="5"/>
  <c r="AJ385" i="5"/>
  <c r="R385" i="5"/>
  <c r="D385" i="5"/>
  <c r="CG385" i="5"/>
  <c r="BO385" i="5"/>
  <c r="AZ385" i="5"/>
  <c r="AI385" i="5"/>
  <c r="Q385" i="5"/>
  <c r="CF385" i="5"/>
  <c r="BN385" i="5"/>
  <c r="AV385" i="5"/>
  <c r="AH385" i="5"/>
  <c r="P385" i="5"/>
  <c r="BV385" i="5"/>
  <c r="BD385" i="5"/>
  <c r="AL385" i="5"/>
  <c r="X385" i="5"/>
  <c r="F385" i="5"/>
  <c r="CD385" i="5"/>
  <c r="BE385" i="5"/>
  <c r="AA385" i="5"/>
  <c r="BZ385" i="5"/>
  <c r="BC385" i="5"/>
  <c r="Z385" i="5"/>
  <c r="BY385" i="5"/>
  <c r="AU385" i="5"/>
  <c r="Y385" i="5"/>
  <c r="BF385" i="5"/>
  <c r="AB385" i="5"/>
  <c r="E385" i="5"/>
  <c r="AR385" i="5"/>
  <c r="AP385" i="5"/>
  <c r="BX385" i="5"/>
  <c r="AK385" i="5"/>
  <c r="AS385" i="5"/>
  <c r="G385" i="5"/>
  <c r="O385" i="5"/>
  <c r="N385" i="5"/>
  <c r="BW385" i="5"/>
  <c r="L385" i="5"/>
  <c r="BT385" i="5"/>
  <c r="H385" i="5"/>
  <c r="BM385" i="5"/>
  <c r="BL385" i="5"/>
  <c r="BJ385" i="5"/>
  <c r="AT385" i="5"/>
  <c r="AF385" i="5"/>
  <c r="V385" i="5"/>
  <c r="CA270" i="5"/>
  <c r="BQ270" i="5"/>
  <c r="BG270" i="5"/>
  <c r="AW270" i="5"/>
  <c r="AM270" i="5"/>
  <c r="AC270" i="5"/>
  <c r="S270" i="5"/>
  <c r="I270" i="5"/>
  <c r="BZ270" i="5"/>
  <c r="BP270" i="5"/>
  <c r="BF270" i="5"/>
  <c r="AV270" i="5"/>
  <c r="AL270" i="5"/>
  <c r="AB270" i="5"/>
  <c r="R270" i="5"/>
  <c r="H270" i="5"/>
  <c r="BY270" i="5"/>
  <c r="BO270" i="5"/>
  <c r="BE270" i="5"/>
  <c r="AU270" i="5"/>
  <c r="AK270" i="5"/>
  <c r="AA270" i="5"/>
  <c r="Q270" i="5"/>
  <c r="G270" i="5"/>
  <c r="CB270" i="5"/>
  <c r="BR270" i="5"/>
  <c r="BH270" i="5"/>
  <c r="AX270" i="5"/>
  <c r="AN270" i="5"/>
  <c r="AD270" i="5"/>
  <c r="T270" i="5"/>
  <c r="J270" i="5"/>
  <c r="CG270" i="5"/>
  <c r="BS270" i="5"/>
  <c r="BA270" i="5"/>
  <c r="AI270" i="5"/>
  <c r="U270" i="5"/>
  <c r="CF270" i="5"/>
  <c r="BN270" i="5"/>
  <c r="AZ270" i="5"/>
  <c r="AH270" i="5"/>
  <c r="P270" i="5"/>
  <c r="CE270" i="5"/>
  <c r="BM270" i="5"/>
  <c r="AY270" i="5"/>
  <c r="AG270" i="5"/>
  <c r="O270" i="5"/>
  <c r="BT270" i="5"/>
  <c r="BB270" i="5"/>
  <c r="AJ270" i="5"/>
  <c r="V270" i="5"/>
  <c r="D270" i="5"/>
  <c r="BX270" i="5"/>
  <c r="AT270" i="5"/>
  <c r="X270" i="5"/>
  <c r="BW270" i="5"/>
  <c r="AS270" i="5"/>
  <c r="W270" i="5"/>
  <c r="BV270" i="5"/>
  <c r="AR270" i="5"/>
  <c r="N270" i="5"/>
  <c r="BU270" i="5"/>
  <c r="AQ270" i="5"/>
  <c r="M270" i="5"/>
  <c r="BL270" i="5"/>
  <c r="AP270" i="5"/>
  <c r="L270" i="5"/>
  <c r="BK270" i="5"/>
  <c r="AO270" i="5"/>
  <c r="K270" i="5"/>
  <c r="BJ270" i="5"/>
  <c r="AF270" i="5"/>
  <c r="F270" i="5"/>
  <c r="CC270" i="5"/>
  <c r="BC270" i="5"/>
  <c r="Y270" i="5"/>
  <c r="E270" i="5"/>
  <c r="CD270" i="5"/>
  <c r="BI270" i="5"/>
  <c r="BD270" i="5"/>
  <c r="AE270" i="5"/>
  <c r="Z270" i="5"/>
  <c r="CB471" i="5"/>
  <c r="BR471" i="5"/>
  <c r="BH471" i="5"/>
  <c r="AX471" i="5"/>
  <c r="AN471" i="5"/>
  <c r="AD471" i="5"/>
  <c r="T471" i="5"/>
  <c r="J471" i="5"/>
  <c r="CG471" i="5"/>
  <c r="BV471" i="5"/>
  <c r="BK471" i="5"/>
  <c r="AZ471" i="5"/>
  <c r="AO471" i="5"/>
  <c r="AC471" i="5"/>
  <c r="R471" i="5"/>
  <c r="G471" i="5"/>
  <c r="CF471" i="5"/>
  <c r="BU471" i="5"/>
  <c r="BJ471" i="5"/>
  <c r="AY471" i="5"/>
  <c r="AM471" i="5"/>
  <c r="AB471" i="5"/>
  <c r="Q471" i="5"/>
  <c r="F471" i="5"/>
  <c r="CE471" i="5"/>
  <c r="BT471" i="5"/>
  <c r="BI471" i="5"/>
  <c r="AW471" i="5"/>
  <c r="AL471" i="5"/>
  <c r="AA471" i="5"/>
  <c r="P471" i="5"/>
  <c r="E471" i="5"/>
  <c r="BX471" i="5"/>
  <c r="BM471" i="5"/>
  <c r="BB471" i="5"/>
  <c r="AQ471" i="5"/>
  <c r="AF471" i="5"/>
  <c r="U471" i="5"/>
  <c r="I471" i="5"/>
  <c r="CD471" i="5"/>
  <c r="BN471" i="5"/>
  <c r="AT471" i="5"/>
  <c r="Z471" i="5"/>
  <c r="K471" i="5"/>
  <c r="CC471" i="5"/>
  <c r="BL471" i="5"/>
  <c r="AS471" i="5"/>
  <c r="Y471" i="5"/>
  <c r="H471" i="5"/>
  <c r="CA471" i="5"/>
  <c r="BG471" i="5"/>
  <c r="AR471" i="5"/>
  <c r="X471" i="5"/>
  <c r="D471" i="5"/>
  <c r="BP471" i="5"/>
  <c r="AV471" i="5"/>
  <c r="AG471" i="5"/>
  <c r="M471" i="5"/>
  <c r="BS471" i="5"/>
  <c r="AK471" i="5"/>
  <c r="L471" i="5"/>
  <c r="BQ471" i="5"/>
  <c r="AJ471" i="5"/>
  <c r="BO471" i="5"/>
  <c r="AI471" i="5"/>
  <c r="BY471" i="5"/>
  <c r="AU471" i="5"/>
  <c r="O471" i="5"/>
  <c r="AH471" i="5"/>
  <c r="CH471" i="5"/>
  <c r="AE471" i="5"/>
  <c r="BZ471" i="5"/>
  <c r="W471" i="5"/>
  <c r="BW471" i="5"/>
  <c r="V471" i="5"/>
  <c r="BF471" i="5"/>
  <c r="S471" i="5"/>
  <c r="BE471" i="5"/>
  <c r="N471" i="5"/>
  <c r="BD471" i="5"/>
  <c r="BA471" i="5"/>
  <c r="BC471" i="5"/>
  <c r="AP471" i="5"/>
  <c r="BX143" i="5"/>
  <c r="BN143" i="5"/>
  <c r="BD143" i="5"/>
  <c r="AT143" i="5"/>
  <c r="AJ143" i="5"/>
  <c r="Z143" i="5"/>
  <c r="P143" i="5"/>
  <c r="F143" i="5"/>
  <c r="CG143" i="5"/>
  <c r="BW143" i="5"/>
  <c r="BM143" i="5"/>
  <c r="BC143" i="5"/>
  <c r="AS143" i="5"/>
  <c r="AI143" i="5"/>
  <c r="Y143" i="5"/>
  <c r="O143" i="5"/>
  <c r="E143" i="5"/>
  <c r="CF143" i="5"/>
  <c r="BV143" i="5"/>
  <c r="BL143" i="5"/>
  <c r="BB143" i="5"/>
  <c r="AR143" i="5"/>
  <c r="AH143" i="5"/>
  <c r="X143" i="5"/>
  <c r="N143" i="5"/>
  <c r="D143" i="5"/>
  <c r="BY143" i="5"/>
  <c r="BO143" i="5"/>
  <c r="BE143" i="5"/>
  <c r="AU143" i="5"/>
  <c r="AK143" i="5"/>
  <c r="AA143" i="5"/>
  <c r="Q143" i="5"/>
  <c r="G143" i="5"/>
  <c r="CC143" i="5"/>
  <c r="BK143" i="5"/>
  <c r="AW143" i="5"/>
  <c r="AE143" i="5"/>
  <c r="M143" i="5"/>
  <c r="CB143" i="5"/>
  <c r="BJ143" i="5"/>
  <c r="AV143" i="5"/>
  <c r="AD143" i="5"/>
  <c r="L143" i="5"/>
  <c r="CA143" i="5"/>
  <c r="BI143" i="5"/>
  <c r="AQ143" i="5"/>
  <c r="AC143" i="5"/>
  <c r="K143" i="5"/>
  <c r="CE143" i="5"/>
  <c r="BQ143" i="5"/>
  <c r="AY143" i="5"/>
  <c r="AG143" i="5"/>
  <c r="S143" i="5"/>
  <c r="BZ143" i="5"/>
  <c r="AZ143" i="5"/>
  <c r="V143" i="5"/>
  <c r="BU143" i="5"/>
  <c r="AX143" i="5"/>
  <c r="U143" i="5"/>
  <c r="BT143" i="5"/>
  <c r="AP143" i="5"/>
  <c r="T143" i="5"/>
  <c r="BF143" i="5"/>
  <c r="AB143" i="5"/>
  <c r="BH143" i="5"/>
  <c r="J143" i="5"/>
  <c r="BG143" i="5"/>
  <c r="I143" i="5"/>
  <c r="BA143" i="5"/>
  <c r="H143" i="5"/>
  <c r="AO143" i="5"/>
  <c r="AN143" i="5"/>
  <c r="AM143" i="5"/>
  <c r="CD143" i="5"/>
  <c r="AL143" i="5"/>
  <c r="BP143" i="5"/>
  <c r="R143" i="5"/>
  <c r="BS143" i="5"/>
  <c r="BR143" i="5"/>
  <c r="AF143" i="5"/>
  <c r="W143" i="5"/>
  <c r="CD120" i="5"/>
  <c r="BT120" i="5"/>
  <c r="BJ120" i="5"/>
  <c r="AZ120" i="5"/>
  <c r="AP120" i="5"/>
  <c r="AF120" i="5"/>
  <c r="V120" i="5"/>
  <c r="L120" i="5"/>
  <c r="CC120" i="5"/>
  <c r="BS120" i="5"/>
  <c r="BI120" i="5"/>
  <c r="AY120" i="5"/>
  <c r="AO120" i="5"/>
  <c r="AE120" i="5"/>
  <c r="U120" i="5"/>
  <c r="K120" i="5"/>
  <c r="CB120" i="5"/>
  <c r="BR120" i="5"/>
  <c r="BH120" i="5"/>
  <c r="AX120" i="5"/>
  <c r="AN120" i="5"/>
  <c r="AD120" i="5"/>
  <c r="T120" i="5"/>
  <c r="J120" i="5"/>
  <c r="CF120" i="5"/>
  <c r="BV120" i="5"/>
  <c r="BL120" i="5"/>
  <c r="BB120" i="5"/>
  <c r="AR120" i="5"/>
  <c r="AH120" i="5"/>
  <c r="X120" i="5"/>
  <c r="N120" i="5"/>
  <c r="D120" i="5"/>
  <c r="BQ120" i="5"/>
  <c r="BC120" i="5"/>
  <c r="AK120" i="5"/>
  <c r="S120" i="5"/>
  <c r="E120" i="5"/>
  <c r="BP120" i="5"/>
  <c r="BA120" i="5"/>
  <c r="AJ120" i="5"/>
  <c r="R120" i="5"/>
  <c r="CG120" i="5"/>
  <c r="BO120" i="5"/>
  <c r="AW120" i="5"/>
  <c r="AI120" i="5"/>
  <c r="Q120" i="5"/>
  <c r="BW120" i="5"/>
  <c r="BE120" i="5"/>
  <c r="AM120" i="5"/>
  <c r="Y120" i="5"/>
  <c r="G120" i="5"/>
  <c r="CA120" i="5"/>
  <c r="BD120" i="5"/>
  <c r="AA120" i="5"/>
  <c r="BZ120" i="5"/>
  <c r="AV120" i="5"/>
  <c r="Z120" i="5"/>
  <c r="BY120" i="5"/>
  <c r="AU120" i="5"/>
  <c r="W120" i="5"/>
  <c r="CE120" i="5"/>
  <c r="BF120" i="5"/>
  <c r="AB120" i="5"/>
  <c r="BN120" i="5"/>
  <c r="P120" i="5"/>
  <c r="BM120" i="5"/>
  <c r="O120" i="5"/>
  <c r="BK120" i="5"/>
  <c r="M120" i="5"/>
  <c r="AL120" i="5"/>
  <c r="AC120" i="5"/>
  <c r="I120" i="5"/>
  <c r="H120" i="5"/>
  <c r="BX120" i="5"/>
  <c r="F120" i="5"/>
  <c r="BU120" i="5"/>
  <c r="BG120" i="5"/>
  <c r="AT120" i="5"/>
  <c r="AS120" i="5"/>
  <c r="AQ120" i="5"/>
  <c r="AG120" i="5"/>
  <c r="CC80" i="5"/>
  <c r="BS80" i="5"/>
  <c r="BI80" i="5"/>
  <c r="AY80" i="5"/>
  <c r="AO80" i="5"/>
  <c r="AE80" i="5"/>
  <c r="U80" i="5"/>
  <c r="K80" i="5"/>
  <c r="CB80" i="5"/>
  <c r="BR80" i="5"/>
  <c r="BH80" i="5"/>
  <c r="AX80" i="5"/>
  <c r="AN80" i="5"/>
  <c r="AD80" i="5"/>
  <c r="T80" i="5"/>
  <c r="J80" i="5"/>
  <c r="CA80" i="5"/>
  <c r="BQ80" i="5"/>
  <c r="BG80" i="5"/>
  <c r="AW80" i="5"/>
  <c r="AM80" i="5"/>
  <c r="AC80" i="5"/>
  <c r="S80" i="5"/>
  <c r="I80" i="5"/>
  <c r="CD80" i="5"/>
  <c r="BT80" i="5"/>
  <c r="BJ80" i="5"/>
  <c r="AZ80" i="5"/>
  <c r="AP80" i="5"/>
  <c r="AF80" i="5"/>
  <c r="V80" i="5"/>
  <c r="L80" i="5"/>
  <c r="BX80" i="5"/>
  <c r="BF80" i="5"/>
  <c r="AR80" i="5"/>
  <c r="Z80" i="5"/>
  <c r="H80" i="5"/>
  <c r="BW80" i="5"/>
  <c r="BE80" i="5"/>
  <c r="AQ80" i="5"/>
  <c r="Y80" i="5"/>
  <c r="G80" i="5"/>
  <c r="BV80" i="5"/>
  <c r="BD80" i="5"/>
  <c r="AL80" i="5"/>
  <c r="X80" i="5"/>
  <c r="F80" i="5"/>
  <c r="CE80" i="5"/>
  <c r="BM80" i="5"/>
  <c r="AU80" i="5"/>
  <c r="AG80" i="5"/>
  <c r="O80" i="5"/>
  <c r="BP80" i="5"/>
  <c r="AS80" i="5"/>
  <c r="P80" i="5"/>
  <c r="BO80" i="5"/>
  <c r="AK80" i="5"/>
  <c r="N80" i="5"/>
  <c r="BN80" i="5"/>
  <c r="AJ80" i="5"/>
  <c r="M80" i="5"/>
  <c r="BL80" i="5"/>
  <c r="AI80" i="5"/>
  <c r="E80" i="5"/>
  <c r="BK80" i="5"/>
  <c r="AH80" i="5"/>
  <c r="D80" i="5"/>
  <c r="BC80" i="5"/>
  <c r="AB80" i="5"/>
  <c r="CF80" i="5"/>
  <c r="BB80" i="5"/>
  <c r="AA80" i="5"/>
  <c r="BZ80" i="5"/>
  <c r="BA80" i="5"/>
  <c r="W80" i="5"/>
  <c r="BY80" i="5"/>
  <c r="AV80" i="5"/>
  <c r="R80" i="5"/>
  <c r="BU80" i="5"/>
  <c r="AT80" i="5"/>
  <c r="Q80" i="5"/>
  <c r="N334" i="3"/>
  <c r="M334" i="3"/>
  <c r="N278" i="3"/>
  <c r="M278" i="3"/>
  <c r="N81" i="3"/>
  <c r="M81" i="3"/>
  <c r="L331" i="3"/>
  <c r="N265" i="3"/>
  <c r="M265" i="3"/>
  <c r="N370" i="3"/>
  <c r="M370" i="3"/>
  <c r="L463" i="3"/>
  <c r="CF543" i="5"/>
  <c r="BV543" i="5"/>
  <c r="BL543" i="5"/>
  <c r="BB543" i="5"/>
  <c r="AR543" i="5"/>
  <c r="AH543" i="5"/>
  <c r="X543" i="5"/>
  <c r="N543" i="5"/>
  <c r="D543" i="5"/>
  <c r="CD543" i="5"/>
  <c r="BT543" i="5"/>
  <c r="BJ543" i="5"/>
  <c r="AZ543" i="5"/>
  <c r="AP543" i="5"/>
  <c r="AF543" i="5"/>
  <c r="V543" i="5"/>
  <c r="L543" i="5"/>
  <c r="CH543" i="5"/>
  <c r="BX543" i="5"/>
  <c r="BN543" i="5"/>
  <c r="BD543" i="5"/>
  <c r="AT543" i="5"/>
  <c r="AJ543" i="5"/>
  <c r="Z543" i="5"/>
  <c r="P543" i="5"/>
  <c r="F543" i="5"/>
  <c r="BY543" i="5"/>
  <c r="BI543" i="5"/>
  <c r="AV543" i="5"/>
  <c r="AG543" i="5"/>
  <c r="S543" i="5"/>
  <c r="E543" i="5"/>
  <c r="CB543" i="5"/>
  <c r="BM543" i="5"/>
  <c r="AW543" i="5"/>
  <c r="AE543" i="5"/>
  <c r="Q543" i="5"/>
  <c r="CA543" i="5"/>
  <c r="BK543" i="5"/>
  <c r="AU543" i="5"/>
  <c r="AD543" i="5"/>
  <c r="O543" i="5"/>
  <c r="BZ543" i="5"/>
  <c r="BH543" i="5"/>
  <c r="AS543" i="5"/>
  <c r="AC543" i="5"/>
  <c r="M543" i="5"/>
  <c r="BR543" i="5"/>
  <c r="AX543" i="5"/>
  <c r="Y543" i="5"/>
  <c r="BQ543" i="5"/>
  <c r="AQ543" i="5"/>
  <c r="W543" i="5"/>
  <c r="BP543" i="5"/>
  <c r="AO543" i="5"/>
  <c r="U543" i="5"/>
  <c r="BW543" i="5"/>
  <c r="AN543" i="5"/>
  <c r="J543" i="5"/>
  <c r="BU543" i="5"/>
  <c r="AM543" i="5"/>
  <c r="I543" i="5"/>
  <c r="BS543" i="5"/>
  <c r="AL543" i="5"/>
  <c r="H543" i="5"/>
  <c r="CE543" i="5"/>
  <c r="BA543" i="5"/>
  <c r="R543" i="5"/>
  <c r="BO543" i="5"/>
  <c r="T543" i="5"/>
  <c r="BG543" i="5"/>
  <c r="K543" i="5"/>
  <c r="BF543" i="5"/>
  <c r="G543" i="5"/>
  <c r="CG543" i="5"/>
  <c r="AB543" i="5"/>
  <c r="CC543" i="5"/>
  <c r="AA543" i="5"/>
  <c r="BE543" i="5"/>
  <c r="BC543" i="5"/>
  <c r="AY543" i="5"/>
  <c r="AK543" i="5"/>
  <c r="AI543" i="5"/>
  <c r="CF525" i="5"/>
  <c r="BV525" i="5"/>
  <c r="BL525" i="5"/>
  <c r="BB525" i="5"/>
  <c r="AR525" i="5"/>
  <c r="AH525" i="5"/>
  <c r="X525" i="5"/>
  <c r="N525" i="5"/>
  <c r="D525" i="5"/>
  <c r="CE525" i="5"/>
  <c r="BU525" i="5"/>
  <c r="BK525" i="5"/>
  <c r="BA525" i="5"/>
  <c r="AQ525" i="5"/>
  <c r="AG525" i="5"/>
  <c r="W525" i="5"/>
  <c r="M525" i="5"/>
  <c r="CD525" i="5"/>
  <c r="BT525" i="5"/>
  <c r="BJ525" i="5"/>
  <c r="AZ525" i="5"/>
  <c r="AP525" i="5"/>
  <c r="AF525" i="5"/>
  <c r="V525" i="5"/>
  <c r="BS525" i="5"/>
  <c r="BF525" i="5"/>
  <c r="AS525" i="5"/>
  <c r="AC525" i="5"/>
  <c r="P525" i="5"/>
  <c r="CH525" i="5"/>
  <c r="BR525" i="5"/>
  <c r="BE525" i="5"/>
  <c r="AO525" i="5"/>
  <c r="AB525" i="5"/>
  <c r="O525" i="5"/>
  <c r="CG525" i="5"/>
  <c r="BQ525" i="5"/>
  <c r="BD525" i="5"/>
  <c r="AN525" i="5"/>
  <c r="AA525" i="5"/>
  <c r="L525" i="5"/>
  <c r="BX525" i="5"/>
  <c r="BH525" i="5"/>
  <c r="AU525" i="5"/>
  <c r="AE525" i="5"/>
  <c r="R525" i="5"/>
  <c r="F525" i="5"/>
  <c r="BZ525" i="5"/>
  <c r="AY525" i="5"/>
  <c r="AD525" i="5"/>
  <c r="H525" i="5"/>
  <c r="BY525" i="5"/>
  <c r="AX525" i="5"/>
  <c r="Z525" i="5"/>
  <c r="G525" i="5"/>
  <c r="BW525" i="5"/>
  <c r="AW525" i="5"/>
  <c r="Y525" i="5"/>
  <c r="E525" i="5"/>
  <c r="CB525" i="5"/>
  <c r="BG525" i="5"/>
  <c r="AJ525" i="5"/>
  <c r="J525" i="5"/>
  <c r="CC525" i="5"/>
  <c r="AM525" i="5"/>
  <c r="CA525" i="5"/>
  <c r="AL525" i="5"/>
  <c r="BP525" i="5"/>
  <c r="AK525" i="5"/>
  <c r="AV525" i="5"/>
  <c r="K525" i="5"/>
  <c r="BM525" i="5"/>
  <c r="BI525" i="5"/>
  <c r="BC525" i="5"/>
  <c r="AT525" i="5"/>
  <c r="AI525" i="5"/>
  <c r="BO525" i="5"/>
  <c r="Q525" i="5"/>
  <c r="S525" i="5"/>
  <c r="I525" i="5"/>
  <c r="U525" i="5"/>
  <c r="BN525" i="5"/>
  <c r="T525" i="5"/>
  <c r="CH216" i="5"/>
  <c r="BX216" i="5"/>
  <c r="BN216" i="5"/>
  <c r="BD216" i="5"/>
  <c r="AT216" i="5"/>
  <c r="AJ216" i="5"/>
  <c r="Z216" i="5"/>
  <c r="P216" i="5"/>
  <c r="F216" i="5"/>
  <c r="BW216" i="5"/>
  <c r="BM216" i="5"/>
  <c r="BC216" i="5"/>
  <c r="AS216" i="5"/>
  <c r="AI216" i="5"/>
  <c r="Y216" i="5"/>
  <c r="O216" i="5"/>
  <c r="E216" i="5"/>
  <c r="CF216" i="5"/>
  <c r="BV216" i="5"/>
  <c r="BL216" i="5"/>
  <c r="BB216" i="5"/>
  <c r="AR216" i="5"/>
  <c r="AH216" i="5"/>
  <c r="X216" i="5"/>
  <c r="N216" i="5"/>
  <c r="D216" i="5"/>
  <c r="BY216" i="5"/>
  <c r="BO216" i="5"/>
  <c r="BE216" i="5"/>
  <c r="AU216" i="5"/>
  <c r="AK216" i="5"/>
  <c r="AA216" i="5"/>
  <c r="Q216" i="5"/>
  <c r="G216" i="5"/>
  <c r="BS216" i="5"/>
  <c r="BA216" i="5"/>
  <c r="AM216" i="5"/>
  <c r="U216" i="5"/>
  <c r="BR216" i="5"/>
  <c r="AZ216" i="5"/>
  <c r="AL216" i="5"/>
  <c r="T216" i="5"/>
  <c r="CE216" i="5"/>
  <c r="BQ216" i="5"/>
  <c r="AY216" i="5"/>
  <c r="AG216" i="5"/>
  <c r="S216" i="5"/>
  <c r="BT216" i="5"/>
  <c r="BF216" i="5"/>
  <c r="AN216" i="5"/>
  <c r="V216" i="5"/>
  <c r="H216" i="5"/>
  <c r="BP216" i="5"/>
  <c r="AP216" i="5"/>
  <c r="L216" i="5"/>
  <c r="BK216" i="5"/>
  <c r="AO216" i="5"/>
  <c r="K216" i="5"/>
  <c r="BJ216" i="5"/>
  <c r="AF216" i="5"/>
  <c r="J216" i="5"/>
  <c r="BZ216" i="5"/>
  <c r="AV216" i="5"/>
  <c r="R216" i="5"/>
  <c r="CC216" i="5"/>
  <c r="AE216" i="5"/>
  <c r="CB216" i="5"/>
  <c r="AD216" i="5"/>
  <c r="CA216" i="5"/>
  <c r="AC216" i="5"/>
  <c r="BU216" i="5"/>
  <c r="AB216" i="5"/>
  <c r="BI216" i="5"/>
  <c r="W216" i="5"/>
  <c r="AW216" i="5"/>
  <c r="CD216" i="5"/>
  <c r="BH216" i="5"/>
  <c r="BG216" i="5"/>
  <c r="AX216" i="5"/>
  <c r="AQ216" i="5"/>
  <c r="M216" i="5"/>
  <c r="I216" i="5"/>
  <c r="CF446" i="5"/>
  <c r="BV446" i="5"/>
  <c r="BL446" i="5"/>
  <c r="BB446" i="5"/>
  <c r="AR446" i="5"/>
  <c r="AH446" i="5"/>
  <c r="X446" i="5"/>
  <c r="N446" i="5"/>
  <c r="D446" i="5"/>
  <c r="CG446" i="5"/>
  <c r="BU446" i="5"/>
  <c r="BJ446" i="5"/>
  <c r="AY446" i="5"/>
  <c r="AN446" i="5"/>
  <c r="AC446" i="5"/>
  <c r="R446" i="5"/>
  <c r="G446" i="5"/>
  <c r="CE446" i="5"/>
  <c r="BT446" i="5"/>
  <c r="BI446" i="5"/>
  <c r="AX446" i="5"/>
  <c r="AM446" i="5"/>
  <c r="AB446" i="5"/>
  <c r="Q446" i="5"/>
  <c r="F446" i="5"/>
  <c r="CD446" i="5"/>
  <c r="BS446" i="5"/>
  <c r="BH446" i="5"/>
  <c r="AW446" i="5"/>
  <c r="AL446" i="5"/>
  <c r="AA446" i="5"/>
  <c r="P446" i="5"/>
  <c r="E446" i="5"/>
  <c r="BX446" i="5"/>
  <c r="BF446" i="5"/>
  <c r="AQ446" i="5"/>
  <c r="Z446" i="5"/>
  <c r="K446" i="5"/>
  <c r="BW446" i="5"/>
  <c r="BE446" i="5"/>
  <c r="AP446" i="5"/>
  <c r="Y446" i="5"/>
  <c r="J446" i="5"/>
  <c r="BR446" i="5"/>
  <c r="BD446" i="5"/>
  <c r="AO446" i="5"/>
  <c r="W446" i="5"/>
  <c r="I446" i="5"/>
  <c r="BZ446" i="5"/>
  <c r="BK446" i="5"/>
  <c r="AT446" i="5"/>
  <c r="AE446" i="5"/>
  <c r="M446" i="5"/>
  <c r="BO446" i="5"/>
  <c r="AK446" i="5"/>
  <c r="O446" i="5"/>
  <c r="BN446" i="5"/>
  <c r="AJ446" i="5"/>
  <c r="L446" i="5"/>
  <c r="BM446" i="5"/>
  <c r="AI446" i="5"/>
  <c r="H446" i="5"/>
  <c r="CH446" i="5"/>
  <c r="BG446" i="5"/>
  <c r="AG446" i="5"/>
  <c r="CC446" i="5"/>
  <c r="BC446" i="5"/>
  <c r="AF446" i="5"/>
  <c r="CB446" i="5"/>
  <c r="BA446" i="5"/>
  <c r="AD446" i="5"/>
  <c r="CA446" i="5"/>
  <c r="AZ446" i="5"/>
  <c r="V446" i="5"/>
  <c r="BQ446" i="5"/>
  <c r="AU446" i="5"/>
  <c r="T446" i="5"/>
  <c r="U446" i="5"/>
  <c r="S446" i="5"/>
  <c r="BY446" i="5"/>
  <c r="AS446" i="5"/>
  <c r="BP446" i="5"/>
  <c r="AV446" i="5"/>
  <c r="BY79" i="5"/>
  <c r="BO79" i="5"/>
  <c r="BE79" i="5"/>
  <c r="AU79" i="5"/>
  <c r="AK79" i="5"/>
  <c r="AA79" i="5"/>
  <c r="Q79" i="5"/>
  <c r="G79" i="5"/>
  <c r="BX79" i="5"/>
  <c r="BN79" i="5"/>
  <c r="BD79" i="5"/>
  <c r="AT79" i="5"/>
  <c r="AJ79" i="5"/>
  <c r="Z79" i="5"/>
  <c r="P79" i="5"/>
  <c r="F79" i="5"/>
  <c r="BW79" i="5"/>
  <c r="BM79" i="5"/>
  <c r="BC79" i="5"/>
  <c r="AS79" i="5"/>
  <c r="AI79" i="5"/>
  <c r="Y79" i="5"/>
  <c r="O79" i="5"/>
  <c r="E79" i="5"/>
  <c r="BZ79" i="5"/>
  <c r="BP79" i="5"/>
  <c r="BF79" i="5"/>
  <c r="AV79" i="5"/>
  <c r="AL79" i="5"/>
  <c r="AB79" i="5"/>
  <c r="R79" i="5"/>
  <c r="H79" i="5"/>
  <c r="CB79" i="5"/>
  <c r="BJ79" i="5"/>
  <c r="AR79" i="5"/>
  <c r="AD79" i="5"/>
  <c r="L79" i="5"/>
  <c r="CA79" i="5"/>
  <c r="BI79" i="5"/>
  <c r="AQ79" i="5"/>
  <c r="AC79" i="5"/>
  <c r="K79" i="5"/>
  <c r="BV79" i="5"/>
  <c r="BH79" i="5"/>
  <c r="AP79" i="5"/>
  <c r="X79" i="5"/>
  <c r="J79" i="5"/>
  <c r="CE79" i="5"/>
  <c r="BQ79" i="5"/>
  <c r="AY79" i="5"/>
  <c r="AG79" i="5"/>
  <c r="S79" i="5"/>
  <c r="BT79" i="5"/>
  <c r="AW79" i="5"/>
  <c r="T79" i="5"/>
  <c r="BS79" i="5"/>
  <c r="AO79" i="5"/>
  <c r="N79" i="5"/>
  <c r="BR79" i="5"/>
  <c r="AN79" i="5"/>
  <c r="M79" i="5"/>
  <c r="BL79" i="5"/>
  <c r="AM79" i="5"/>
  <c r="I79" i="5"/>
  <c r="BK79" i="5"/>
  <c r="AH79" i="5"/>
  <c r="D79" i="5"/>
  <c r="BG79" i="5"/>
  <c r="AF79" i="5"/>
  <c r="CF79" i="5"/>
  <c r="BB79" i="5"/>
  <c r="AE79" i="5"/>
  <c r="CD79" i="5"/>
  <c r="BA79" i="5"/>
  <c r="W79" i="5"/>
  <c r="CC79" i="5"/>
  <c r="AZ79" i="5"/>
  <c r="V79" i="5"/>
  <c r="BU79" i="5"/>
  <c r="AX79" i="5"/>
  <c r="U79" i="5"/>
  <c r="BZ161" i="5"/>
  <c r="BP161" i="5"/>
  <c r="BF161" i="5"/>
  <c r="AV161" i="5"/>
  <c r="AL161" i="5"/>
  <c r="AB161" i="5"/>
  <c r="R161" i="5"/>
  <c r="H161" i="5"/>
  <c r="BY161" i="5"/>
  <c r="BO161" i="5"/>
  <c r="BE161" i="5"/>
  <c r="AU161" i="5"/>
  <c r="AK161" i="5"/>
  <c r="AA161" i="5"/>
  <c r="Q161" i="5"/>
  <c r="G161" i="5"/>
  <c r="CH161" i="5"/>
  <c r="BX161" i="5"/>
  <c r="BN161" i="5"/>
  <c r="BD161" i="5"/>
  <c r="AT161" i="5"/>
  <c r="AJ161" i="5"/>
  <c r="Z161" i="5"/>
  <c r="P161" i="5"/>
  <c r="F161" i="5"/>
  <c r="CA161" i="5"/>
  <c r="BQ161" i="5"/>
  <c r="BG161" i="5"/>
  <c r="AW161" i="5"/>
  <c r="AM161" i="5"/>
  <c r="AC161" i="5"/>
  <c r="S161" i="5"/>
  <c r="I161" i="5"/>
  <c r="CE161" i="5"/>
  <c r="BM161" i="5"/>
  <c r="AY161" i="5"/>
  <c r="AG161" i="5"/>
  <c r="O161" i="5"/>
  <c r="CD161" i="5"/>
  <c r="BL161" i="5"/>
  <c r="AX161" i="5"/>
  <c r="AF161" i="5"/>
  <c r="N161" i="5"/>
  <c r="CC161" i="5"/>
  <c r="BK161" i="5"/>
  <c r="AS161" i="5"/>
  <c r="AE161" i="5"/>
  <c r="M161" i="5"/>
  <c r="CG161" i="5"/>
  <c r="BS161" i="5"/>
  <c r="BA161" i="5"/>
  <c r="AI161" i="5"/>
  <c r="U161" i="5"/>
  <c r="BH161" i="5"/>
  <c r="AD161" i="5"/>
  <c r="D161" i="5"/>
  <c r="CF161" i="5"/>
  <c r="BC161" i="5"/>
  <c r="Y161" i="5"/>
  <c r="CB161" i="5"/>
  <c r="BB161" i="5"/>
  <c r="X161" i="5"/>
  <c r="BJ161" i="5"/>
  <c r="AN161" i="5"/>
  <c r="J161" i="5"/>
  <c r="AP161" i="5"/>
  <c r="BW161" i="5"/>
  <c r="AO161" i="5"/>
  <c r="BV161" i="5"/>
  <c r="AH161" i="5"/>
  <c r="BU161" i="5"/>
  <c r="W161" i="5"/>
  <c r="BT161" i="5"/>
  <c r="V161" i="5"/>
  <c r="BR161" i="5"/>
  <c r="T161" i="5"/>
  <c r="BI161" i="5"/>
  <c r="L161" i="5"/>
  <c r="AZ161" i="5"/>
  <c r="K161" i="5"/>
  <c r="AR161" i="5"/>
  <c r="E161" i="5"/>
  <c r="AQ161" i="5"/>
  <c r="CH133" i="5"/>
  <c r="BX133" i="5"/>
  <c r="BN133" i="5"/>
  <c r="BD133" i="5"/>
  <c r="AT133" i="5"/>
  <c r="AJ133" i="5"/>
  <c r="Z133" i="5"/>
  <c r="P133" i="5"/>
  <c r="F133" i="5"/>
  <c r="BW133" i="5"/>
  <c r="BM133" i="5"/>
  <c r="BC133" i="5"/>
  <c r="AS133" i="5"/>
  <c r="AI133" i="5"/>
  <c r="Y133" i="5"/>
  <c r="O133" i="5"/>
  <c r="E133" i="5"/>
  <c r="CE133" i="5"/>
  <c r="BS133" i="5"/>
  <c r="BG133" i="5"/>
  <c r="AU133" i="5"/>
  <c r="AG133" i="5"/>
  <c r="U133" i="5"/>
  <c r="I133" i="5"/>
  <c r="CD133" i="5"/>
  <c r="BR133" i="5"/>
  <c r="BF133" i="5"/>
  <c r="AR133" i="5"/>
  <c r="AF133" i="5"/>
  <c r="T133" i="5"/>
  <c r="H133" i="5"/>
  <c r="CC133" i="5"/>
  <c r="BQ133" i="5"/>
  <c r="BE133" i="5"/>
  <c r="AQ133" i="5"/>
  <c r="AE133" i="5"/>
  <c r="S133" i="5"/>
  <c r="G133" i="5"/>
  <c r="BU133" i="5"/>
  <c r="BI133" i="5"/>
  <c r="AW133" i="5"/>
  <c r="AK133" i="5"/>
  <c r="W133" i="5"/>
  <c r="K133" i="5"/>
  <c r="BP133" i="5"/>
  <c r="AX133" i="5"/>
  <c r="AB133" i="5"/>
  <c r="D133" i="5"/>
  <c r="BO133" i="5"/>
  <c r="AV133" i="5"/>
  <c r="AA133" i="5"/>
  <c r="BL133" i="5"/>
  <c r="AP133" i="5"/>
  <c r="X133" i="5"/>
  <c r="BV133" i="5"/>
  <c r="AZ133" i="5"/>
  <c r="AD133" i="5"/>
  <c r="L133" i="5"/>
  <c r="CB133" i="5"/>
  <c r="AY133" i="5"/>
  <c r="N133" i="5"/>
  <c r="CA133" i="5"/>
  <c r="AO133" i="5"/>
  <c r="M133" i="5"/>
  <c r="BZ133" i="5"/>
  <c r="AN133" i="5"/>
  <c r="J133" i="5"/>
  <c r="BY133" i="5"/>
  <c r="AM133" i="5"/>
  <c r="BT133" i="5"/>
  <c r="AL133" i="5"/>
  <c r="BK133" i="5"/>
  <c r="AH133" i="5"/>
  <c r="CF133" i="5"/>
  <c r="BA133" i="5"/>
  <c r="Q133" i="5"/>
  <c r="BJ133" i="5"/>
  <c r="BH133" i="5"/>
  <c r="BB133" i="5"/>
  <c r="AC133" i="5"/>
  <c r="V133" i="5"/>
  <c r="R133" i="5"/>
  <c r="CD115" i="5"/>
  <c r="BT115" i="5"/>
  <c r="BJ115" i="5"/>
  <c r="AZ115" i="5"/>
  <c r="AP115" i="5"/>
  <c r="AF115" i="5"/>
  <c r="V115" i="5"/>
  <c r="L115" i="5"/>
  <c r="CC115" i="5"/>
  <c r="BS115" i="5"/>
  <c r="BI115" i="5"/>
  <c r="AY115" i="5"/>
  <c r="AO115" i="5"/>
  <c r="AE115" i="5"/>
  <c r="U115" i="5"/>
  <c r="K115" i="5"/>
  <c r="CB115" i="5"/>
  <c r="BR115" i="5"/>
  <c r="BH115" i="5"/>
  <c r="AX115" i="5"/>
  <c r="AN115" i="5"/>
  <c r="AD115" i="5"/>
  <c r="T115" i="5"/>
  <c r="J115" i="5"/>
  <c r="BZ115" i="5"/>
  <c r="BM115" i="5"/>
  <c r="AW115" i="5"/>
  <c r="AJ115" i="5"/>
  <c r="W115" i="5"/>
  <c r="G115" i="5"/>
  <c r="BY115" i="5"/>
  <c r="BL115" i="5"/>
  <c r="AV115" i="5"/>
  <c r="AI115" i="5"/>
  <c r="S115" i="5"/>
  <c r="F115" i="5"/>
  <c r="BX115" i="5"/>
  <c r="BK115" i="5"/>
  <c r="AU115" i="5"/>
  <c r="AH115" i="5"/>
  <c r="R115" i="5"/>
  <c r="E115" i="5"/>
  <c r="CE115" i="5"/>
  <c r="BO115" i="5"/>
  <c r="BB115" i="5"/>
  <c r="AL115" i="5"/>
  <c r="Y115" i="5"/>
  <c r="I115" i="5"/>
  <c r="CA115" i="5"/>
  <c r="BD115" i="5"/>
  <c r="AC115" i="5"/>
  <c r="H115" i="5"/>
  <c r="BW115" i="5"/>
  <c r="BC115" i="5"/>
  <c r="AB115" i="5"/>
  <c r="D115" i="5"/>
  <c r="BV115" i="5"/>
  <c r="BA115" i="5"/>
  <c r="AA115" i="5"/>
  <c r="CF115" i="5"/>
  <c r="BE115" i="5"/>
  <c r="AG115" i="5"/>
  <c r="M115" i="5"/>
  <c r="AT115" i="5"/>
  <c r="O115" i="5"/>
  <c r="AS115" i="5"/>
  <c r="N115" i="5"/>
  <c r="CH115" i="5"/>
  <c r="AR115" i="5"/>
  <c r="BN115" i="5"/>
  <c r="X115" i="5"/>
  <c r="BU115" i="5"/>
  <c r="P115" i="5"/>
  <c r="BQ115" i="5"/>
  <c r="BP115" i="5"/>
  <c r="BG115" i="5"/>
  <c r="BF115" i="5"/>
  <c r="AQ115" i="5"/>
  <c r="AM115" i="5"/>
  <c r="AK115" i="5"/>
  <c r="Z115" i="5"/>
  <c r="CG115" i="5"/>
  <c r="Q115" i="5"/>
  <c r="BY74" i="5"/>
  <c r="BO74" i="5"/>
  <c r="BE74" i="5"/>
  <c r="AU74" i="5"/>
  <c r="AK74" i="5"/>
  <c r="AA74" i="5"/>
  <c r="Q74" i="5"/>
  <c r="G74" i="5"/>
  <c r="CH74" i="5"/>
  <c r="BX74" i="5"/>
  <c r="BN74" i="5"/>
  <c r="BD74" i="5"/>
  <c r="AT74" i="5"/>
  <c r="AJ74" i="5"/>
  <c r="Z74" i="5"/>
  <c r="P74" i="5"/>
  <c r="F74" i="5"/>
  <c r="CG74" i="5"/>
  <c r="BW74" i="5"/>
  <c r="BM74" i="5"/>
  <c r="BC74" i="5"/>
  <c r="AS74" i="5"/>
  <c r="AI74" i="5"/>
  <c r="Y74" i="5"/>
  <c r="O74" i="5"/>
  <c r="E74" i="5"/>
  <c r="BZ74" i="5"/>
  <c r="BP74" i="5"/>
  <c r="BF74" i="5"/>
  <c r="AV74" i="5"/>
  <c r="AL74" i="5"/>
  <c r="AB74" i="5"/>
  <c r="R74" i="5"/>
  <c r="H74" i="5"/>
  <c r="BV74" i="5"/>
  <c r="BH74" i="5"/>
  <c r="AP74" i="5"/>
  <c r="X74" i="5"/>
  <c r="J74" i="5"/>
  <c r="BU74" i="5"/>
  <c r="BG74" i="5"/>
  <c r="AO74" i="5"/>
  <c r="W74" i="5"/>
  <c r="I74" i="5"/>
  <c r="BT74" i="5"/>
  <c r="BB74" i="5"/>
  <c r="AN74" i="5"/>
  <c r="V74" i="5"/>
  <c r="D74" i="5"/>
  <c r="CC74" i="5"/>
  <c r="BK74" i="5"/>
  <c r="AW74" i="5"/>
  <c r="AE74" i="5"/>
  <c r="M74" i="5"/>
  <c r="CF74" i="5"/>
  <c r="BI74" i="5"/>
  <c r="AF74" i="5"/>
  <c r="CE74" i="5"/>
  <c r="BA74" i="5"/>
  <c r="AD74" i="5"/>
  <c r="CD74" i="5"/>
  <c r="AZ74" i="5"/>
  <c r="AC74" i="5"/>
  <c r="CB74" i="5"/>
  <c r="AY74" i="5"/>
  <c r="U74" i="5"/>
  <c r="CA74" i="5"/>
  <c r="AX74" i="5"/>
  <c r="T74" i="5"/>
  <c r="BS74" i="5"/>
  <c r="AR74" i="5"/>
  <c r="S74" i="5"/>
  <c r="BR74" i="5"/>
  <c r="AQ74" i="5"/>
  <c r="N74" i="5"/>
  <c r="BQ74" i="5"/>
  <c r="AM74" i="5"/>
  <c r="L74" i="5"/>
  <c r="BL74" i="5"/>
  <c r="AH74" i="5"/>
  <c r="K74" i="5"/>
  <c r="BJ74" i="5"/>
  <c r="AG74" i="5"/>
  <c r="M182" i="3"/>
  <c r="N182" i="3"/>
  <c r="M37" i="3"/>
  <c r="N37" i="3"/>
  <c r="N38" i="3"/>
  <c r="M38" i="3"/>
  <c r="L74" i="3"/>
  <c r="L497" i="3"/>
  <c r="CB508" i="5"/>
  <c r="BR508" i="5"/>
  <c r="CE508" i="5"/>
  <c r="BT508" i="5"/>
  <c r="BI508" i="5"/>
  <c r="AY508" i="5"/>
  <c r="AO508" i="5"/>
  <c r="AE508" i="5"/>
  <c r="U508" i="5"/>
  <c r="K508" i="5"/>
  <c r="CD508" i="5"/>
  <c r="BS508" i="5"/>
  <c r="BH508" i="5"/>
  <c r="AX508" i="5"/>
  <c r="AN508" i="5"/>
  <c r="AD508" i="5"/>
  <c r="T508" i="5"/>
  <c r="J508" i="5"/>
  <c r="CC508" i="5"/>
  <c r="BQ508" i="5"/>
  <c r="BG508" i="5"/>
  <c r="AW508" i="5"/>
  <c r="AM508" i="5"/>
  <c r="AC508" i="5"/>
  <c r="S508" i="5"/>
  <c r="I508" i="5"/>
  <c r="BW508" i="5"/>
  <c r="BF508" i="5"/>
  <c r="AS508" i="5"/>
  <c r="AF508" i="5"/>
  <c r="P508" i="5"/>
  <c r="BV508" i="5"/>
  <c r="BE508" i="5"/>
  <c r="AR508" i="5"/>
  <c r="AB508" i="5"/>
  <c r="O508" i="5"/>
  <c r="BU508" i="5"/>
  <c r="BD508" i="5"/>
  <c r="AQ508" i="5"/>
  <c r="AA508" i="5"/>
  <c r="N508" i="5"/>
  <c r="BY508" i="5"/>
  <c r="BK508" i="5"/>
  <c r="AU508" i="5"/>
  <c r="AH508" i="5"/>
  <c r="R508" i="5"/>
  <c r="E508" i="5"/>
  <c r="BN508" i="5"/>
  <c r="AP508" i="5"/>
  <c r="V508" i="5"/>
  <c r="BM508" i="5"/>
  <c r="AL508" i="5"/>
  <c r="Q508" i="5"/>
  <c r="CH508" i="5"/>
  <c r="BL508" i="5"/>
  <c r="AK508" i="5"/>
  <c r="M508" i="5"/>
  <c r="CG508" i="5"/>
  <c r="BJ508" i="5"/>
  <c r="AJ508" i="5"/>
  <c r="L508" i="5"/>
  <c r="CF508" i="5"/>
  <c r="BC508" i="5"/>
  <c r="AI508" i="5"/>
  <c r="H508" i="5"/>
  <c r="BP508" i="5"/>
  <c r="AV508" i="5"/>
  <c r="X508" i="5"/>
  <c r="CA508" i="5"/>
  <c r="Y508" i="5"/>
  <c r="BZ508" i="5"/>
  <c r="W508" i="5"/>
  <c r="BX508" i="5"/>
  <c r="G508" i="5"/>
  <c r="AG508" i="5"/>
  <c r="BO508" i="5"/>
  <c r="BB508" i="5"/>
  <c r="BA508" i="5"/>
  <c r="AZ508" i="5"/>
  <c r="AT508" i="5"/>
  <c r="Z508" i="5"/>
  <c r="F508" i="5"/>
  <c r="D508" i="5"/>
  <c r="BZ206" i="5"/>
  <c r="BP206" i="5"/>
  <c r="BF206" i="5"/>
  <c r="AV206" i="5"/>
  <c r="AL206" i="5"/>
  <c r="AB206" i="5"/>
  <c r="R206" i="5"/>
  <c r="H206" i="5"/>
  <c r="BY206" i="5"/>
  <c r="BO206" i="5"/>
  <c r="BE206" i="5"/>
  <c r="AU206" i="5"/>
  <c r="AK206" i="5"/>
  <c r="AA206" i="5"/>
  <c r="Q206" i="5"/>
  <c r="G206" i="5"/>
  <c r="CH206" i="5"/>
  <c r="BX206" i="5"/>
  <c r="BN206" i="5"/>
  <c r="BD206" i="5"/>
  <c r="AT206" i="5"/>
  <c r="AJ206" i="5"/>
  <c r="Z206" i="5"/>
  <c r="P206" i="5"/>
  <c r="F206" i="5"/>
  <c r="CA206" i="5"/>
  <c r="BQ206" i="5"/>
  <c r="BG206" i="5"/>
  <c r="AW206" i="5"/>
  <c r="AM206" i="5"/>
  <c r="AC206" i="5"/>
  <c r="S206" i="5"/>
  <c r="I206" i="5"/>
  <c r="CC206" i="5"/>
  <c r="BK206" i="5"/>
  <c r="AS206" i="5"/>
  <c r="AE206" i="5"/>
  <c r="M206" i="5"/>
  <c r="CB206" i="5"/>
  <c r="BJ206" i="5"/>
  <c r="AR206" i="5"/>
  <c r="AD206" i="5"/>
  <c r="L206" i="5"/>
  <c r="BW206" i="5"/>
  <c r="BI206" i="5"/>
  <c r="AQ206" i="5"/>
  <c r="Y206" i="5"/>
  <c r="K206" i="5"/>
  <c r="CE206" i="5"/>
  <c r="BM206" i="5"/>
  <c r="AY206" i="5"/>
  <c r="AG206" i="5"/>
  <c r="O206" i="5"/>
  <c r="BV206" i="5"/>
  <c r="AZ206" i="5"/>
  <c r="V206" i="5"/>
  <c r="BU206" i="5"/>
  <c r="AX206" i="5"/>
  <c r="U206" i="5"/>
  <c r="BT206" i="5"/>
  <c r="AP206" i="5"/>
  <c r="T206" i="5"/>
  <c r="BS206" i="5"/>
  <c r="AO206" i="5"/>
  <c r="N206" i="5"/>
  <c r="BR206" i="5"/>
  <c r="AN206" i="5"/>
  <c r="J206" i="5"/>
  <c r="CF206" i="5"/>
  <c r="BB206" i="5"/>
  <c r="X206" i="5"/>
  <c r="BH206" i="5"/>
  <c r="BC206" i="5"/>
  <c r="BA206" i="5"/>
  <c r="AI206" i="5"/>
  <c r="AH206" i="5"/>
  <c r="AF206" i="5"/>
  <c r="W206" i="5"/>
  <c r="CG206" i="5"/>
  <c r="E206" i="5"/>
  <c r="CD206" i="5"/>
  <c r="D206" i="5"/>
  <c r="BL206" i="5"/>
  <c r="CF429" i="5"/>
  <c r="BV429" i="5"/>
  <c r="BL429" i="5"/>
  <c r="BB429" i="5"/>
  <c r="AR429" i="5"/>
  <c r="AH429" i="5"/>
  <c r="X429" i="5"/>
  <c r="N429" i="5"/>
  <c r="D429" i="5"/>
  <c r="CE429" i="5"/>
  <c r="BU429" i="5"/>
  <c r="BK429" i="5"/>
  <c r="BA429" i="5"/>
  <c r="AQ429" i="5"/>
  <c r="AG429" i="5"/>
  <c r="W429" i="5"/>
  <c r="M429" i="5"/>
  <c r="CD429" i="5"/>
  <c r="BT429" i="5"/>
  <c r="BJ429" i="5"/>
  <c r="AZ429" i="5"/>
  <c r="AP429" i="5"/>
  <c r="AF429" i="5"/>
  <c r="V429" i="5"/>
  <c r="L429" i="5"/>
  <c r="CH429" i="5"/>
  <c r="BX429" i="5"/>
  <c r="BN429" i="5"/>
  <c r="BD429" i="5"/>
  <c r="AT429" i="5"/>
  <c r="AJ429" i="5"/>
  <c r="Z429" i="5"/>
  <c r="P429" i="5"/>
  <c r="F429" i="5"/>
  <c r="BS429" i="5"/>
  <c r="BE429" i="5"/>
  <c r="AM429" i="5"/>
  <c r="U429" i="5"/>
  <c r="G429" i="5"/>
  <c r="BR429" i="5"/>
  <c r="BC429" i="5"/>
  <c r="AL429" i="5"/>
  <c r="T429" i="5"/>
  <c r="E429" i="5"/>
  <c r="BQ429" i="5"/>
  <c r="AY429" i="5"/>
  <c r="AK429" i="5"/>
  <c r="S429" i="5"/>
  <c r="BY429" i="5"/>
  <c r="BG429" i="5"/>
  <c r="AO429" i="5"/>
  <c r="AA429" i="5"/>
  <c r="I429" i="5"/>
  <c r="BZ429" i="5"/>
  <c r="AV429" i="5"/>
  <c r="R429" i="5"/>
  <c r="BW429" i="5"/>
  <c r="AU429" i="5"/>
  <c r="Q429" i="5"/>
  <c r="BP429" i="5"/>
  <c r="AS429" i="5"/>
  <c r="O429" i="5"/>
  <c r="CG429" i="5"/>
  <c r="BH429" i="5"/>
  <c r="AD429" i="5"/>
  <c r="CC429" i="5"/>
  <c r="AI429" i="5"/>
  <c r="CB429" i="5"/>
  <c r="AE429" i="5"/>
  <c r="CA429" i="5"/>
  <c r="AC429" i="5"/>
  <c r="AW429" i="5"/>
  <c r="K429" i="5"/>
  <c r="J429" i="5"/>
  <c r="BO429" i="5"/>
  <c r="H429" i="5"/>
  <c r="BM429" i="5"/>
  <c r="BI429" i="5"/>
  <c r="BF429" i="5"/>
  <c r="AB429" i="5"/>
  <c r="Y429" i="5"/>
  <c r="AN429" i="5"/>
  <c r="AX429" i="5"/>
  <c r="CD250" i="5"/>
  <c r="BT250" i="5"/>
  <c r="BJ250" i="5"/>
  <c r="AZ250" i="5"/>
  <c r="AP250" i="5"/>
  <c r="AF250" i="5"/>
  <c r="V250" i="5"/>
  <c r="L250" i="5"/>
  <c r="CC250" i="5"/>
  <c r="BS250" i="5"/>
  <c r="BI250" i="5"/>
  <c r="AY250" i="5"/>
  <c r="AO250" i="5"/>
  <c r="AE250" i="5"/>
  <c r="U250" i="5"/>
  <c r="K250" i="5"/>
  <c r="CB250" i="5"/>
  <c r="BR250" i="5"/>
  <c r="BH250" i="5"/>
  <c r="AX250" i="5"/>
  <c r="AN250" i="5"/>
  <c r="AD250" i="5"/>
  <c r="T250" i="5"/>
  <c r="J250" i="5"/>
  <c r="CE250" i="5"/>
  <c r="BU250" i="5"/>
  <c r="BK250" i="5"/>
  <c r="BA250" i="5"/>
  <c r="AQ250" i="5"/>
  <c r="AG250" i="5"/>
  <c r="W250" i="5"/>
  <c r="M250" i="5"/>
  <c r="CA250" i="5"/>
  <c r="BM250" i="5"/>
  <c r="AU250" i="5"/>
  <c r="AC250" i="5"/>
  <c r="O250" i="5"/>
  <c r="BZ250" i="5"/>
  <c r="BL250" i="5"/>
  <c r="AT250" i="5"/>
  <c r="AB250" i="5"/>
  <c r="N250" i="5"/>
  <c r="BY250" i="5"/>
  <c r="BG250" i="5"/>
  <c r="AS250" i="5"/>
  <c r="AA250" i="5"/>
  <c r="I250" i="5"/>
  <c r="CF250" i="5"/>
  <c r="BN250" i="5"/>
  <c r="AV250" i="5"/>
  <c r="AH250" i="5"/>
  <c r="P250" i="5"/>
  <c r="BF250" i="5"/>
  <c r="AJ250" i="5"/>
  <c r="F250" i="5"/>
  <c r="BE250" i="5"/>
  <c r="AI250" i="5"/>
  <c r="E250" i="5"/>
  <c r="CH250" i="5"/>
  <c r="BD250" i="5"/>
  <c r="Z250" i="5"/>
  <c r="D250" i="5"/>
  <c r="BP250" i="5"/>
  <c r="AL250" i="5"/>
  <c r="H250" i="5"/>
  <c r="BW250" i="5"/>
  <c r="Y250" i="5"/>
  <c r="BV250" i="5"/>
  <c r="X250" i="5"/>
  <c r="BQ250" i="5"/>
  <c r="S250" i="5"/>
  <c r="BO250" i="5"/>
  <c r="R250" i="5"/>
  <c r="BC250" i="5"/>
  <c r="Q250" i="5"/>
  <c r="BB250" i="5"/>
  <c r="G250" i="5"/>
  <c r="AW250" i="5"/>
  <c r="AR250" i="5"/>
  <c r="CG250" i="5"/>
  <c r="AM250" i="5"/>
  <c r="BX250" i="5"/>
  <c r="AK250" i="5"/>
  <c r="CF223" i="5"/>
  <c r="BV223" i="5"/>
  <c r="BL223" i="5"/>
  <c r="BB223" i="5"/>
  <c r="AR223" i="5"/>
  <c r="AH223" i="5"/>
  <c r="X223" i="5"/>
  <c r="N223" i="5"/>
  <c r="D223" i="5"/>
  <c r="CE223" i="5"/>
  <c r="BU223" i="5"/>
  <c r="BK223" i="5"/>
  <c r="BA223" i="5"/>
  <c r="AQ223" i="5"/>
  <c r="AG223" i="5"/>
  <c r="W223" i="5"/>
  <c r="M223" i="5"/>
  <c r="CD223" i="5"/>
  <c r="BT223" i="5"/>
  <c r="BJ223" i="5"/>
  <c r="AZ223" i="5"/>
  <c r="AP223" i="5"/>
  <c r="AF223" i="5"/>
  <c r="V223" i="5"/>
  <c r="L223" i="5"/>
  <c r="CG223" i="5"/>
  <c r="BW223" i="5"/>
  <c r="BM223" i="5"/>
  <c r="BC223" i="5"/>
  <c r="AS223" i="5"/>
  <c r="AI223" i="5"/>
  <c r="Y223" i="5"/>
  <c r="O223" i="5"/>
  <c r="E223" i="5"/>
  <c r="BQ223" i="5"/>
  <c r="AY223" i="5"/>
  <c r="AK223" i="5"/>
  <c r="S223" i="5"/>
  <c r="CH223" i="5"/>
  <c r="BP223" i="5"/>
  <c r="AX223" i="5"/>
  <c r="AJ223" i="5"/>
  <c r="R223" i="5"/>
  <c r="CC223" i="5"/>
  <c r="BO223" i="5"/>
  <c r="AW223" i="5"/>
  <c r="AE223" i="5"/>
  <c r="Q223" i="5"/>
  <c r="BR223" i="5"/>
  <c r="BD223" i="5"/>
  <c r="AL223" i="5"/>
  <c r="T223" i="5"/>
  <c r="F223" i="5"/>
  <c r="BZ223" i="5"/>
  <c r="AV223" i="5"/>
  <c r="Z223" i="5"/>
  <c r="BY223" i="5"/>
  <c r="AU223" i="5"/>
  <c r="U223" i="5"/>
  <c r="BX223" i="5"/>
  <c r="AT223" i="5"/>
  <c r="P223" i="5"/>
  <c r="CB223" i="5"/>
  <c r="BF223" i="5"/>
  <c r="AB223" i="5"/>
  <c r="AM223" i="5"/>
  <c r="CA223" i="5"/>
  <c r="AD223" i="5"/>
  <c r="BS223" i="5"/>
  <c r="AC223" i="5"/>
  <c r="BN223" i="5"/>
  <c r="AA223" i="5"/>
  <c r="BI223" i="5"/>
  <c r="K223" i="5"/>
  <c r="AO223" i="5"/>
  <c r="G223" i="5"/>
  <c r="BH223" i="5"/>
  <c r="BG223" i="5"/>
  <c r="BE223" i="5"/>
  <c r="AN223" i="5"/>
  <c r="J223" i="5"/>
  <c r="I223" i="5"/>
  <c r="H223" i="5"/>
  <c r="CF108" i="5"/>
  <c r="BV108" i="5"/>
  <c r="BL108" i="5"/>
  <c r="BB108" i="5"/>
  <c r="AR108" i="5"/>
  <c r="AH108" i="5"/>
  <c r="X108" i="5"/>
  <c r="N108" i="5"/>
  <c r="D108" i="5"/>
  <c r="CD108" i="5"/>
  <c r="BT108" i="5"/>
  <c r="BJ108" i="5"/>
  <c r="AZ108" i="5"/>
  <c r="AP108" i="5"/>
  <c r="AF108" i="5"/>
  <c r="V108" i="5"/>
  <c r="L108" i="5"/>
  <c r="BZ108" i="5"/>
  <c r="BN108" i="5"/>
  <c r="BA108" i="5"/>
  <c r="AN108" i="5"/>
  <c r="AB108" i="5"/>
  <c r="P108" i="5"/>
  <c r="BY108" i="5"/>
  <c r="BM108" i="5"/>
  <c r="AY108" i="5"/>
  <c r="AM108" i="5"/>
  <c r="AA108" i="5"/>
  <c r="O108" i="5"/>
  <c r="BX108" i="5"/>
  <c r="BK108" i="5"/>
  <c r="AX108" i="5"/>
  <c r="AL108" i="5"/>
  <c r="Z108" i="5"/>
  <c r="M108" i="5"/>
  <c r="CB108" i="5"/>
  <c r="BP108" i="5"/>
  <c r="BD108" i="5"/>
  <c r="AQ108" i="5"/>
  <c r="AD108" i="5"/>
  <c r="R108" i="5"/>
  <c r="F108" i="5"/>
  <c r="CA108" i="5"/>
  <c r="BF108" i="5"/>
  <c r="AJ108" i="5"/>
  <c r="Q108" i="5"/>
  <c r="BW108" i="5"/>
  <c r="BE108" i="5"/>
  <c r="AI108" i="5"/>
  <c r="K108" i="5"/>
  <c r="BU108" i="5"/>
  <c r="BC108" i="5"/>
  <c r="AG108" i="5"/>
  <c r="J108" i="5"/>
  <c r="CC108" i="5"/>
  <c r="BG108" i="5"/>
  <c r="AK108" i="5"/>
  <c r="S108" i="5"/>
  <c r="BI108" i="5"/>
  <c r="Y108" i="5"/>
  <c r="BH108" i="5"/>
  <c r="W108" i="5"/>
  <c r="AW108" i="5"/>
  <c r="U108" i="5"/>
  <c r="BR108" i="5"/>
  <c r="AO108" i="5"/>
  <c r="E108" i="5"/>
  <c r="BO108" i="5"/>
  <c r="G108" i="5"/>
  <c r="AV108" i="5"/>
  <c r="AU108" i="5"/>
  <c r="AT108" i="5"/>
  <c r="AS108" i="5"/>
  <c r="CH108" i="5"/>
  <c r="AE108" i="5"/>
  <c r="CG108" i="5"/>
  <c r="AC108" i="5"/>
  <c r="CE108" i="5"/>
  <c r="T108" i="5"/>
  <c r="BS108" i="5"/>
  <c r="I108" i="5"/>
  <c r="BQ108" i="5"/>
  <c r="H108" i="5"/>
  <c r="O5" i="4"/>
  <c r="O30" i="4"/>
  <c r="O45" i="4"/>
  <c r="O117" i="4"/>
  <c r="O137" i="4"/>
  <c r="O81" i="4"/>
  <c r="O155" i="4"/>
  <c r="O317" i="4"/>
  <c r="O191" i="4"/>
  <c r="O99" i="4"/>
  <c r="O54" i="4"/>
  <c r="O26" i="4"/>
  <c r="O89" i="4"/>
  <c r="O73" i="4"/>
  <c r="O102" i="4"/>
  <c r="O202" i="4"/>
  <c r="O302" i="4"/>
  <c r="O380" i="4"/>
  <c r="O311" i="4"/>
  <c r="O453" i="4"/>
  <c r="O100" i="4"/>
  <c r="O200" i="4"/>
  <c r="O300" i="4"/>
  <c r="O379" i="4"/>
  <c r="O199" i="4"/>
  <c r="O299" i="4"/>
  <c r="O465" i="4"/>
  <c r="O108" i="4"/>
  <c r="O208" i="4"/>
  <c r="O308" i="4"/>
  <c r="O384" i="4"/>
  <c r="O410" i="4"/>
  <c r="O86" i="4"/>
  <c r="O186" i="4"/>
  <c r="O286" i="4"/>
  <c r="O366" i="4"/>
  <c r="O456" i="4"/>
  <c r="O245" i="4"/>
  <c r="O382" i="4"/>
  <c r="O134" i="4"/>
  <c r="O234" i="4"/>
  <c r="O334" i="4"/>
  <c r="O398" i="4"/>
  <c r="O203" i="4"/>
  <c r="O303" i="4"/>
  <c r="O464" i="4"/>
  <c r="O518" i="4"/>
  <c r="O487" i="4"/>
  <c r="O493" i="4"/>
  <c r="O391" i="4"/>
  <c r="O491" i="4"/>
  <c r="O449" i="4"/>
  <c r="N339" i="3"/>
  <c r="M339" i="3"/>
  <c r="N69" i="3"/>
  <c r="M69" i="3"/>
  <c r="N269" i="3"/>
  <c r="M269" i="3"/>
  <c r="N91" i="3"/>
  <c r="M91" i="3"/>
  <c r="N46" i="3"/>
  <c r="M46" i="3"/>
  <c r="B29" i="4"/>
  <c r="N197" i="3"/>
  <c r="M197" i="3"/>
  <c r="M248" i="3"/>
  <c r="N248" i="3"/>
  <c r="N391" i="3"/>
  <c r="M391" i="3"/>
  <c r="N400" i="3"/>
  <c r="M400" i="3"/>
  <c r="N368" i="3"/>
  <c r="M368" i="3"/>
  <c r="CD522" i="5"/>
  <c r="BT522" i="5"/>
  <c r="BJ522" i="5"/>
  <c r="AZ522" i="5"/>
  <c r="AP522" i="5"/>
  <c r="AF522" i="5"/>
  <c r="V522" i="5"/>
  <c r="L522" i="5"/>
  <c r="CE522" i="5"/>
  <c r="BS522" i="5"/>
  <c r="BH522" i="5"/>
  <c r="AW522" i="5"/>
  <c r="AL522" i="5"/>
  <c r="AA522" i="5"/>
  <c r="P522" i="5"/>
  <c r="E522" i="5"/>
  <c r="CC522" i="5"/>
  <c r="BR522" i="5"/>
  <c r="BG522" i="5"/>
  <c r="AV522" i="5"/>
  <c r="AK522" i="5"/>
  <c r="Z522" i="5"/>
  <c r="O522" i="5"/>
  <c r="D522" i="5"/>
  <c r="CB522" i="5"/>
  <c r="BQ522" i="5"/>
  <c r="BF522" i="5"/>
  <c r="AU522" i="5"/>
  <c r="AJ522" i="5"/>
  <c r="Y522" i="5"/>
  <c r="N522" i="5"/>
  <c r="CG522" i="5"/>
  <c r="BV522" i="5"/>
  <c r="BK522" i="5"/>
  <c r="AY522" i="5"/>
  <c r="AN522" i="5"/>
  <c r="AC522" i="5"/>
  <c r="R522" i="5"/>
  <c r="G522" i="5"/>
  <c r="BZ522" i="5"/>
  <c r="BI522" i="5"/>
  <c r="AQ522" i="5"/>
  <c r="W522" i="5"/>
  <c r="F522" i="5"/>
  <c r="BY522" i="5"/>
  <c r="BE522" i="5"/>
  <c r="AO522" i="5"/>
  <c r="U522" i="5"/>
  <c r="BX522" i="5"/>
  <c r="BD522" i="5"/>
  <c r="AM522" i="5"/>
  <c r="T522" i="5"/>
  <c r="CF522" i="5"/>
  <c r="BM522" i="5"/>
  <c r="AS522" i="5"/>
  <c r="AB522" i="5"/>
  <c r="I522" i="5"/>
  <c r="BW522" i="5"/>
  <c r="AT522" i="5"/>
  <c r="M522" i="5"/>
  <c r="BU522" i="5"/>
  <c r="AR522" i="5"/>
  <c r="K522" i="5"/>
  <c r="BP522" i="5"/>
  <c r="AI522" i="5"/>
  <c r="J522" i="5"/>
  <c r="CH522" i="5"/>
  <c r="BA522" i="5"/>
  <c r="S522" i="5"/>
  <c r="BB522" i="5"/>
  <c r="AX522" i="5"/>
  <c r="AH522" i="5"/>
  <c r="AG522" i="5"/>
  <c r="AE522" i="5"/>
  <c r="BL522" i="5"/>
  <c r="H522" i="5"/>
  <c r="Q522" i="5"/>
  <c r="AD522" i="5"/>
  <c r="BO522" i="5"/>
  <c r="BN522" i="5"/>
  <c r="BC522" i="5"/>
  <c r="X522" i="5"/>
  <c r="CA522" i="5"/>
  <c r="CF441" i="5"/>
  <c r="BV441" i="5"/>
  <c r="BL441" i="5"/>
  <c r="BB441" i="5"/>
  <c r="AR441" i="5"/>
  <c r="AH441" i="5"/>
  <c r="X441" i="5"/>
  <c r="N441" i="5"/>
  <c r="CC441" i="5"/>
  <c r="BR441" i="5"/>
  <c r="BG441" i="5"/>
  <c r="AV441" i="5"/>
  <c r="AK441" i="5"/>
  <c r="Z441" i="5"/>
  <c r="O441" i="5"/>
  <c r="D441" i="5"/>
  <c r="CA441" i="5"/>
  <c r="BO441" i="5"/>
  <c r="BC441" i="5"/>
  <c r="AP441" i="5"/>
  <c r="AD441" i="5"/>
  <c r="R441" i="5"/>
  <c r="F441" i="5"/>
  <c r="BZ441" i="5"/>
  <c r="BN441" i="5"/>
  <c r="BA441" i="5"/>
  <c r="AO441" i="5"/>
  <c r="AC441" i="5"/>
  <c r="Q441" i="5"/>
  <c r="E441" i="5"/>
  <c r="BY441" i="5"/>
  <c r="BM441" i="5"/>
  <c r="AZ441" i="5"/>
  <c r="AN441" i="5"/>
  <c r="AB441" i="5"/>
  <c r="P441" i="5"/>
  <c r="CD441" i="5"/>
  <c r="BQ441" i="5"/>
  <c r="BE441" i="5"/>
  <c r="AS441" i="5"/>
  <c r="AF441" i="5"/>
  <c r="T441" i="5"/>
  <c r="H441" i="5"/>
  <c r="BS441" i="5"/>
  <c r="AW441" i="5"/>
  <c r="AA441" i="5"/>
  <c r="I441" i="5"/>
  <c r="BP441" i="5"/>
  <c r="AU441" i="5"/>
  <c r="Y441" i="5"/>
  <c r="G441" i="5"/>
  <c r="BK441" i="5"/>
  <c r="AT441" i="5"/>
  <c r="W441" i="5"/>
  <c r="BU441" i="5"/>
  <c r="AY441" i="5"/>
  <c r="AG441" i="5"/>
  <c r="K441" i="5"/>
  <c r="CG441" i="5"/>
  <c r="BD441" i="5"/>
  <c r="S441" i="5"/>
  <c r="CE441" i="5"/>
  <c r="AX441" i="5"/>
  <c r="M441" i="5"/>
  <c r="CB441" i="5"/>
  <c r="AQ441" i="5"/>
  <c r="L441" i="5"/>
  <c r="BJ441" i="5"/>
  <c r="AI441" i="5"/>
  <c r="BW441" i="5"/>
  <c r="U441" i="5"/>
  <c r="BT441" i="5"/>
  <c r="J441" i="5"/>
  <c r="BI441" i="5"/>
  <c r="AE441" i="5"/>
  <c r="BX441" i="5"/>
  <c r="BH441" i="5"/>
  <c r="BF441" i="5"/>
  <c r="AM441" i="5"/>
  <c r="AL441" i="5"/>
  <c r="AJ441" i="5"/>
  <c r="V441" i="5"/>
  <c r="CF175" i="5"/>
  <c r="BV175" i="5"/>
  <c r="BL175" i="5"/>
  <c r="BB175" i="5"/>
  <c r="AR175" i="5"/>
  <c r="AH175" i="5"/>
  <c r="X175" i="5"/>
  <c r="N175" i="5"/>
  <c r="D175" i="5"/>
  <c r="CE175" i="5"/>
  <c r="BU175" i="5"/>
  <c r="BK175" i="5"/>
  <c r="BA175" i="5"/>
  <c r="AQ175" i="5"/>
  <c r="AG175" i="5"/>
  <c r="W175" i="5"/>
  <c r="M175" i="5"/>
  <c r="CD175" i="5"/>
  <c r="BT175" i="5"/>
  <c r="BJ175" i="5"/>
  <c r="AZ175" i="5"/>
  <c r="AP175" i="5"/>
  <c r="AF175" i="5"/>
  <c r="V175" i="5"/>
  <c r="L175" i="5"/>
  <c r="CG175" i="5"/>
  <c r="BW175" i="5"/>
  <c r="BM175" i="5"/>
  <c r="BC175" i="5"/>
  <c r="AS175" i="5"/>
  <c r="AI175" i="5"/>
  <c r="Y175" i="5"/>
  <c r="O175" i="5"/>
  <c r="E175" i="5"/>
  <c r="CA175" i="5"/>
  <c r="BI175" i="5"/>
  <c r="AU175" i="5"/>
  <c r="AC175" i="5"/>
  <c r="K175" i="5"/>
  <c r="BZ175" i="5"/>
  <c r="BH175" i="5"/>
  <c r="AT175" i="5"/>
  <c r="AB175" i="5"/>
  <c r="J175" i="5"/>
  <c r="BY175" i="5"/>
  <c r="BG175" i="5"/>
  <c r="AO175" i="5"/>
  <c r="AA175" i="5"/>
  <c r="I175" i="5"/>
  <c r="CC175" i="5"/>
  <c r="BO175" i="5"/>
  <c r="AW175" i="5"/>
  <c r="AE175" i="5"/>
  <c r="Q175" i="5"/>
  <c r="BX175" i="5"/>
  <c r="AX175" i="5"/>
  <c r="T175" i="5"/>
  <c r="BS175" i="5"/>
  <c r="AV175" i="5"/>
  <c r="S175" i="5"/>
  <c r="BR175" i="5"/>
  <c r="AN175" i="5"/>
  <c r="R175" i="5"/>
  <c r="CH175" i="5"/>
  <c r="BD175" i="5"/>
  <c r="Z175" i="5"/>
  <c r="AL175" i="5"/>
  <c r="AK175" i="5"/>
  <c r="CB175" i="5"/>
  <c r="AJ175" i="5"/>
  <c r="BQ175" i="5"/>
  <c r="AD175" i="5"/>
  <c r="BP175" i="5"/>
  <c r="U175" i="5"/>
  <c r="BN175" i="5"/>
  <c r="P175" i="5"/>
  <c r="BF175" i="5"/>
  <c r="H175" i="5"/>
  <c r="BE175" i="5"/>
  <c r="G175" i="5"/>
  <c r="AY175" i="5"/>
  <c r="F175" i="5"/>
  <c r="AM175" i="5"/>
  <c r="CB139" i="5"/>
  <c r="BR139" i="5"/>
  <c r="BH139" i="5"/>
  <c r="AX139" i="5"/>
  <c r="AN139" i="5"/>
  <c r="AD139" i="5"/>
  <c r="T139" i="5"/>
  <c r="J139" i="5"/>
  <c r="CA139" i="5"/>
  <c r="BQ139" i="5"/>
  <c r="BG139" i="5"/>
  <c r="AW139" i="5"/>
  <c r="AM139" i="5"/>
  <c r="AC139" i="5"/>
  <c r="S139" i="5"/>
  <c r="I139" i="5"/>
  <c r="BZ139" i="5"/>
  <c r="BP139" i="5"/>
  <c r="BF139" i="5"/>
  <c r="AV139" i="5"/>
  <c r="AL139" i="5"/>
  <c r="AB139" i="5"/>
  <c r="R139" i="5"/>
  <c r="H139" i="5"/>
  <c r="CC139" i="5"/>
  <c r="BS139" i="5"/>
  <c r="BI139" i="5"/>
  <c r="AY139" i="5"/>
  <c r="AO139" i="5"/>
  <c r="AE139" i="5"/>
  <c r="U139" i="5"/>
  <c r="K139" i="5"/>
  <c r="BW139" i="5"/>
  <c r="BE139" i="5"/>
  <c r="AQ139" i="5"/>
  <c r="Y139" i="5"/>
  <c r="G139" i="5"/>
  <c r="BV139" i="5"/>
  <c r="BD139" i="5"/>
  <c r="AP139" i="5"/>
  <c r="X139" i="5"/>
  <c r="F139" i="5"/>
  <c r="BU139" i="5"/>
  <c r="BC139" i="5"/>
  <c r="AK139" i="5"/>
  <c r="W139" i="5"/>
  <c r="E139" i="5"/>
  <c r="BY139" i="5"/>
  <c r="BK139" i="5"/>
  <c r="AS139" i="5"/>
  <c r="AA139" i="5"/>
  <c r="M139" i="5"/>
  <c r="CH139" i="5"/>
  <c r="BL139" i="5"/>
  <c r="AH139" i="5"/>
  <c r="D139" i="5"/>
  <c r="CG139" i="5"/>
  <c r="BJ139" i="5"/>
  <c r="AG139" i="5"/>
  <c r="CF139" i="5"/>
  <c r="BB139" i="5"/>
  <c r="AF139" i="5"/>
  <c r="BN139" i="5"/>
  <c r="AJ139" i="5"/>
  <c r="N139" i="5"/>
  <c r="CD139" i="5"/>
  <c r="AI139" i="5"/>
  <c r="BX139" i="5"/>
  <c r="Z139" i="5"/>
  <c r="BT139" i="5"/>
  <c r="V139" i="5"/>
  <c r="BO139" i="5"/>
  <c r="Q139" i="5"/>
  <c r="BM139" i="5"/>
  <c r="P139" i="5"/>
  <c r="BA139" i="5"/>
  <c r="O139" i="5"/>
  <c r="AZ139" i="5"/>
  <c r="L139" i="5"/>
  <c r="CE139" i="5"/>
  <c r="AR139" i="5"/>
  <c r="AU139" i="5"/>
  <c r="AT139" i="5"/>
  <c r="CH221" i="5"/>
  <c r="BX221" i="5"/>
  <c r="BN221" i="5"/>
  <c r="BD221" i="5"/>
  <c r="AT221" i="5"/>
  <c r="AJ221" i="5"/>
  <c r="Z221" i="5"/>
  <c r="P221" i="5"/>
  <c r="F221" i="5"/>
  <c r="CG221" i="5"/>
  <c r="BW221" i="5"/>
  <c r="BM221" i="5"/>
  <c r="BC221" i="5"/>
  <c r="AS221" i="5"/>
  <c r="AI221" i="5"/>
  <c r="Y221" i="5"/>
  <c r="O221" i="5"/>
  <c r="E221" i="5"/>
  <c r="CF221" i="5"/>
  <c r="BV221" i="5"/>
  <c r="BL221" i="5"/>
  <c r="BB221" i="5"/>
  <c r="AR221" i="5"/>
  <c r="AH221" i="5"/>
  <c r="X221" i="5"/>
  <c r="N221" i="5"/>
  <c r="D221" i="5"/>
  <c r="BY221" i="5"/>
  <c r="BO221" i="5"/>
  <c r="BE221" i="5"/>
  <c r="AU221" i="5"/>
  <c r="AK221" i="5"/>
  <c r="AA221" i="5"/>
  <c r="Q221" i="5"/>
  <c r="G221" i="5"/>
  <c r="BU221" i="5"/>
  <c r="BG221" i="5"/>
  <c r="AO221" i="5"/>
  <c r="W221" i="5"/>
  <c r="I221" i="5"/>
  <c r="BT221" i="5"/>
  <c r="BF221" i="5"/>
  <c r="AN221" i="5"/>
  <c r="V221" i="5"/>
  <c r="H221" i="5"/>
  <c r="BS221" i="5"/>
  <c r="BA221" i="5"/>
  <c r="AM221" i="5"/>
  <c r="U221" i="5"/>
  <c r="BZ221" i="5"/>
  <c r="BH221" i="5"/>
  <c r="AP221" i="5"/>
  <c r="AB221" i="5"/>
  <c r="J221" i="5"/>
  <c r="CD221" i="5"/>
  <c r="AZ221" i="5"/>
  <c r="AD221" i="5"/>
  <c r="CC221" i="5"/>
  <c r="AY221" i="5"/>
  <c r="AC221" i="5"/>
  <c r="CB221" i="5"/>
  <c r="AX221" i="5"/>
  <c r="T221" i="5"/>
  <c r="BJ221" i="5"/>
  <c r="AF221" i="5"/>
  <c r="BQ221" i="5"/>
  <c r="S221" i="5"/>
  <c r="BP221" i="5"/>
  <c r="R221" i="5"/>
  <c r="BK221" i="5"/>
  <c r="M221" i="5"/>
  <c r="BI221" i="5"/>
  <c r="L221" i="5"/>
  <c r="AW221" i="5"/>
  <c r="K221" i="5"/>
  <c r="CA221" i="5"/>
  <c r="AG221" i="5"/>
  <c r="AE221" i="5"/>
  <c r="CE221" i="5"/>
  <c r="BR221" i="5"/>
  <c r="AV221" i="5"/>
  <c r="AQ221" i="5"/>
  <c r="AL221" i="5"/>
  <c r="N145" i="3"/>
  <c r="M145" i="3"/>
  <c r="N362" i="3"/>
  <c r="M362" i="3"/>
  <c r="CB524" i="5"/>
  <c r="BR524" i="5"/>
  <c r="BH524" i="5"/>
  <c r="AX524" i="5"/>
  <c r="AN524" i="5"/>
  <c r="AD524" i="5"/>
  <c r="T524" i="5"/>
  <c r="J524" i="5"/>
  <c r="BY524" i="5"/>
  <c r="BN524" i="5"/>
  <c r="BC524" i="5"/>
  <c r="AR524" i="5"/>
  <c r="AG524" i="5"/>
  <c r="V524" i="5"/>
  <c r="K524" i="5"/>
  <c r="BX524" i="5"/>
  <c r="BM524" i="5"/>
  <c r="BB524" i="5"/>
  <c r="AQ524" i="5"/>
  <c r="AF524" i="5"/>
  <c r="U524" i="5"/>
  <c r="I524" i="5"/>
  <c r="CH524" i="5"/>
  <c r="BW524" i="5"/>
  <c r="BL524" i="5"/>
  <c r="BA524" i="5"/>
  <c r="AP524" i="5"/>
  <c r="AE524" i="5"/>
  <c r="S524" i="5"/>
  <c r="H524" i="5"/>
  <c r="CA524" i="5"/>
  <c r="BP524" i="5"/>
  <c r="BE524" i="5"/>
  <c r="AT524" i="5"/>
  <c r="AI524" i="5"/>
  <c r="X524" i="5"/>
  <c r="M524" i="5"/>
  <c r="BU524" i="5"/>
  <c r="BD524" i="5"/>
  <c r="AK524" i="5"/>
  <c r="Q524" i="5"/>
  <c r="BT524" i="5"/>
  <c r="AZ524" i="5"/>
  <c r="AJ524" i="5"/>
  <c r="P524" i="5"/>
  <c r="BS524" i="5"/>
  <c r="AY524" i="5"/>
  <c r="AH524" i="5"/>
  <c r="O524" i="5"/>
  <c r="BZ524" i="5"/>
  <c r="BG524" i="5"/>
  <c r="AM524" i="5"/>
  <c r="W524" i="5"/>
  <c r="D524" i="5"/>
  <c r="CG524" i="5"/>
  <c r="BI524" i="5"/>
  <c r="AA524" i="5"/>
  <c r="CF524" i="5"/>
  <c r="BF524" i="5"/>
  <c r="Z524" i="5"/>
  <c r="CE524" i="5"/>
  <c r="AW524" i="5"/>
  <c r="Y524" i="5"/>
  <c r="BK524" i="5"/>
  <c r="AC524" i="5"/>
  <c r="E524" i="5"/>
  <c r="CD524" i="5"/>
  <c r="AL524" i="5"/>
  <c r="CC524" i="5"/>
  <c r="AB524" i="5"/>
  <c r="BV524" i="5"/>
  <c r="R524" i="5"/>
  <c r="BQ524" i="5"/>
  <c r="N524" i="5"/>
  <c r="BO524" i="5"/>
  <c r="L524" i="5"/>
  <c r="AS524" i="5"/>
  <c r="BJ524" i="5"/>
  <c r="AV524" i="5"/>
  <c r="AU524" i="5"/>
  <c r="AO524" i="5"/>
  <c r="G524" i="5"/>
  <c r="F524" i="5"/>
  <c r="CD235" i="5"/>
  <c r="BT235" i="5"/>
  <c r="BJ235" i="5"/>
  <c r="AZ235" i="5"/>
  <c r="AP235" i="5"/>
  <c r="AF235" i="5"/>
  <c r="V235" i="5"/>
  <c r="L235" i="5"/>
  <c r="CC235" i="5"/>
  <c r="BS235" i="5"/>
  <c r="BI235" i="5"/>
  <c r="AY235" i="5"/>
  <c r="AO235" i="5"/>
  <c r="AE235" i="5"/>
  <c r="U235" i="5"/>
  <c r="K235" i="5"/>
  <c r="CB235" i="5"/>
  <c r="BR235" i="5"/>
  <c r="BH235" i="5"/>
  <c r="AX235" i="5"/>
  <c r="AN235" i="5"/>
  <c r="AD235" i="5"/>
  <c r="T235" i="5"/>
  <c r="J235" i="5"/>
  <c r="CE235" i="5"/>
  <c r="BU235" i="5"/>
  <c r="BK235" i="5"/>
  <c r="BA235" i="5"/>
  <c r="AQ235" i="5"/>
  <c r="AG235" i="5"/>
  <c r="W235" i="5"/>
  <c r="M235" i="5"/>
  <c r="BQ235" i="5"/>
  <c r="BC235" i="5"/>
  <c r="AK235" i="5"/>
  <c r="S235" i="5"/>
  <c r="E235" i="5"/>
  <c r="CH235" i="5"/>
  <c r="BP235" i="5"/>
  <c r="BB235" i="5"/>
  <c r="AJ235" i="5"/>
  <c r="R235" i="5"/>
  <c r="D235" i="5"/>
  <c r="CG235" i="5"/>
  <c r="BO235" i="5"/>
  <c r="AW235" i="5"/>
  <c r="AI235" i="5"/>
  <c r="Q235" i="5"/>
  <c r="BV235" i="5"/>
  <c r="BD235" i="5"/>
  <c r="AL235" i="5"/>
  <c r="X235" i="5"/>
  <c r="F235" i="5"/>
  <c r="BX235" i="5"/>
  <c r="AT235" i="5"/>
  <c r="P235" i="5"/>
  <c r="BW235" i="5"/>
  <c r="AS235" i="5"/>
  <c r="O235" i="5"/>
  <c r="BN235" i="5"/>
  <c r="AR235" i="5"/>
  <c r="N235" i="5"/>
  <c r="BZ235" i="5"/>
  <c r="AV235" i="5"/>
  <c r="Z235" i="5"/>
  <c r="BM235" i="5"/>
  <c r="AA235" i="5"/>
  <c r="BL235" i="5"/>
  <c r="Y235" i="5"/>
  <c r="BG235" i="5"/>
  <c r="I235" i="5"/>
  <c r="BF235" i="5"/>
  <c r="H235" i="5"/>
  <c r="BE235" i="5"/>
  <c r="G235" i="5"/>
  <c r="CA235" i="5"/>
  <c r="AC235" i="5"/>
  <c r="CF235" i="5"/>
  <c r="BY235" i="5"/>
  <c r="AU235" i="5"/>
  <c r="AM235" i="5"/>
  <c r="AH235" i="5"/>
  <c r="AB235" i="5"/>
  <c r="CA367" i="5"/>
  <c r="CC367" i="5"/>
  <c r="BR367" i="5"/>
  <c r="BH367" i="5"/>
  <c r="AX367" i="5"/>
  <c r="AN367" i="5"/>
  <c r="AD367" i="5"/>
  <c r="T367" i="5"/>
  <c r="J367" i="5"/>
  <c r="CB367" i="5"/>
  <c r="BQ367" i="5"/>
  <c r="BG367" i="5"/>
  <c r="AW367" i="5"/>
  <c r="AM367" i="5"/>
  <c r="AC367" i="5"/>
  <c r="S367" i="5"/>
  <c r="I367" i="5"/>
  <c r="BZ367" i="5"/>
  <c r="BP367" i="5"/>
  <c r="BF367" i="5"/>
  <c r="AV367" i="5"/>
  <c r="AL367" i="5"/>
  <c r="AB367" i="5"/>
  <c r="R367" i="5"/>
  <c r="H367" i="5"/>
  <c r="CE367" i="5"/>
  <c r="BT367" i="5"/>
  <c r="BJ367" i="5"/>
  <c r="AZ367" i="5"/>
  <c r="AP367" i="5"/>
  <c r="AF367" i="5"/>
  <c r="V367" i="5"/>
  <c r="BY367" i="5"/>
  <c r="BK367" i="5"/>
  <c r="AS367" i="5"/>
  <c r="AA367" i="5"/>
  <c r="M367" i="5"/>
  <c r="BX367" i="5"/>
  <c r="BI367" i="5"/>
  <c r="AR367" i="5"/>
  <c r="Z367" i="5"/>
  <c r="L367" i="5"/>
  <c r="BW367" i="5"/>
  <c r="BE367" i="5"/>
  <c r="AQ367" i="5"/>
  <c r="Y367" i="5"/>
  <c r="K367" i="5"/>
  <c r="CD367" i="5"/>
  <c r="BB367" i="5"/>
  <c r="AG367" i="5"/>
  <c r="F367" i="5"/>
  <c r="BV367" i="5"/>
  <c r="BA367" i="5"/>
  <c r="AE367" i="5"/>
  <c r="E367" i="5"/>
  <c r="BU367" i="5"/>
  <c r="AY367" i="5"/>
  <c r="X367" i="5"/>
  <c r="D367" i="5"/>
  <c r="CF367" i="5"/>
  <c r="BC367" i="5"/>
  <c r="AH367" i="5"/>
  <c r="G367" i="5"/>
  <c r="BL367" i="5"/>
  <c r="Q367" i="5"/>
  <c r="BD367" i="5"/>
  <c r="P367" i="5"/>
  <c r="AU367" i="5"/>
  <c r="O367" i="5"/>
  <c r="AT367" i="5"/>
  <c r="N367" i="5"/>
  <c r="CH367" i="5"/>
  <c r="AO367" i="5"/>
  <c r="CG367" i="5"/>
  <c r="AK367" i="5"/>
  <c r="BS367" i="5"/>
  <c r="AJ367" i="5"/>
  <c r="BO367" i="5"/>
  <c r="AI367" i="5"/>
  <c r="BN367" i="5"/>
  <c r="BM367" i="5"/>
  <c r="W367" i="5"/>
  <c r="U367" i="5"/>
  <c r="CG396" i="5"/>
  <c r="BW396" i="5"/>
  <c r="BM396" i="5"/>
  <c r="BC396" i="5"/>
  <c r="AS396" i="5"/>
  <c r="AI396" i="5"/>
  <c r="Y396" i="5"/>
  <c r="O396" i="5"/>
  <c r="E396" i="5"/>
  <c r="CF396" i="5"/>
  <c r="BU396" i="5"/>
  <c r="BJ396" i="5"/>
  <c r="AY396" i="5"/>
  <c r="AN396" i="5"/>
  <c r="AC396" i="5"/>
  <c r="R396" i="5"/>
  <c r="G396" i="5"/>
  <c r="CE396" i="5"/>
  <c r="BT396" i="5"/>
  <c r="BI396" i="5"/>
  <c r="AX396" i="5"/>
  <c r="AM396" i="5"/>
  <c r="AB396" i="5"/>
  <c r="Q396" i="5"/>
  <c r="F396" i="5"/>
  <c r="CD396" i="5"/>
  <c r="BS396" i="5"/>
  <c r="BH396" i="5"/>
  <c r="AW396" i="5"/>
  <c r="AL396" i="5"/>
  <c r="AA396" i="5"/>
  <c r="P396" i="5"/>
  <c r="D396" i="5"/>
  <c r="BX396" i="5"/>
  <c r="BL396" i="5"/>
  <c r="BA396" i="5"/>
  <c r="AP396" i="5"/>
  <c r="AE396" i="5"/>
  <c r="T396" i="5"/>
  <c r="I396" i="5"/>
  <c r="BP396" i="5"/>
  <c r="AV396" i="5"/>
  <c r="AF396" i="5"/>
  <c r="L396" i="5"/>
  <c r="CH396" i="5"/>
  <c r="BO396" i="5"/>
  <c r="AU396" i="5"/>
  <c r="AD396" i="5"/>
  <c r="K396" i="5"/>
  <c r="CC396" i="5"/>
  <c r="BN396" i="5"/>
  <c r="AT396" i="5"/>
  <c r="Z396" i="5"/>
  <c r="J396" i="5"/>
  <c r="BR396" i="5"/>
  <c r="BB396" i="5"/>
  <c r="AH396" i="5"/>
  <c r="N396" i="5"/>
  <c r="BZ396" i="5"/>
  <c r="AR396" i="5"/>
  <c r="S396" i="5"/>
  <c r="BY396" i="5"/>
  <c r="AQ396" i="5"/>
  <c r="M396" i="5"/>
  <c r="BV396" i="5"/>
  <c r="AO396" i="5"/>
  <c r="H396" i="5"/>
  <c r="CA396" i="5"/>
  <c r="AZ396" i="5"/>
  <c r="U396" i="5"/>
  <c r="BE396" i="5"/>
  <c r="BD396" i="5"/>
  <c r="AK396" i="5"/>
  <c r="BF396" i="5"/>
  <c r="CB396" i="5"/>
  <c r="BQ396" i="5"/>
  <c r="BK396" i="5"/>
  <c r="BG396" i="5"/>
  <c r="AJ396" i="5"/>
  <c r="AG396" i="5"/>
  <c r="X396" i="5"/>
  <c r="W396" i="5"/>
  <c r="V396" i="5"/>
  <c r="CA280" i="5"/>
  <c r="BQ280" i="5"/>
  <c r="BG280" i="5"/>
  <c r="AW280" i="5"/>
  <c r="AM280" i="5"/>
  <c r="AC280" i="5"/>
  <c r="S280" i="5"/>
  <c r="I280" i="5"/>
  <c r="BZ280" i="5"/>
  <c r="BP280" i="5"/>
  <c r="BF280" i="5"/>
  <c r="AV280" i="5"/>
  <c r="AL280" i="5"/>
  <c r="AB280" i="5"/>
  <c r="R280" i="5"/>
  <c r="H280" i="5"/>
  <c r="BY280" i="5"/>
  <c r="BO280" i="5"/>
  <c r="BE280" i="5"/>
  <c r="AU280" i="5"/>
  <c r="AK280" i="5"/>
  <c r="AA280" i="5"/>
  <c r="Q280" i="5"/>
  <c r="G280" i="5"/>
  <c r="CB280" i="5"/>
  <c r="BR280" i="5"/>
  <c r="BH280" i="5"/>
  <c r="AX280" i="5"/>
  <c r="AN280" i="5"/>
  <c r="AD280" i="5"/>
  <c r="T280" i="5"/>
  <c r="J280" i="5"/>
  <c r="BW280" i="5"/>
  <c r="BI280" i="5"/>
  <c r="AQ280" i="5"/>
  <c r="Y280" i="5"/>
  <c r="K280" i="5"/>
  <c r="BV280" i="5"/>
  <c r="BD280" i="5"/>
  <c r="AP280" i="5"/>
  <c r="X280" i="5"/>
  <c r="F280" i="5"/>
  <c r="BU280" i="5"/>
  <c r="BC280" i="5"/>
  <c r="AO280" i="5"/>
  <c r="W280" i="5"/>
  <c r="E280" i="5"/>
  <c r="BX280" i="5"/>
  <c r="BJ280" i="5"/>
  <c r="AR280" i="5"/>
  <c r="Z280" i="5"/>
  <c r="L280" i="5"/>
  <c r="CD280" i="5"/>
  <c r="AZ280" i="5"/>
  <c r="V280" i="5"/>
  <c r="CC280" i="5"/>
  <c r="AY280" i="5"/>
  <c r="U280" i="5"/>
  <c r="BT280" i="5"/>
  <c r="AT280" i="5"/>
  <c r="P280" i="5"/>
  <c r="BS280" i="5"/>
  <c r="AS280" i="5"/>
  <c r="O280" i="5"/>
  <c r="BN280" i="5"/>
  <c r="AJ280" i="5"/>
  <c r="N280" i="5"/>
  <c r="BM280" i="5"/>
  <c r="AI280" i="5"/>
  <c r="M280" i="5"/>
  <c r="CH280" i="5"/>
  <c r="BL280" i="5"/>
  <c r="AH280" i="5"/>
  <c r="D280" i="5"/>
  <c r="CF280" i="5"/>
  <c r="CE280" i="5"/>
  <c r="BA280" i="5"/>
  <c r="AE280" i="5"/>
  <c r="CG280" i="5"/>
  <c r="BK280" i="5"/>
  <c r="BB280" i="5"/>
  <c r="AG280" i="5"/>
  <c r="AF280" i="5"/>
  <c r="CB498" i="5"/>
  <c r="BR498" i="5"/>
  <c r="BH498" i="5"/>
  <c r="AX498" i="5"/>
  <c r="AN498" i="5"/>
  <c r="AD498" i="5"/>
  <c r="T498" i="5"/>
  <c r="J498" i="5"/>
  <c r="CA498" i="5"/>
  <c r="BQ498" i="5"/>
  <c r="BG498" i="5"/>
  <c r="AW498" i="5"/>
  <c r="BZ498" i="5"/>
  <c r="BP498" i="5"/>
  <c r="BF498" i="5"/>
  <c r="AV498" i="5"/>
  <c r="AL498" i="5"/>
  <c r="CF498" i="5"/>
  <c r="BS498" i="5"/>
  <c r="BC498" i="5"/>
  <c r="AP498" i="5"/>
  <c r="AC498" i="5"/>
  <c r="R498" i="5"/>
  <c r="G498" i="5"/>
  <c r="CE498" i="5"/>
  <c r="BO498" i="5"/>
  <c r="BB498" i="5"/>
  <c r="AO498" i="5"/>
  <c r="AB498" i="5"/>
  <c r="Q498" i="5"/>
  <c r="F498" i="5"/>
  <c r="CD498" i="5"/>
  <c r="BN498" i="5"/>
  <c r="BA498" i="5"/>
  <c r="AM498" i="5"/>
  <c r="AA498" i="5"/>
  <c r="P498" i="5"/>
  <c r="E498" i="5"/>
  <c r="CH498" i="5"/>
  <c r="BU498" i="5"/>
  <c r="BE498" i="5"/>
  <c r="AR498" i="5"/>
  <c r="AF498" i="5"/>
  <c r="U498" i="5"/>
  <c r="I498" i="5"/>
  <c r="BT498" i="5"/>
  <c r="AT498" i="5"/>
  <c r="Y498" i="5"/>
  <c r="H498" i="5"/>
  <c r="BM498" i="5"/>
  <c r="AS498" i="5"/>
  <c r="X498" i="5"/>
  <c r="D498" i="5"/>
  <c r="BL498" i="5"/>
  <c r="AQ498" i="5"/>
  <c r="W498" i="5"/>
  <c r="BW498" i="5"/>
  <c r="AY498" i="5"/>
  <c r="AE498" i="5"/>
  <c r="L498" i="5"/>
  <c r="AZ498" i="5"/>
  <c r="O498" i="5"/>
  <c r="CG498" i="5"/>
  <c r="AU498" i="5"/>
  <c r="N498" i="5"/>
  <c r="CC498" i="5"/>
  <c r="AK498" i="5"/>
  <c r="M498" i="5"/>
  <c r="BY498" i="5"/>
  <c r="AJ498" i="5"/>
  <c r="K498" i="5"/>
  <c r="BX498" i="5"/>
  <c r="AI498" i="5"/>
  <c r="BV498" i="5"/>
  <c r="AH498" i="5"/>
  <c r="BK498" i="5"/>
  <c r="AG498" i="5"/>
  <c r="BJ498" i="5"/>
  <c r="Z498" i="5"/>
  <c r="BI498" i="5"/>
  <c r="V498" i="5"/>
  <c r="S498" i="5"/>
  <c r="BD498" i="5"/>
  <c r="CH153" i="5"/>
  <c r="BX153" i="5"/>
  <c r="BN153" i="5"/>
  <c r="BD153" i="5"/>
  <c r="AT153" i="5"/>
  <c r="AJ153" i="5"/>
  <c r="Z153" i="5"/>
  <c r="P153" i="5"/>
  <c r="F153" i="5"/>
  <c r="CG153" i="5"/>
  <c r="BW153" i="5"/>
  <c r="BM153" i="5"/>
  <c r="BC153" i="5"/>
  <c r="AS153" i="5"/>
  <c r="AI153" i="5"/>
  <c r="Y153" i="5"/>
  <c r="O153" i="5"/>
  <c r="E153" i="5"/>
  <c r="CF153" i="5"/>
  <c r="BV153" i="5"/>
  <c r="BL153" i="5"/>
  <c r="BB153" i="5"/>
  <c r="AR153" i="5"/>
  <c r="AH153" i="5"/>
  <c r="X153" i="5"/>
  <c r="N153" i="5"/>
  <c r="D153" i="5"/>
  <c r="BY153" i="5"/>
  <c r="BO153" i="5"/>
  <c r="BE153" i="5"/>
  <c r="AU153" i="5"/>
  <c r="AK153" i="5"/>
  <c r="AA153" i="5"/>
  <c r="Q153" i="5"/>
  <c r="G153" i="5"/>
  <c r="BS153" i="5"/>
  <c r="BA153" i="5"/>
  <c r="AM153" i="5"/>
  <c r="U153" i="5"/>
  <c r="BR153" i="5"/>
  <c r="AZ153" i="5"/>
  <c r="AL153" i="5"/>
  <c r="T153" i="5"/>
  <c r="CE153" i="5"/>
  <c r="BQ153" i="5"/>
  <c r="AY153" i="5"/>
  <c r="AG153" i="5"/>
  <c r="S153" i="5"/>
  <c r="BU153" i="5"/>
  <c r="BG153" i="5"/>
  <c r="AO153" i="5"/>
  <c r="W153" i="5"/>
  <c r="I153" i="5"/>
  <c r="CB153" i="5"/>
  <c r="AX153" i="5"/>
  <c r="AB153" i="5"/>
  <c r="CA153" i="5"/>
  <c r="AW153" i="5"/>
  <c r="V153" i="5"/>
  <c r="BZ153" i="5"/>
  <c r="AV153" i="5"/>
  <c r="R153" i="5"/>
  <c r="CD153" i="5"/>
  <c r="BH153" i="5"/>
  <c r="AD153" i="5"/>
  <c r="CC153" i="5"/>
  <c r="AF153" i="5"/>
  <c r="BT153" i="5"/>
  <c r="AE153" i="5"/>
  <c r="BP153" i="5"/>
  <c r="AC153" i="5"/>
  <c r="BK153" i="5"/>
  <c r="M153" i="5"/>
  <c r="BJ153" i="5"/>
  <c r="L153" i="5"/>
  <c r="BI153" i="5"/>
  <c r="K153" i="5"/>
  <c r="BF153" i="5"/>
  <c r="J153" i="5"/>
  <c r="AQ153" i="5"/>
  <c r="H153" i="5"/>
  <c r="AP153" i="5"/>
  <c r="AN153" i="5"/>
  <c r="CD182" i="5"/>
  <c r="BT182" i="5"/>
  <c r="BJ182" i="5"/>
  <c r="AZ182" i="5"/>
  <c r="AP182" i="5"/>
  <c r="AF182" i="5"/>
  <c r="V182" i="5"/>
  <c r="L182" i="5"/>
  <c r="CC182" i="5"/>
  <c r="BS182" i="5"/>
  <c r="BI182" i="5"/>
  <c r="AY182" i="5"/>
  <c r="AO182" i="5"/>
  <c r="AE182" i="5"/>
  <c r="U182" i="5"/>
  <c r="K182" i="5"/>
  <c r="CB182" i="5"/>
  <c r="BR182" i="5"/>
  <c r="BH182" i="5"/>
  <c r="AX182" i="5"/>
  <c r="AN182" i="5"/>
  <c r="AD182" i="5"/>
  <c r="T182" i="5"/>
  <c r="J182" i="5"/>
  <c r="CE182" i="5"/>
  <c r="BU182" i="5"/>
  <c r="BK182" i="5"/>
  <c r="BA182" i="5"/>
  <c r="AQ182" i="5"/>
  <c r="AG182" i="5"/>
  <c r="W182" i="5"/>
  <c r="M182" i="5"/>
  <c r="BY182" i="5"/>
  <c r="BG182" i="5"/>
  <c r="AS182" i="5"/>
  <c r="AA182" i="5"/>
  <c r="I182" i="5"/>
  <c r="BX182" i="5"/>
  <c r="BF182" i="5"/>
  <c r="AR182" i="5"/>
  <c r="Z182" i="5"/>
  <c r="H182" i="5"/>
  <c r="BW182" i="5"/>
  <c r="BE182" i="5"/>
  <c r="AM182" i="5"/>
  <c r="Y182" i="5"/>
  <c r="G182" i="5"/>
  <c r="CA182" i="5"/>
  <c r="BM182" i="5"/>
  <c r="AU182" i="5"/>
  <c r="AC182" i="5"/>
  <c r="O182" i="5"/>
  <c r="CH182" i="5"/>
  <c r="BD182" i="5"/>
  <c r="AH182" i="5"/>
  <c r="D182" i="5"/>
  <c r="CG182" i="5"/>
  <c r="BC182" i="5"/>
  <c r="AB182" i="5"/>
  <c r="CF182" i="5"/>
  <c r="BB182" i="5"/>
  <c r="X182" i="5"/>
  <c r="BZ182" i="5"/>
  <c r="AW182" i="5"/>
  <c r="S182" i="5"/>
  <c r="BV182" i="5"/>
  <c r="AV182" i="5"/>
  <c r="R182" i="5"/>
  <c r="BN182" i="5"/>
  <c r="AJ182" i="5"/>
  <c r="F182" i="5"/>
  <c r="AL182" i="5"/>
  <c r="AK182" i="5"/>
  <c r="AI182" i="5"/>
  <c r="Q182" i="5"/>
  <c r="P182" i="5"/>
  <c r="BQ182" i="5"/>
  <c r="N182" i="5"/>
  <c r="BP182" i="5"/>
  <c r="E182" i="5"/>
  <c r="BO182" i="5"/>
  <c r="BL182" i="5"/>
  <c r="AT182" i="5"/>
  <c r="CF88" i="5"/>
  <c r="BV88" i="5"/>
  <c r="BL88" i="5"/>
  <c r="BB88" i="5"/>
  <c r="AR88" i="5"/>
  <c r="AH88" i="5"/>
  <c r="X88" i="5"/>
  <c r="N88" i="5"/>
  <c r="D88" i="5"/>
  <c r="CG88" i="5"/>
  <c r="BU88" i="5"/>
  <c r="BJ88" i="5"/>
  <c r="AY88" i="5"/>
  <c r="AN88" i="5"/>
  <c r="AC88" i="5"/>
  <c r="R88" i="5"/>
  <c r="G88" i="5"/>
  <c r="CA88" i="5"/>
  <c r="BO88" i="5"/>
  <c r="BC88" i="5"/>
  <c r="AP88" i="5"/>
  <c r="AD88" i="5"/>
  <c r="Q88" i="5"/>
  <c r="E88" i="5"/>
  <c r="BZ88" i="5"/>
  <c r="BN88" i="5"/>
  <c r="BA88" i="5"/>
  <c r="AO88" i="5"/>
  <c r="AB88" i="5"/>
  <c r="P88" i="5"/>
  <c r="BY88" i="5"/>
  <c r="BM88" i="5"/>
  <c r="AZ88" i="5"/>
  <c r="AM88" i="5"/>
  <c r="AA88" i="5"/>
  <c r="O88" i="5"/>
  <c r="CB88" i="5"/>
  <c r="BP88" i="5"/>
  <c r="BD88" i="5"/>
  <c r="AQ88" i="5"/>
  <c r="AE88" i="5"/>
  <c r="S88" i="5"/>
  <c r="F88" i="5"/>
  <c r="CD88" i="5"/>
  <c r="BH88" i="5"/>
  <c r="AL88" i="5"/>
  <c r="U88" i="5"/>
  <c r="CC88" i="5"/>
  <c r="BG88" i="5"/>
  <c r="AK88" i="5"/>
  <c r="T88" i="5"/>
  <c r="BX88" i="5"/>
  <c r="BF88" i="5"/>
  <c r="AJ88" i="5"/>
  <c r="M88" i="5"/>
  <c r="BQ88" i="5"/>
  <c r="AU88" i="5"/>
  <c r="Y88" i="5"/>
  <c r="H88" i="5"/>
  <c r="BI88" i="5"/>
  <c r="Z88" i="5"/>
  <c r="BE88" i="5"/>
  <c r="W88" i="5"/>
  <c r="AX88" i="5"/>
  <c r="V88" i="5"/>
  <c r="CH88" i="5"/>
  <c r="AW88" i="5"/>
  <c r="L88" i="5"/>
  <c r="CE88" i="5"/>
  <c r="AV88" i="5"/>
  <c r="K88" i="5"/>
  <c r="BW88" i="5"/>
  <c r="AT88" i="5"/>
  <c r="J88" i="5"/>
  <c r="BT88" i="5"/>
  <c r="AS88" i="5"/>
  <c r="I88" i="5"/>
  <c r="BS88" i="5"/>
  <c r="AI88" i="5"/>
  <c r="BR88" i="5"/>
  <c r="AG88" i="5"/>
  <c r="BK88" i="5"/>
  <c r="AF88" i="5"/>
  <c r="N482" i="3"/>
  <c r="M482" i="3"/>
  <c r="N239" i="3"/>
  <c r="M239" i="3"/>
  <c r="N134" i="3"/>
  <c r="M134" i="3"/>
  <c r="N106" i="3"/>
  <c r="M106" i="3"/>
  <c r="N356" i="3"/>
  <c r="M356" i="3"/>
  <c r="M33" i="3"/>
  <c r="N33" i="3"/>
  <c r="N83" i="3"/>
  <c r="M83" i="3"/>
  <c r="L48" i="3"/>
  <c r="O44" i="4"/>
  <c r="O57" i="4"/>
  <c r="O46" i="4"/>
  <c r="O119" i="4"/>
  <c r="O139" i="4"/>
  <c r="O93" i="4"/>
  <c r="O171" i="4"/>
  <c r="O23" i="4"/>
  <c r="O237" i="4"/>
  <c r="O104" i="4"/>
  <c r="O62" i="4"/>
  <c r="O32" i="4"/>
  <c r="O94" i="4"/>
  <c r="O147" i="4"/>
  <c r="O112" i="4"/>
  <c r="O212" i="4"/>
  <c r="O312" i="4"/>
  <c r="O386" i="4"/>
  <c r="O321" i="4"/>
  <c r="O455" i="4"/>
  <c r="O110" i="4"/>
  <c r="O210" i="4"/>
  <c r="O310" i="4"/>
  <c r="O385" i="4"/>
  <c r="O209" i="4"/>
  <c r="O309" i="4"/>
  <c r="O474" i="4"/>
  <c r="O118" i="4"/>
  <c r="O218" i="4"/>
  <c r="O318" i="4"/>
  <c r="O389" i="4"/>
  <c r="O422" i="4"/>
  <c r="O96" i="4"/>
  <c r="O196" i="4"/>
  <c r="O296" i="4"/>
  <c r="O377" i="4"/>
  <c r="O475" i="4"/>
  <c r="O255" i="4"/>
  <c r="O417" i="4"/>
  <c r="O144" i="4"/>
  <c r="O244" i="4"/>
  <c r="O343" i="4"/>
  <c r="O404" i="4"/>
  <c r="O213" i="4"/>
  <c r="O313" i="4"/>
  <c r="O473" i="4"/>
  <c r="O497" i="4"/>
  <c r="O503" i="4"/>
  <c r="O462" i="4"/>
  <c r="O401" i="4"/>
  <c r="O501" i="4"/>
  <c r="O460" i="4"/>
  <c r="O459" i="4"/>
  <c r="N364" i="3"/>
  <c r="M364" i="3"/>
  <c r="CD132" i="5"/>
  <c r="BT132" i="5"/>
  <c r="BJ132" i="5"/>
  <c r="AZ132" i="5"/>
  <c r="AP132" i="5"/>
  <c r="AF132" i="5"/>
  <c r="V132" i="5"/>
  <c r="L132" i="5"/>
  <c r="CC132" i="5"/>
  <c r="BS132" i="5"/>
  <c r="BI132" i="5"/>
  <c r="AY132" i="5"/>
  <c r="AO132" i="5"/>
  <c r="AE132" i="5"/>
  <c r="U132" i="5"/>
  <c r="K132" i="5"/>
  <c r="CE132" i="5"/>
  <c r="BQ132" i="5"/>
  <c r="BE132" i="5"/>
  <c r="AS132" i="5"/>
  <c r="AG132" i="5"/>
  <c r="S132" i="5"/>
  <c r="G132" i="5"/>
  <c r="CB132" i="5"/>
  <c r="BP132" i="5"/>
  <c r="BD132" i="5"/>
  <c r="AR132" i="5"/>
  <c r="AD132" i="5"/>
  <c r="R132" i="5"/>
  <c r="F132" i="5"/>
  <c r="CA132" i="5"/>
  <c r="BO132" i="5"/>
  <c r="BC132" i="5"/>
  <c r="AQ132" i="5"/>
  <c r="AC132" i="5"/>
  <c r="Q132" i="5"/>
  <c r="E132" i="5"/>
  <c r="CG132" i="5"/>
  <c r="BU132" i="5"/>
  <c r="BG132" i="5"/>
  <c r="AU132" i="5"/>
  <c r="AI132" i="5"/>
  <c r="W132" i="5"/>
  <c r="I132" i="5"/>
  <c r="BV132" i="5"/>
  <c r="AX132" i="5"/>
  <c r="AB132" i="5"/>
  <c r="J132" i="5"/>
  <c r="BR132" i="5"/>
  <c r="AW132" i="5"/>
  <c r="AA132" i="5"/>
  <c r="H132" i="5"/>
  <c r="BN132" i="5"/>
  <c r="AV132" i="5"/>
  <c r="Z132" i="5"/>
  <c r="D132" i="5"/>
  <c r="BX132" i="5"/>
  <c r="BB132" i="5"/>
  <c r="AJ132" i="5"/>
  <c r="N132" i="5"/>
  <c r="BL132" i="5"/>
  <c r="AH132" i="5"/>
  <c r="BK132" i="5"/>
  <c r="Y132" i="5"/>
  <c r="BH132" i="5"/>
  <c r="X132" i="5"/>
  <c r="CF132" i="5"/>
  <c r="AT132" i="5"/>
  <c r="O132" i="5"/>
  <c r="BM132" i="5"/>
  <c r="AK132" i="5"/>
  <c r="BW132" i="5"/>
  <c r="BF132" i="5"/>
  <c r="BA132" i="5"/>
  <c r="AN132" i="5"/>
  <c r="CH132" i="5"/>
  <c r="P132" i="5"/>
  <c r="AM132" i="5"/>
  <c r="AL132" i="5"/>
  <c r="T132" i="5"/>
  <c r="M132" i="5"/>
  <c r="BZ132" i="5"/>
  <c r="BY132" i="5"/>
  <c r="BZ457" i="5"/>
  <c r="BP457" i="5"/>
  <c r="BF457" i="5"/>
  <c r="AV457" i="5"/>
  <c r="AL457" i="5"/>
  <c r="AB457" i="5"/>
  <c r="R457" i="5"/>
  <c r="H457" i="5"/>
  <c r="BY457" i="5"/>
  <c r="BO457" i="5"/>
  <c r="BE457" i="5"/>
  <c r="AU457" i="5"/>
  <c r="AK457" i="5"/>
  <c r="AA457" i="5"/>
  <c r="Q457" i="5"/>
  <c r="G457" i="5"/>
  <c r="CH457" i="5"/>
  <c r="BX457" i="5"/>
  <c r="BN457" i="5"/>
  <c r="BD457" i="5"/>
  <c r="AT457" i="5"/>
  <c r="AJ457" i="5"/>
  <c r="Z457" i="5"/>
  <c r="P457" i="5"/>
  <c r="F457" i="5"/>
  <c r="CB457" i="5"/>
  <c r="BR457" i="5"/>
  <c r="BH457" i="5"/>
  <c r="AX457" i="5"/>
  <c r="AN457" i="5"/>
  <c r="AD457" i="5"/>
  <c r="T457" i="5"/>
  <c r="J457" i="5"/>
  <c r="BW457" i="5"/>
  <c r="BI457" i="5"/>
  <c r="AQ457" i="5"/>
  <c r="Y457" i="5"/>
  <c r="K457" i="5"/>
  <c r="BV457" i="5"/>
  <c r="BG457" i="5"/>
  <c r="AP457" i="5"/>
  <c r="X457" i="5"/>
  <c r="I457" i="5"/>
  <c r="BU457" i="5"/>
  <c r="BC457" i="5"/>
  <c r="AO457" i="5"/>
  <c r="W457" i="5"/>
  <c r="E457" i="5"/>
  <c r="CC457" i="5"/>
  <c r="BK457" i="5"/>
  <c r="AS457" i="5"/>
  <c r="AE457" i="5"/>
  <c r="M457" i="5"/>
  <c r="BS457" i="5"/>
  <c r="AR457" i="5"/>
  <c r="O457" i="5"/>
  <c r="BQ457" i="5"/>
  <c r="AM457" i="5"/>
  <c r="N457" i="5"/>
  <c r="BM457" i="5"/>
  <c r="AI457" i="5"/>
  <c r="L457" i="5"/>
  <c r="CA457" i="5"/>
  <c r="AY457" i="5"/>
  <c r="U457" i="5"/>
  <c r="CD457" i="5"/>
  <c r="AF457" i="5"/>
  <c r="BT457" i="5"/>
  <c r="AC457" i="5"/>
  <c r="BL457" i="5"/>
  <c r="V457" i="5"/>
  <c r="BJ457" i="5"/>
  <c r="S457" i="5"/>
  <c r="BB457" i="5"/>
  <c r="D457" i="5"/>
  <c r="BA457" i="5"/>
  <c r="AZ457" i="5"/>
  <c r="CF457" i="5"/>
  <c r="AH457" i="5"/>
  <c r="AW457" i="5"/>
  <c r="AG457" i="5"/>
  <c r="CG457" i="5"/>
  <c r="CE457" i="5"/>
  <c r="CH193" i="5"/>
  <c r="BX193" i="5"/>
  <c r="BN193" i="5"/>
  <c r="BD193" i="5"/>
  <c r="AT193" i="5"/>
  <c r="AJ193" i="5"/>
  <c r="Z193" i="5"/>
  <c r="P193" i="5"/>
  <c r="F193" i="5"/>
  <c r="CG193" i="5"/>
  <c r="BW193" i="5"/>
  <c r="BM193" i="5"/>
  <c r="BC193" i="5"/>
  <c r="AS193" i="5"/>
  <c r="AI193" i="5"/>
  <c r="Y193" i="5"/>
  <c r="O193" i="5"/>
  <c r="E193" i="5"/>
  <c r="CF193" i="5"/>
  <c r="BV193" i="5"/>
  <c r="BL193" i="5"/>
  <c r="BB193" i="5"/>
  <c r="AR193" i="5"/>
  <c r="AH193" i="5"/>
  <c r="X193" i="5"/>
  <c r="N193" i="5"/>
  <c r="D193" i="5"/>
  <c r="BY193" i="5"/>
  <c r="BO193" i="5"/>
  <c r="BE193" i="5"/>
  <c r="AU193" i="5"/>
  <c r="AK193" i="5"/>
  <c r="AA193" i="5"/>
  <c r="Q193" i="5"/>
  <c r="G193" i="5"/>
  <c r="CC193" i="5"/>
  <c r="BK193" i="5"/>
  <c r="AW193" i="5"/>
  <c r="AE193" i="5"/>
  <c r="M193" i="5"/>
  <c r="CB193" i="5"/>
  <c r="BJ193" i="5"/>
  <c r="AV193" i="5"/>
  <c r="AD193" i="5"/>
  <c r="L193" i="5"/>
  <c r="CA193" i="5"/>
  <c r="BI193" i="5"/>
  <c r="AQ193" i="5"/>
  <c r="AC193" i="5"/>
  <c r="K193" i="5"/>
  <c r="CE193" i="5"/>
  <c r="BQ193" i="5"/>
  <c r="AY193" i="5"/>
  <c r="AG193" i="5"/>
  <c r="S193" i="5"/>
  <c r="BF193" i="5"/>
  <c r="AB193" i="5"/>
  <c r="CD193" i="5"/>
  <c r="BA193" i="5"/>
  <c r="W193" i="5"/>
  <c r="BZ193" i="5"/>
  <c r="AZ193" i="5"/>
  <c r="V193" i="5"/>
  <c r="BU193" i="5"/>
  <c r="AX193" i="5"/>
  <c r="U193" i="5"/>
  <c r="BT193" i="5"/>
  <c r="AP193" i="5"/>
  <c r="T193" i="5"/>
  <c r="BH193" i="5"/>
  <c r="AL193" i="5"/>
  <c r="H193" i="5"/>
  <c r="BR193" i="5"/>
  <c r="BP193" i="5"/>
  <c r="BG193" i="5"/>
  <c r="AO193" i="5"/>
  <c r="AN193" i="5"/>
  <c r="AM193" i="5"/>
  <c r="AF193" i="5"/>
  <c r="R193" i="5"/>
  <c r="J193" i="5"/>
  <c r="BS193" i="5"/>
  <c r="I193" i="5"/>
  <c r="BY394" i="5"/>
  <c r="BO394" i="5"/>
  <c r="BE394" i="5"/>
  <c r="AU394" i="5"/>
  <c r="AK394" i="5"/>
  <c r="AA394" i="5"/>
  <c r="Q394" i="5"/>
  <c r="G394" i="5"/>
  <c r="CA394" i="5"/>
  <c r="BP394" i="5"/>
  <c r="BD394" i="5"/>
  <c r="AS394" i="5"/>
  <c r="AH394" i="5"/>
  <c r="W394" i="5"/>
  <c r="L394" i="5"/>
  <c r="BZ394" i="5"/>
  <c r="BN394" i="5"/>
  <c r="BC394" i="5"/>
  <c r="AR394" i="5"/>
  <c r="AG394" i="5"/>
  <c r="V394" i="5"/>
  <c r="K394" i="5"/>
  <c r="BX394" i="5"/>
  <c r="BM394" i="5"/>
  <c r="BB394" i="5"/>
  <c r="AQ394" i="5"/>
  <c r="AF394" i="5"/>
  <c r="U394" i="5"/>
  <c r="J394" i="5"/>
  <c r="CC394" i="5"/>
  <c r="BR394" i="5"/>
  <c r="BG394" i="5"/>
  <c r="AV394" i="5"/>
  <c r="AJ394" i="5"/>
  <c r="Y394" i="5"/>
  <c r="N394" i="5"/>
  <c r="BU394" i="5"/>
  <c r="BA394" i="5"/>
  <c r="AL394" i="5"/>
  <c r="R394" i="5"/>
  <c r="BT394" i="5"/>
  <c r="AZ394" i="5"/>
  <c r="AI394" i="5"/>
  <c r="P394" i="5"/>
  <c r="CH394" i="5"/>
  <c r="BS394" i="5"/>
  <c r="AY394" i="5"/>
  <c r="AE394" i="5"/>
  <c r="O394" i="5"/>
  <c r="BW394" i="5"/>
  <c r="BH394" i="5"/>
  <c r="AN394" i="5"/>
  <c r="T394" i="5"/>
  <c r="D394" i="5"/>
  <c r="BK394" i="5"/>
  <c r="AD394" i="5"/>
  <c r="E394" i="5"/>
  <c r="BJ394" i="5"/>
  <c r="AC394" i="5"/>
  <c r="CG394" i="5"/>
  <c r="BI394" i="5"/>
  <c r="AB394" i="5"/>
  <c r="BL394" i="5"/>
  <c r="AM394" i="5"/>
  <c r="F394" i="5"/>
  <c r="BV394" i="5"/>
  <c r="S394" i="5"/>
  <c r="BQ394" i="5"/>
  <c r="M394" i="5"/>
  <c r="BF394" i="5"/>
  <c r="I394" i="5"/>
  <c r="CB394" i="5"/>
  <c r="X394" i="5"/>
  <c r="CE394" i="5"/>
  <c r="CD394" i="5"/>
  <c r="AX394" i="5"/>
  <c r="AW394" i="5"/>
  <c r="AT394" i="5"/>
  <c r="AP394" i="5"/>
  <c r="AO394" i="5"/>
  <c r="Z394" i="5"/>
  <c r="H394" i="5"/>
  <c r="CF394" i="5"/>
  <c r="CG56" i="5"/>
  <c r="BW56" i="5"/>
  <c r="BM56" i="5"/>
  <c r="BC56" i="5"/>
  <c r="AS56" i="5"/>
  <c r="AI56" i="5"/>
  <c r="Y56" i="5"/>
  <c r="O56" i="5"/>
  <c r="E56" i="5"/>
  <c r="CF56" i="5"/>
  <c r="BV56" i="5"/>
  <c r="BL56" i="5"/>
  <c r="BB56" i="5"/>
  <c r="AR56" i="5"/>
  <c r="AH56" i="5"/>
  <c r="X56" i="5"/>
  <c r="N56" i="5"/>
  <c r="D56" i="5"/>
  <c r="CE56" i="5"/>
  <c r="BU56" i="5"/>
  <c r="BK56" i="5"/>
  <c r="BA56" i="5"/>
  <c r="AQ56" i="5"/>
  <c r="AG56" i="5"/>
  <c r="W56" i="5"/>
  <c r="M56" i="5"/>
  <c r="CH56" i="5"/>
  <c r="BX56" i="5"/>
  <c r="BN56" i="5"/>
  <c r="BD56" i="5"/>
  <c r="AT56" i="5"/>
  <c r="AJ56" i="5"/>
  <c r="Z56" i="5"/>
  <c r="P56" i="5"/>
  <c r="F56" i="5"/>
  <c r="BT56" i="5"/>
  <c r="BF56" i="5"/>
  <c r="AN56" i="5"/>
  <c r="V56" i="5"/>
  <c r="H56" i="5"/>
  <c r="BS56" i="5"/>
  <c r="BE56" i="5"/>
  <c r="AM56" i="5"/>
  <c r="U56" i="5"/>
  <c r="G56" i="5"/>
  <c r="BR56" i="5"/>
  <c r="AZ56" i="5"/>
  <c r="AL56" i="5"/>
  <c r="T56" i="5"/>
  <c r="CA56" i="5"/>
  <c r="BI56" i="5"/>
  <c r="AU56" i="5"/>
  <c r="AC56" i="5"/>
  <c r="K56" i="5"/>
  <c r="CB56" i="5"/>
  <c r="AX56" i="5"/>
  <c r="AA56" i="5"/>
  <c r="BZ56" i="5"/>
  <c r="AW56" i="5"/>
  <c r="S56" i="5"/>
  <c r="BY56" i="5"/>
  <c r="AV56" i="5"/>
  <c r="R56" i="5"/>
  <c r="BQ56" i="5"/>
  <c r="AP56" i="5"/>
  <c r="Q56" i="5"/>
  <c r="BP56" i="5"/>
  <c r="AO56" i="5"/>
  <c r="L56" i="5"/>
  <c r="BO56" i="5"/>
  <c r="AK56" i="5"/>
  <c r="J56" i="5"/>
  <c r="BJ56" i="5"/>
  <c r="AF56" i="5"/>
  <c r="I56" i="5"/>
  <c r="BH56" i="5"/>
  <c r="AE56" i="5"/>
  <c r="CD56" i="5"/>
  <c r="BG56" i="5"/>
  <c r="AD56" i="5"/>
  <c r="CC56" i="5"/>
  <c r="AY56" i="5"/>
  <c r="AB56" i="5"/>
  <c r="CG36" i="5"/>
  <c r="BW36" i="5"/>
  <c r="BM36" i="5"/>
  <c r="BC36" i="5"/>
  <c r="AS36" i="5"/>
  <c r="AI36" i="5"/>
  <c r="Y36" i="5"/>
  <c r="O36" i="5"/>
  <c r="E36" i="5"/>
  <c r="CF36" i="5"/>
  <c r="BV36" i="5"/>
  <c r="BL36" i="5"/>
  <c r="BB36" i="5"/>
  <c r="AR36" i="5"/>
  <c r="AH36" i="5"/>
  <c r="X36" i="5"/>
  <c r="N36" i="5"/>
  <c r="D36" i="5"/>
  <c r="CE36" i="5"/>
  <c r="BU36" i="5"/>
  <c r="BK36" i="5"/>
  <c r="BA36" i="5"/>
  <c r="AQ36" i="5"/>
  <c r="AG36" i="5"/>
  <c r="W36" i="5"/>
  <c r="M36" i="5"/>
  <c r="CH36" i="5"/>
  <c r="BX36" i="5"/>
  <c r="BN36" i="5"/>
  <c r="BD36" i="5"/>
  <c r="AT36" i="5"/>
  <c r="AJ36" i="5"/>
  <c r="Z36" i="5"/>
  <c r="P36" i="5"/>
  <c r="F36" i="5"/>
  <c r="BZ36" i="5"/>
  <c r="BH36" i="5"/>
  <c r="AP36" i="5"/>
  <c r="AB36" i="5"/>
  <c r="J36" i="5"/>
  <c r="CC36" i="5"/>
  <c r="BJ36" i="5"/>
  <c r="AU36" i="5"/>
  <c r="AA36" i="5"/>
  <c r="H36" i="5"/>
  <c r="CB36" i="5"/>
  <c r="BI36" i="5"/>
  <c r="AO36" i="5"/>
  <c r="V36" i="5"/>
  <c r="G36" i="5"/>
  <c r="CA36" i="5"/>
  <c r="BG36" i="5"/>
  <c r="AN36" i="5"/>
  <c r="U36" i="5"/>
  <c r="BY36" i="5"/>
  <c r="BF36" i="5"/>
  <c r="AM36" i="5"/>
  <c r="T36" i="5"/>
  <c r="BT36" i="5"/>
  <c r="BE36" i="5"/>
  <c r="AL36" i="5"/>
  <c r="S36" i="5"/>
  <c r="BS36" i="5"/>
  <c r="AZ36" i="5"/>
  <c r="AK36" i="5"/>
  <c r="R36" i="5"/>
  <c r="BR36" i="5"/>
  <c r="AY36" i="5"/>
  <c r="AF36" i="5"/>
  <c r="Q36" i="5"/>
  <c r="BQ36" i="5"/>
  <c r="AX36" i="5"/>
  <c r="AE36" i="5"/>
  <c r="L36" i="5"/>
  <c r="BP36" i="5"/>
  <c r="AW36" i="5"/>
  <c r="AD36" i="5"/>
  <c r="K36" i="5"/>
  <c r="CD36" i="5"/>
  <c r="BO36" i="5"/>
  <c r="AV36" i="5"/>
  <c r="AC36" i="5"/>
  <c r="I36" i="5"/>
  <c r="BZ354" i="5"/>
  <c r="BP354" i="5"/>
  <c r="BF354" i="5"/>
  <c r="AV354" i="5"/>
  <c r="AL354" i="5"/>
  <c r="AB354" i="5"/>
  <c r="R354" i="5"/>
  <c r="H354" i="5"/>
  <c r="CA354" i="5"/>
  <c r="BO354" i="5"/>
  <c r="BD354" i="5"/>
  <c r="AS354" i="5"/>
  <c r="AH354" i="5"/>
  <c r="W354" i="5"/>
  <c r="L354" i="5"/>
  <c r="CD354" i="5"/>
  <c r="BR354" i="5"/>
  <c r="BE354" i="5"/>
  <c r="AR354" i="5"/>
  <c r="AF354" i="5"/>
  <c r="T354" i="5"/>
  <c r="G354" i="5"/>
  <c r="CC354" i="5"/>
  <c r="BQ354" i="5"/>
  <c r="BC354" i="5"/>
  <c r="AQ354" i="5"/>
  <c r="AE354" i="5"/>
  <c r="S354" i="5"/>
  <c r="F354" i="5"/>
  <c r="CB354" i="5"/>
  <c r="BN354" i="5"/>
  <c r="BB354" i="5"/>
  <c r="AP354" i="5"/>
  <c r="AD354" i="5"/>
  <c r="Q354" i="5"/>
  <c r="E354" i="5"/>
  <c r="CE354" i="5"/>
  <c r="BS354" i="5"/>
  <c r="BG354" i="5"/>
  <c r="AT354" i="5"/>
  <c r="AG354" i="5"/>
  <c r="U354" i="5"/>
  <c r="I354" i="5"/>
  <c r="CG354" i="5"/>
  <c r="BK354" i="5"/>
  <c r="AO354" i="5"/>
  <c r="X354" i="5"/>
  <c r="CF354" i="5"/>
  <c r="BJ354" i="5"/>
  <c r="AN354" i="5"/>
  <c r="V354" i="5"/>
  <c r="BY354" i="5"/>
  <c r="BI354" i="5"/>
  <c r="AM354" i="5"/>
  <c r="P354" i="5"/>
  <c r="BX354" i="5"/>
  <c r="BH354" i="5"/>
  <c r="AK354" i="5"/>
  <c r="O354" i="5"/>
  <c r="BW354" i="5"/>
  <c r="BA354" i="5"/>
  <c r="AJ354" i="5"/>
  <c r="N354" i="5"/>
  <c r="BV354" i="5"/>
  <c r="AZ354" i="5"/>
  <c r="AI354" i="5"/>
  <c r="M354" i="5"/>
  <c r="BU354" i="5"/>
  <c r="AY354" i="5"/>
  <c r="AC354" i="5"/>
  <c r="K354" i="5"/>
  <c r="BT354" i="5"/>
  <c r="AX354" i="5"/>
  <c r="AA354" i="5"/>
  <c r="J354" i="5"/>
  <c r="BL354" i="5"/>
  <c r="AW354" i="5"/>
  <c r="AU354" i="5"/>
  <c r="BM354" i="5"/>
  <c r="Z354" i="5"/>
  <c r="Y354" i="5"/>
  <c r="D354" i="5"/>
  <c r="CB134" i="5"/>
  <c r="BR134" i="5"/>
  <c r="BH134" i="5"/>
  <c r="AX134" i="5"/>
  <c r="AN134" i="5"/>
  <c r="AD134" i="5"/>
  <c r="T134" i="5"/>
  <c r="J134" i="5"/>
  <c r="CA134" i="5"/>
  <c r="BQ134" i="5"/>
  <c r="BG134" i="5"/>
  <c r="AW134" i="5"/>
  <c r="AM134" i="5"/>
  <c r="AC134" i="5"/>
  <c r="S134" i="5"/>
  <c r="I134" i="5"/>
  <c r="CG134" i="5"/>
  <c r="BU134" i="5"/>
  <c r="BI134" i="5"/>
  <c r="AU134" i="5"/>
  <c r="AI134" i="5"/>
  <c r="W134" i="5"/>
  <c r="K134" i="5"/>
  <c r="CF134" i="5"/>
  <c r="BT134" i="5"/>
  <c r="BF134" i="5"/>
  <c r="AT134" i="5"/>
  <c r="AH134" i="5"/>
  <c r="V134" i="5"/>
  <c r="H134" i="5"/>
  <c r="CE134" i="5"/>
  <c r="BS134" i="5"/>
  <c r="BE134" i="5"/>
  <c r="AS134" i="5"/>
  <c r="AG134" i="5"/>
  <c r="U134" i="5"/>
  <c r="G134" i="5"/>
  <c r="BW134" i="5"/>
  <c r="BK134" i="5"/>
  <c r="AY134" i="5"/>
  <c r="AK134" i="5"/>
  <c r="Y134" i="5"/>
  <c r="M134" i="5"/>
  <c r="BN134" i="5"/>
  <c r="AR134" i="5"/>
  <c r="Z134" i="5"/>
  <c r="D134" i="5"/>
  <c r="CH134" i="5"/>
  <c r="BM134" i="5"/>
  <c r="AQ134" i="5"/>
  <c r="X134" i="5"/>
  <c r="CD134" i="5"/>
  <c r="BL134" i="5"/>
  <c r="AP134" i="5"/>
  <c r="R134" i="5"/>
  <c r="BP134" i="5"/>
  <c r="AZ134" i="5"/>
  <c r="AB134" i="5"/>
  <c r="F134" i="5"/>
  <c r="BO134" i="5"/>
  <c r="AF134" i="5"/>
  <c r="BJ134" i="5"/>
  <c r="AE134" i="5"/>
  <c r="BD134" i="5"/>
  <c r="AA134" i="5"/>
  <c r="BC134" i="5"/>
  <c r="Q134" i="5"/>
  <c r="BB134" i="5"/>
  <c r="P134" i="5"/>
  <c r="CC134" i="5"/>
  <c r="BA134" i="5"/>
  <c r="O134" i="5"/>
  <c r="BV134" i="5"/>
  <c r="AJ134" i="5"/>
  <c r="E134" i="5"/>
  <c r="BZ134" i="5"/>
  <c r="BY134" i="5"/>
  <c r="AL134" i="5"/>
  <c r="BX134" i="5"/>
  <c r="AV134" i="5"/>
  <c r="AO134" i="5"/>
  <c r="N134" i="5"/>
  <c r="L134" i="5"/>
  <c r="CH439" i="5"/>
  <c r="BX439" i="5"/>
  <c r="BN439" i="5"/>
  <c r="BD439" i="5"/>
  <c r="AT439" i="5"/>
  <c r="AJ439" i="5"/>
  <c r="Z439" i="5"/>
  <c r="P439" i="5"/>
  <c r="F439" i="5"/>
  <c r="BZ439" i="5"/>
  <c r="BO439" i="5"/>
  <c r="BC439" i="5"/>
  <c r="AR439" i="5"/>
  <c r="AG439" i="5"/>
  <c r="V439" i="5"/>
  <c r="K439" i="5"/>
  <c r="BY439" i="5"/>
  <c r="BM439" i="5"/>
  <c r="BB439" i="5"/>
  <c r="AQ439" i="5"/>
  <c r="AF439" i="5"/>
  <c r="U439" i="5"/>
  <c r="J439" i="5"/>
  <c r="BW439" i="5"/>
  <c r="BL439" i="5"/>
  <c r="BA439" i="5"/>
  <c r="AP439" i="5"/>
  <c r="AE439" i="5"/>
  <c r="T439" i="5"/>
  <c r="I439" i="5"/>
  <c r="CB439" i="5"/>
  <c r="BQ439" i="5"/>
  <c r="BF439" i="5"/>
  <c r="AU439" i="5"/>
  <c r="AI439" i="5"/>
  <c r="X439" i="5"/>
  <c r="M439" i="5"/>
  <c r="CG439" i="5"/>
  <c r="BR439" i="5"/>
  <c r="AX439" i="5"/>
  <c r="AD439" i="5"/>
  <c r="N439" i="5"/>
  <c r="CF439" i="5"/>
  <c r="BP439" i="5"/>
  <c r="AW439" i="5"/>
  <c r="AC439" i="5"/>
  <c r="L439" i="5"/>
  <c r="CE439" i="5"/>
  <c r="BK439" i="5"/>
  <c r="AV439" i="5"/>
  <c r="AB439" i="5"/>
  <c r="H439" i="5"/>
  <c r="BT439" i="5"/>
  <c r="AZ439" i="5"/>
  <c r="AK439" i="5"/>
  <c r="Q439" i="5"/>
  <c r="BJ439" i="5"/>
  <c r="AL439" i="5"/>
  <c r="D439" i="5"/>
  <c r="BI439" i="5"/>
  <c r="AH439" i="5"/>
  <c r="BH439" i="5"/>
  <c r="AA439" i="5"/>
  <c r="CA439" i="5"/>
  <c r="AS439" i="5"/>
  <c r="R439" i="5"/>
  <c r="CD439" i="5"/>
  <c r="AM439" i="5"/>
  <c r="CC439" i="5"/>
  <c r="Y439" i="5"/>
  <c r="BV439" i="5"/>
  <c r="W439" i="5"/>
  <c r="AO439" i="5"/>
  <c r="BU439" i="5"/>
  <c r="BS439" i="5"/>
  <c r="BG439" i="5"/>
  <c r="BE439" i="5"/>
  <c r="AY439" i="5"/>
  <c r="AN439" i="5"/>
  <c r="G439" i="5"/>
  <c r="E439" i="5"/>
  <c r="O439" i="5"/>
  <c r="S439" i="5"/>
  <c r="CA285" i="5"/>
  <c r="BQ285" i="5"/>
  <c r="BG285" i="5"/>
  <c r="AW285" i="5"/>
  <c r="AM285" i="5"/>
  <c r="AC285" i="5"/>
  <c r="S285" i="5"/>
  <c r="I285" i="5"/>
  <c r="BZ285" i="5"/>
  <c r="BP285" i="5"/>
  <c r="BF285" i="5"/>
  <c r="AV285" i="5"/>
  <c r="AL285" i="5"/>
  <c r="AB285" i="5"/>
  <c r="R285" i="5"/>
  <c r="H285" i="5"/>
  <c r="BY285" i="5"/>
  <c r="BO285" i="5"/>
  <c r="BE285" i="5"/>
  <c r="AU285" i="5"/>
  <c r="AK285" i="5"/>
  <c r="AA285" i="5"/>
  <c r="Q285" i="5"/>
  <c r="G285" i="5"/>
  <c r="CB285" i="5"/>
  <c r="BR285" i="5"/>
  <c r="BH285" i="5"/>
  <c r="AX285" i="5"/>
  <c r="AN285" i="5"/>
  <c r="AD285" i="5"/>
  <c r="T285" i="5"/>
  <c r="J285" i="5"/>
  <c r="CC285" i="5"/>
  <c r="BK285" i="5"/>
  <c r="AS285" i="5"/>
  <c r="AE285" i="5"/>
  <c r="M285" i="5"/>
  <c r="BX285" i="5"/>
  <c r="BJ285" i="5"/>
  <c r="AR285" i="5"/>
  <c r="Z285" i="5"/>
  <c r="L285" i="5"/>
  <c r="BW285" i="5"/>
  <c r="BI285" i="5"/>
  <c r="AQ285" i="5"/>
  <c r="Y285" i="5"/>
  <c r="K285" i="5"/>
  <c r="CD285" i="5"/>
  <c r="BL285" i="5"/>
  <c r="AT285" i="5"/>
  <c r="AF285" i="5"/>
  <c r="N285" i="5"/>
  <c r="BN285" i="5"/>
  <c r="AJ285" i="5"/>
  <c r="F285" i="5"/>
  <c r="BM285" i="5"/>
  <c r="AI285" i="5"/>
  <c r="E285" i="5"/>
  <c r="CH285" i="5"/>
  <c r="BD285" i="5"/>
  <c r="AH285" i="5"/>
  <c r="D285" i="5"/>
  <c r="CG285" i="5"/>
  <c r="BC285" i="5"/>
  <c r="AG285" i="5"/>
  <c r="CF285" i="5"/>
  <c r="BB285" i="5"/>
  <c r="X285" i="5"/>
  <c r="CE285" i="5"/>
  <c r="BA285" i="5"/>
  <c r="W285" i="5"/>
  <c r="BV285" i="5"/>
  <c r="AZ285" i="5"/>
  <c r="V285" i="5"/>
  <c r="BU285" i="5"/>
  <c r="AY285" i="5"/>
  <c r="BT285" i="5"/>
  <c r="AP285" i="5"/>
  <c r="P285" i="5"/>
  <c r="BS285" i="5"/>
  <c r="AO285" i="5"/>
  <c r="O285" i="5"/>
  <c r="U285" i="5"/>
  <c r="BZ510" i="5"/>
  <c r="BP510" i="5"/>
  <c r="BF510" i="5"/>
  <c r="AV510" i="5"/>
  <c r="AL510" i="5"/>
  <c r="AB510" i="5"/>
  <c r="R510" i="5"/>
  <c r="H510" i="5"/>
  <c r="BY510" i="5"/>
  <c r="BN510" i="5"/>
  <c r="BC510" i="5"/>
  <c r="AR510" i="5"/>
  <c r="AG510" i="5"/>
  <c r="V510" i="5"/>
  <c r="K510" i="5"/>
  <c r="BX510" i="5"/>
  <c r="BM510" i="5"/>
  <c r="BB510" i="5"/>
  <c r="AQ510" i="5"/>
  <c r="AF510" i="5"/>
  <c r="U510" i="5"/>
  <c r="J510" i="5"/>
  <c r="CH510" i="5"/>
  <c r="BW510" i="5"/>
  <c r="BL510" i="5"/>
  <c r="BA510" i="5"/>
  <c r="AP510" i="5"/>
  <c r="AE510" i="5"/>
  <c r="T510" i="5"/>
  <c r="I510" i="5"/>
  <c r="CA510" i="5"/>
  <c r="BI510" i="5"/>
  <c r="AT510" i="5"/>
  <c r="AC510" i="5"/>
  <c r="N510" i="5"/>
  <c r="BV510" i="5"/>
  <c r="BH510" i="5"/>
  <c r="AS510" i="5"/>
  <c r="AA510" i="5"/>
  <c r="M510" i="5"/>
  <c r="BU510" i="5"/>
  <c r="BG510" i="5"/>
  <c r="AO510" i="5"/>
  <c r="Z510" i="5"/>
  <c r="L510" i="5"/>
  <c r="CC510" i="5"/>
  <c r="BK510" i="5"/>
  <c r="AW510" i="5"/>
  <c r="AH510" i="5"/>
  <c r="P510" i="5"/>
  <c r="CD510" i="5"/>
  <c r="AZ510" i="5"/>
  <c r="Y510" i="5"/>
  <c r="CB510" i="5"/>
  <c r="AY510" i="5"/>
  <c r="X510" i="5"/>
  <c r="BT510" i="5"/>
  <c r="AX510" i="5"/>
  <c r="W510" i="5"/>
  <c r="BS510" i="5"/>
  <c r="AU510" i="5"/>
  <c r="S510" i="5"/>
  <c r="BR510" i="5"/>
  <c r="AN510" i="5"/>
  <c r="Q510" i="5"/>
  <c r="CF510" i="5"/>
  <c r="BE510" i="5"/>
  <c r="AI510" i="5"/>
  <c r="E510" i="5"/>
  <c r="AM510" i="5"/>
  <c r="AK510" i="5"/>
  <c r="AJ510" i="5"/>
  <c r="BJ510" i="5"/>
  <c r="AD510" i="5"/>
  <c r="O510" i="5"/>
  <c r="G510" i="5"/>
  <c r="F510" i="5"/>
  <c r="D510" i="5"/>
  <c r="CG510" i="5"/>
  <c r="CE510" i="5"/>
  <c r="BQ510" i="5"/>
  <c r="BO510" i="5"/>
  <c r="BD510" i="5"/>
  <c r="CB242" i="5"/>
  <c r="BR242" i="5"/>
  <c r="BH242" i="5"/>
  <c r="AX242" i="5"/>
  <c r="AN242" i="5"/>
  <c r="AD242" i="5"/>
  <c r="T242" i="5"/>
  <c r="J242" i="5"/>
  <c r="CA242" i="5"/>
  <c r="BQ242" i="5"/>
  <c r="BG242" i="5"/>
  <c r="AW242" i="5"/>
  <c r="AM242" i="5"/>
  <c r="AC242" i="5"/>
  <c r="S242" i="5"/>
  <c r="I242" i="5"/>
  <c r="BZ242" i="5"/>
  <c r="BP242" i="5"/>
  <c r="BF242" i="5"/>
  <c r="AV242" i="5"/>
  <c r="AL242" i="5"/>
  <c r="AB242" i="5"/>
  <c r="R242" i="5"/>
  <c r="H242" i="5"/>
  <c r="CC242" i="5"/>
  <c r="BS242" i="5"/>
  <c r="BI242" i="5"/>
  <c r="AY242" i="5"/>
  <c r="AO242" i="5"/>
  <c r="AE242" i="5"/>
  <c r="U242" i="5"/>
  <c r="K242" i="5"/>
  <c r="CG242" i="5"/>
  <c r="BO242" i="5"/>
  <c r="BA242" i="5"/>
  <c r="AI242" i="5"/>
  <c r="Q242" i="5"/>
  <c r="CF242" i="5"/>
  <c r="BN242" i="5"/>
  <c r="AZ242" i="5"/>
  <c r="AH242" i="5"/>
  <c r="P242" i="5"/>
  <c r="CE242" i="5"/>
  <c r="BM242" i="5"/>
  <c r="AU242" i="5"/>
  <c r="AG242" i="5"/>
  <c r="O242" i="5"/>
  <c r="CH242" i="5"/>
  <c r="BT242" i="5"/>
  <c r="BB242" i="5"/>
  <c r="AJ242" i="5"/>
  <c r="V242" i="5"/>
  <c r="D242" i="5"/>
  <c r="CD242" i="5"/>
  <c r="BD242" i="5"/>
  <c r="Z242" i="5"/>
  <c r="BY242" i="5"/>
  <c r="BC242" i="5"/>
  <c r="Y242" i="5"/>
  <c r="BX242" i="5"/>
  <c r="AT242" i="5"/>
  <c r="X242" i="5"/>
  <c r="BJ242" i="5"/>
  <c r="AF242" i="5"/>
  <c r="F242" i="5"/>
  <c r="BU242" i="5"/>
  <c r="W242" i="5"/>
  <c r="BL242" i="5"/>
  <c r="N242" i="5"/>
  <c r="BK242" i="5"/>
  <c r="M242" i="5"/>
  <c r="BE242" i="5"/>
  <c r="L242" i="5"/>
  <c r="AS242" i="5"/>
  <c r="G242" i="5"/>
  <c r="AR242" i="5"/>
  <c r="E242" i="5"/>
  <c r="AQ242" i="5"/>
  <c r="BW242" i="5"/>
  <c r="AK242" i="5"/>
  <c r="BV242" i="5"/>
  <c r="AP242" i="5"/>
  <c r="AA242" i="5"/>
  <c r="CG264" i="5"/>
  <c r="BW264" i="5"/>
  <c r="BM264" i="5"/>
  <c r="BC264" i="5"/>
  <c r="AS264" i="5"/>
  <c r="AI264" i="5"/>
  <c r="Y264" i="5"/>
  <c r="O264" i="5"/>
  <c r="E264" i="5"/>
  <c r="CF264" i="5"/>
  <c r="BV264" i="5"/>
  <c r="BL264" i="5"/>
  <c r="BB264" i="5"/>
  <c r="AR264" i="5"/>
  <c r="AH264" i="5"/>
  <c r="X264" i="5"/>
  <c r="N264" i="5"/>
  <c r="D264" i="5"/>
  <c r="CE264" i="5"/>
  <c r="BU264" i="5"/>
  <c r="BK264" i="5"/>
  <c r="BA264" i="5"/>
  <c r="AQ264" i="5"/>
  <c r="AG264" i="5"/>
  <c r="W264" i="5"/>
  <c r="M264" i="5"/>
  <c r="CH264" i="5"/>
  <c r="BX264" i="5"/>
  <c r="BN264" i="5"/>
  <c r="BD264" i="5"/>
  <c r="AT264" i="5"/>
  <c r="AJ264" i="5"/>
  <c r="Z264" i="5"/>
  <c r="P264" i="5"/>
  <c r="F264" i="5"/>
  <c r="BQ264" i="5"/>
  <c r="AY264" i="5"/>
  <c r="AK264" i="5"/>
  <c r="S264" i="5"/>
  <c r="CD264" i="5"/>
  <c r="BP264" i="5"/>
  <c r="AX264" i="5"/>
  <c r="AF264" i="5"/>
  <c r="R264" i="5"/>
  <c r="CC264" i="5"/>
  <c r="BO264" i="5"/>
  <c r="AW264" i="5"/>
  <c r="AE264" i="5"/>
  <c r="Q264" i="5"/>
  <c r="BR264" i="5"/>
  <c r="AZ264" i="5"/>
  <c r="AL264" i="5"/>
  <c r="T264" i="5"/>
  <c r="BJ264" i="5"/>
  <c r="AN264" i="5"/>
  <c r="J264" i="5"/>
  <c r="BI264" i="5"/>
  <c r="AM264" i="5"/>
  <c r="I264" i="5"/>
  <c r="BH264" i="5"/>
  <c r="AD264" i="5"/>
  <c r="H264" i="5"/>
  <c r="BG264" i="5"/>
  <c r="AC264" i="5"/>
  <c r="G264" i="5"/>
  <c r="CB264" i="5"/>
  <c r="BF264" i="5"/>
  <c r="AB264" i="5"/>
  <c r="CA264" i="5"/>
  <c r="BE264" i="5"/>
  <c r="AA264" i="5"/>
  <c r="BZ264" i="5"/>
  <c r="AV264" i="5"/>
  <c r="V264" i="5"/>
  <c r="BS264" i="5"/>
  <c r="AO264" i="5"/>
  <c r="K264" i="5"/>
  <c r="BY264" i="5"/>
  <c r="BT264" i="5"/>
  <c r="AU264" i="5"/>
  <c r="AP264" i="5"/>
  <c r="U264" i="5"/>
  <c r="L264" i="5"/>
  <c r="BZ109" i="5"/>
  <c r="BP109" i="5"/>
  <c r="BF109" i="5"/>
  <c r="AV109" i="5"/>
  <c r="AL109" i="5"/>
  <c r="AB109" i="5"/>
  <c r="R109" i="5"/>
  <c r="H109" i="5"/>
  <c r="BX109" i="5"/>
  <c r="BN109" i="5"/>
  <c r="BD109" i="5"/>
  <c r="AT109" i="5"/>
  <c r="AJ109" i="5"/>
  <c r="Z109" i="5"/>
  <c r="P109" i="5"/>
  <c r="F109" i="5"/>
  <c r="CB109" i="5"/>
  <c r="BO109" i="5"/>
  <c r="BB109" i="5"/>
  <c r="AP109" i="5"/>
  <c r="AD109" i="5"/>
  <c r="Q109" i="5"/>
  <c r="D109" i="5"/>
  <c r="CA109" i="5"/>
  <c r="BM109" i="5"/>
  <c r="BA109" i="5"/>
  <c r="AO109" i="5"/>
  <c r="AC109" i="5"/>
  <c r="O109" i="5"/>
  <c r="BY109" i="5"/>
  <c r="BL109" i="5"/>
  <c r="AZ109" i="5"/>
  <c r="AN109" i="5"/>
  <c r="AA109" i="5"/>
  <c r="N109" i="5"/>
  <c r="CD109" i="5"/>
  <c r="BR109" i="5"/>
  <c r="BE109" i="5"/>
  <c r="AR109" i="5"/>
  <c r="AF109" i="5"/>
  <c r="T109" i="5"/>
  <c r="G109" i="5"/>
  <c r="BV109" i="5"/>
  <c r="BC109" i="5"/>
  <c r="AH109" i="5"/>
  <c r="L109" i="5"/>
  <c r="BU109" i="5"/>
  <c r="AY109" i="5"/>
  <c r="AG109" i="5"/>
  <c r="K109" i="5"/>
  <c r="BT109" i="5"/>
  <c r="AX109" i="5"/>
  <c r="AE109" i="5"/>
  <c r="J109" i="5"/>
  <c r="BW109" i="5"/>
  <c r="BG109" i="5"/>
  <c r="AI109" i="5"/>
  <c r="M109" i="5"/>
  <c r="CE109" i="5"/>
  <c r="AS109" i="5"/>
  <c r="I109" i="5"/>
  <c r="CC109" i="5"/>
  <c r="AQ109" i="5"/>
  <c r="E109" i="5"/>
  <c r="BS109" i="5"/>
  <c r="AM109" i="5"/>
  <c r="BH109" i="5"/>
  <c r="V109" i="5"/>
  <c r="Y109" i="5"/>
  <c r="CG109" i="5"/>
  <c r="X109" i="5"/>
  <c r="CF109" i="5"/>
  <c r="W109" i="5"/>
  <c r="BQ109" i="5"/>
  <c r="U109" i="5"/>
  <c r="BK109" i="5"/>
  <c r="S109" i="5"/>
  <c r="BJ109" i="5"/>
  <c r="BI109" i="5"/>
  <c r="AW109" i="5"/>
  <c r="AU109" i="5"/>
  <c r="AK109" i="5"/>
  <c r="CB408" i="5"/>
  <c r="BR408" i="5"/>
  <c r="BH408" i="5"/>
  <c r="AX408" i="5"/>
  <c r="AN408" i="5"/>
  <c r="AD408" i="5"/>
  <c r="T408" i="5"/>
  <c r="J408" i="5"/>
  <c r="CD408" i="5"/>
  <c r="BS408" i="5"/>
  <c r="BG408" i="5"/>
  <c r="AV408" i="5"/>
  <c r="AK408" i="5"/>
  <c r="Z408" i="5"/>
  <c r="O408" i="5"/>
  <c r="D408" i="5"/>
  <c r="CC408" i="5"/>
  <c r="BQ408" i="5"/>
  <c r="BF408" i="5"/>
  <c r="AU408" i="5"/>
  <c r="AJ408" i="5"/>
  <c r="Y408" i="5"/>
  <c r="N408" i="5"/>
  <c r="CA408" i="5"/>
  <c r="BP408" i="5"/>
  <c r="BE408" i="5"/>
  <c r="AT408" i="5"/>
  <c r="AI408" i="5"/>
  <c r="X408" i="5"/>
  <c r="M408" i="5"/>
  <c r="CF408" i="5"/>
  <c r="BU408" i="5"/>
  <c r="BJ408" i="5"/>
  <c r="AY408" i="5"/>
  <c r="AM408" i="5"/>
  <c r="AB408" i="5"/>
  <c r="Q408" i="5"/>
  <c r="F408" i="5"/>
  <c r="CG408" i="5"/>
  <c r="BM408" i="5"/>
  <c r="AS408" i="5"/>
  <c r="AC408" i="5"/>
  <c r="I408" i="5"/>
  <c r="CE408" i="5"/>
  <c r="BL408" i="5"/>
  <c r="AR408" i="5"/>
  <c r="AA408" i="5"/>
  <c r="H408" i="5"/>
  <c r="BV408" i="5"/>
  <c r="AZ408" i="5"/>
  <c r="W408" i="5"/>
  <c r="BT408" i="5"/>
  <c r="AW408" i="5"/>
  <c r="V408" i="5"/>
  <c r="BO408" i="5"/>
  <c r="AQ408" i="5"/>
  <c r="U408" i="5"/>
  <c r="BX408" i="5"/>
  <c r="BB408" i="5"/>
  <c r="AF408" i="5"/>
  <c r="G408" i="5"/>
  <c r="BI408" i="5"/>
  <c r="S408" i="5"/>
  <c r="BD408" i="5"/>
  <c r="R408" i="5"/>
  <c r="BC408" i="5"/>
  <c r="P408" i="5"/>
  <c r="BA408" i="5"/>
  <c r="L408" i="5"/>
  <c r="CH408" i="5"/>
  <c r="AP408" i="5"/>
  <c r="K408" i="5"/>
  <c r="BZ408" i="5"/>
  <c r="AO408" i="5"/>
  <c r="E408" i="5"/>
  <c r="BN408" i="5"/>
  <c r="AG408" i="5"/>
  <c r="AH408" i="5"/>
  <c r="AE408" i="5"/>
  <c r="AL408" i="5"/>
  <c r="BY408" i="5"/>
  <c r="BW408" i="5"/>
  <c r="BK408" i="5"/>
  <c r="CH512" i="5"/>
  <c r="BX512" i="5"/>
  <c r="BN512" i="5"/>
  <c r="BD512" i="5"/>
  <c r="AT512" i="5"/>
  <c r="AJ512" i="5"/>
  <c r="Z512" i="5"/>
  <c r="P512" i="5"/>
  <c r="F512" i="5"/>
  <c r="CE512" i="5"/>
  <c r="BT512" i="5"/>
  <c r="BI512" i="5"/>
  <c r="AX512" i="5"/>
  <c r="AM512" i="5"/>
  <c r="AB512" i="5"/>
  <c r="Q512" i="5"/>
  <c r="E512" i="5"/>
  <c r="CD512" i="5"/>
  <c r="BS512" i="5"/>
  <c r="BH512" i="5"/>
  <c r="AW512" i="5"/>
  <c r="AL512" i="5"/>
  <c r="AA512" i="5"/>
  <c r="O512" i="5"/>
  <c r="D512" i="5"/>
  <c r="CC512" i="5"/>
  <c r="BR512" i="5"/>
  <c r="BG512" i="5"/>
  <c r="AV512" i="5"/>
  <c r="AK512" i="5"/>
  <c r="Y512" i="5"/>
  <c r="N512" i="5"/>
  <c r="CA512" i="5"/>
  <c r="BL512" i="5"/>
  <c r="AU512" i="5"/>
  <c r="AF512" i="5"/>
  <c r="R512" i="5"/>
  <c r="BZ512" i="5"/>
  <c r="BK512" i="5"/>
  <c r="AS512" i="5"/>
  <c r="AE512" i="5"/>
  <c r="M512" i="5"/>
  <c r="BY512" i="5"/>
  <c r="BJ512" i="5"/>
  <c r="AR512" i="5"/>
  <c r="AD512" i="5"/>
  <c r="L512" i="5"/>
  <c r="CF512" i="5"/>
  <c r="BO512" i="5"/>
  <c r="AZ512" i="5"/>
  <c r="AH512" i="5"/>
  <c r="T512" i="5"/>
  <c r="BP512" i="5"/>
  <c r="AO512" i="5"/>
  <c r="K512" i="5"/>
  <c r="BM512" i="5"/>
  <c r="AN512" i="5"/>
  <c r="J512" i="5"/>
  <c r="BF512" i="5"/>
  <c r="AI512" i="5"/>
  <c r="I512" i="5"/>
  <c r="BE512" i="5"/>
  <c r="AG512" i="5"/>
  <c r="H512" i="5"/>
  <c r="CG512" i="5"/>
  <c r="BC512" i="5"/>
  <c r="AC512" i="5"/>
  <c r="G512" i="5"/>
  <c r="BU512" i="5"/>
  <c r="AQ512" i="5"/>
  <c r="U512" i="5"/>
  <c r="BV512" i="5"/>
  <c r="BQ512" i="5"/>
  <c r="BB512" i="5"/>
  <c r="CB512" i="5"/>
  <c r="V512" i="5"/>
  <c r="BW512" i="5"/>
  <c r="BA512" i="5"/>
  <c r="AY512" i="5"/>
  <c r="AP512" i="5"/>
  <c r="X512" i="5"/>
  <c r="W512" i="5"/>
  <c r="S512" i="5"/>
  <c r="CB540" i="5"/>
  <c r="BR540" i="5"/>
  <c r="BH540" i="5"/>
  <c r="AX540" i="5"/>
  <c r="AN540" i="5"/>
  <c r="AD540" i="5"/>
  <c r="T540" i="5"/>
  <c r="J540" i="5"/>
  <c r="CC540" i="5"/>
  <c r="BQ540" i="5"/>
  <c r="BF540" i="5"/>
  <c r="AU540" i="5"/>
  <c r="AJ540" i="5"/>
  <c r="Y540" i="5"/>
  <c r="N540" i="5"/>
  <c r="CA540" i="5"/>
  <c r="BP540" i="5"/>
  <c r="BE540" i="5"/>
  <c r="AT540" i="5"/>
  <c r="AI540" i="5"/>
  <c r="X540" i="5"/>
  <c r="M540" i="5"/>
  <c r="BZ540" i="5"/>
  <c r="BO540" i="5"/>
  <c r="BD540" i="5"/>
  <c r="AS540" i="5"/>
  <c r="AH540" i="5"/>
  <c r="W540" i="5"/>
  <c r="L540" i="5"/>
  <c r="BV540" i="5"/>
  <c r="BG540" i="5"/>
  <c r="AP540" i="5"/>
  <c r="AA540" i="5"/>
  <c r="I540" i="5"/>
  <c r="BU540" i="5"/>
  <c r="BC540" i="5"/>
  <c r="AO540" i="5"/>
  <c r="Z540" i="5"/>
  <c r="H540" i="5"/>
  <c r="BT540" i="5"/>
  <c r="BB540" i="5"/>
  <c r="AM540" i="5"/>
  <c r="V540" i="5"/>
  <c r="G540" i="5"/>
  <c r="BW540" i="5"/>
  <c r="AY540" i="5"/>
  <c r="AC540" i="5"/>
  <c r="E540" i="5"/>
  <c r="BS540" i="5"/>
  <c r="AW540" i="5"/>
  <c r="AB540" i="5"/>
  <c r="D540" i="5"/>
  <c r="BN540" i="5"/>
  <c r="AV540" i="5"/>
  <c r="U540" i="5"/>
  <c r="BY540" i="5"/>
  <c r="BA540" i="5"/>
  <c r="AF540" i="5"/>
  <c r="K540" i="5"/>
  <c r="BM540" i="5"/>
  <c r="AG540" i="5"/>
  <c r="BL540" i="5"/>
  <c r="AE540" i="5"/>
  <c r="BK540" i="5"/>
  <c r="S540" i="5"/>
  <c r="CD540" i="5"/>
  <c r="AL540" i="5"/>
  <c r="BI540" i="5"/>
  <c r="AZ540" i="5"/>
  <c r="AR540" i="5"/>
  <c r="BX540" i="5"/>
  <c r="O540" i="5"/>
  <c r="CG540" i="5"/>
  <c r="CF540" i="5"/>
  <c r="CE540" i="5"/>
  <c r="P540" i="5"/>
  <c r="BJ540" i="5"/>
  <c r="AQ540" i="5"/>
  <c r="AK540" i="5"/>
  <c r="R540" i="5"/>
  <c r="Q540" i="5"/>
  <c r="F540" i="5"/>
  <c r="CG46" i="5"/>
  <c r="BW46" i="5"/>
  <c r="BM46" i="5"/>
  <c r="BC46" i="5"/>
  <c r="AS46" i="5"/>
  <c r="AI46" i="5"/>
  <c r="Y46" i="5"/>
  <c r="O46" i="5"/>
  <c r="E46" i="5"/>
  <c r="CF46" i="5"/>
  <c r="BV46" i="5"/>
  <c r="BL46" i="5"/>
  <c r="BB46" i="5"/>
  <c r="AR46" i="5"/>
  <c r="AH46" i="5"/>
  <c r="X46" i="5"/>
  <c r="N46" i="5"/>
  <c r="D46" i="5"/>
  <c r="CE46" i="5"/>
  <c r="BU46" i="5"/>
  <c r="BK46" i="5"/>
  <c r="BA46" i="5"/>
  <c r="AQ46" i="5"/>
  <c r="AG46" i="5"/>
  <c r="W46" i="5"/>
  <c r="M46" i="5"/>
  <c r="BX46" i="5"/>
  <c r="BN46" i="5"/>
  <c r="BD46" i="5"/>
  <c r="AT46" i="5"/>
  <c r="AJ46" i="5"/>
  <c r="Z46" i="5"/>
  <c r="P46" i="5"/>
  <c r="F46" i="5"/>
  <c r="CD46" i="5"/>
  <c r="BP46" i="5"/>
  <c r="AX46" i="5"/>
  <c r="AF46" i="5"/>
  <c r="R46" i="5"/>
  <c r="CC46" i="5"/>
  <c r="BO46" i="5"/>
  <c r="AW46" i="5"/>
  <c r="AE46" i="5"/>
  <c r="Q46" i="5"/>
  <c r="CB46" i="5"/>
  <c r="BJ46" i="5"/>
  <c r="AV46" i="5"/>
  <c r="AD46" i="5"/>
  <c r="L46" i="5"/>
  <c r="BS46" i="5"/>
  <c r="BE46" i="5"/>
  <c r="AM46" i="5"/>
  <c r="U46" i="5"/>
  <c r="G46" i="5"/>
  <c r="BZ46" i="5"/>
  <c r="AY46" i="5"/>
  <c r="V46" i="5"/>
  <c r="BY46" i="5"/>
  <c r="AU46" i="5"/>
  <c r="T46" i="5"/>
  <c r="BT46" i="5"/>
  <c r="AP46" i="5"/>
  <c r="S46" i="5"/>
  <c r="BR46" i="5"/>
  <c r="AO46" i="5"/>
  <c r="K46" i="5"/>
  <c r="BQ46" i="5"/>
  <c r="AN46" i="5"/>
  <c r="J46" i="5"/>
  <c r="BI46" i="5"/>
  <c r="AL46" i="5"/>
  <c r="I46" i="5"/>
  <c r="BH46" i="5"/>
  <c r="AK46" i="5"/>
  <c r="H46" i="5"/>
  <c r="BG46" i="5"/>
  <c r="AC46" i="5"/>
  <c r="BF46" i="5"/>
  <c r="AB46" i="5"/>
  <c r="CA46" i="5"/>
  <c r="AZ46" i="5"/>
  <c r="AA46" i="5"/>
  <c r="BZ359" i="5"/>
  <c r="BP359" i="5"/>
  <c r="BF359" i="5"/>
  <c r="AV359" i="5"/>
  <c r="AL359" i="5"/>
  <c r="AB359" i="5"/>
  <c r="R359" i="5"/>
  <c r="H359" i="5"/>
  <c r="CH359" i="5"/>
  <c r="BX359" i="5"/>
  <c r="BN359" i="5"/>
  <c r="BD359" i="5"/>
  <c r="AT359" i="5"/>
  <c r="AJ359" i="5"/>
  <c r="Z359" i="5"/>
  <c r="P359" i="5"/>
  <c r="F359" i="5"/>
  <c r="CB359" i="5"/>
  <c r="BO359" i="5"/>
  <c r="BB359" i="5"/>
  <c r="AP359" i="5"/>
  <c r="AD359" i="5"/>
  <c r="Q359" i="5"/>
  <c r="D359" i="5"/>
  <c r="CC359" i="5"/>
  <c r="BM359" i="5"/>
  <c r="AZ359" i="5"/>
  <c r="AM359" i="5"/>
  <c r="X359" i="5"/>
  <c r="K359" i="5"/>
  <c r="CA359" i="5"/>
  <c r="BL359" i="5"/>
  <c r="AY359" i="5"/>
  <c r="AK359" i="5"/>
  <c r="W359" i="5"/>
  <c r="J359" i="5"/>
  <c r="BY359" i="5"/>
  <c r="BK359" i="5"/>
  <c r="AX359" i="5"/>
  <c r="AI359" i="5"/>
  <c r="V359" i="5"/>
  <c r="I359" i="5"/>
  <c r="CD359" i="5"/>
  <c r="BQ359" i="5"/>
  <c r="BA359" i="5"/>
  <c r="AN359" i="5"/>
  <c r="Y359" i="5"/>
  <c r="L359" i="5"/>
  <c r="BU359" i="5"/>
  <c r="AW359" i="5"/>
  <c r="AC359" i="5"/>
  <c r="BT359" i="5"/>
  <c r="AU359" i="5"/>
  <c r="AA359" i="5"/>
  <c r="BS359" i="5"/>
  <c r="AS359" i="5"/>
  <c r="U359" i="5"/>
  <c r="BR359" i="5"/>
  <c r="AR359" i="5"/>
  <c r="T359" i="5"/>
  <c r="BJ359" i="5"/>
  <c r="AQ359" i="5"/>
  <c r="S359" i="5"/>
  <c r="CG359" i="5"/>
  <c r="BI359" i="5"/>
  <c r="AO359" i="5"/>
  <c r="O359" i="5"/>
  <c r="CF359" i="5"/>
  <c r="BH359" i="5"/>
  <c r="AH359" i="5"/>
  <c r="N359" i="5"/>
  <c r="CE359" i="5"/>
  <c r="BG359" i="5"/>
  <c r="AG359" i="5"/>
  <c r="M359" i="5"/>
  <c r="BC359" i="5"/>
  <c r="AF359" i="5"/>
  <c r="AE359" i="5"/>
  <c r="BE359" i="5"/>
  <c r="G359" i="5"/>
  <c r="E359" i="5"/>
  <c r="BW359" i="5"/>
  <c r="BV359" i="5"/>
  <c r="BX178" i="5"/>
  <c r="BN178" i="5"/>
  <c r="BD178" i="5"/>
  <c r="AT178" i="5"/>
  <c r="AJ178" i="5"/>
  <c r="Z178" i="5"/>
  <c r="P178" i="5"/>
  <c r="F178" i="5"/>
  <c r="CG178" i="5"/>
  <c r="BW178" i="5"/>
  <c r="BM178" i="5"/>
  <c r="BC178" i="5"/>
  <c r="AS178" i="5"/>
  <c r="AI178" i="5"/>
  <c r="Y178" i="5"/>
  <c r="O178" i="5"/>
  <c r="E178" i="5"/>
  <c r="CF178" i="5"/>
  <c r="BV178" i="5"/>
  <c r="BL178" i="5"/>
  <c r="BB178" i="5"/>
  <c r="AR178" i="5"/>
  <c r="AH178" i="5"/>
  <c r="X178" i="5"/>
  <c r="N178" i="5"/>
  <c r="D178" i="5"/>
  <c r="BY178" i="5"/>
  <c r="BO178" i="5"/>
  <c r="BE178" i="5"/>
  <c r="AU178" i="5"/>
  <c r="AK178" i="5"/>
  <c r="AA178" i="5"/>
  <c r="Q178" i="5"/>
  <c r="G178" i="5"/>
  <c r="BS178" i="5"/>
  <c r="BA178" i="5"/>
  <c r="AM178" i="5"/>
  <c r="U178" i="5"/>
  <c r="BR178" i="5"/>
  <c r="AZ178" i="5"/>
  <c r="AL178" i="5"/>
  <c r="T178" i="5"/>
  <c r="CE178" i="5"/>
  <c r="BQ178" i="5"/>
  <c r="AY178" i="5"/>
  <c r="AG178" i="5"/>
  <c r="S178" i="5"/>
  <c r="BU178" i="5"/>
  <c r="BG178" i="5"/>
  <c r="AO178" i="5"/>
  <c r="W178" i="5"/>
  <c r="I178" i="5"/>
  <c r="BP178" i="5"/>
  <c r="AP178" i="5"/>
  <c r="L178" i="5"/>
  <c r="BK178" i="5"/>
  <c r="AN178" i="5"/>
  <c r="K178" i="5"/>
  <c r="BJ178" i="5"/>
  <c r="AF178" i="5"/>
  <c r="J178" i="5"/>
  <c r="BZ178" i="5"/>
  <c r="AV178" i="5"/>
  <c r="R178" i="5"/>
  <c r="BH178" i="5"/>
  <c r="M178" i="5"/>
  <c r="BF178" i="5"/>
  <c r="H178" i="5"/>
  <c r="AX178" i="5"/>
  <c r="AW178" i="5"/>
  <c r="CD178" i="5"/>
  <c r="AQ178" i="5"/>
  <c r="CC178" i="5"/>
  <c r="AE178" i="5"/>
  <c r="CB178" i="5"/>
  <c r="AD178" i="5"/>
  <c r="CA178" i="5"/>
  <c r="AC178" i="5"/>
  <c r="BT178" i="5"/>
  <c r="AB178" i="5"/>
  <c r="BI178" i="5"/>
  <c r="V178" i="5"/>
  <c r="BZ114" i="5"/>
  <c r="BP114" i="5"/>
  <c r="BF114" i="5"/>
  <c r="AV114" i="5"/>
  <c r="AL114" i="5"/>
  <c r="AB114" i="5"/>
  <c r="R114" i="5"/>
  <c r="H114" i="5"/>
  <c r="BY114" i="5"/>
  <c r="BO114" i="5"/>
  <c r="BE114" i="5"/>
  <c r="AU114" i="5"/>
  <c r="AK114" i="5"/>
  <c r="AA114" i="5"/>
  <c r="Q114" i="5"/>
  <c r="G114" i="5"/>
  <c r="CH114" i="5"/>
  <c r="BX114" i="5"/>
  <c r="BN114" i="5"/>
  <c r="BD114" i="5"/>
  <c r="AT114" i="5"/>
  <c r="AJ114" i="5"/>
  <c r="Z114" i="5"/>
  <c r="P114" i="5"/>
  <c r="F114" i="5"/>
  <c r="CB114" i="5"/>
  <c r="BL114" i="5"/>
  <c r="AY114" i="5"/>
  <c r="AI114" i="5"/>
  <c r="V114" i="5"/>
  <c r="I114" i="5"/>
  <c r="CA114" i="5"/>
  <c r="BK114" i="5"/>
  <c r="AX114" i="5"/>
  <c r="AH114" i="5"/>
  <c r="U114" i="5"/>
  <c r="E114" i="5"/>
  <c r="BW114" i="5"/>
  <c r="BJ114" i="5"/>
  <c r="AW114" i="5"/>
  <c r="AG114" i="5"/>
  <c r="T114" i="5"/>
  <c r="D114" i="5"/>
  <c r="CD114" i="5"/>
  <c r="BQ114" i="5"/>
  <c r="BA114" i="5"/>
  <c r="AN114" i="5"/>
  <c r="X114" i="5"/>
  <c r="K114" i="5"/>
  <c r="BS114" i="5"/>
  <c r="AR114" i="5"/>
  <c r="W114" i="5"/>
  <c r="BR114" i="5"/>
  <c r="AQ114" i="5"/>
  <c r="S114" i="5"/>
  <c r="BM114" i="5"/>
  <c r="AP114" i="5"/>
  <c r="O114" i="5"/>
  <c r="BT114" i="5"/>
  <c r="AS114" i="5"/>
  <c r="Y114" i="5"/>
  <c r="BG114" i="5"/>
  <c r="N114" i="5"/>
  <c r="BC114" i="5"/>
  <c r="M114" i="5"/>
  <c r="CG114" i="5"/>
  <c r="BB114" i="5"/>
  <c r="L114" i="5"/>
  <c r="BU114" i="5"/>
  <c r="AE114" i="5"/>
  <c r="AF114" i="5"/>
  <c r="CF114" i="5"/>
  <c r="AD114" i="5"/>
  <c r="CE114" i="5"/>
  <c r="AC114" i="5"/>
  <c r="CC114" i="5"/>
  <c r="J114" i="5"/>
  <c r="BV114" i="5"/>
  <c r="BI114" i="5"/>
  <c r="BH114" i="5"/>
  <c r="AZ114" i="5"/>
  <c r="AO114" i="5"/>
  <c r="AM114" i="5"/>
  <c r="CA302" i="5"/>
  <c r="BQ302" i="5"/>
  <c r="BG302" i="5"/>
  <c r="AW302" i="5"/>
  <c r="AM302" i="5"/>
  <c r="AC302" i="5"/>
  <c r="S302" i="5"/>
  <c r="I302" i="5"/>
  <c r="BZ302" i="5"/>
  <c r="BP302" i="5"/>
  <c r="BF302" i="5"/>
  <c r="AV302" i="5"/>
  <c r="AL302" i="5"/>
  <c r="AB302" i="5"/>
  <c r="R302" i="5"/>
  <c r="H302" i="5"/>
  <c r="BY302" i="5"/>
  <c r="BO302" i="5"/>
  <c r="BE302" i="5"/>
  <c r="AU302" i="5"/>
  <c r="AK302" i="5"/>
  <c r="AA302" i="5"/>
  <c r="Q302" i="5"/>
  <c r="G302" i="5"/>
  <c r="CB302" i="5"/>
  <c r="BR302" i="5"/>
  <c r="BH302" i="5"/>
  <c r="AX302" i="5"/>
  <c r="AN302" i="5"/>
  <c r="AD302" i="5"/>
  <c r="T302" i="5"/>
  <c r="J302" i="5"/>
  <c r="BV302" i="5"/>
  <c r="BD302" i="5"/>
  <c r="AP302" i="5"/>
  <c r="X302" i="5"/>
  <c r="F302" i="5"/>
  <c r="BU302" i="5"/>
  <c r="BC302" i="5"/>
  <c r="AO302" i="5"/>
  <c r="W302" i="5"/>
  <c r="E302" i="5"/>
  <c r="CH302" i="5"/>
  <c r="BT302" i="5"/>
  <c r="BB302" i="5"/>
  <c r="AJ302" i="5"/>
  <c r="V302" i="5"/>
  <c r="D302" i="5"/>
  <c r="BW302" i="5"/>
  <c r="BI302" i="5"/>
  <c r="AQ302" i="5"/>
  <c r="Y302" i="5"/>
  <c r="K302" i="5"/>
  <c r="BL302" i="5"/>
  <c r="AH302" i="5"/>
  <c r="L302" i="5"/>
  <c r="CG302" i="5"/>
  <c r="BK302" i="5"/>
  <c r="AG302" i="5"/>
  <c r="CF302" i="5"/>
  <c r="BJ302" i="5"/>
  <c r="AF302" i="5"/>
  <c r="BM302" i="5"/>
  <c r="AI302" i="5"/>
  <c r="M302" i="5"/>
  <c r="BS302" i="5"/>
  <c r="U302" i="5"/>
  <c r="BN302" i="5"/>
  <c r="P302" i="5"/>
  <c r="BA302" i="5"/>
  <c r="O302" i="5"/>
  <c r="AZ302" i="5"/>
  <c r="N302" i="5"/>
  <c r="AY302" i="5"/>
  <c r="AT302" i="5"/>
  <c r="CE302" i="5"/>
  <c r="AS302" i="5"/>
  <c r="CD302" i="5"/>
  <c r="AR302" i="5"/>
  <c r="CC302" i="5"/>
  <c r="AE302" i="5"/>
  <c r="BX302" i="5"/>
  <c r="Z302" i="5"/>
  <c r="CC330" i="5"/>
  <c r="BS330" i="5"/>
  <c r="BI330" i="5"/>
  <c r="AY330" i="5"/>
  <c r="AO330" i="5"/>
  <c r="AE330" i="5"/>
  <c r="U330" i="5"/>
  <c r="K330" i="5"/>
  <c r="CB330" i="5"/>
  <c r="BR330" i="5"/>
  <c r="BH330" i="5"/>
  <c r="AX330" i="5"/>
  <c r="AN330" i="5"/>
  <c r="AD330" i="5"/>
  <c r="T330" i="5"/>
  <c r="J330" i="5"/>
  <c r="CA330" i="5"/>
  <c r="BQ330" i="5"/>
  <c r="BG330" i="5"/>
  <c r="AW330" i="5"/>
  <c r="AM330" i="5"/>
  <c r="AC330" i="5"/>
  <c r="S330" i="5"/>
  <c r="I330" i="5"/>
  <c r="BY330" i="5"/>
  <c r="BL330" i="5"/>
  <c r="AV330" i="5"/>
  <c r="AI330" i="5"/>
  <c r="V330" i="5"/>
  <c r="F330" i="5"/>
  <c r="BX330" i="5"/>
  <c r="BK330" i="5"/>
  <c r="AU330" i="5"/>
  <c r="AH330" i="5"/>
  <c r="R330" i="5"/>
  <c r="E330" i="5"/>
  <c r="BW330" i="5"/>
  <c r="BJ330" i="5"/>
  <c r="AT330" i="5"/>
  <c r="AG330" i="5"/>
  <c r="Q330" i="5"/>
  <c r="D330" i="5"/>
  <c r="BZ330" i="5"/>
  <c r="BM330" i="5"/>
  <c r="AZ330" i="5"/>
  <c r="AJ330" i="5"/>
  <c r="W330" i="5"/>
  <c r="G330" i="5"/>
  <c r="BT330" i="5"/>
  <c r="AS330" i="5"/>
  <c r="Y330" i="5"/>
  <c r="BP330" i="5"/>
  <c r="AR330" i="5"/>
  <c r="X330" i="5"/>
  <c r="BO330" i="5"/>
  <c r="AQ330" i="5"/>
  <c r="P330" i="5"/>
  <c r="CH330" i="5"/>
  <c r="BN330" i="5"/>
  <c r="AP330" i="5"/>
  <c r="O330" i="5"/>
  <c r="CG330" i="5"/>
  <c r="BF330" i="5"/>
  <c r="AL330" i="5"/>
  <c r="N330" i="5"/>
  <c r="CF330" i="5"/>
  <c r="BE330" i="5"/>
  <c r="AK330" i="5"/>
  <c r="M330" i="5"/>
  <c r="CE330" i="5"/>
  <c r="BD330" i="5"/>
  <c r="AF330" i="5"/>
  <c r="L330" i="5"/>
  <c r="CD330" i="5"/>
  <c r="BC330" i="5"/>
  <c r="AB330" i="5"/>
  <c r="H330" i="5"/>
  <c r="BV330" i="5"/>
  <c r="BB330" i="5"/>
  <c r="AA330" i="5"/>
  <c r="BU330" i="5"/>
  <c r="BA330" i="5"/>
  <c r="Z330" i="5"/>
  <c r="CF530" i="5"/>
  <c r="BV530" i="5"/>
  <c r="BL530" i="5"/>
  <c r="BB530" i="5"/>
  <c r="AR530" i="5"/>
  <c r="AH530" i="5"/>
  <c r="X530" i="5"/>
  <c r="N530" i="5"/>
  <c r="D530" i="5"/>
  <c r="CE530" i="5"/>
  <c r="BU530" i="5"/>
  <c r="BK530" i="5"/>
  <c r="BA530" i="5"/>
  <c r="AQ530" i="5"/>
  <c r="AG530" i="5"/>
  <c r="W530" i="5"/>
  <c r="M530" i="5"/>
  <c r="CD530" i="5"/>
  <c r="BT530" i="5"/>
  <c r="BJ530" i="5"/>
  <c r="AZ530" i="5"/>
  <c r="AP530" i="5"/>
  <c r="AF530" i="5"/>
  <c r="V530" i="5"/>
  <c r="L530" i="5"/>
  <c r="CH530" i="5"/>
  <c r="BX530" i="5"/>
  <c r="BN530" i="5"/>
  <c r="BD530" i="5"/>
  <c r="AT530" i="5"/>
  <c r="AJ530" i="5"/>
  <c r="Z530" i="5"/>
  <c r="P530" i="5"/>
  <c r="F530" i="5"/>
  <c r="BS530" i="5"/>
  <c r="BE530" i="5"/>
  <c r="AM530" i="5"/>
  <c r="U530" i="5"/>
  <c r="G530" i="5"/>
  <c r="BR530" i="5"/>
  <c r="BC530" i="5"/>
  <c r="AL530" i="5"/>
  <c r="T530" i="5"/>
  <c r="E530" i="5"/>
  <c r="BQ530" i="5"/>
  <c r="AY530" i="5"/>
  <c r="AK530" i="5"/>
  <c r="S530" i="5"/>
  <c r="BY530" i="5"/>
  <c r="BG530" i="5"/>
  <c r="AO530" i="5"/>
  <c r="AA530" i="5"/>
  <c r="I530" i="5"/>
  <c r="CC530" i="5"/>
  <c r="BF530" i="5"/>
  <c r="AC530" i="5"/>
  <c r="CB530" i="5"/>
  <c r="AX530" i="5"/>
  <c r="AB530" i="5"/>
  <c r="CA530" i="5"/>
  <c r="AW530" i="5"/>
  <c r="Y530" i="5"/>
  <c r="BI530" i="5"/>
  <c r="AE530" i="5"/>
  <c r="H530" i="5"/>
  <c r="BZ530" i="5"/>
  <c r="AI530" i="5"/>
  <c r="BW530" i="5"/>
  <c r="AD530" i="5"/>
  <c r="BP530" i="5"/>
  <c r="R530" i="5"/>
  <c r="AS530" i="5"/>
  <c r="BH530" i="5"/>
  <c r="AV530" i="5"/>
  <c r="AU530" i="5"/>
  <c r="AN530" i="5"/>
  <c r="Q530" i="5"/>
  <c r="BO530" i="5"/>
  <c r="CG530" i="5"/>
  <c r="BM530" i="5"/>
  <c r="O530" i="5"/>
  <c r="K530" i="5"/>
  <c r="J530" i="5"/>
  <c r="BY314" i="5"/>
  <c r="BO314" i="5"/>
  <c r="BE314" i="5"/>
  <c r="AU314" i="5"/>
  <c r="AK314" i="5"/>
  <c r="AA314" i="5"/>
  <c r="Q314" i="5"/>
  <c r="G314" i="5"/>
  <c r="CH314" i="5"/>
  <c r="BX314" i="5"/>
  <c r="BN314" i="5"/>
  <c r="BD314" i="5"/>
  <c r="AT314" i="5"/>
  <c r="AJ314" i="5"/>
  <c r="Z314" i="5"/>
  <c r="P314" i="5"/>
  <c r="F314" i="5"/>
  <c r="CG314" i="5"/>
  <c r="BW314" i="5"/>
  <c r="BM314" i="5"/>
  <c r="BC314" i="5"/>
  <c r="AS314" i="5"/>
  <c r="AI314" i="5"/>
  <c r="Y314" i="5"/>
  <c r="O314" i="5"/>
  <c r="E314" i="5"/>
  <c r="BZ314" i="5"/>
  <c r="BP314" i="5"/>
  <c r="BF314" i="5"/>
  <c r="AV314" i="5"/>
  <c r="AL314" i="5"/>
  <c r="AB314" i="5"/>
  <c r="R314" i="5"/>
  <c r="H314" i="5"/>
  <c r="BV314" i="5"/>
  <c r="BH314" i="5"/>
  <c r="AP314" i="5"/>
  <c r="X314" i="5"/>
  <c r="J314" i="5"/>
  <c r="BU314" i="5"/>
  <c r="BG314" i="5"/>
  <c r="AO314" i="5"/>
  <c r="W314" i="5"/>
  <c r="I314" i="5"/>
  <c r="BT314" i="5"/>
  <c r="BB314" i="5"/>
  <c r="AN314" i="5"/>
  <c r="V314" i="5"/>
  <c r="D314" i="5"/>
  <c r="BS314" i="5"/>
  <c r="BA314" i="5"/>
  <c r="AM314" i="5"/>
  <c r="U314" i="5"/>
  <c r="CF314" i="5"/>
  <c r="BR314" i="5"/>
  <c r="AZ314" i="5"/>
  <c r="AH314" i="5"/>
  <c r="T314" i="5"/>
  <c r="CE314" i="5"/>
  <c r="BQ314" i="5"/>
  <c r="AY314" i="5"/>
  <c r="AG314" i="5"/>
  <c r="S314" i="5"/>
  <c r="CD314" i="5"/>
  <c r="BL314" i="5"/>
  <c r="AX314" i="5"/>
  <c r="AF314" i="5"/>
  <c r="N314" i="5"/>
  <c r="CC314" i="5"/>
  <c r="BK314" i="5"/>
  <c r="AW314" i="5"/>
  <c r="AE314" i="5"/>
  <c r="M314" i="5"/>
  <c r="CB314" i="5"/>
  <c r="BJ314" i="5"/>
  <c r="AR314" i="5"/>
  <c r="AD314" i="5"/>
  <c r="L314" i="5"/>
  <c r="CA314" i="5"/>
  <c r="BI314" i="5"/>
  <c r="AQ314" i="5"/>
  <c r="AC314" i="5"/>
  <c r="K314" i="5"/>
  <c r="BZ473" i="5"/>
  <c r="BP473" i="5"/>
  <c r="BF473" i="5"/>
  <c r="AV473" i="5"/>
  <c r="AL473" i="5"/>
  <c r="AB473" i="5"/>
  <c r="R473" i="5"/>
  <c r="H473" i="5"/>
  <c r="CB473" i="5"/>
  <c r="BQ473" i="5"/>
  <c r="BE473" i="5"/>
  <c r="AT473" i="5"/>
  <c r="AI473" i="5"/>
  <c r="X473" i="5"/>
  <c r="M473" i="5"/>
  <c r="CA473" i="5"/>
  <c r="BO473" i="5"/>
  <c r="BD473" i="5"/>
  <c r="AS473" i="5"/>
  <c r="AH473" i="5"/>
  <c r="W473" i="5"/>
  <c r="L473" i="5"/>
  <c r="BY473" i="5"/>
  <c r="BN473" i="5"/>
  <c r="BC473" i="5"/>
  <c r="AR473" i="5"/>
  <c r="AG473" i="5"/>
  <c r="V473" i="5"/>
  <c r="K473" i="5"/>
  <c r="CD473" i="5"/>
  <c r="BS473" i="5"/>
  <c r="BH473" i="5"/>
  <c r="AW473" i="5"/>
  <c r="AK473" i="5"/>
  <c r="Z473" i="5"/>
  <c r="O473" i="5"/>
  <c r="D473" i="5"/>
  <c r="BX473" i="5"/>
  <c r="BI473" i="5"/>
  <c r="AO473" i="5"/>
  <c r="U473" i="5"/>
  <c r="E473" i="5"/>
  <c r="BW473" i="5"/>
  <c r="BG473" i="5"/>
  <c r="AN473" i="5"/>
  <c r="T473" i="5"/>
  <c r="BV473" i="5"/>
  <c r="BB473" i="5"/>
  <c r="AM473" i="5"/>
  <c r="S473" i="5"/>
  <c r="CE473" i="5"/>
  <c r="BK473" i="5"/>
  <c r="AQ473" i="5"/>
  <c r="AA473" i="5"/>
  <c r="G473" i="5"/>
  <c r="CG473" i="5"/>
  <c r="AZ473" i="5"/>
  <c r="Y473" i="5"/>
  <c r="CF473" i="5"/>
  <c r="AY473" i="5"/>
  <c r="Q473" i="5"/>
  <c r="CC473" i="5"/>
  <c r="AX473" i="5"/>
  <c r="P473" i="5"/>
  <c r="BJ473" i="5"/>
  <c r="AD473" i="5"/>
  <c r="BR473" i="5"/>
  <c r="N473" i="5"/>
  <c r="BM473" i="5"/>
  <c r="J473" i="5"/>
  <c r="BL473" i="5"/>
  <c r="I473" i="5"/>
  <c r="BA473" i="5"/>
  <c r="F473" i="5"/>
  <c r="AU473" i="5"/>
  <c r="AP473" i="5"/>
  <c r="AJ473" i="5"/>
  <c r="BU473" i="5"/>
  <c r="AE473" i="5"/>
  <c r="CH473" i="5"/>
  <c r="AF473" i="5"/>
  <c r="BT473" i="5"/>
  <c r="AC473" i="5"/>
  <c r="CD210" i="5"/>
  <c r="BT210" i="5"/>
  <c r="BJ210" i="5"/>
  <c r="AZ210" i="5"/>
  <c r="AP210" i="5"/>
  <c r="AF210" i="5"/>
  <c r="V210" i="5"/>
  <c r="L210" i="5"/>
  <c r="CC210" i="5"/>
  <c r="BS210" i="5"/>
  <c r="BI210" i="5"/>
  <c r="AY210" i="5"/>
  <c r="AO210" i="5"/>
  <c r="AE210" i="5"/>
  <c r="U210" i="5"/>
  <c r="K210" i="5"/>
  <c r="CB210" i="5"/>
  <c r="BR210" i="5"/>
  <c r="BH210" i="5"/>
  <c r="AX210" i="5"/>
  <c r="AN210" i="5"/>
  <c r="AD210" i="5"/>
  <c r="T210" i="5"/>
  <c r="J210" i="5"/>
  <c r="CE210" i="5"/>
  <c r="BU210" i="5"/>
  <c r="BK210" i="5"/>
  <c r="BA210" i="5"/>
  <c r="AQ210" i="5"/>
  <c r="AG210" i="5"/>
  <c r="W210" i="5"/>
  <c r="M210" i="5"/>
  <c r="BQ210" i="5"/>
  <c r="BC210" i="5"/>
  <c r="AK210" i="5"/>
  <c r="S210" i="5"/>
  <c r="E210" i="5"/>
  <c r="CH210" i="5"/>
  <c r="BP210" i="5"/>
  <c r="BB210" i="5"/>
  <c r="AJ210" i="5"/>
  <c r="R210" i="5"/>
  <c r="D210" i="5"/>
  <c r="CG210" i="5"/>
  <c r="BO210" i="5"/>
  <c r="AW210" i="5"/>
  <c r="AI210" i="5"/>
  <c r="Q210" i="5"/>
  <c r="BV210" i="5"/>
  <c r="BD210" i="5"/>
  <c r="AL210" i="5"/>
  <c r="X210" i="5"/>
  <c r="F210" i="5"/>
  <c r="CF210" i="5"/>
  <c r="BF210" i="5"/>
  <c r="AB210" i="5"/>
  <c r="CA210" i="5"/>
  <c r="BE210" i="5"/>
  <c r="AA210" i="5"/>
  <c r="BZ210" i="5"/>
  <c r="AV210" i="5"/>
  <c r="Z210" i="5"/>
  <c r="BL210" i="5"/>
  <c r="AH210" i="5"/>
  <c r="H210" i="5"/>
  <c r="AS210" i="5"/>
  <c r="AR210" i="5"/>
  <c r="BY210" i="5"/>
  <c r="AM210" i="5"/>
  <c r="BX210" i="5"/>
  <c r="AC210" i="5"/>
  <c r="BW210" i="5"/>
  <c r="Y210" i="5"/>
  <c r="AU210" i="5"/>
  <c r="I210" i="5"/>
  <c r="AT210" i="5"/>
  <c r="P210" i="5"/>
  <c r="O210" i="5"/>
  <c r="N210" i="5"/>
  <c r="G210" i="5"/>
  <c r="BN210" i="5"/>
  <c r="BM210" i="5"/>
  <c r="BG210" i="5"/>
  <c r="CC283" i="5"/>
  <c r="BS283" i="5"/>
  <c r="BI283" i="5"/>
  <c r="AY283" i="5"/>
  <c r="AO283" i="5"/>
  <c r="AE283" i="5"/>
  <c r="U283" i="5"/>
  <c r="K283" i="5"/>
  <c r="CB283" i="5"/>
  <c r="BR283" i="5"/>
  <c r="BH283" i="5"/>
  <c r="AX283" i="5"/>
  <c r="AN283" i="5"/>
  <c r="AD283" i="5"/>
  <c r="T283" i="5"/>
  <c r="J283" i="5"/>
  <c r="CA283" i="5"/>
  <c r="BQ283" i="5"/>
  <c r="BG283" i="5"/>
  <c r="AW283" i="5"/>
  <c r="AM283" i="5"/>
  <c r="AC283" i="5"/>
  <c r="S283" i="5"/>
  <c r="I283" i="5"/>
  <c r="CD283" i="5"/>
  <c r="BT283" i="5"/>
  <c r="BJ283" i="5"/>
  <c r="AZ283" i="5"/>
  <c r="AP283" i="5"/>
  <c r="AF283" i="5"/>
  <c r="V283" i="5"/>
  <c r="L283" i="5"/>
  <c r="CG283" i="5"/>
  <c r="BO283" i="5"/>
  <c r="BA283" i="5"/>
  <c r="AI283" i="5"/>
  <c r="Q283" i="5"/>
  <c r="CF283" i="5"/>
  <c r="BN283" i="5"/>
  <c r="AV283" i="5"/>
  <c r="AH283" i="5"/>
  <c r="P283" i="5"/>
  <c r="CE283" i="5"/>
  <c r="BM283" i="5"/>
  <c r="AU283" i="5"/>
  <c r="AG283" i="5"/>
  <c r="O283" i="5"/>
  <c r="CH283" i="5"/>
  <c r="BP283" i="5"/>
  <c r="BB283" i="5"/>
  <c r="AJ283" i="5"/>
  <c r="R283" i="5"/>
  <c r="D283" i="5"/>
  <c r="BV283" i="5"/>
  <c r="AR283" i="5"/>
  <c r="N283" i="5"/>
  <c r="BU283" i="5"/>
  <c r="AQ283" i="5"/>
  <c r="M283" i="5"/>
  <c r="BL283" i="5"/>
  <c r="AL283" i="5"/>
  <c r="H283" i="5"/>
  <c r="BK283" i="5"/>
  <c r="AK283" i="5"/>
  <c r="G283" i="5"/>
  <c r="BF283" i="5"/>
  <c r="AB283" i="5"/>
  <c r="F283" i="5"/>
  <c r="BE283" i="5"/>
  <c r="AA283" i="5"/>
  <c r="E283" i="5"/>
  <c r="BZ283" i="5"/>
  <c r="BD283" i="5"/>
  <c r="Z283" i="5"/>
  <c r="BX283" i="5"/>
  <c r="AT283" i="5"/>
  <c r="X283" i="5"/>
  <c r="BW283" i="5"/>
  <c r="AS283" i="5"/>
  <c r="W283" i="5"/>
  <c r="BY283" i="5"/>
  <c r="BC283" i="5"/>
  <c r="Y283" i="5"/>
  <c r="CF130" i="5"/>
  <c r="BV130" i="5"/>
  <c r="BL130" i="5"/>
  <c r="BB130" i="5"/>
  <c r="AR130" i="5"/>
  <c r="AH130" i="5"/>
  <c r="X130" i="5"/>
  <c r="N130" i="5"/>
  <c r="D130" i="5"/>
  <c r="CE130" i="5"/>
  <c r="BU130" i="5"/>
  <c r="BK130" i="5"/>
  <c r="BA130" i="5"/>
  <c r="AQ130" i="5"/>
  <c r="AG130" i="5"/>
  <c r="W130" i="5"/>
  <c r="M130" i="5"/>
  <c r="CA130" i="5"/>
  <c r="BO130" i="5"/>
  <c r="BC130" i="5"/>
  <c r="AO130" i="5"/>
  <c r="AC130" i="5"/>
  <c r="Q130" i="5"/>
  <c r="E130" i="5"/>
  <c r="BZ130" i="5"/>
  <c r="BN130" i="5"/>
  <c r="AZ130" i="5"/>
  <c r="AN130" i="5"/>
  <c r="AB130" i="5"/>
  <c r="P130" i="5"/>
  <c r="BY130" i="5"/>
  <c r="BM130" i="5"/>
  <c r="AY130" i="5"/>
  <c r="AM130" i="5"/>
  <c r="AA130" i="5"/>
  <c r="O130" i="5"/>
  <c r="CC130" i="5"/>
  <c r="BQ130" i="5"/>
  <c r="BE130" i="5"/>
  <c r="AS130" i="5"/>
  <c r="AE130" i="5"/>
  <c r="S130" i="5"/>
  <c r="G130" i="5"/>
  <c r="BX130" i="5"/>
  <c r="BF130" i="5"/>
  <c r="AJ130" i="5"/>
  <c r="L130" i="5"/>
  <c r="BW130" i="5"/>
  <c r="BD130" i="5"/>
  <c r="AI130" i="5"/>
  <c r="K130" i="5"/>
  <c r="BT130" i="5"/>
  <c r="AX130" i="5"/>
  <c r="AF130" i="5"/>
  <c r="J130" i="5"/>
  <c r="CD130" i="5"/>
  <c r="BH130" i="5"/>
  <c r="AL130" i="5"/>
  <c r="T130" i="5"/>
  <c r="BJ130" i="5"/>
  <c r="Z130" i="5"/>
  <c r="BI130" i="5"/>
  <c r="Y130" i="5"/>
  <c r="BG130" i="5"/>
  <c r="V130" i="5"/>
  <c r="CG130" i="5"/>
  <c r="AU130" i="5"/>
  <c r="I130" i="5"/>
  <c r="BP130" i="5"/>
  <c r="AD130" i="5"/>
  <c r="AK130" i="5"/>
  <c r="U130" i="5"/>
  <c r="CH130" i="5"/>
  <c r="R130" i="5"/>
  <c r="CB130" i="5"/>
  <c r="AV130" i="5"/>
  <c r="BS130" i="5"/>
  <c r="BR130" i="5"/>
  <c r="AW130" i="5"/>
  <c r="AT130" i="5"/>
  <c r="AP130" i="5"/>
  <c r="H130" i="5"/>
  <c r="F130" i="5"/>
  <c r="N349" i="3"/>
  <c r="M349" i="3"/>
  <c r="N427" i="3"/>
  <c r="M427" i="3"/>
  <c r="M428" i="3"/>
  <c r="N428" i="3"/>
  <c r="L39" i="3"/>
  <c r="L146" i="3"/>
  <c r="N421" i="3"/>
  <c r="M421" i="3"/>
  <c r="CC300" i="5"/>
  <c r="BS300" i="5"/>
  <c r="BI300" i="5"/>
  <c r="AY300" i="5"/>
  <c r="AO300" i="5"/>
  <c r="AE300" i="5"/>
  <c r="U300" i="5"/>
  <c r="K300" i="5"/>
  <c r="CB300" i="5"/>
  <c r="BR300" i="5"/>
  <c r="BH300" i="5"/>
  <c r="AX300" i="5"/>
  <c r="AN300" i="5"/>
  <c r="AD300" i="5"/>
  <c r="T300" i="5"/>
  <c r="J300" i="5"/>
  <c r="CA300" i="5"/>
  <c r="BQ300" i="5"/>
  <c r="BG300" i="5"/>
  <c r="AW300" i="5"/>
  <c r="AM300" i="5"/>
  <c r="AC300" i="5"/>
  <c r="S300" i="5"/>
  <c r="I300" i="5"/>
  <c r="BY300" i="5"/>
  <c r="BL300" i="5"/>
  <c r="AV300" i="5"/>
  <c r="AI300" i="5"/>
  <c r="V300" i="5"/>
  <c r="F300" i="5"/>
  <c r="BX300" i="5"/>
  <c r="BK300" i="5"/>
  <c r="AU300" i="5"/>
  <c r="AH300" i="5"/>
  <c r="R300" i="5"/>
  <c r="E300" i="5"/>
  <c r="BW300" i="5"/>
  <c r="BJ300" i="5"/>
  <c r="AT300" i="5"/>
  <c r="AG300" i="5"/>
  <c r="Q300" i="5"/>
  <c r="D300" i="5"/>
  <c r="BZ300" i="5"/>
  <c r="BM300" i="5"/>
  <c r="AZ300" i="5"/>
  <c r="AJ300" i="5"/>
  <c r="W300" i="5"/>
  <c r="G300" i="5"/>
  <c r="CF300" i="5"/>
  <c r="BE300" i="5"/>
  <c r="AK300" i="5"/>
  <c r="M300" i="5"/>
  <c r="CE300" i="5"/>
  <c r="BD300" i="5"/>
  <c r="AF300" i="5"/>
  <c r="L300" i="5"/>
  <c r="CD300" i="5"/>
  <c r="BC300" i="5"/>
  <c r="AB300" i="5"/>
  <c r="H300" i="5"/>
  <c r="CG300" i="5"/>
  <c r="BF300" i="5"/>
  <c r="AL300" i="5"/>
  <c r="N300" i="5"/>
  <c r="BT300" i="5"/>
  <c r="AA300" i="5"/>
  <c r="BP300" i="5"/>
  <c r="Z300" i="5"/>
  <c r="BO300" i="5"/>
  <c r="Y300" i="5"/>
  <c r="BN300" i="5"/>
  <c r="X300" i="5"/>
  <c r="BB300" i="5"/>
  <c r="P300" i="5"/>
  <c r="BA300" i="5"/>
  <c r="O300" i="5"/>
  <c r="AS300" i="5"/>
  <c r="CH300" i="5"/>
  <c r="AR300" i="5"/>
  <c r="BV300" i="5"/>
  <c r="AQ300" i="5"/>
  <c r="BU300" i="5"/>
  <c r="AP300" i="5"/>
  <c r="BZ124" i="5"/>
  <c r="BP124" i="5"/>
  <c r="BF124" i="5"/>
  <c r="AV124" i="5"/>
  <c r="AL124" i="5"/>
  <c r="AB124" i="5"/>
  <c r="R124" i="5"/>
  <c r="H124" i="5"/>
  <c r="BY124" i="5"/>
  <c r="BO124" i="5"/>
  <c r="BE124" i="5"/>
  <c r="AU124" i="5"/>
  <c r="AK124" i="5"/>
  <c r="AA124" i="5"/>
  <c r="Q124" i="5"/>
  <c r="G124" i="5"/>
  <c r="CH124" i="5"/>
  <c r="BX124" i="5"/>
  <c r="BN124" i="5"/>
  <c r="BD124" i="5"/>
  <c r="AT124" i="5"/>
  <c r="AJ124" i="5"/>
  <c r="Z124" i="5"/>
  <c r="P124" i="5"/>
  <c r="F124" i="5"/>
  <c r="CB124" i="5"/>
  <c r="BR124" i="5"/>
  <c r="BH124" i="5"/>
  <c r="AX124" i="5"/>
  <c r="AN124" i="5"/>
  <c r="AD124" i="5"/>
  <c r="T124" i="5"/>
  <c r="J124" i="5"/>
  <c r="BW124" i="5"/>
  <c r="BI124" i="5"/>
  <c r="AQ124" i="5"/>
  <c r="Y124" i="5"/>
  <c r="K124" i="5"/>
  <c r="BV124" i="5"/>
  <c r="BG124" i="5"/>
  <c r="AP124" i="5"/>
  <c r="X124" i="5"/>
  <c r="I124" i="5"/>
  <c r="BU124" i="5"/>
  <c r="BC124" i="5"/>
  <c r="AO124" i="5"/>
  <c r="W124" i="5"/>
  <c r="E124" i="5"/>
  <c r="CC124" i="5"/>
  <c r="BK124" i="5"/>
  <c r="AS124" i="5"/>
  <c r="AE124" i="5"/>
  <c r="M124" i="5"/>
  <c r="BS124" i="5"/>
  <c r="AR124" i="5"/>
  <c r="O124" i="5"/>
  <c r="BQ124" i="5"/>
  <c r="AM124" i="5"/>
  <c r="N124" i="5"/>
  <c r="BM124" i="5"/>
  <c r="AI124" i="5"/>
  <c r="L124" i="5"/>
  <c r="CF124" i="5"/>
  <c r="BT124" i="5"/>
  <c r="AW124" i="5"/>
  <c r="S124" i="5"/>
  <c r="AZ124" i="5"/>
  <c r="AY124" i="5"/>
  <c r="CG124" i="5"/>
  <c r="AH124" i="5"/>
  <c r="BJ124" i="5"/>
  <c r="U124" i="5"/>
  <c r="BL124" i="5"/>
  <c r="BB124" i="5"/>
  <c r="BA124" i="5"/>
  <c r="AG124" i="5"/>
  <c r="AF124" i="5"/>
  <c r="AC124" i="5"/>
  <c r="V124" i="5"/>
  <c r="CE124" i="5"/>
  <c r="D124" i="5"/>
  <c r="CD124" i="5"/>
  <c r="CA124" i="5"/>
  <c r="CC60" i="5"/>
  <c r="BS60" i="5"/>
  <c r="BI60" i="5"/>
  <c r="AY60" i="5"/>
  <c r="AO60" i="5"/>
  <c r="AE60" i="5"/>
  <c r="U60" i="5"/>
  <c r="K60" i="5"/>
  <c r="CB60" i="5"/>
  <c r="BR60" i="5"/>
  <c r="BH60" i="5"/>
  <c r="AX60" i="5"/>
  <c r="AN60" i="5"/>
  <c r="AD60" i="5"/>
  <c r="T60" i="5"/>
  <c r="J60" i="5"/>
  <c r="CA60" i="5"/>
  <c r="BQ60" i="5"/>
  <c r="BG60" i="5"/>
  <c r="AW60" i="5"/>
  <c r="AM60" i="5"/>
  <c r="AC60" i="5"/>
  <c r="S60" i="5"/>
  <c r="I60" i="5"/>
  <c r="CD60" i="5"/>
  <c r="BT60" i="5"/>
  <c r="BJ60" i="5"/>
  <c r="AZ60" i="5"/>
  <c r="AP60" i="5"/>
  <c r="AF60" i="5"/>
  <c r="V60" i="5"/>
  <c r="L60" i="5"/>
  <c r="BZ60" i="5"/>
  <c r="BL60" i="5"/>
  <c r="AT60" i="5"/>
  <c r="AB60" i="5"/>
  <c r="N60" i="5"/>
  <c r="BY60" i="5"/>
  <c r="BK60" i="5"/>
  <c r="AS60" i="5"/>
  <c r="AA60" i="5"/>
  <c r="M60" i="5"/>
  <c r="BX60" i="5"/>
  <c r="BF60" i="5"/>
  <c r="AR60" i="5"/>
  <c r="Z60" i="5"/>
  <c r="H60" i="5"/>
  <c r="CG60" i="5"/>
  <c r="BO60" i="5"/>
  <c r="BA60" i="5"/>
  <c r="AI60" i="5"/>
  <c r="Q60" i="5"/>
  <c r="BP60" i="5"/>
  <c r="AL60" i="5"/>
  <c r="O60" i="5"/>
  <c r="BN60" i="5"/>
  <c r="AK60" i="5"/>
  <c r="G60" i="5"/>
  <c r="BM60" i="5"/>
  <c r="AJ60" i="5"/>
  <c r="F60" i="5"/>
  <c r="BE60" i="5"/>
  <c r="AH60" i="5"/>
  <c r="E60" i="5"/>
  <c r="BD60" i="5"/>
  <c r="AG60" i="5"/>
  <c r="D60" i="5"/>
  <c r="CF60" i="5"/>
  <c r="BC60" i="5"/>
  <c r="Y60" i="5"/>
  <c r="CE60" i="5"/>
  <c r="BB60" i="5"/>
  <c r="X60" i="5"/>
  <c r="BW60" i="5"/>
  <c r="AV60" i="5"/>
  <c r="W60" i="5"/>
  <c r="BV60" i="5"/>
  <c r="AU60" i="5"/>
  <c r="R60" i="5"/>
  <c r="BU60" i="5"/>
  <c r="AQ60" i="5"/>
  <c r="P60" i="5"/>
  <c r="N317" i="3"/>
  <c r="M317" i="3"/>
  <c r="N525" i="3"/>
  <c r="M525" i="3"/>
  <c r="N422" i="3"/>
  <c r="M422" i="3"/>
  <c r="BY294" i="5"/>
  <c r="BO294" i="5"/>
  <c r="BE294" i="5"/>
  <c r="AU294" i="5"/>
  <c r="AK294" i="5"/>
  <c r="AA294" i="5"/>
  <c r="Q294" i="5"/>
  <c r="G294" i="5"/>
  <c r="CC294" i="5"/>
  <c r="BR294" i="5"/>
  <c r="BG294" i="5"/>
  <c r="AV294" i="5"/>
  <c r="AJ294" i="5"/>
  <c r="Y294" i="5"/>
  <c r="N294" i="5"/>
  <c r="CB294" i="5"/>
  <c r="BQ294" i="5"/>
  <c r="BF294" i="5"/>
  <c r="AT294" i="5"/>
  <c r="AI294" i="5"/>
  <c r="X294" i="5"/>
  <c r="M294" i="5"/>
  <c r="CA294" i="5"/>
  <c r="BP294" i="5"/>
  <c r="BD294" i="5"/>
  <c r="AS294" i="5"/>
  <c r="AH294" i="5"/>
  <c r="W294" i="5"/>
  <c r="L294" i="5"/>
  <c r="CD294" i="5"/>
  <c r="BS294" i="5"/>
  <c r="BH294" i="5"/>
  <c r="AW294" i="5"/>
  <c r="AL294" i="5"/>
  <c r="Z294" i="5"/>
  <c r="O294" i="5"/>
  <c r="D294" i="5"/>
  <c r="BT294" i="5"/>
  <c r="AZ294" i="5"/>
  <c r="AF294" i="5"/>
  <c r="P294" i="5"/>
  <c r="CH294" i="5"/>
  <c r="BN294" i="5"/>
  <c r="AY294" i="5"/>
  <c r="AE294" i="5"/>
  <c r="K294" i="5"/>
  <c r="CG294" i="5"/>
  <c r="BM294" i="5"/>
  <c r="AX294" i="5"/>
  <c r="AD294" i="5"/>
  <c r="J294" i="5"/>
  <c r="BU294" i="5"/>
  <c r="BA294" i="5"/>
  <c r="AG294" i="5"/>
  <c r="R294" i="5"/>
  <c r="CF294" i="5"/>
  <c r="BC294" i="5"/>
  <c r="V294" i="5"/>
  <c r="CE294" i="5"/>
  <c r="BB294" i="5"/>
  <c r="U294" i="5"/>
  <c r="BZ294" i="5"/>
  <c r="AR294" i="5"/>
  <c r="T294" i="5"/>
  <c r="BX294" i="5"/>
  <c r="AQ294" i="5"/>
  <c r="S294" i="5"/>
  <c r="BW294" i="5"/>
  <c r="AP294" i="5"/>
  <c r="I294" i="5"/>
  <c r="BV294" i="5"/>
  <c r="AO294" i="5"/>
  <c r="H294" i="5"/>
  <c r="BL294" i="5"/>
  <c r="AN294" i="5"/>
  <c r="F294" i="5"/>
  <c r="BK294" i="5"/>
  <c r="AM294" i="5"/>
  <c r="E294" i="5"/>
  <c r="BJ294" i="5"/>
  <c r="AC294" i="5"/>
  <c r="BI294" i="5"/>
  <c r="AB294" i="5"/>
  <c r="CA346" i="5"/>
  <c r="BQ346" i="5"/>
  <c r="BG346" i="5"/>
  <c r="AW346" i="5"/>
  <c r="AM346" i="5"/>
  <c r="AC346" i="5"/>
  <c r="S346" i="5"/>
  <c r="I346" i="5"/>
  <c r="CB346" i="5"/>
  <c r="BP346" i="5"/>
  <c r="BE346" i="5"/>
  <c r="AT346" i="5"/>
  <c r="AI346" i="5"/>
  <c r="X346" i="5"/>
  <c r="M346" i="5"/>
  <c r="BZ346" i="5"/>
  <c r="BO346" i="5"/>
  <c r="BD346" i="5"/>
  <c r="AS346" i="5"/>
  <c r="AH346" i="5"/>
  <c r="W346" i="5"/>
  <c r="L346" i="5"/>
  <c r="BY346" i="5"/>
  <c r="BN346" i="5"/>
  <c r="BC346" i="5"/>
  <c r="AR346" i="5"/>
  <c r="AG346" i="5"/>
  <c r="V346" i="5"/>
  <c r="K346" i="5"/>
  <c r="CE346" i="5"/>
  <c r="BT346" i="5"/>
  <c r="BI346" i="5"/>
  <c r="AX346" i="5"/>
  <c r="AL346" i="5"/>
  <c r="AA346" i="5"/>
  <c r="P346" i="5"/>
  <c r="E346" i="5"/>
  <c r="CC346" i="5"/>
  <c r="BJ346" i="5"/>
  <c r="AP346" i="5"/>
  <c r="Y346" i="5"/>
  <c r="F346" i="5"/>
  <c r="BX346" i="5"/>
  <c r="BH346" i="5"/>
  <c r="AO346" i="5"/>
  <c r="U346" i="5"/>
  <c r="D346" i="5"/>
  <c r="BW346" i="5"/>
  <c r="BF346" i="5"/>
  <c r="AN346" i="5"/>
  <c r="T346" i="5"/>
  <c r="CD346" i="5"/>
  <c r="BK346" i="5"/>
  <c r="AQ346" i="5"/>
  <c r="Z346" i="5"/>
  <c r="G346" i="5"/>
  <c r="CG346" i="5"/>
  <c r="AZ346" i="5"/>
  <c r="R346" i="5"/>
  <c r="CF346" i="5"/>
  <c r="AY346" i="5"/>
  <c r="Q346" i="5"/>
  <c r="BV346" i="5"/>
  <c r="AV346" i="5"/>
  <c r="O346" i="5"/>
  <c r="BU346" i="5"/>
  <c r="AU346" i="5"/>
  <c r="N346" i="5"/>
  <c r="BS346" i="5"/>
  <c r="AK346" i="5"/>
  <c r="J346" i="5"/>
  <c r="BR346" i="5"/>
  <c r="AJ346" i="5"/>
  <c r="H346" i="5"/>
  <c r="BM346" i="5"/>
  <c r="AF346" i="5"/>
  <c r="BL346" i="5"/>
  <c r="AE346" i="5"/>
  <c r="BB346" i="5"/>
  <c r="AD346" i="5"/>
  <c r="CH346" i="5"/>
  <c r="BA346" i="5"/>
  <c r="AB346" i="5"/>
  <c r="CF494" i="5"/>
  <c r="BV494" i="5"/>
  <c r="BL494" i="5"/>
  <c r="BB494" i="5"/>
  <c r="AR494" i="5"/>
  <c r="AH494" i="5"/>
  <c r="X494" i="5"/>
  <c r="N494" i="5"/>
  <c r="D494" i="5"/>
  <c r="CG494" i="5"/>
  <c r="BU494" i="5"/>
  <c r="BJ494" i="5"/>
  <c r="AY494" i="5"/>
  <c r="AN494" i="5"/>
  <c r="AC494" i="5"/>
  <c r="R494" i="5"/>
  <c r="G494" i="5"/>
  <c r="CE494" i="5"/>
  <c r="BT494" i="5"/>
  <c r="BI494" i="5"/>
  <c r="AX494" i="5"/>
  <c r="AM494" i="5"/>
  <c r="AB494" i="5"/>
  <c r="Q494" i="5"/>
  <c r="F494" i="5"/>
  <c r="CD494" i="5"/>
  <c r="BS494" i="5"/>
  <c r="BH494" i="5"/>
  <c r="AW494" i="5"/>
  <c r="AL494" i="5"/>
  <c r="AA494" i="5"/>
  <c r="P494" i="5"/>
  <c r="E494" i="5"/>
  <c r="BX494" i="5"/>
  <c r="BM494" i="5"/>
  <c r="BA494" i="5"/>
  <c r="AP494" i="5"/>
  <c r="AE494" i="5"/>
  <c r="T494" i="5"/>
  <c r="I494" i="5"/>
  <c r="BW494" i="5"/>
  <c r="BD494" i="5"/>
  <c r="AJ494" i="5"/>
  <c r="S494" i="5"/>
  <c r="BR494" i="5"/>
  <c r="BC494" i="5"/>
  <c r="AI494" i="5"/>
  <c r="O494" i="5"/>
  <c r="BQ494" i="5"/>
  <c r="AZ494" i="5"/>
  <c r="AG494" i="5"/>
  <c r="M494" i="5"/>
  <c r="BZ494" i="5"/>
  <c r="BF494" i="5"/>
  <c r="AO494" i="5"/>
  <c r="V494" i="5"/>
  <c r="CC494" i="5"/>
  <c r="AV494" i="5"/>
  <c r="W494" i="5"/>
  <c r="CB494" i="5"/>
  <c r="AU494" i="5"/>
  <c r="U494" i="5"/>
  <c r="CA494" i="5"/>
  <c r="AT494" i="5"/>
  <c r="L494" i="5"/>
  <c r="BY494" i="5"/>
  <c r="AS494" i="5"/>
  <c r="K494" i="5"/>
  <c r="BP494" i="5"/>
  <c r="AQ494" i="5"/>
  <c r="J494" i="5"/>
  <c r="BO494" i="5"/>
  <c r="AK494" i="5"/>
  <c r="H494" i="5"/>
  <c r="BN494" i="5"/>
  <c r="AF494" i="5"/>
  <c r="BK494" i="5"/>
  <c r="AD494" i="5"/>
  <c r="BG494" i="5"/>
  <c r="Z494" i="5"/>
  <c r="BE494" i="5"/>
  <c r="CH494" i="5"/>
  <c r="Y494" i="5"/>
  <c r="CG391" i="5"/>
  <c r="BW391" i="5"/>
  <c r="BM391" i="5"/>
  <c r="BC391" i="5"/>
  <c r="AS391" i="5"/>
  <c r="AI391" i="5"/>
  <c r="Y391" i="5"/>
  <c r="O391" i="5"/>
  <c r="E391" i="5"/>
  <c r="CC391" i="5"/>
  <c r="BR391" i="5"/>
  <c r="BG391" i="5"/>
  <c r="AV391" i="5"/>
  <c r="AK391" i="5"/>
  <c r="Z391" i="5"/>
  <c r="N391" i="5"/>
  <c r="CB391" i="5"/>
  <c r="BQ391" i="5"/>
  <c r="BF391" i="5"/>
  <c r="AU391" i="5"/>
  <c r="AJ391" i="5"/>
  <c r="X391" i="5"/>
  <c r="M391" i="5"/>
  <c r="CA391" i="5"/>
  <c r="BP391" i="5"/>
  <c r="BE391" i="5"/>
  <c r="AT391" i="5"/>
  <c r="AH391" i="5"/>
  <c r="W391" i="5"/>
  <c r="L391" i="5"/>
  <c r="CE391" i="5"/>
  <c r="BT391" i="5"/>
  <c r="BI391" i="5"/>
  <c r="AX391" i="5"/>
  <c r="AM391" i="5"/>
  <c r="AB391" i="5"/>
  <c r="Q391" i="5"/>
  <c r="F391" i="5"/>
  <c r="BU391" i="5"/>
  <c r="BA391" i="5"/>
  <c r="AG391" i="5"/>
  <c r="R391" i="5"/>
  <c r="BS391" i="5"/>
  <c r="AZ391" i="5"/>
  <c r="AF391" i="5"/>
  <c r="P391" i="5"/>
  <c r="BO391" i="5"/>
  <c r="AY391" i="5"/>
  <c r="AE391" i="5"/>
  <c r="K391" i="5"/>
  <c r="BX391" i="5"/>
  <c r="BD391" i="5"/>
  <c r="AN391" i="5"/>
  <c r="T391" i="5"/>
  <c r="BY391" i="5"/>
  <c r="AQ391" i="5"/>
  <c r="J391" i="5"/>
  <c r="BV391" i="5"/>
  <c r="AP391" i="5"/>
  <c r="I391" i="5"/>
  <c r="BN391" i="5"/>
  <c r="AO391" i="5"/>
  <c r="H391" i="5"/>
  <c r="BZ391" i="5"/>
  <c r="AR391" i="5"/>
  <c r="S391" i="5"/>
  <c r="BL391" i="5"/>
  <c r="V391" i="5"/>
  <c r="BK391" i="5"/>
  <c r="U391" i="5"/>
  <c r="BJ391" i="5"/>
  <c r="G391" i="5"/>
  <c r="CD391" i="5"/>
  <c r="AA391" i="5"/>
  <c r="CH391" i="5"/>
  <c r="CF391" i="5"/>
  <c r="BH391" i="5"/>
  <c r="BB391" i="5"/>
  <c r="AW391" i="5"/>
  <c r="AL391" i="5"/>
  <c r="AD391" i="5"/>
  <c r="AC391" i="5"/>
  <c r="D391" i="5"/>
  <c r="BZ191" i="5"/>
  <c r="BP191" i="5"/>
  <c r="BF191" i="5"/>
  <c r="AV191" i="5"/>
  <c r="AL191" i="5"/>
  <c r="AB191" i="5"/>
  <c r="R191" i="5"/>
  <c r="H191" i="5"/>
  <c r="BY191" i="5"/>
  <c r="BO191" i="5"/>
  <c r="BE191" i="5"/>
  <c r="AU191" i="5"/>
  <c r="AK191" i="5"/>
  <c r="AA191" i="5"/>
  <c r="Q191" i="5"/>
  <c r="G191" i="5"/>
  <c r="CH191" i="5"/>
  <c r="BX191" i="5"/>
  <c r="BN191" i="5"/>
  <c r="BD191" i="5"/>
  <c r="AT191" i="5"/>
  <c r="AJ191" i="5"/>
  <c r="Z191" i="5"/>
  <c r="P191" i="5"/>
  <c r="F191" i="5"/>
  <c r="CA191" i="5"/>
  <c r="BQ191" i="5"/>
  <c r="BG191" i="5"/>
  <c r="AW191" i="5"/>
  <c r="AM191" i="5"/>
  <c r="AC191" i="5"/>
  <c r="S191" i="5"/>
  <c r="I191" i="5"/>
  <c r="CG191" i="5"/>
  <c r="BS191" i="5"/>
  <c r="BA191" i="5"/>
  <c r="AI191" i="5"/>
  <c r="U191" i="5"/>
  <c r="CF191" i="5"/>
  <c r="BR191" i="5"/>
  <c r="AZ191" i="5"/>
  <c r="AH191" i="5"/>
  <c r="T191" i="5"/>
  <c r="CE191" i="5"/>
  <c r="BM191" i="5"/>
  <c r="AY191" i="5"/>
  <c r="AG191" i="5"/>
  <c r="O191" i="5"/>
  <c r="BU191" i="5"/>
  <c r="BC191" i="5"/>
  <c r="AO191" i="5"/>
  <c r="W191" i="5"/>
  <c r="E191" i="5"/>
  <c r="BJ191" i="5"/>
  <c r="AF191" i="5"/>
  <c r="J191" i="5"/>
  <c r="BI191" i="5"/>
  <c r="AE191" i="5"/>
  <c r="D191" i="5"/>
  <c r="CD191" i="5"/>
  <c r="BH191" i="5"/>
  <c r="AD191" i="5"/>
  <c r="CC191" i="5"/>
  <c r="BB191" i="5"/>
  <c r="Y191" i="5"/>
  <c r="CB191" i="5"/>
  <c r="AX191" i="5"/>
  <c r="X191" i="5"/>
  <c r="BL191" i="5"/>
  <c r="AP191" i="5"/>
  <c r="L191" i="5"/>
  <c r="AN191" i="5"/>
  <c r="V191" i="5"/>
  <c r="N191" i="5"/>
  <c r="BW191" i="5"/>
  <c r="M191" i="5"/>
  <c r="BV191" i="5"/>
  <c r="K191" i="5"/>
  <c r="BT191" i="5"/>
  <c r="BK191" i="5"/>
  <c r="AS191" i="5"/>
  <c r="AR191" i="5"/>
  <c r="AQ191" i="5"/>
  <c r="BX198" i="5"/>
  <c r="BN198" i="5"/>
  <c r="BD198" i="5"/>
  <c r="AT198" i="5"/>
  <c r="AJ198" i="5"/>
  <c r="Z198" i="5"/>
  <c r="P198" i="5"/>
  <c r="F198" i="5"/>
  <c r="CG198" i="5"/>
  <c r="BW198" i="5"/>
  <c r="BM198" i="5"/>
  <c r="BC198" i="5"/>
  <c r="AS198" i="5"/>
  <c r="AI198" i="5"/>
  <c r="Y198" i="5"/>
  <c r="O198" i="5"/>
  <c r="E198" i="5"/>
  <c r="CF198" i="5"/>
  <c r="BV198" i="5"/>
  <c r="BL198" i="5"/>
  <c r="BB198" i="5"/>
  <c r="AR198" i="5"/>
  <c r="AH198" i="5"/>
  <c r="X198" i="5"/>
  <c r="N198" i="5"/>
  <c r="D198" i="5"/>
  <c r="BY198" i="5"/>
  <c r="BO198" i="5"/>
  <c r="BE198" i="5"/>
  <c r="AU198" i="5"/>
  <c r="AK198" i="5"/>
  <c r="AA198" i="5"/>
  <c r="Q198" i="5"/>
  <c r="G198" i="5"/>
  <c r="CE198" i="5"/>
  <c r="BQ198" i="5"/>
  <c r="AY198" i="5"/>
  <c r="AG198" i="5"/>
  <c r="S198" i="5"/>
  <c r="CD198" i="5"/>
  <c r="BP198" i="5"/>
  <c r="AX198" i="5"/>
  <c r="AF198" i="5"/>
  <c r="R198" i="5"/>
  <c r="CC198" i="5"/>
  <c r="BK198" i="5"/>
  <c r="AW198" i="5"/>
  <c r="AE198" i="5"/>
  <c r="M198" i="5"/>
  <c r="BS198" i="5"/>
  <c r="BA198" i="5"/>
  <c r="AM198" i="5"/>
  <c r="U198" i="5"/>
  <c r="BT198" i="5"/>
  <c r="AP198" i="5"/>
  <c r="L198" i="5"/>
  <c r="BR198" i="5"/>
  <c r="AO198" i="5"/>
  <c r="K198" i="5"/>
  <c r="BJ198" i="5"/>
  <c r="AN198" i="5"/>
  <c r="J198" i="5"/>
  <c r="BI198" i="5"/>
  <c r="AL198" i="5"/>
  <c r="I198" i="5"/>
  <c r="BH198" i="5"/>
  <c r="AD198" i="5"/>
  <c r="H198" i="5"/>
  <c r="BZ198" i="5"/>
  <c r="AV198" i="5"/>
  <c r="V198" i="5"/>
  <c r="BF198" i="5"/>
  <c r="AZ198" i="5"/>
  <c r="AQ198" i="5"/>
  <c r="AC198" i="5"/>
  <c r="AB198" i="5"/>
  <c r="W198" i="5"/>
  <c r="CB198" i="5"/>
  <c r="T198" i="5"/>
  <c r="CA198" i="5"/>
  <c r="BU198" i="5"/>
  <c r="BG198" i="5"/>
  <c r="N165" i="3"/>
  <c r="M165" i="3"/>
  <c r="N236" i="3"/>
  <c r="M236" i="3"/>
  <c r="M172" i="3"/>
  <c r="N172" i="3"/>
  <c r="N308" i="3"/>
  <c r="M308" i="3"/>
  <c r="BZ196" i="5"/>
  <c r="BP196" i="5"/>
  <c r="BF196" i="5"/>
  <c r="AV196" i="5"/>
  <c r="AL196" i="5"/>
  <c r="AB196" i="5"/>
  <c r="R196" i="5"/>
  <c r="H196" i="5"/>
  <c r="BY196" i="5"/>
  <c r="BO196" i="5"/>
  <c r="BE196" i="5"/>
  <c r="AU196" i="5"/>
  <c r="AK196" i="5"/>
  <c r="AA196" i="5"/>
  <c r="Q196" i="5"/>
  <c r="G196" i="5"/>
  <c r="CH196" i="5"/>
  <c r="BX196" i="5"/>
  <c r="BN196" i="5"/>
  <c r="BD196" i="5"/>
  <c r="AT196" i="5"/>
  <c r="AJ196" i="5"/>
  <c r="Z196" i="5"/>
  <c r="P196" i="5"/>
  <c r="F196" i="5"/>
  <c r="CA196" i="5"/>
  <c r="BQ196" i="5"/>
  <c r="BG196" i="5"/>
  <c r="AW196" i="5"/>
  <c r="AM196" i="5"/>
  <c r="AC196" i="5"/>
  <c r="S196" i="5"/>
  <c r="I196" i="5"/>
  <c r="BU196" i="5"/>
  <c r="BC196" i="5"/>
  <c r="AO196" i="5"/>
  <c r="W196" i="5"/>
  <c r="E196" i="5"/>
  <c r="BT196" i="5"/>
  <c r="BB196" i="5"/>
  <c r="AN196" i="5"/>
  <c r="V196" i="5"/>
  <c r="D196" i="5"/>
  <c r="CG196" i="5"/>
  <c r="BS196" i="5"/>
  <c r="BA196" i="5"/>
  <c r="AI196" i="5"/>
  <c r="U196" i="5"/>
  <c r="BW196" i="5"/>
  <c r="BI196" i="5"/>
  <c r="AQ196" i="5"/>
  <c r="Y196" i="5"/>
  <c r="K196" i="5"/>
  <c r="CB196" i="5"/>
  <c r="AX196" i="5"/>
  <c r="T196" i="5"/>
  <c r="BV196" i="5"/>
  <c r="AS196" i="5"/>
  <c r="O196" i="5"/>
  <c r="BR196" i="5"/>
  <c r="AR196" i="5"/>
  <c r="N196" i="5"/>
  <c r="BM196" i="5"/>
  <c r="AP196" i="5"/>
  <c r="M196" i="5"/>
  <c r="BL196" i="5"/>
  <c r="AH196" i="5"/>
  <c r="L196" i="5"/>
  <c r="CD196" i="5"/>
  <c r="AZ196" i="5"/>
  <c r="AD196" i="5"/>
  <c r="CF196" i="5"/>
  <c r="X196" i="5"/>
  <c r="CE196" i="5"/>
  <c r="J196" i="5"/>
  <c r="CC196" i="5"/>
  <c r="BK196" i="5"/>
  <c r="BJ196" i="5"/>
  <c r="BH196" i="5"/>
  <c r="AY196" i="5"/>
  <c r="AG196" i="5"/>
  <c r="AF196" i="5"/>
  <c r="AE196" i="5"/>
  <c r="BY404" i="5"/>
  <c r="BO404" i="5"/>
  <c r="BE404" i="5"/>
  <c r="AU404" i="5"/>
  <c r="AK404" i="5"/>
  <c r="AA404" i="5"/>
  <c r="Q404" i="5"/>
  <c r="G404" i="5"/>
  <c r="CH404" i="5"/>
  <c r="BX404" i="5"/>
  <c r="BN404" i="5"/>
  <c r="BD404" i="5"/>
  <c r="AT404" i="5"/>
  <c r="AJ404" i="5"/>
  <c r="Z404" i="5"/>
  <c r="P404" i="5"/>
  <c r="F404" i="5"/>
  <c r="CG404" i="5"/>
  <c r="BW404" i="5"/>
  <c r="CF404" i="5"/>
  <c r="BS404" i="5"/>
  <c r="BG404" i="5"/>
  <c r="AS404" i="5"/>
  <c r="AG404" i="5"/>
  <c r="U404" i="5"/>
  <c r="I404" i="5"/>
  <c r="CE404" i="5"/>
  <c r="BR404" i="5"/>
  <c r="BF404" i="5"/>
  <c r="AR404" i="5"/>
  <c r="AF404" i="5"/>
  <c r="T404" i="5"/>
  <c r="H404" i="5"/>
  <c r="BZ404" i="5"/>
  <c r="BI404" i="5"/>
  <c r="AQ404" i="5"/>
  <c r="AC404" i="5"/>
  <c r="M404" i="5"/>
  <c r="BV404" i="5"/>
  <c r="BH404" i="5"/>
  <c r="AP404" i="5"/>
  <c r="AB404" i="5"/>
  <c r="L404" i="5"/>
  <c r="BU404" i="5"/>
  <c r="BC404" i="5"/>
  <c r="AO404" i="5"/>
  <c r="Y404" i="5"/>
  <c r="K404" i="5"/>
  <c r="CB404" i="5"/>
  <c r="BK404" i="5"/>
  <c r="AW404" i="5"/>
  <c r="AE404" i="5"/>
  <c r="O404" i="5"/>
  <c r="BB404" i="5"/>
  <c r="AH404" i="5"/>
  <c r="D404" i="5"/>
  <c r="CD404" i="5"/>
  <c r="BA404" i="5"/>
  <c r="AD404" i="5"/>
  <c r="CC404" i="5"/>
  <c r="AZ404" i="5"/>
  <c r="X404" i="5"/>
  <c r="CA404" i="5"/>
  <c r="AY404" i="5"/>
  <c r="W404" i="5"/>
  <c r="BT404" i="5"/>
  <c r="AX404" i="5"/>
  <c r="V404" i="5"/>
  <c r="BQ404" i="5"/>
  <c r="AV404" i="5"/>
  <c r="S404" i="5"/>
  <c r="BL404" i="5"/>
  <c r="AL404" i="5"/>
  <c r="J404" i="5"/>
  <c r="AM404" i="5"/>
  <c r="AI404" i="5"/>
  <c r="R404" i="5"/>
  <c r="AN404" i="5"/>
  <c r="BP404" i="5"/>
  <c r="BM404" i="5"/>
  <c r="BJ404" i="5"/>
  <c r="N404" i="5"/>
  <c r="E404" i="5"/>
  <c r="N287" i="3"/>
  <c r="M287" i="3"/>
  <c r="CE43" i="5"/>
  <c r="BU43" i="5"/>
  <c r="BK43" i="5"/>
  <c r="BA43" i="5"/>
  <c r="AQ43" i="5"/>
  <c r="AG43" i="5"/>
  <c r="W43" i="5"/>
  <c r="M43" i="5"/>
  <c r="CD43" i="5"/>
  <c r="BT43" i="5"/>
  <c r="BJ43" i="5"/>
  <c r="AZ43" i="5"/>
  <c r="AP43" i="5"/>
  <c r="AF43" i="5"/>
  <c r="V43" i="5"/>
  <c r="L43" i="5"/>
  <c r="CC43" i="5"/>
  <c r="BS43" i="5"/>
  <c r="BI43" i="5"/>
  <c r="AY43" i="5"/>
  <c r="AO43" i="5"/>
  <c r="AE43" i="5"/>
  <c r="U43" i="5"/>
  <c r="K43" i="5"/>
  <c r="CF43" i="5"/>
  <c r="BV43" i="5"/>
  <c r="BL43" i="5"/>
  <c r="BB43" i="5"/>
  <c r="AR43" i="5"/>
  <c r="AH43" i="5"/>
  <c r="X43" i="5"/>
  <c r="N43" i="5"/>
  <c r="D43" i="5"/>
  <c r="BX43" i="5"/>
  <c r="BF43" i="5"/>
  <c r="AN43" i="5"/>
  <c r="Z43" i="5"/>
  <c r="H43" i="5"/>
  <c r="BW43" i="5"/>
  <c r="BE43" i="5"/>
  <c r="AM43" i="5"/>
  <c r="Y43" i="5"/>
  <c r="G43" i="5"/>
  <c r="BR43" i="5"/>
  <c r="BD43" i="5"/>
  <c r="AL43" i="5"/>
  <c r="T43" i="5"/>
  <c r="F43" i="5"/>
  <c r="BO43" i="5"/>
  <c r="AT43" i="5"/>
  <c r="R43" i="5"/>
  <c r="BN43" i="5"/>
  <c r="AS43" i="5"/>
  <c r="Q43" i="5"/>
  <c r="CH43" i="5"/>
  <c r="BM43" i="5"/>
  <c r="AK43" i="5"/>
  <c r="P43" i="5"/>
  <c r="CG43" i="5"/>
  <c r="BH43" i="5"/>
  <c r="AJ43" i="5"/>
  <c r="O43" i="5"/>
  <c r="CB43" i="5"/>
  <c r="BG43" i="5"/>
  <c r="AI43" i="5"/>
  <c r="J43" i="5"/>
  <c r="CA43" i="5"/>
  <c r="BC43" i="5"/>
  <c r="AD43" i="5"/>
  <c r="I43" i="5"/>
  <c r="BZ43" i="5"/>
  <c r="AX43" i="5"/>
  <c r="AC43" i="5"/>
  <c r="E43" i="5"/>
  <c r="BY43" i="5"/>
  <c r="AW43" i="5"/>
  <c r="AB43" i="5"/>
  <c r="BQ43" i="5"/>
  <c r="AV43" i="5"/>
  <c r="AA43" i="5"/>
  <c r="BP43" i="5"/>
  <c r="AU43" i="5"/>
  <c r="S43" i="5"/>
  <c r="CE383" i="5"/>
  <c r="BU383" i="5"/>
  <c r="BK383" i="5"/>
  <c r="BA383" i="5"/>
  <c r="AQ383" i="5"/>
  <c r="AG383" i="5"/>
  <c r="W383" i="5"/>
  <c r="M383" i="5"/>
  <c r="CD383" i="5"/>
  <c r="BT383" i="5"/>
  <c r="BJ383" i="5"/>
  <c r="AZ383" i="5"/>
  <c r="AP383" i="5"/>
  <c r="AF383" i="5"/>
  <c r="V383" i="5"/>
  <c r="L383" i="5"/>
  <c r="CC383" i="5"/>
  <c r="BS383" i="5"/>
  <c r="BI383" i="5"/>
  <c r="AY383" i="5"/>
  <c r="AO383" i="5"/>
  <c r="AE383" i="5"/>
  <c r="U383" i="5"/>
  <c r="K383" i="5"/>
  <c r="CG383" i="5"/>
  <c r="BW383" i="5"/>
  <c r="BM383" i="5"/>
  <c r="BC383" i="5"/>
  <c r="AS383" i="5"/>
  <c r="AI383" i="5"/>
  <c r="Y383" i="5"/>
  <c r="O383" i="5"/>
  <c r="E383" i="5"/>
  <c r="BX383" i="5"/>
  <c r="BF383" i="5"/>
  <c r="AN383" i="5"/>
  <c r="Z383" i="5"/>
  <c r="H383" i="5"/>
  <c r="BV383" i="5"/>
  <c r="BE383" i="5"/>
  <c r="AM383" i="5"/>
  <c r="X383" i="5"/>
  <c r="G383" i="5"/>
  <c r="BR383" i="5"/>
  <c r="BD383" i="5"/>
  <c r="AL383" i="5"/>
  <c r="T383" i="5"/>
  <c r="F383" i="5"/>
  <c r="BZ383" i="5"/>
  <c r="BH383" i="5"/>
  <c r="AT383" i="5"/>
  <c r="AB383" i="5"/>
  <c r="J383" i="5"/>
  <c r="BL383" i="5"/>
  <c r="AH383" i="5"/>
  <c r="D383" i="5"/>
  <c r="CH383" i="5"/>
  <c r="BG383" i="5"/>
  <c r="AD383" i="5"/>
  <c r="CF383" i="5"/>
  <c r="BB383" i="5"/>
  <c r="AC383" i="5"/>
  <c r="BN383" i="5"/>
  <c r="AJ383" i="5"/>
  <c r="I383" i="5"/>
  <c r="BY383" i="5"/>
  <c r="AA383" i="5"/>
  <c r="BQ383" i="5"/>
  <c r="S383" i="5"/>
  <c r="BP383" i="5"/>
  <c r="R383" i="5"/>
  <c r="CA383" i="5"/>
  <c r="AK383" i="5"/>
  <c r="AU383" i="5"/>
  <c r="AR383" i="5"/>
  <c r="Q383" i="5"/>
  <c r="P383" i="5"/>
  <c r="N383" i="5"/>
  <c r="CB383" i="5"/>
  <c r="BO383" i="5"/>
  <c r="AX383" i="5"/>
  <c r="AW383" i="5"/>
  <c r="AV383" i="5"/>
  <c r="CE298" i="5"/>
  <c r="BU298" i="5"/>
  <c r="BK298" i="5"/>
  <c r="BA298" i="5"/>
  <c r="AQ298" i="5"/>
  <c r="AG298" i="5"/>
  <c r="W298" i="5"/>
  <c r="M298" i="5"/>
  <c r="CD298" i="5"/>
  <c r="BT298" i="5"/>
  <c r="BJ298" i="5"/>
  <c r="AZ298" i="5"/>
  <c r="AP298" i="5"/>
  <c r="AF298" i="5"/>
  <c r="V298" i="5"/>
  <c r="L298" i="5"/>
  <c r="CC298" i="5"/>
  <c r="BS298" i="5"/>
  <c r="BI298" i="5"/>
  <c r="AY298" i="5"/>
  <c r="AO298" i="5"/>
  <c r="AE298" i="5"/>
  <c r="U298" i="5"/>
  <c r="K298" i="5"/>
  <c r="BZ298" i="5"/>
  <c r="BM298" i="5"/>
  <c r="AW298" i="5"/>
  <c r="AJ298" i="5"/>
  <c r="T298" i="5"/>
  <c r="G298" i="5"/>
  <c r="BY298" i="5"/>
  <c r="BL298" i="5"/>
  <c r="AV298" i="5"/>
  <c r="AI298" i="5"/>
  <c r="S298" i="5"/>
  <c r="F298" i="5"/>
  <c r="BX298" i="5"/>
  <c r="BH298" i="5"/>
  <c r="AU298" i="5"/>
  <c r="AH298" i="5"/>
  <c r="R298" i="5"/>
  <c r="E298" i="5"/>
  <c r="CA298" i="5"/>
  <c r="BN298" i="5"/>
  <c r="AX298" i="5"/>
  <c r="AK298" i="5"/>
  <c r="X298" i="5"/>
  <c r="H298" i="5"/>
  <c r="BO298" i="5"/>
  <c r="AN298" i="5"/>
  <c r="P298" i="5"/>
  <c r="CH298" i="5"/>
  <c r="BG298" i="5"/>
  <c r="AM298" i="5"/>
  <c r="O298" i="5"/>
  <c r="CG298" i="5"/>
  <c r="BF298" i="5"/>
  <c r="AL298" i="5"/>
  <c r="N298" i="5"/>
  <c r="BP298" i="5"/>
  <c r="AR298" i="5"/>
  <c r="Q298" i="5"/>
  <c r="CF298" i="5"/>
  <c r="AT298" i="5"/>
  <c r="D298" i="5"/>
  <c r="CB298" i="5"/>
  <c r="AS298" i="5"/>
  <c r="BW298" i="5"/>
  <c r="AD298" i="5"/>
  <c r="BV298" i="5"/>
  <c r="AC298" i="5"/>
  <c r="BR298" i="5"/>
  <c r="AB298" i="5"/>
  <c r="BQ298" i="5"/>
  <c r="AA298" i="5"/>
  <c r="BE298" i="5"/>
  <c r="Z298" i="5"/>
  <c r="BD298" i="5"/>
  <c r="Y298" i="5"/>
  <c r="BC298" i="5"/>
  <c r="J298" i="5"/>
  <c r="BB298" i="5"/>
  <c r="I298" i="5"/>
  <c r="N119" i="3"/>
  <c r="M119" i="3"/>
  <c r="N488" i="3"/>
  <c r="M488" i="3"/>
  <c r="N272" i="3"/>
  <c r="M272" i="3"/>
  <c r="N174" i="3"/>
  <c r="M174" i="3"/>
  <c r="M58" i="3"/>
  <c r="N58" i="3"/>
  <c r="N261" i="3"/>
  <c r="M261" i="3"/>
  <c r="N511" i="3"/>
  <c r="M511" i="3"/>
  <c r="L212" i="3"/>
  <c r="L338" i="3"/>
  <c r="B42" i="4"/>
  <c r="N367" i="3"/>
  <c r="M367" i="3"/>
  <c r="N235" i="3"/>
  <c r="M235" i="3"/>
  <c r="M82" i="3"/>
  <c r="N82" i="3"/>
  <c r="N247" i="3"/>
  <c r="M247" i="3"/>
  <c r="N369" i="3"/>
  <c r="M369" i="3"/>
  <c r="N105" i="3"/>
  <c r="M105" i="3"/>
  <c r="N191" i="3"/>
  <c r="M191" i="3"/>
  <c r="N441" i="3"/>
  <c r="M441" i="3"/>
  <c r="L327" i="3"/>
  <c r="N440" i="3"/>
  <c r="M440" i="3"/>
  <c r="N423" i="3"/>
  <c r="M423" i="3"/>
  <c r="CH422" i="5"/>
  <c r="BX422" i="5"/>
  <c r="BN422" i="5"/>
  <c r="BD422" i="5"/>
  <c r="AT422" i="5"/>
  <c r="AJ422" i="5"/>
  <c r="Z422" i="5"/>
  <c r="P422" i="5"/>
  <c r="F422" i="5"/>
  <c r="CG422" i="5"/>
  <c r="BW422" i="5"/>
  <c r="BM422" i="5"/>
  <c r="BC422" i="5"/>
  <c r="AS422" i="5"/>
  <c r="AI422" i="5"/>
  <c r="Y422" i="5"/>
  <c r="O422" i="5"/>
  <c r="E422" i="5"/>
  <c r="CF422" i="5"/>
  <c r="BV422" i="5"/>
  <c r="BL422" i="5"/>
  <c r="BB422" i="5"/>
  <c r="AR422" i="5"/>
  <c r="AH422" i="5"/>
  <c r="X422" i="5"/>
  <c r="N422" i="5"/>
  <c r="D422" i="5"/>
  <c r="BZ422" i="5"/>
  <c r="BP422" i="5"/>
  <c r="BF422" i="5"/>
  <c r="AV422" i="5"/>
  <c r="AL422" i="5"/>
  <c r="AB422" i="5"/>
  <c r="R422" i="5"/>
  <c r="H422" i="5"/>
  <c r="BU422" i="5"/>
  <c r="BG422" i="5"/>
  <c r="AO422" i="5"/>
  <c r="W422" i="5"/>
  <c r="I422" i="5"/>
  <c r="BT422" i="5"/>
  <c r="BE422" i="5"/>
  <c r="AN422" i="5"/>
  <c r="V422" i="5"/>
  <c r="G422" i="5"/>
  <c r="BS422" i="5"/>
  <c r="BA422" i="5"/>
  <c r="AM422" i="5"/>
  <c r="U422" i="5"/>
  <c r="CA422" i="5"/>
  <c r="BI422" i="5"/>
  <c r="AQ422" i="5"/>
  <c r="AC422" i="5"/>
  <c r="K422" i="5"/>
  <c r="BO422" i="5"/>
  <c r="AK422" i="5"/>
  <c r="L422" i="5"/>
  <c r="BK422" i="5"/>
  <c r="AG422" i="5"/>
  <c r="J422" i="5"/>
  <c r="BJ422" i="5"/>
  <c r="AF422" i="5"/>
  <c r="CB422" i="5"/>
  <c r="AX422" i="5"/>
  <c r="T422" i="5"/>
  <c r="CD422" i="5"/>
  <c r="AP422" i="5"/>
  <c r="CC422" i="5"/>
  <c r="AE422" i="5"/>
  <c r="BY422" i="5"/>
  <c r="AD422" i="5"/>
  <c r="AW422" i="5"/>
  <c r="BR422" i="5"/>
  <c r="BQ422" i="5"/>
  <c r="BH422" i="5"/>
  <c r="AZ422" i="5"/>
  <c r="AY422" i="5"/>
  <c r="AU422" i="5"/>
  <c r="Q422" i="5"/>
  <c r="CE422" i="5"/>
  <c r="AA422" i="5"/>
  <c r="S422" i="5"/>
  <c r="M422" i="5"/>
  <c r="BZ224" i="5"/>
  <c r="BP224" i="5"/>
  <c r="BF224" i="5"/>
  <c r="AV224" i="5"/>
  <c r="AL224" i="5"/>
  <c r="AB224" i="5"/>
  <c r="R224" i="5"/>
  <c r="H224" i="5"/>
  <c r="BY224" i="5"/>
  <c r="BO224" i="5"/>
  <c r="BE224" i="5"/>
  <c r="AU224" i="5"/>
  <c r="AK224" i="5"/>
  <c r="AA224" i="5"/>
  <c r="Q224" i="5"/>
  <c r="G224" i="5"/>
  <c r="CH224" i="5"/>
  <c r="BX224" i="5"/>
  <c r="BN224" i="5"/>
  <c r="BD224" i="5"/>
  <c r="AT224" i="5"/>
  <c r="AJ224" i="5"/>
  <c r="Z224" i="5"/>
  <c r="P224" i="5"/>
  <c r="F224" i="5"/>
  <c r="CA224" i="5"/>
  <c r="BQ224" i="5"/>
  <c r="BG224" i="5"/>
  <c r="AW224" i="5"/>
  <c r="AM224" i="5"/>
  <c r="AC224" i="5"/>
  <c r="S224" i="5"/>
  <c r="I224" i="5"/>
  <c r="CE224" i="5"/>
  <c r="BM224" i="5"/>
  <c r="AY224" i="5"/>
  <c r="AG224" i="5"/>
  <c r="O224" i="5"/>
  <c r="CD224" i="5"/>
  <c r="BL224" i="5"/>
  <c r="AX224" i="5"/>
  <c r="AF224" i="5"/>
  <c r="N224" i="5"/>
  <c r="CC224" i="5"/>
  <c r="BK224" i="5"/>
  <c r="AS224" i="5"/>
  <c r="AE224" i="5"/>
  <c r="M224" i="5"/>
  <c r="CF224" i="5"/>
  <c r="BR224" i="5"/>
  <c r="AZ224" i="5"/>
  <c r="AH224" i="5"/>
  <c r="T224" i="5"/>
  <c r="BV224" i="5"/>
  <c r="AR224" i="5"/>
  <c r="V224" i="5"/>
  <c r="BU224" i="5"/>
  <c r="AQ224" i="5"/>
  <c r="U224" i="5"/>
  <c r="BT224" i="5"/>
  <c r="AP224" i="5"/>
  <c r="L224" i="5"/>
  <c r="CB224" i="5"/>
  <c r="BB224" i="5"/>
  <c r="X224" i="5"/>
  <c r="AO224" i="5"/>
  <c r="AN224" i="5"/>
  <c r="CG224" i="5"/>
  <c r="AI224" i="5"/>
  <c r="BW224" i="5"/>
  <c r="AD224" i="5"/>
  <c r="BS224" i="5"/>
  <c r="Y224" i="5"/>
  <c r="BC224" i="5"/>
  <c r="E224" i="5"/>
  <c r="D224" i="5"/>
  <c r="BJ224" i="5"/>
  <c r="BI224" i="5"/>
  <c r="BH224" i="5"/>
  <c r="BA224" i="5"/>
  <c r="W224" i="5"/>
  <c r="K224" i="5"/>
  <c r="J224" i="5"/>
  <c r="BY389" i="5"/>
  <c r="BO389" i="5"/>
  <c r="BE389" i="5"/>
  <c r="AU389" i="5"/>
  <c r="AK389" i="5"/>
  <c r="AA389" i="5"/>
  <c r="Q389" i="5"/>
  <c r="G389" i="5"/>
  <c r="CH389" i="5"/>
  <c r="BW389" i="5"/>
  <c r="BL389" i="5"/>
  <c r="BA389" i="5"/>
  <c r="AP389" i="5"/>
  <c r="AE389" i="5"/>
  <c r="T389" i="5"/>
  <c r="I389" i="5"/>
  <c r="CG389" i="5"/>
  <c r="BV389" i="5"/>
  <c r="BK389" i="5"/>
  <c r="AZ389" i="5"/>
  <c r="AO389" i="5"/>
  <c r="AD389" i="5"/>
  <c r="S389" i="5"/>
  <c r="H389" i="5"/>
  <c r="CF389" i="5"/>
  <c r="BU389" i="5"/>
  <c r="BJ389" i="5"/>
  <c r="AY389" i="5"/>
  <c r="AN389" i="5"/>
  <c r="AC389" i="5"/>
  <c r="R389" i="5"/>
  <c r="F389" i="5"/>
  <c r="BZ389" i="5"/>
  <c r="BN389" i="5"/>
  <c r="BC389" i="5"/>
  <c r="AR389" i="5"/>
  <c r="AG389" i="5"/>
  <c r="V389" i="5"/>
  <c r="K389" i="5"/>
  <c r="CA389" i="5"/>
  <c r="BG389" i="5"/>
  <c r="AM389" i="5"/>
  <c r="W389" i="5"/>
  <c r="BX389" i="5"/>
  <c r="BF389" i="5"/>
  <c r="AL389" i="5"/>
  <c r="U389" i="5"/>
  <c r="BT389" i="5"/>
  <c r="BD389" i="5"/>
  <c r="AJ389" i="5"/>
  <c r="P389" i="5"/>
  <c r="CC389" i="5"/>
  <c r="BI389" i="5"/>
  <c r="AS389" i="5"/>
  <c r="Y389" i="5"/>
  <c r="E389" i="5"/>
  <c r="BM389" i="5"/>
  <c r="AF389" i="5"/>
  <c r="BH389" i="5"/>
  <c r="AB389" i="5"/>
  <c r="BB389" i="5"/>
  <c r="Z389" i="5"/>
  <c r="BP389" i="5"/>
  <c r="AH389" i="5"/>
  <c r="D389" i="5"/>
  <c r="CE389" i="5"/>
  <c r="AQ389" i="5"/>
  <c r="CD389" i="5"/>
  <c r="AI389" i="5"/>
  <c r="CB389" i="5"/>
  <c r="X389" i="5"/>
  <c r="AT389" i="5"/>
  <c r="BS389" i="5"/>
  <c r="J389" i="5"/>
  <c r="BR389" i="5"/>
  <c r="BQ389" i="5"/>
  <c r="AX389" i="5"/>
  <c r="AW389" i="5"/>
  <c r="AV389" i="5"/>
  <c r="O389" i="5"/>
  <c r="N389" i="5"/>
  <c r="M389" i="5"/>
  <c r="L389" i="5"/>
  <c r="BZ447" i="5"/>
  <c r="BP447" i="5"/>
  <c r="BF447" i="5"/>
  <c r="AV447" i="5"/>
  <c r="AL447" i="5"/>
  <c r="AB447" i="5"/>
  <c r="R447" i="5"/>
  <c r="H447" i="5"/>
  <c r="BX447" i="5"/>
  <c r="BM447" i="5"/>
  <c r="BB447" i="5"/>
  <c r="AQ447" i="5"/>
  <c r="AF447" i="5"/>
  <c r="U447" i="5"/>
  <c r="J447" i="5"/>
  <c r="CH447" i="5"/>
  <c r="BW447" i="5"/>
  <c r="BL447" i="5"/>
  <c r="BA447" i="5"/>
  <c r="AP447" i="5"/>
  <c r="AE447" i="5"/>
  <c r="T447" i="5"/>
  <c r="I447" i="5"/>
  <c r="CG447" i="5"/>
  <c r="BV447" i="5"/>
  <c r="BK447" i="5"/>
  <c r="AZ447" i="5"/>
  <c r="AO447" i="5"/>
  <c r="AD447" i="5"/>
  <c r="S447" i="5"/>
  <c r="G447" i="5"/>
  <c r="CE447" i="5"/>
  <c r="BQ447" i="5"/>
  <c r="AY447" i="5"/>
  <c r="AJ447" i="5"/>
  <c r="V447" i="5"/>
  <c r="D447" i="5"/>
  <c r="CD447" i="5"/>
  <c r="BO447" i="5"/>
  <c r="AX447" i="5"/>
  <c r="AI447" i="5"/>
  <c r="Q447" i="5"/>
  <c r="CC447" i="5"/>
  <c r="BN447" i="5"/>
  <c r="AW447" i="5"/>
  <c r="AH447" i="5"/>
  <c r="P447" i="5"/>
  <c r="BS447" i="5"/>
  <c r="BD447" i="5"/>
  <c r="AM447" i="5"/>
  <c r="X447" i="5"/>
  <c r="F447" i="5"/>
  <c r="BH447" i="5"/>
  <c r="AG447" i="5"/>
  <c r="K447" i="5"/>
  <c r="CF447" i="5"/>
  <c r="BG447" i="5"/>
  <c r="AC447" i="5"/>
  <c r="E447" i="5"/>
  <c r="CB447" i="5"/>
  <c r="BE447" i="5"/>
  <c r="AA447" i="5"/>
  <c r="CA447" i="5"/>
  <c r="BC447" i="5"/>
  <c r="Z447" i="5"/>
  <c r="BY447" i="5"/>
  <c r="AU447" i="5"/>
  <c r="Y447" i="5"/>
  <c r="BU447" i="5"/>
  <c r="AT447" i="5"/>
  <c r="W447" i="5"/>
  <c r="BT447" i="5"/>
  <c r="AS447" i="5"/>
  <c r="O447" i="5"/>
  <c r="BJ447" i="5"/>
  <c r="AN447" i="5"/>
  <c r="M447" i="5"/>
  <c r="BR447" i="5"/>
  <c r="BI447" i="5"/>
  <c r="AR447" i="5"/>
  <c r="L447" i="5"/>
  <c r="AK447" i="5"/>
  <c r="N447" i="5"/>
  <c r="CH121" i="5"/>
  <c r="BX121" i="5"/>
  <c r="BN121" i="5"/>
  <c r="BD121" i="5"/>
  <c r="AT121" i="5"/>
  <c r="AJ121" i="5"/>
  <c r="Z121" i="5"/>
  <c r="P121" i="5"/>
  <c r="F121" i="5"/>
  <c r="CG121" i="5"/>
  <c r="BW121" i="5"/>
  <c r="BM121" i="5"/>
  <c r="BC121" i="5"/>
  <c r="AS121" i="5"/>
  <c r="AI121" i="5"/>
  <c r="Y121" i="5"/>
  <c r="O121" i="5"/>
  <c r="E121" i="5"/>
  <c r="CF121" i="5"/>
  <c r="BV121" i="5"/>
  <c r="BL121" i="5"/>
  <c r="BB121" i="5"/>
  <c r="AR121" i="5"/>
  <c r="AH121" i="5"/>
  <c r="X121" i="5"/>
  <c r="N121" i="5"/>
  <c r="D121" i="5"/>
  <c r="BZ121" i="5"/>
  <c r="BP121" i="5"/>
  <c r="BF121" i="5"/>
  <c r="AV121" i="5"/>
  <c r="AL121" i="5"/>
  <c r="AB121" i="5"/>
  <c r="R121" i="5"/>
  <c r="H121" i="5"/>
  <c r="CE121" i="5"/>
  <c r="BQ121" i="5"/>
  <c r="AY121" i="5"/>
  <c r="AG121" i="5"/>
  <c r="S121" i="5"/>
  <c r="CD121" i="5"/>
  <c r="BO121" i="5"/>
  <c r="AX121" i="5"/>
  <c r="AF121" i="5"/>
  <c r="Q121" i="5"/>
  <c r="CC121" i="5"/>
  <c r="BK121" i="5"/>
  <c r="AW121" i="5"/>
  <c r="AE121" i="5"/>
  <c r="M121" i="5"/>
  <c r="BS121" i="5"/>
  <c r="BA121" i="5"/>
  <c r="AM121" i="5"/>
  <c r="U121" i="5"/>
  <c r="CA121" i="5"/>
  <c r="AZ121" i="5"/>
  <c r="W121" i="5"/>
  <c r="BY121" i="5"/>
  <c r="AU121" i="5"/>
  <c r="V121" i="5"/>
  <c r="BU121" i="5"/>
  <c r="AQ121" i="5"/>
  <c r="T121" i="5"/>
  <c r="CB121" i="5"/>
  <c r="BE121" i="5"/>
  <c r="AA121" i="5"/>
  <c r="BT121" i="5"/>
  <c r="AD121" i="5"/>
  <c r="BR121" i="5"/>
  <c r="AC121" i="5"/>
  <c r="BJ121" i="5"/>
  <c r="L121" i="5"/>
  <c r="AO121" i="5"/>
  <c r="J121" i="5"/>
  <c r="I121" i="5"/>
  <c r="G121" i="5"/>
  <c r="BI121" i="5"/>
  <c r="BH121" i="5"/>
  <c r="BG121" i="5"/>
  <c r="AP121" i="5"/>
  <c r="AN121" i="5"/>
  <c r="AK121" i="5"/>
  <c r="K121" i="5"/>
  <c r="CF190" i="5"/>
  <c r="BV190" i="5"/>
  <c r="BL190" i="5"/>
  <c r="BB190" i="5"/>
  <c r="AR190" i="5"/>
  <c r="AH190" i="5"/>
  <c r="X190" i="5"/>
  <c r="N190" i="5"/>
  <c r="D190" i="5"/>
  <c r="CE190" i="5"/>
  <c r="BU190" i="5"/>
  <c r="BK190" i="5"/>
  <c r="BA190" i="5"/>
  <c r="AQ190" i="5"/>
  <c r="AG190" i="5"/>
  <c r="W190" i="5"/>
  <c r="M190" i="5"/>
  <c r="CD190" i="5"/>
  <c r="BT190" i="5"/>
  <c r="BJ190" i="5"/>
  <c r="AZ190" i="5"/>
  <c r="AP190" i="5"/>
  <c r="AF190" i="5"/>
  <c r="V190" i="5"/>
  <c r="L190" i="5"/>
  <c r="CG190" i="5"/>
  <c r="BW190" i="5"/>
  <c r="BM190" i="5"/>
  <c r="BC190" i="5"/>
  <c r="AS190" i="5"/>
  <c r="AI190" i="5"/>
  <c r="Y190" i="5"/>
  <c r="O190" i="5"/>
  <c r="E190" i="5"/>
  <c r="BS190" i="5"/>
  <c r="BE190" i="5"/>
  <c r="AM190" i="5"/>
  <c r="U190" i="5"/>
  <c r="G190" i="5"/>
  <c r="BR190" i="5"/>
  <c r="BD190" i="5"/>
  <c r="AL190" i="5"/>
  <c r="T190" i="5"/>
  <c r="F190" i="5"/>
  <c r="BQ190" i="5"/>
  <c r="AY190" i="5"/>
  <c r="AK190" i="5"/>
  <c r="S190" i="5"/>
  <c r="BY190" i="5"/>
  <c r="BG190" i="5"/>
  <c r="AO190" i="5"/>
  <c r="AA190" i="5"/>
  <c r="I190" i="5"/>
  <c r="BN190" i="5"/>
  <c r="AJ190" i="5"/>
  <c r="J190" i="5"/>
  <c r="BI190" i="5"/>
  <c r="AE190" i="5"/>
  <c r="H190" i="5"/>
  <c r="CH190" i="5"/>
  <c r="BH190" i="5"/>
  <c r="AD190" i="5"/>
  <c r="CC190" i="5"/>
  <c r="BF190" i="5"/>
  <c r="AC190" i="5"/>
  <c r="CB190" i="5"/>
  <c r="AX190" i="5"/>
  <c r="AB190" i="5"/>
  <c r="BP190" i="5"/>
  <c r="AT190" i="5"/>
  <c r="P190" i="5"/>
  <c r="AV190" i="5"/>
  <c r="AU190" i="5"/>
  <c r="AN190" i="5"/>
  <c r="Z190" i="5"/>
  <c r="R190" i="5"/>
  <c r="CA190" i="5"/>
  <c r="Q190" i="5"/>
  <c r="BZ190" i="5"/>
  <c r="K190" i="5"/>
  <c r="BX190" i="5"/>
  <c r="BO190" i="5"/>
  <c r="AW190" i="5"/>
  <c r="CD152" i="5"/>
  <c r="BT152" i="5"/>
  <c r="BJ152" i="5"/>
  <c r="AZ152" i="5"/>
  <c r="AP152" i="5"/>
  <c r="AF152" i="5"/>
  <c r="V152" i="5"/>
  <c r="L152" i="5"/>
  <c r="CC152" i="5"/>
  <c r="BS152" i="5"/>
  <c r="BI152" i="5"/>
  <c r="AY152" i="5"/>
  <c r="AO152" i="5"/>
  <c r="AE152" i="5"/>
  <c r="U152" i="5"/>
  <c r="K152" i="5"/>
  <c r="CB152" i="5"/>
  <c r="BR152" i="5"/>
  <c r="BH152" i="5"/>
  <c r="AX152" i="5"/>
  <c r="AN152" i="5"/>
  <c r="AD152" i="5"/>
  <c r="T152" i="5"/>
  <c r="J152" i="5"/>
  <c r="CE152" i="5"/>
  <c r="BU152" i="5"/>
  <c r="BK152" i="5"/>
  <c r="BA152" i="5"/>
  <c r="AQ152" i="5"/>
  <c r="AG152" i="5"/>
  <c r="W152" i="5"/>
  <c r="M152" i="5"/>
  <c r="BW152" i="5"/>
  <c r="BE152" i="5"/>
  <c r="AM152" i="5"/>
  <c r="Y152" i="5"/>
  <c r="G152" i="5"/>
  <c r="BV152" i="5"/>
  <c r="BD152" i="5"/>
  <c r="AL152" i="5"/>
  <c r="X152" i="5"/>
  <c r="F152" i="5"/>
  <c r="BQ152" i="5"/>
  <c r="BC152" i="5"/>
  <c r="AK152" i="5"/>
  <c r="S152" i="5"/>
  <c r="E152" i="5"/>
  <c r="BY152" i="5"/>
  <c r="BG152" i="5"/>
  <c r="AS152" i="5"/>
  <c r="AA152" i="5"/>
  <c r="I152" i="5"/>
  <c r="CF152" i="5"/>
  <c r="BB152" i="5"/>
  <c r="AB152" i="5"/>
  <c r="CA152" i="5"/>
  <c r="AW152" i="5"/>
  <c r="Z152" i="5"/>
  <c r="BZ152" i="5"/>
  <c r="AV152" i="5"/>
  <c r="R152" i="5"/>
  <c r="CH152" i="5"/>
  <c r="BL152" i="5"/>
  <c r="AH152" i="5"/>
  <c r="D152" i="5"/>
  <c r="BP152" i="5"/>
  <c r="AC152" i="5"/>
  <c r="BO152" i="5"/>
  <c r="Q152" i="5"/>
  <c r="BN152" i="5"/>
  <c r="P152" i="5"/>
  <c r="BM152" i="5"/>
  <c r="O152" i="5"/>
  <c r="BF152" i="5"/>
  <c r="N152" i="5"/>
  <c r="AU152" i="5"/>
  <c r="H152" i="5"/>
  <c r="AT152" i="5"/>
  <c r="AR152" i="5"/>
  <c r="CG152" i="5"/>
  <c r="AJ152" i="5"/>
  <c r="BX152" i="5"/>
  <c r="AI152" i="5"/>
  <c r="L387" i="3"/>
  <c r="L32" i="3"/>
  <c r="L79" i="3"/>
  <c r="N330" i="3"/>
  <c r="M330" i="3"/>
  <c r="M98" i="3"/>
  <c r="N98" i="3"/>
  <c r="CA265" i="5"/>
  <c r="BQ265" i="5"/>
  <c r="BG265" i="5"/>
  <c r="AW265" i="5"/>
  <c r="AM265" i="5"/>
  <c r="AC265" i="5"/>
  <c r="S265" i="5"/>
  <c r="I265" i="5"/>
  <c r="BZ265" i="5"/>
  <c r="BP265" i="5"/>
  <c r="BF265" i="5"/>
  <c r="AV265" i="5"/>
  <c r="AL265" i="5"/>
  <c r="AB265" i="5"/>
  <c r="R265" i="5"/>
  <c r="H265" i="5"/>
  <c r="BY265" i="5"/>
  <c r="BO265" i="5"/>
  <c r="BE265" i="5"/>
  <c r="AU265" i="5"/>
  <c r="AK265" i="5"/>
  <c r="AA265" i="5"/>
  <c r="Q265" i="5"/>
  <c r="G265" i="5"/>
  <c r="CB265" i="5"/>
  <c r="BR265" i="5"/>
  <c r="BH265" i="5"/>
  <c r="AX265" i="5"/>
  <c r="AN265" i="5"/>
  <c r="AD265" i="5"/>
  <c r="T265" i="5"/>
  <c r="J265" i="5"/>
  <c r="CE265" i="5"/>
  <c r="BM265" i="5"/>
  <c r="AY265" i="5"/>
  <c r="AG265" i="5"/>
  <c r="O265" i="5"/>
  <c r="CD265" i="5"/>
  <c r="BL265" i="5"/>
  <c r="AT265" i="5"/>
  <c r="AF265" i="5"/>
  <c r="N265" i="5"/>
  <c r="CC265" i="5"/>
  <c r="BK265" i="5"/>
  <c r="AS265" i="5"/>
  <c r="AE265" i="5"/>
  <c r="M265" i="5"/>
  <c r="CF265" i="5"/>
  <c r="BN265" i="5"/>
  <c r="AZ265" i="5"/>
  <c r="AH265" i="5"/>
  <c r="P265" i="5"/>
  <c r="BJ265" i="5"/>
  <c r="AJ265" i="5"/>
  <c r="F265" i="5"/>
  <c r="BI265" i="5"/>
  <c r="AI265" i="5"/>
  <c r="E265" i="5"/>
  <c r="CH265" i="5"/>
  <c r="BD265" i="5"/>
  <c r="Z265" i="5"/>
  <c r="D265" i="5"/>
  <c r="CG265" i="5"/>
  <c r="BC265" i="5"/>
  <c r="Y265" i="5"/>
  <c r="BX265" i="5"/>
  <c r="BB265" i="5"/>
  <c r="X265" i="5"/>
  <c r="BW265" i="5"/>
  <c r="BA265" i="5"/>
  <c r="W265" i="5"/>
  <c r="BV265" i="5"/>
  <c r="AR265" i="5"/>
  <c r="V265" i="5"/>
  <c r="BS265" i="5"/>
  <c r="AO265" i="5"/>
  <c r="K265" i="5"/>
  <c r="U265" i="5"/>
  <c r="L265" i="5"/>
  <c r="BU265" i="5"/>
  <c r="BT265" i="5"/>
  <c r="AQ265" i="5"/>
  <c r="AP265" i="5"/>
  <c r="CA297" i="5"/>
  <c r="BQ297" i="5"/>
  <c r="BG297" i="5"/>
  <c r="AW297" i="5"/>
  <c r="AM297" i="5"/>
  <c r="AC297" i="5"/>
  <c r="S297" i="5"/>
  <c r="I297" i="5"/>
  <c r="BZ297" i="5"/>
  <c r="BP297" i="5"/>
  <c r="BF297" i="5"/>
  <c r="AV297" i="5"/>
  <c r="AL297" i="5"/>
  <c r="AB297" i="5"/>
  <c r="R297" i="5"/>
  <c r="H297" i="5"/>
  <c r="BY297" i="5"/>
  <c r="BO297" i="5"/>
  <c r="BE297" i="5"/>
  <c r="AU297" i="5"/>
  <c r="AK297" i="5"/>
  <c r="AA297" i="5"/>
  <c r="Q297" i="5"/>
  <c r="G297" i="5"/>
  <c r="CB297" i="5"/>
  <c r="BL297" i="5"/>
  <c r="AY297" i="5"/>
  <c r="AI297" i="5"/>
  <c r="V297" i="5"/>
  <c r="F297" i="5"/>
  <c r="BX297" i="5"/>
  <c r="BK297" i="5"/>
  <c r="AX297" i="5"/>
  <c r="AH297" i="5"/>
  <c r="U297" i="5"/>
  <c r="E297" i="5"/>
  <c r="BW297" i="5"/>
  <c r="BJ297" i="5"/>
  <c r="AT297" i="5"/>
  <c r="AG297" i="5"/>
  <c r="T297" i="5"/>
  <c r="D297" i="5"/>
  <c r="CC297" i="5"/>
  <c r="BM297" i="5"/>
  <c r="AZ297" i="5"/>
  <c r="AJ297" i="5"/>
  <c r="W297" i="5"/>
  <c r="J297" i="5"/>
  <c r="CD297" i="5"/>
  <c r="BC297" i="5"/>
  <c r="AE297" i="5"/>
  <c r="K297" i="5"/>
  <c r="BV297" i="5"/>
  <c r="BB297" i="5"/>
  <c r="AD297" i="5"/>
  <c r="BU297" i="5"/>
  <c r="BA297" i="5"/>
  <c r="Z297" i="5"/>
  <c r="CE297" i="5"/>
  <c r="BD297" i="5"/>
  <c r="AF297" i="5"/>
  <c r="L297" i="5"/>
  <c r="AS297" i="5"/>
  <c r="N297" i="5"/>
  <c r="CH297" i="5"/>
  <c r="AR297" i="5"/>
  <c r="M297" i="5"/>
  <c r="CG297" i="5"/>
  <c r="AQ297" i="5"/>
  <c r="CF297" i="5"/>
  <c r="AP297" i="5"/>
  <c r="BT297" i="5"/>
  <c r="AO297" i="5"/>
  <c r="BS297" i="5"/>
  <c r="AN297" i="5"/>
  <c r="BR297" i="5"/>
  <c r="Y297" i="5"/>
  <c r="BN297" i="5"/>
  <c r="X297" i="5"/>
  <c r="BI297" i="5"/>
  <c r="P297" i="5"/>
  <c r="BH297" i="5"/>
  <c r="O297" i="5"/>
  <c r="CG311" i="5"/>
  <c r="BW311" i="5"/>
  <c r="BM311" i="5"/>
  <c r="BC311" i="5"/>
  <c r="AS311" i="5"/>
  <c r="AI311" i="5"/>
  <c r="Y311" i="5"/>
  <c r="O311" i="5"/>
  <c r="E311" i="5"/>
  <c r="CF311" i="5"/>
  <c r="BV311" i="5"/>
  <c r="BL311" i="5"/>
  <c r="BB311" i="5"/>
  <c r="AR311" i="5"/>
  <c r="AH311" i="5"/>
  <c r="X311" i="5"/>
  <c r="N311" i="5"/>
  <c r="D311" i="5"/>
  <c r="CE311" i="5"/>
  <c r="BU311" i="5"/>
  <c r="BK311" i="5"/>
  <c r="BA311" i="5"/>
  <c r="AQ311" i="5"/>
  <c r="AG311" i="5"/>
  <c r="W311" i="5"/>
  <c r="M311" i="5"/>
  <c r="CH311" i="5"/>
  <c r="BX311" i="5"/>
  <c r="BN311" i="5"/>
  <c r="BD311" i="5"/>
  <c r="AT311" i="5"/>
  <c r="AJ311" i="5"/>
  <c r="Z311" i="5"/>
  <c r="P311" i="5"/>
  <c r="F311" i="5"/>
  <c r="CD311" i="5"/>
  <c r="BP311" i="5"/>
  <c r="AX311" i="5"/>
  <c r="AF311" i="5"/>
  <c r="R311" i="5"/>
  <c r="CC311" i="5"/>
  <c r="BO311" i="5"/>
  <c r="AW311" i="5"/>
  <c r="AE311" i="5"/>
  <c r="Q311" i="5"/>
  <c r="CB311" i="5"/>
  <c r="BJ311" i="5"/>
  <c r="AV311" i="5"/>
  <c r="AD311" i="5"/>
  <c r="L311" i="5"/>
  <c r="CA311" i="5"/>
  <c r="BZ311" i="5"/>
  <c r="BH311" i="5"/>
  <c r="AP311" i="5"/>
  <c r="AB311" i="5"/>
  <c r="J311" i="5"/>
  <c r="BY311" i="5"/>
  <c r="BG311" i="5"/>
  <c r="AO311" i="5"/>
  <c r="AA311" i="5"/>
  <c r="I311" i="5"/>
  <c r="BT311" i="5"/>
  <c r="BF311" i="5"/>
  <c r="AN311" i="5"/>
  <c r="V311" i="5"/>
  <c r="H311" i="5"/>
  <c r="BS311" i="5"/>
  <c r="BE311" i="5"/>
  <c r="AM311" i="5"/>
  <c r="U311" i="5"/>
  <c r="G311" i="5"/>
  <c r="BR311" i="5"/>
  <c r="AZ311" i="5"/>
  <c r="AL311" i="5"/>
  <c r="T311" i="5"/>
  <c r="BQ311" i="5"/>
  <c r="AY311" i="5"/>
  <c r="AK311" i="5"/>
  <c r="S311" i="5"/>
  <c r="BI311" i="5"/>
  <c r="AU311" i="5"/>
  <c r="AC311" i="5"/>
  <c r="K311" i="5"/>
  <c r="CF180" i="5"/>
  <c r="BV180" i="5"/>
  <c r="BL180" i="5"/>
  <c r="BB180" i="5"/>
  <c r="AR180" i="5"/>
  <c r="AH180" i="5"/>
  <c r="X180" i="5"/>
  <c r="N180" i="5"/>
  <c r="D180" i="5"/>
  <c r="CE180" i="5"/>
  <c r="BU180" i="5"/>
  <c r="BK180" i="5"/>
  <c r="BA180" i="5"/>
  <c r="AQ180" i="5"/>
  <c r="AG180" i="5"/>
  <c r="W180" i="5"/>
  <c r="M180" i="5"/>
  <c r="CD180" i="5"/>
  <c r="BT180" i="5"/>
  <c r="BJ180" i="5"/>
  <c r="AZ180" i="5"/>
  <c r="AP180" i="5"/>
  <c r="AF180" i="5"/>
  <c r="V180" i="5"/>
  <c r="L180" i="5"/>
  <c r="CG180" i="5"/>
  <c r="BW180" i="5"/>
  <c r="BM180" i="5"/>
  <c r="BC180" i="5"/>
  <c r="AS180" i="5"/>
  <c r="AI180" i="5"/>
  <c r="Y180" i="5"/>
  <c r="O180" i="5"/>
  <c r="E180" i="5"/>
  <c r="CC180" i="5"/>
  <c r="BO180" i="5"/>
  <c r="AW180" i="5"/>
  <c r="AE180" i="5"/>
  <c r="Q180" i="5"/>
  <c r="CB180" i="5"/>
  <c r="BN180" i="5"/>
  <c r="AV180" i="5"/>
  <c r="AD180" i="5"/>
  <c r="P180" i="5"/>
  <c r="CA180" i="5"/>
  <c r="BI180" i="5"/>
  <c r="AU180" i="5"/>
  <c r="AC180" i="5"/>
  <c r="K180" i="5"/>
  <c r="BQ180" i="5"/>
  <c r="AY180" i="5"/>
  <c r="AK180" i="5"/>
  <c r="S180" i="5"/>
  <c r="BH180" i="5"/>
  <c r="AL180" i="5"/>
  <c r="H180" i="5"/>
  <c r="BG180" i="5"/>
  <c r="AJ180" i="5"/>
  <c r="G180" i="5"/>
  <c r="BF180" i="5"/>
  <c r="AB180" i="5"/>
  <c r="F180" i="5"/>
  <c r="CH180" i="5"/>
  <c r="BZ180" i="5"/>
  <c r="BR180" i="5"/>
  <c r="AN180" i="5"/>
  <c r="J180" i="5"/>
  <c r="BX180" i="5"/>
  <c r="Z180" i="5"/>
  <c r="BS180" i="5"/>
  <c r="U180" i="5"/>
  <c r="BP180" i="5"/>
  <c r="T180" i="5"/>
  <c r="BE180" i="5"/>
  <c r="R180" i="5"/>
  <c r="BD180" i="5"/>
  <c r="I180" i="5"/>
  <c r="AX180" i="5"/>
  <c r="AT180" i="5"/>
  <c r="AO180" i="5"/>
  <c r="AM180" i="5"/>
  <c r="BY180" i="5"/>
  <c r="AA180" i="5"/>
  <c r="CG61" i="5"/>
  <c r="BW61" i="5"/>
  <c r="BM61" i="5"/>
  <c r="BC61" i="5"/>
  <c r="AS61" i="5"/>
  <c r="AI61" i="5"/>
  <c r="Y61" i="5"/>
  <c r="O61" i="5"/>
  <c r="E61" i="5"/>
  <c r="CF61" i="5"/>
  <c r="BV61" i="5"/>
  <c r="BL61" i="5"/>
  <c r="BB61" i="5"/>
  <c r="AR61" i="5"/>
  <c r="AH61" i="5"/>
  <c r="X61" i="5"/>
  <c r="N61" i="5"/>
  <c r="D61" i="5"/>
  <c r="CE61" i="5"/>
  <c r="BU61" i="5"/>
  <c r="BK61" i="5"/>
  <c r="BA61" i="5"/>
  <c r="AQ61" i="5"/>
  <c r="AG61" i="5"/>
  <c r="W61" i="5"/>
  <c r="M61" i="5"/>
  <c r="CH61" i="5"/>
  <c r="BX61" i="5"/>
  <c r="BN61" i="5"/>
  <c r="BD61" i="5"/>
  <c r="AT61" i="5"/>
  <c r="AJ61" i="5"/>
  <c r="Z61" i="5"/>
  <c r="P61" i="5"/>
  <c r="F61" i="5"/>
  <c r="BZ61" i="5"/>
  <c r="BH61" i="5"/>
  <c r="AP61" i="5"/>
  <c r="AB61" i="5"/>
  <c r="J61" i="5"/>
  <c r="BY61" i="5"/>
  <c r="BG61" i="5"/>
  <c r="AO61" i="5"/>
  <c r="AA61" i="5"/>
  <c r="I61" i="5"/>
  <c r="BT61" i="5"/>
  <c r="BF61" i="5"/>
  <c r="AN61" i="5"/>
  <c r="V61" i="5"/>
  <c r="H61" i="5"/>
  <c r="CC61" i="5"/>
  <c r="BO61" i="5"/>
  <c r="AW61" i="5"/>
  <c r="AE61" i="5"/>
  <c r="Q61" i="5"/>
  <c r="BP61" i="5"/>
  <c r="AL61" i="5"/>
  <c r="K61" i="5"/>
  <c r="BJ61" i="5"/>
  <c r="AK61" i="5"/>
  <c r="G61" i="5"/>
  <c r="BI61" i="5"/>
  <c r="AF61" i="5"/>
  <c r="BE61" i="5"/>
  <c r="AD61" i="5"/>
  <c r="CD61" i="5"/>
  <c r="AZ61" i="5"/>
  <c r="AC61" i="5"/>
  <c r="CB61" i="5"/>
  <c r="AY61" i="5"/>
  <c r="U61" i="5"/>
  <c r="CA61" i="5"/>
  <c r="AX61" i="5"/>
  <c r="T61" i="5"/>
  <c r="BS61" i="5"/>
  <c r="AV61" i="5"/>
  <c r="S61" i="5"/>
  <c r="BR61" i="5"/>
  <c r="AU61" i="5"/>
  <c r="R61" i="5"/>
  <c r="BQ61" i="5"/>
  <c r="AM61" i="5"/>
  <c r="L61" i="5"/>
  <c r="N399" i="3"/>
  <c r="M399" i="3"/>
  <c r="N346" i="3"/>
  <c r="M346" i="3"/>
  <c r="N224" i="3"/>
  <c r="M224" i="3"/>
  <c r="N503" i="3"/>
  <c r="M503" i="3"/>
  <c r="N245" i="3"/>
  <c r="M245" i="3"/>
  <c r="N196" i="3"/>
  <c r="M196" i="3"/>
  <c r="N521" i="3"/>
  <c r="M521" i="3"/>
  <c r="CH101" i="5"/>
  <c r="BX101" i="5"/>
  <c r="BN101" i="5"/>
  <c r="BD101" i="5"/>
  <c r="AT101" i="5"/>
  <c r="AJ101" i="5"/>
  <c r="Z101" i="5"/>
  <c r="P101" i="5"/>
  <c r="F101" i="5"/>
  <c r="CF101" i="5"/>
  <c r="BV101" i="5"/>
  <c r="BL101" i="5"/>
  <c r="BB101" i="5"/>
  <c r="AR101" i="5"/>
  <c r="AH101" i="5"/>
  <c r="X101" i="5"/>
  <c r="N101" i="5"/>
  <c r="D101" i="5"/>
  <c r="CB101" i="5"/>
  <c r="BP101" i="5"/>
  <c r="BC101" i="5"/>
  <c r="AP101" i="5"/>
  <c r="AD101" i="5"/>
  <c r="R101" i="5"/>
  <c r="E101" i="5"/>
  <c r="BZ101" i="5"/>
  <c r="BM101" i="5"/>
  <c r="AZ101" i="5"/>
  <c r="AN101" i="5"/>
  <c r="AB101" i="5"/>
  <c r="O101" i="5"/>
  <c r="CE101" i="5"/>
  <c r="BQ101" i="5"/>
  <c r="AY101" i="5"/>
  <c r="AK101" i="5"/>
  <c r="U101" i="5"/>
  <c r="G101" i="5"/>
  <c r="CD101" i="5"/>
  <c r="BO101" i="5"/>
  <c r="AX101" i="5"/>
  <c r="AI101" i="5"/>
  <c r="T101" i="5"/>
  <c r="CC101" i="5"/>
  <c r="BK101" i="5"/>
  <c r="AW101" i="5"/>
  <c r="AG101" i="5"/>
  <c r="S101" i="5"/>
  <c r="CG101" i="5"/>
  <c r="BR101" i="5"/>
  <c r="BA101" i="5"/>
  <c r="AL101" i="5"/>
  <c r="V101" i="5"/>
  <c r="H101" i="5"/>
  <c r="BH101" i="5"/>
  <c r="AF101" i="5"/>
  <c r="J101" i="5"/>
  <c r="BG101" i="5"/>
  <c r="AE101" i="5"/>
  <c r="I101" i="5"/>
  <c r="CA101" i="5"/>
  <c r="BF101" i="5"/>
  <c r="AC101" i="5"/>
  <c r="BS101" i="5"/>
  <c r="AQ101" i="5"/>
  <c r="M101" i="5"/>
  <c r="BT101" i="5"/>
  <c r="Y101" i="5"/>
  <c r="BJ101" i="5"/>
  <c r="W101" i="5"/>
  <c r="BI101" i="5"/>
  <c r="Q101" i="5"/>
  <c r="BE101" i="5"/>
  <c r="L101" i="5"/>
  <c r="AV101" i="5"/>
  <c r="K101" i="5"/>
  <c r="AU101" i="5"/>
  <c r="AS101" i="5"/>
  <c r="BY101" i="5"/>
  <c r="AO101" i="5"/>
  <c r="BW101" i="5"/>
  <c r="AM101" i="5"/>
  <c r="BU101" i="5"/>
  <c r="AA101" i="5"/>
  <c r="CB122" i="5"/>
  <c r="BR122" i="5"/>
  <c r="BH122" i="5"/>
  <c r="AX122" i="5"/>
  <c r="AN122" i="5"/>
  <c r="AD122" i="5"/>
  <c r="T122" i="5"/>
  <c r="J122" i="5"/>
  <c r="CA122" i="5"/>
  <c r="BQ122" i="5"/>
  <c r="BG122" i="5"/>
  <c r="AW122" i="5"/>
  <c r="AM122" i="5"/>
  <c r="AC122" i="5"/>
  <c r="S122" i="5"/>
  <c r="I122" i="5"/>
  <c r="BZ122" i="5"/>
  <c r="BP122" i="5"/>
  <c r="BF122" i="5"/>
  <c r="AV122" i="5"/>
  <c r="AL122" i="5"/>
  <c r="AB122" i="5"/>
  <c r="R122" i="5"/>
  <c r="H122" i="5"/>
  <c r="CD122" i="5"/>
  <c r="BT122" i="5"/>
  <c r="BJ122" i="5"/>
  <c r="AZ122" i="5"/>
  <c r="AP122" i="5"/>
  <c r="AF122" i="5"/>
  <c r="V122" i="5"/>
  <c r="L122" i="5"/>
  <c r="CE122" i="5"/>
  <c r="BM122" i="5"/>
  <c r="AU122" i="5"/>
  <c r="AG122" i="5"/>
  <c r="O122" i="5"/>
  <c r="CC122" i="5"/>
  <c r="BL122" i="5"/>
  <c r="AT122" i="5"/>
  <c r="AE122" i="5"/>
  <c r="N122" i="5"/>
  <c r="BY122" i="5"/>
  <c r="BK122" i="5"/>
  <c r="AS122" i="5"/>
  <c r="AA122" i="5"/>
  <c r="M122" i="5"/>
  <c r="CG122" i="5"/>
  <c r="BO122" i="5"/>
  <c r="BA122" i="5"/>
  <c r="AI122" i="5"/>
  <c r="Q122" i="5"/>
  <c r="BW122" i="5"/>
  <c r="AY122" i="5"/>
  <c r="W122" i="5"/>
  <c r="BV122" i="5"/>
  <c r="AR122" i="5"/>
  <c r="U122" i="5"/>
  <c r="BU122" i="5"/>
  <c r="AQ122" i="5"/>
  <c r="P122" i="5"/>
  <c r="BX122" i="5"/>
  <c r="BB122" i="5"/>
  <c r="X122" i="5"/>
  <c r="CH122" i="5"/>
  <c r="AJ122" i="5"/>
  <c r="CF122" i="5"/>
  <c r="AH122" i="5"/>
  <c r="BS122" i="5"/>
  <c r="Z122" i="5"/>
  <c r="BC122" i="5"/>
  <c r="E122" i="5"/>
  <c r="F122" i="5"/>
  <c r="BN122" i="5"/>
  <c r="D122" i="5"/>
  <c r="BI122" i="5"/>
  <c r="BE122" i="5"/>
  <c r="BD122" i="5"/>
  <c r="AO122" i="5"/>
  <c r="AK122" i="5"/>
  <c r="Y122" i="5"/>
  <c r="K122" i="5"/>
  <c r="G122" i="5"/>
  <c r="CB212" i="5"/>
  <c r="BR212" i="5"/>
  <c r="BH212" i="5"/>
  <c r="AX212" i="5"/>
  <c r="AN212" i="5"/>
  <c r="AD212" i="5"/>
  <c r="T212" i="5"/>
  <c r="J212" i="5"/>
  <c r="CA212" i="5"/>
  <c r="BQ212" i="5"/>
  <c r="BG212" i="5"/>
  <c r="AW212" i="5"/>
  <c r="AM212" i="5"/>
  <c r="AC212" i="5"/>
  <c r="S212" i="5"/>
  <c r="I212" i="5"/>
  <c r="BZ212" i="5"/>
  <c r="BP212" i="5"/>
  <c r="BF212" i="5"/>
  <c r="AV212" i="5"/>
  <c r="AL212" i="5"/>
  <c r="AB212" i="5"/>
  <c r="R212" i="5"/>
  <c r="H212" i="5"/>
  <c r="CC212" i="5"/>
  <c r="BS212" i="5"/>
  <c r="BI212" i="5"/>
  <c r="AY212" i="5"/>
  <c r="AO212" i="5"/>
  <c r="AE212" i="5"/>
  <c r="U212" i="5"/>
  <c r="K212" i="5"/>
  <c r="CE212" i="5"/>
  <c r="BM212" i="5"/>
  <c r="AU212" i="5"/>
  <c r="AG212" i="5"/>
  <c r="O212" i="5"/>
  <c r="CD212" i="5"/>
  <c r="BL212" i="5"/>
  <c r="AT212" i="5"/>
  <c r="AF212" i="5"/>
  <c r="N212" i="5"/>
  <c r="BY212" i="5"/>
  <c r="BK212" i="5"/>
  <c r="AS212" i="5"/>
  <c r="AA212" i="5"/>
  <c r="M212" i="5"/>
  <c r="CF212" i="5"/>
  <c r="BN212" i="5"/>
  <c r="AZ212" i="5"/>
  <c r="AH212" i="5"/>
  <c r="P212" i="5"/>
  <c r="BX212" i="5"/>
  <c r="BB212" i="5"/>
  <c r="X212" i="5"/>
  <c r="BW212" i="5"/>
  <c r="BA212" i="5"/>
  <c r="W212" i="5"/>
  <c r="BV212" i="5"/>
  <c r="AR212" i="5"/>
  <c r="V212" i="5"/>
  <c r="CH212" i="5"/>
  <c r="BD212" i="5"/>
  <c r="Z212" i="5"/>
  <c r="D212" i="5"/>
  <c r="BE212" i="5"/>
  <c r="G212" i="5"/>
  <c r="BC212" i="5"/>
  <c r="F212" i="5"/>
  <c r="AQ212" i="5"/>
  <c r="E212" i="5"/>
  <c r="AP212" i="5"/>
  <c r="AK212" i="5"/>
  <c r="BO212" i="5"/>
  <c r="Q212" i="5"/>
  <c r="CG212" i="5"/>
  <c r="BU212" i="5"/>
  <c r="BT212" i="5"/>
  <c r="BJ212" i="5"/>
  <c r="AJ212" i="5"/>
  <c r="AI212" i="5"/>
  <c r="Y212" i="5"/>
  <c r="L212" i="5"/>
  <c r="N452" i="3"/>
  <c r="M452" i="3"/>
  <c r="L47" i="3"/>
  <c r="M242" i="3"/>
  <c r="N242" i="3"/>
  <c r="CA392" i="5"/>
  <c r="BQ392" i="5"/>
  <c r="BG392" i="5"/>
  <c r="AW392" i="5"/>
  <c r="AM392" i="5"/>
  <c r="AC392" i="5"/>
  <c r="S392" i="5"/>
  <c r="I392" i="5"/>
  <c r="CF392" i="5"/>
  <c r="BU392" i="5"/>
  <c r="BJ392" i="5"/>
  <c r="AY392" i="5"/>
  <c r="AN392" i="5"/>
  <c r="AB392" i="5"/>
  <c r="Q392" i="5"/>
  <c r="F392" i="5"/>
  <c r="CE392" i="5"/>
  <c r="BT392" i="5"/>
  <c r="BI392" i="5"/>
  <c r="AX392" i="5"/>
  <c r="AL392" i="5"/>
  <c r="AA392" i="5"/>
  <c r="P392" i="5"/>
  <c r="E392" i="5"/>
  <c r="CD392" i="5"/>
  <c r="BS392" i="5"/>
  <c r="BH392" i="5"/>
  <c r="AV392" i="5"/>
  <c r="AK392" i="5"/>
  <c r="Z392" i="5"/>
  <c r="O392" i="5"/>
  <c r="D392" i="5"/>
  <c r="CH392" i="5"/>
  <c r="BW392" i="5"/>
  <c r="BL392" i="5"/>
  <c r="BA392" i="5"/>
  <c r="AP392" i="5"/>
  <c r="AE392" i="5"/>
  <c r="T392" i="5"/>
  <c r="H392" i="5"/>
  <c r="BZ392" i="5"/>
  <c r="BF392" i="5"/>
  <c r="AQ392" i="5"/>
  <c r="W392" i="5"/>
  <c r="BY392" i="5"/>
  <c r="BE392" i="5"/>
  <c r="AO392" i="5"/>
  <c r="V392" i="5"/>
  <c r="BX392" i="5"/>
  <c r="BD392" i="5"/>
  <c r="AJ392" i="5"/>
  <c r="U392" i="5"/>
  <c r="CC392" i="5"/>
  <c r="BM392" i="5"/>
  <c r="AS392" i="5"/>
  <c r="Y392" i="5"/>
  <c r="J392" i="5"/>
  <c r="CG392" i="5"/>
  <c r="AZ392" i="5"/>
  <c r="R392" i="5"/>
  <c r="CB392" i="5"/>
  <c r="AU392" i="5"/>
  <c r="N392" i="5"/>
  <c r="BV392" i="5"/>
  <c r="AT392" i="5"/>
  <c r="M392" i="5"/>
  <c r="BB392" i="5"/>
  <c r="X392" i="5"/>
  <c r="AH392" i="5"/>
  <c r="AG392" i="5"/>
  <c r="BR392" i="5"/>
  <c r="AF392" i="5"/>
  <c r="AI392" i="5"/>
  <c r="BP392" i="5"/>
  <c r="BO392" i="5"/>
  <c r="BN392" i="5"/>
  <c r="BK392" i="5"/>
  <c r="BC392" i="5"/>
  <c r="AR392" i="5"/>
  <c r="AD392" i="5"/>
  <c r="L392" i="5"/>
  <c r="K392" i="5"/>
  <c r="G392" i="5"/>
  <c r="CD433" i="5"/>
  <c r="BT433" i="5"/>
  <c r="BJ433" i="5"/>
  <c r="AZ433" i="5"/>
  <c r="AP433" i="5"/>
  <c r="AF433" i="5"/>
  <c r="V433" i="5"/>
  <c r="L433" i="5"/>
  <c r="CE433" i="5"/>
  <c r="BS433" i="5"/>
  <c r="BH433" i="5"/>
  <c r="AW433" i="5"/>
  <c r="AL433" i="5"/>
  <c r="AA433" i="5"/>
  <c r="P433" i="5"/>
  <c r="E433" i="5"/>
  <c r="CC433" i="5"/>
  <c r="BR433" i="5"/>
  <c r="BG433" i="5"/>
  <c r="AV433" i="5"/>
  <c r="AK433" i="5"/>
  <c r="Z433" i="5"/>
  <c r="O433" i="5"/>
  <c r="D433" i="5"/>
  <c r="CB433" i="5"/>
  <c r="BQ433" i="5"/>
  <c r="BF433" i="5"/>
  <c r="AU433" i="5"/>
  <c r="AJ433" i="5"/>
  <c r="Y433" i="5"/>
  <c r="N433" i="5"/>
  <c r="CG433" i="5"/>
  <c r="BV433" i="5"/>
  <c r="BK433" i="5"/>
  <c r="AY433" i="5"/>
  <c r="AN433" i="5"/>
  <c r="AC433" i="5"/>
  <c r="R433" i="5"/>
  <c r="G433" i="5"/>
  <c r="CH433" i="5"/>
  <c r="BN433" i="5"/>
  <c r="AT433" i="5"/>
  <c r="AD433" i="5"/>
  <c r="J433" i="5"/>
  <c r="CF433" i="5"/>
  <c r="BM433" i="5"/>
  <c r="AS433" i="5"/>
  <c r="AB433" i="5"/>
  <c r="I433" i="5"/>
  <c r="CA433" i="5"/>
  <c r="BL433" i="5"/>
  <c r="AR433" i="5"/>
  <c r="X433" i="5"/>
  <c r="H433" i="5"/>
  <c r="BP433" i="5"/>
  <c r="BA433" i="5"/>
  <c r="AG433" i="5"/>
  <c r="M433" i="5"/>
  <c r="BD433" i="5"/>
  <c r="W433" i="5"/>
  <c r="BC433" i="5"/>
  <c r="U433" i="5"/>
  <c r="BZ433" i="5"/>
  <c r="BB433" i="5"/>
  <c r="T433" i="5"/>
  <c r="BU433" i="5"/>
  <c r="AM433" i="5"/>
  <c r="F433" i="5"/>
  <c r="AI433" i="5"/>
  <c r="BY433" i="5"/>
  <c r="AH433" i="5"/>
  <c r="BX433" i="5"/>
  <c r="AE433" i="5"/>
  <c r="AQ433" i="5"/>
  <c r="BW433" i="5"/>
  <c r="BO433" i="5"/>
  <c r="BI433" i="5"/>
  <c r="BE433" i="5"/>
  <c r="AX433" i="5"/>
  <c r="AO433" i="5"/>
  <c r="K433" i="5"/>
  <c r="S433" i="5"/>
  <c r="Q433" i="5"/>
  <c r="CH246" i="5"/>
  <c r="BX246" i="5"/>
  <c r="BN246" i="5"/>
  <c r="BD246" i="5"/>
  <c r="AT246" i="5"/>
  <c r="AJ246" i="5"/>
  <c r="Z246" i="5"/>
  <c r="P246" i="5"/>
  <c r="F246" i="5"/>
  <c r="CG246" i="5"/>
  <c r="BW246" i="5"/>
  <c r="BM246" i="5"/>
  <c r="BC246" i="5"/>
  <c r="AS246" i="5"/>
  <c r="AI246" i="5"/>
  <c r="Y246" i="5"/>
  <c r="O246" i="5"/>
  <c r="E246" i="5"/>
  <c r="CF246" i="5"/>
  <c r="BV246" i="5"/>
  <c r="BL246" i="5"/>
  <c r="BB246" i="5"/>
  <c r="AR246" i="5"/>
  <c r="AH246" i="5"/>
  <c r="X246" i="5"/>
  <c r="N246" i="5"/>
  <c r="D246" i="5"/>
  <c r="BY246" i="5"/>
  <c r="BO246" i="5"/>
  <c r="BE246" i="5"/>
  <c r="AU246" i="5"/>
  <c r="AK246" i="5"/>
  <c r="AA246" i="5"/>
  <c r="Q246" i="5"/>
  <c r="G246" i="5"/>
  <c r="BU246" i="5"/>
  <c r="BG246" i="5"/>
  <c r="AO246" i="5"/>
  <c r="W246" i="5"/>
  <c r="I246" i="5"/>
  <c r="BT246" i="5"/>
  <c r="BF246" i="5"/>
  <c r="AN246" i="5"/>
  <c r="V246" i="5"/>
  <c r="H246" i="5"/>
  <c r="BS246" i="5"/>
  <c r="BA246" i="5"/>
  <c r="AM246" i="5"/>
  <c r="U246" i="5"/>
  <c r="BZ246" i="5"/>
  <c r="BH246" i="5"/>
  <c r="AP246" i="5"/>
  <c r="AB246" i="5"/>
  <c r="J246" i="5"/>
  <c r="BR246" i="5"/>
  <c r="AV246" i="5"/>
  <c r="R246" i="5"/>
  <c r="BQ246" i="5"/>
  <c r="AQ246" i="5"/>
  <c r="M246" i="5"/>
  <c r="BP246" i="5"/>
  <c r="AL246" i="5"/>
  <c r="L246" i="5"/>
  <c r="CB246" i="5"/>
  <c r="AX246" i="5"/>
  <c r="T246" i="5"/>
  <c r="AY246" i="5"/>
  <c r="AW246" i="5"/>
  <c r="CE246" i="5"/>
  <c r="AG246" i="5"/>
  <c r="CD246" i="5"/>
  <c r="AF246" i="5"/>
  <c r="CC246" i="5"/>
  <c r="AE246" i="5"/>
  <c r="CA246" i="5"/>
  <c r="AD246" i="5"/>
  <c r="BK246" i="5"/>
  <c r="AC246" i="5"/>
  <c r="BJ246" i="5"/>
  <c r="S246" i="5"/>
  <c r="BI246" i="5"/>
  <c r="K246" i="5"/>
  <c r="AZ246" i="5"/>
  <c r="BZ488" i="5"/>
  <c r="BP488" i="5"/>
  <c r="BF488" i="5"/>
  <c r="AV488" i="5"/>
  <c r="AL488" i="5"/>
  <c r="AB488" i="5"/>
  <c r="R488" i="5"/>
  <c r="H488" i="5"/>
  <c r="BY488" i="5"/>
  <c r="BO488" i="5"/>
  <c r="BE488" i="5"/>
  <c r="AU488" i="5"/>
  <c r="AK488" i="5"/>
  <c r="AA488" i="5"/>
  <c r="Q488" i="5"/>
  <c r="G488" i="5"/>
  <c r="CH488" i="5"/>
  <c r="BX488" i="5"/>
  <c r="BN488" i="5"/>
  <c r="BD488" i="5"/>
  <c r="AT488" i="5"/>
  <c r="AJ488" i="5"/>
  <c r="Z488" i="5"/>
  <c r="P488" i="5"/>
  <c r="F488" i="5"/>
  <c r="CB488" i="5"/>
  <c r="BR488" i="5"/>
  <c r="BH488" i="5"/>
  <c r="AX488" i="5"/>
  <c r="AN488" i="5"/>
  <c r="AD488" i="5"/>
  <c r="T488" i="5"/>
  <c r="J488" i="5"/>
  <c r="CA488" i="5"/>
  <c r="BJ488" i="5"/>
  <c r="AR488" i="5"/>
  <c r="AC488" i="5"/>
  <c r="L488" i="5"/>
  <c r="BW488" i="5"/>
  <c r="BI488" i="5"/>
  <c r="AQ488" i="5"/>
  <c r="Y488" i="5"/>
  <c r="K488" i="5"/>
  <c r="BV488" i="5"/>
  <c r="BG488" i="5"/>
  <c r="AP488" i="5"/>
  <c r="X488" i="5"/>
  <c r="I488" i="5"/>
  <c r="CD488" i="5"/>
  <c r="BL488" i="5"/>
  <c r="AW488" i="5"/>
  <c r="AF488" i="5"/>
  <c r="N488" i="5"/>
  <c r="CG488" i="5"/>
  <c r="BC488" i="5"/>
  <c r="AG488" i="5"/>
  <c r="CF488" i="5"/>
  <c r="BB488" i="5"/>
  <c r="AE488" i="5"/>
  <c r="CE488" i="5"/>
  <c r="BA488" i="5"/>
  <c r="W488" i="5"/>
  <c r="CC488" i="5"/>
  <c r="AZ488" i="5"/>
  <c r="V488" i="5"/>
  <c r="BU488" i="5"/>
  <c r="AY488" i="5"/>
  <c r="U488" i="5"/>
  <c r="BT488" i="5"/>
  <c r="AS488" i="5"/>
  <c r="S488" i="5"/>
  <c r="BS488" i="5"/>
  <c r="AO488" i="5"/>
  <c r="O488" i="5"/>
  <c r="BQ488" i="5"/>
  <c r="AM488" i="5"/>
  <c r="M488" i="5"/>
  <c r="BM488" i="5"/>
  <c r="AI488" i="5"/>
  <c r="E488" i="5"/>
  <c r="D488" i="5"/>
  <c r="BK488" i="5"/>
  <c r="AH488" i="5"/>
  <c r="CA290" i="5"/>
  <c r="BQ290" i="5"/>
  <c r="BG290" i="5"/>
  <c r="AW290" i="5"/>
  <c r="AM290" i="5"/>
  <c r="AC290" i="5"/>
  <c r="S290" i="5"/>
  <c r="I290" i="5"/>
  <c r="BZ290" i="5"/>
  <c r="BP290" i="5"/>
  <c r="BF290" i="5"/>
  <c r="AV290" i="5"/>
  <c r="AL290" i="5"/>
  <c r="AB290" i="5"/>
  <c r="R290" i="5"/>
  <c r="H290" i="5"/>
  <c r="BY290" i="5"/>
  <c r="BO290" i="5"/>
  <c r="BE290" i="5"/>
  <c r="AU290" i="5"/>
  <c r="AK290" i="5"/>
  <c r="AA290" i="5"/>
  <c r="Q290" i="5"/>
  <c r="G290" i="5"/>
  <c r="CB290" i="5"/>
  <c r="BR290" i="5"/>
  <c r="BH290" i="5"/>
  <c r="AX290" i="5"/>
  <c r="AN290" i="5"/>
  <c r="AD290" i="5"/>
  <c r="T290" i="5"/>
  <c r="J290" i="5"/>
  <c r="CE290" i="5"/>
  <c r="BM290" i="5"/>
  <c r="AY290" i="5"/>
  <c r="AG290" i="5"/>
  <c r="O290" i="5"/>
  <c r="CD290" i="5"/>
  <c r="BL290" i="5"/>
  <c r="AT290" i="5"/>
  <c r="AF290" i="5"/>
  <c r="N290" i="5"/>
  <c r="CC290" i="5"/>
  <c r="BK290" i="5"/>
  <c r="AS290" i="5"/>
  <c r="AE290" i="5"/>
  <c r="M290" i="5"/>
  <c r="CF290" i="5"/>
  <c r="BN290" i="5"/>
  <c r="AZ290" i="5"/>
  <c r="AH290" i="5"/>
  <c r="P290" i="5"/>
  <c r="BX290" i="5"/>
  <c r="BB290" i="5"/>
  <c r="X290" i="5"/>
  <c r="BW290" i="5"/>
  <c r="BA290" i="5"/>
  <c r="W290" i="5"/>
  <c r="BV290" i="5"/>
  <c r="AR290" i="5"/>
  <c r="V290" i="5"/>
  <c r="BU290" i="5"/>
  <c r="AQ290" i="5"/>
  <c r="U290" i="5"/>
  <c r="BT290" i="5"/>
  <c r="AP290" i="5"/>
  <c r="L290" i="5"/>
  <c r="BS290" i="5"/>
  <c r="AO290" i="5"/>
  <c r="K290" i="5"/>
  <c r="BJ290" i="5"/>
  <c r="AJ290" i="5"/>
  <c r="F290" i="5"/>
  <c r="BI290" i="5"/>
  <c r="AI290" i="5"/>
  <c r="E290" i="5"/>
  <c r="CH290" i="5"/>
  <c r="BD290" i="5"/>
  <c r="Z290" i="5"/>
  <c r="D290" i="5"/>
  <c r="CG290" i="5"/>
  <c r="BC290" i="5"/>
  <c r="Y290" i="5"/>
  <c r="CH91" i="5"/>
  <c r="BX91" i="5"/>
  <c r="BN91" i="5"/>
  <c r="BD91" i="5"/>
  <c r="AT91" i="5"/>
  <c r="AJ91" i="5"/>
  <c r="Z91" i="5"/>
  <c r="P91" i="5"/>
  <c r="F91" i="5"/>
  <c r="CD91" i="5"/>
  <c r="BS91" i="5"/>
  <c r="BH91" i="5"/>
  <c r="AW91" i="5"/>
  <c r="AL91" i="5"/>
  <c r="AA91" i="5"/>
  <c r="O91" i="5"/>
  <c r="D91" i="5"/>
  <c r="CB91" i="5"/>
  <c r="BP91" i="5"/>
  <c r="BC91" i="5"/>
  <c r="AQ91" i="5"/>
  <c r="AE91" i="5"/>
  <c r="S91" i="5"/>
  <c r="G91" i="5"/>
  <c r="CA91" i="5"/>
  <c r="BO91" i="5"/>
  <c r="BB91" i="5"/>
  <c r="AP91" i="5"/>
  <c r="AD91" i="5"/>
  <c r="R91" i="5"/>
  <c r="E91" i="5"/>
  <c r="BZ91" i="5"/>
  <c r="BM91" i="5"/>
  <c r="BA91" i="5"/>
  <c r="AO91" i="5"/>
  <c r="AC91" i="5"/>
  <c r="Q91" i="5"/>
  <c r="CC91" i="5"/>
  <c r="BQ91" i="5"/>
  <c r="BE91" i="5"/>
  <c r="AR91" i="5"/>
  <c r="AF91" i="5"/>
  <c r="T91" i="5"/>
  <c r="H91" i="5"/>
  <c r="BT91" i="5"/>
  <c r="AX91" i="5"/>
  <c r="AB91" i="5"/>
  <c r="J91" i="5"/>
  <c r="BR91" i="5"/>
  <c r="AV91" i="5"/>
  <c r="Y91" i="5"/>
  <c r="I91" i="5"/>
  <c r="BL91" i="5"/>
  <c r="AU91" i="5"/>
  <c r="X91" i="5"/>
  <c r="BW91" i="5"/>
  <c r="BF91" i="5"/>
  <c r="AI91" i="5"/>
  <c r="M91" i="5"/>
  <c r="BY91" i="5"/>
  <c r="AN91" i="5"/>
  <c r="K91" i="5"/>
  <c r="BV91" i="5"/>
  <c r="AM91" i="5"/>
  <c r="BU91" i="5"/>
  <c r="AK91" i="5"/>
  <c r="BK91" i="5"/>
  <c r="AH91" i="5"/>
  <c r="BJ91" i="5"/>
  <c r="AG91" i="5"/>
  <c r="BI91" i="5"/>
  <c r="W91" i="5"/>
  <c r="BG91" i="5"/>
  <c r="V91" i="5"/>
  <c r="CG91" i="5"/>
  <c r="AZ91" i="5"/>
  <c r="U91" i="5"/>
  <c r="CF91" i="5"/>
  <c r="AY91" i="5"/>
  <c r="N91" i="5"/>
  <c r="CE91" i="5"/>
  <c r="AS91" i="5"/>
  <c r="L91" i="5"/>
  <c r="BY126" i="5"/>
  <c r="BO126" i="5"/>
  <c r="BE126" i="5"/>
  <c r="AU126" i="5"/>
  <c r="AK126" i="5"/>
  <c r="CC126" i="5"/>
  <c r="BR126" i="5"/>
  <c r="BG126" i="5"/>
  <c r="AV126" i="5"/>
  <c r="AJ126" i="5"/>
  <c r="Z126" i="5"/>
  <c r="P126" i="5"/>
  <c r="F126" i="5"/>
  <c r="CB126" i="5"/>
  <c r="BQ126" i="5"/>
  <c r="BF126" i="5"/>
  <c r="AT126" i="5"/>
  <c r="AI126" i="5"/>
  <c r="Y126" i="5"/>
  <c r="O126" i="5"/>
  <c r="E126" i="5"/>
  <c r="CA126" i="5"/>
  <c r="BP126" i="5"/>
  <c r="BD126" i="5"/>
  <c r="AS126" i="5"/>
  <c r="AH126" i="5"/>
  <c r="X126" i="5"/>
  <c r="N126" i="5"/>
  <c r="D126" i="5"/>
  <c r="CE126" i="5"/>
  <c r="BT126" i="5"/>
  <c r="BI126" i="5"/>
  <c r="AX126" i="5"/>
  <c r="AM126" i="5"/>
  <c r="AB126" i="5"/>
  <c r="R126" i="5"/>
  <c r="H126" i="5"/>
  <c r="BW126" i="5"/>
  <c r="BC126" i="5"/>
  <c r="AN126" i="5"/>
  <c r="U126" i="5"/>
  <c r="BV126" i="5"/>
  <c r="BB126" i="5"/>
  <c r="AL126" i="5"/>
  <c r="T126" i="5"/>
  <c r="BU126" i="5"/>
  <c r="BA126" i="5"/>
  <c r="AG126" i="5"/>
  <c r="S126" i="5"/>
  <c r="BZ126" i="5"/>
  <c r="BJ126" i="5"/>
  <c r="AP126" i="5"/>
  <c r="W126" i="5"/>
  <c r="I126" i="5"/>
  <c r="BN126" i="5"/>
  <c r="AO126" i="5"/>
  <c r="K126" i="5"/>
  <c r="BM126" i="5"/>
  <c r="AF126" i="5"/>
  <c r="J126" i="5"/>
  <c r="BL126" i="5"/>
  <c r="AE126" i="5"/>
  <c r="G126" i="5"/>
  <c r="CG126" i="5"/>
  <c r="AZ126" i="5"/>
  <c r="AA126" i="5"/>
  <c r="BS126" i="5"/>
  <c r="AQ126" i="5"/>
  <c r="L126" i="5"/>
  <c r="AR126" i="5"/>
  <c r="AD126" i="5"/>
  <c r="CH126" i="5"/>
  <c r="AC126" i="5"/>
  <c r="BH126" i="5"/>
  <c r="CD126" i="5"/>
  <c r="BX126" i="5"/>
  <c r="BK126" i="5"/>
  <c r="AY126" i="5"/>
  <c r="AW126" i="5"/>
  <c r="V126" i="5"/>
  <c r="Q126" i="5"/>
  <c r="M126" i="5"/>
  <c r="CF126" i="5"/>
  <c r="BY54" i="5"/>
  <c r="BO54" i="5"/>
  <c r="BE54" i="5"/>
  <c r="AU54" i="5"/>
  <c r="AK54" i="5"/>
  <c r="AA54" i="5"/>
  <c r="Q54" i="5"/>
  <c r="G54" i="5"/>
  <c r="CH54" i="5"/>
  <c r="BX54" i="5"/>
  <c r="BN54" i="5"/>
  <c r="BD54" i="5"/>
  <c r="AT54" i="5"/>
  <c r="AJ54" i="5"/>
  <c r="Z54" i="5"/>
  <c r="P54" i="5"/>
  <c r="F54" i="5"/>
  <c r="CG54" i="5"/>
  <c r="BW54" i="5"/>
  <c r="BM54" i="5"/>
  <c r="BC54" i="5"/>
  <c r="AS54" i="5"/>
  <c r="AI54" i="5"/>
  <c r="Y54" i="5"/>
  <c r="O54" i="5"/>
  <c r="E54" i="5"/>
  <c r="BZ54" i="5"/>
  <c r="BP54" i="5"/>
  <c r="BF54" i="5"/>
  <c r="AV54" i="5"/>
  <c r="AL54" i="5"/>
  <c r="AB54" i="5"/>
  <c r="R54" i="5"/>
  <c r="H54" i="5"/>
  <c r="CB54" i="5"/>
  <c r="BJ54" i="5"/>
  <c r="AR54" i="5"/>
  <c r="AD54" i="5"/>
  <c r="L54" i="5"/>
  <c r="CA54" i="5"/>
  <c r="BI54" i="5"/>
  <c r="AQ54" i="5"/>
  <c r="AC54" i="5"/>
  <c r="K54" i="5"/>
  <c r="BV54" i="5"/>
  <c r="BH54" i="5"/>
  <c r="AP54" i="5"/>
  <c r="X54" i="5"/>
  <c r="J54" i="5"/>
  <c r="CE54" i="5"/>
  <c r="BQ54" i="5"/>
  <c r="AY54" i="5"/>
  <c r="AG54" i="5"/>
  <c r="S54" i="5"/>
  <c r="CF54" i="5"/>
  <c r="BB54" i="5"/>
  <c r="AE54" i="5"/>
  <c r="CD54" i="5"/>
  <c r="BA54" i="5"/>
  <c r="W54" i="5"/>
  <c r="CC54" i="5"/>
  <c r="AZ54" i="5"/>
  <c r="V54" i="5"/>
  <c r="BU54" i="5"/>
  <c r="AX54" i="5"/>
  <c r="U54" i="5"/>
  <c r="BT54" i="5"/>
  <c r="AW54" i="5"/>
  <c r="T54" i="5"/>
  <c r="BS54" i="5"/>
  <c r="AO54" i="5"/>
  <c r="N54" i="5"/>
  <c r="BR54" i="5"/>
  <c r="AN54" i="5"/>
  <c r="M54" i="5"/>
  <c r="BL54" i="5"/>
  <c r="AM54" i="5"/>
  <c r="I54" i="5"/>
  <c r="BK54" i="5"/>
  <c r="AH54" i="5"/>
  <c r="D54" i="5"/>
  <c r="BG54" i="5"/>
  <c r="AF54" i="5"/>
  <c r="BY59" i="5"/>
  <c r="BO59" i="5"/>
  <c r="BE59" i="5"/>
  <c r="AU59" i="5"/>
  <c r="AK59" i="5"/>
  <c r="AA59" i="5"/>
  <c r="Q59" i="5"/>
  <c r="G59" i="5"/>
  <c r="CH59" i="5"/>
  <c r="BX59" i="5"/>
  <c r="BN59" i="5"/>
  <c r="BD59" i="5"/>
  <c r="AT59" i="5"/>
  <c r="AJ59" i="5"/>
  <c r="Z59" i="5"/>
  <c r="P59" i="5"/>
  <c r="F59" i="5"/>
  <c r="CG59" i="5"/>
  <c r="BW59" i="5"/>
  <c r="BM59" i="5"/>
  <c r="BC59" i="5"/>
  <c r="AS59" i="5"/>
  <c r="AI59" i="5"/>
  <c r="Y59" i="5"/>
  <c r="O59" i="5"/>
  <c r="E59" i="5"/>
  <c r="BZ59" i="5"/>
  <c r="BP59" i="5"/>
  <c r="BF59" i="5"/>
  <c r="AV59" i="5"/>
  <c r="AL59" i="5"/>
  <c r="AB59" i="5"/>
  <c r="R59" i="5"/>
  <c r="H59" i="5"/>
  <c r="CD59" i="5"/>
  <c r="BL59" i="5"/>
  <c r="AX59" i="5"/>
  <c r="AF59" i="5"/>
  <c r="N59" i="5"/>
  <c r="CC59" i="5"/>
  <c r="BK59" i="5"/>
  <c r="AW59" i="5"/>
  <c r="AE59" i="5"/>
  <c r="M59" i="5"/>
  <c r="CB59" i="5"/>
  <c r="BJ59" i="5"/>
  <c r="AR59" i="5"/>
  <c r="AD59" i="5"/>
  <c r="L59" i="5"/>
  <c r="BS59" i="5"/>
  <c r="BA59" i="5"/>
  <c r="AM59" i="5"/>
  <c r="U59" i="5"/>
  <c r="BT59" i="5"/>
  <c r="AP59" i="5"/>
  <c r="S59" i="5"/>
  <c r="BR59" i="5"/>
  <c r="AO59" i="5"/>
  <c r="K59" i="5"/>
  <c r="BQ59" i="5"/>
  <c r="AN59" i="5"/>
  <c r="J59" i="5"/>
  <c r="BI59" i="5"/>
  <c r="AH59" i="5"/>
  <c r="I59" i="5"/>
  <c r="BH59" i="5"/>
  <c r="AG59" i="5"/>
  <c r="D59" i="5"/>
  <c r="CF59" i="5"/>
  <c r="BG59" i="5"/>
  <c r="AC59" i="5"/>
  <c r="CE59" i="5"/>
  <c r="BB59" i="5"/>
  <c r="X59" i="5"/>
  <c r="CA59" i="5"/>
  <c r="AZ59" i="5"/>
  <c r="W59" i="5"/>
  <c r="BV59" i="5"/>
  <c r="AY59" i="5"/>
  <c r="V59" i="5"/>
  <c r="BU59" i="5"/>
  <c r="AQ59" i="5"/>
  <c r="T59" i="5"/>
  <c r="L97" i="3"/>
  <c r="L89" i="3"/>
  <c r="N226" i="3"/>
  <c r="M226" i="3"/>
  <c r="N476" i="3"/>
  <c r="M476" i="3"/>
  <c r="L517" i="3"/>
  <c r="N360" i="3"/>
  <c r="M360" i="3"/>
  <c r="N18" i="3"/>
  <c r="M18" i="3"/>
  <c r="CA372" i="5"/>
  <c r="BQ372" i="5"/>
  <c r="BG372" i="5"/>
  <c r="AW372" i="5"/>
  <c r="AM372" i="5"/>
  <c r="AC372" i="5"/>
  <c r="S372" i="5"/>
  <c r="I372" i="5"/>
  <c r="CF372" i="5"/>
  <c r="BU372" i="5"/>
  <c r="BJ372" i="5"/>
  <c r="AY372" i="5"/>
  <c r="AN372" i="5"/>
  <c r="AB372" i="5"/>
  <c r="Q372" i="5"/>
  <c r="F372" i="5"/>
  <c r="CE372" i="5"/>
  <c r="BT372" i="5"/>
  <c r="BI372" i="5"/>
  <c r="AX372" i="5"/>
  <c r="AL372" i="5"/>
  <c r="AA372" i="5"/>
  <c r="P372" i="5"/>
  <c r="E372" i="5"/>
  <c r="CD372" i="5"/>
  <c r="BS372" i="5"/>
  <c r="BH372" i="5"/>
  <c r="AV372" i="5"/>
  <c r="AK372" i="5"/>
  <c r="Z372" i="5"/>
  <c r="O372" i="5"/>
  <c r="D372" i="5"/>
  <c r="CH372" i="5"/>
  <c r="BW372" i="5"/>
  <c r="BL372" i="5"/>
  <c r="BA372" i="5"/>
  <c r="AP372" i="5"/>
  <c r="AE372" i="5"/>
  <c r="T372" i="5"/>
  <c r="H372" i="5"/>
  <c r="BX372" i="5"/>
  <c r="BD372" i="5"/>
  <c r="AJ372" i="5"/>
  <c r="U372" i="5"/>
  <c r="BV372" i="5"/>
  <c r="BC372" i="5"/>
  <c r="AI372" i="5"/>
  <c r="R372" i="5"/>
  <c r="BR372" i="5"/>
  <c r="BB372" i="5"/>
  <c r="AH372" i="5"/>
  <c r="N372" i="5"/>
  <c r="BP372" i="5"/>
  <c r="AS372" i="5"/>
  <c r="V372" i="5"/>
  <c r="BO372" i="5"/>
  <c r="AR372" i="5"/>
  <c r="M372" i="5"/>
  <c r="BN372" i="5"/>
  <c r="AQ372" i="5"/>
  <c r="L372" i="5"/>
  <c r="BY372" i="5"/>
  <c r="AT372" i="5"/>
  <c r="W372" i="5"/>
  <c r="BM372" i="5"/>
  <c r="Y372" i="5"/>
  <c r="BK372" i="5"/>
  <c r="X372" i="5"/>
  <c r="BF372" i="5"/>
  <c r="K372" i="5"/>
  <c r="BE372" i="5"/>
  <c r="J372" i="5"/>
  <c r="AZ372" i="5"/>
  <c r="G372" i="5"/>
  <c r="AU372" i="5"/>
  <c r="CG372" i="5"/>
  <c r="AO372" i="5"/>
  <c r="CC372" i="5"/>
  <c r="AG372" i="5"/>
  <c r="CB372" i="5"/>
  <c r="AF372" i="5"/>
  <c r="AD372" i="5"/>
  <c r="BZ372" i="5"/>
  <c r="CG274" i="5"/>
  <c r="BW274" i="5"/>
  <c r="BM274" i="5"/>
  <c r="BC274" i="5"/>
  <c r="AS274" i="5"/>
  <c r="AI274" i="5"/>
  <c r="Y274" i="5"/>
  <c r="O274" i="5"/>
  <c r="E274" i="5"/>
  <c r="CF274" i="5"/>
  <c r="BV274" i="5"/>
  <c r="BL274" i="5"/>
  <c r="BB274" i="5"/>
  <c r="AR274" i="5"/>
  <c r="AH274" i="5"/>
  <c r="X274" i="5"/>
  <c r="N274" i="5"/>
  <c r="D274" i="5"/>
  <c r="CE274" i="5"/>
  <c r="BU274" i="5"/>
  <c r="BK274" i="5"/>
  <c r="BA274" i="5"/>
  <c r="AQ274" i="5"/>
  <c r="AG274" i="5"/>
  <c r="W274" i="5"/>
  <c r="M274" i="5"/>
  <c r="CH274" i="5"/>
  <c r="BX274" i="5"/>
  <c r="BN274" i="5"/>
  <c r="BD274" i="5"/>
  <c r="AT274" i="5"/>
  <c r="AJ274" i="5"/>
  <c r="Z274" i="5"/>
  <c r="P274" i="5"/>
  <c r="F274" i="5"/>
  <c r="BY274" i="5"/>
  <c r="BG274" i="5"/>
  <c r="AO274" i="5"/>
  <c r="AA274" i="5"/>
  <c r="I274" i="5"/>
  <c r="BT274" i="5"/>
  <c r="BF274" i="5"/>
  <c r="AN274" i="5"/>
  <c r="V274" i="5"/>
  <c r="H274" i="5"/>
  <c r="BS274" i="5"/>
  <c r="BE274" i="5"/>
  <c r="AM274" i="5"/>
  <c r="U274" i="5"/>
  <c r="G274" i="5"/>
  <c r="BZ274" i="5"/>
  <c r="BH274" i="5"/>
  <c r="AP274" i="5"/>
  <c r="AB274" i="5"/>
  <c r="J274" i="5"/>
  <c r="BP274" i="5"/>
  <c r="AL274" i="5"/>
  <c r="L274" i="5"/>
  <c r="BO274" i="5"/>
  <c r="AK274" i="5"/>
  <c r="K274" i="5"/>
  <c r="BJ274" i="5"/>
  <c r="AF274" i="5"/>
  <c r="BI274" i="5"/>
  <c r="AE274" i="5"/>
  <c r="CD274" i="5"/>
  <c r="AZ274" i="5"/>
  <c r="AD274" i="5"/>
  <c r="CC274" i="5"/>
  <c r="AY274" i="5"/>
  <c r="AC274" i="5"/>
  <c r="CB274" i="5"/>
  <c r="AX274" i="5"/>
  <c r="T274" i="5"/>
  <c r="BQ274" i="5"/>
  <c r="AU274" i="5"/>
  <c r="Q274" i="5"/>
  <c r="CA274" i="5"/>
  <c r="BR274" i="5"/>
  <c r="AW274" i="5"/>
  <c r="AV274" i="5"/>
  <c r="S274" i="5"/>
  <c r="R274" i="5"/>
  <c r="CB476" i="5"/>
  <c r="BR476" i="5"/>
  <c r="BH476" i="5"/>
  <c r="AX476" i="5"/>
  <c r="AN476" i="5"/>
  <c r="AD476" i="5"/>
  <c r="T476" i="5"/>
  <c r="J476" i="5"/>
  <c r="CA476" i="5"/>
  <c r="BQ476" i="5"/>
  <c r="BG476" i="5"/>
  <c r="AW476" i="5"/>
  <c r="AM476" i="5"/>
  <c r="AC476" i="5"/>
  <c r="S476" i="5"/>
  <c r="I476" i="5"/>
  <c r="BZ476" i="5"/>
  <c r="BP476" i="5"/>
  <c r="BF476" i="5"/>
  <c r="AV476" i="5"/>
  <c r="AL476" i="5"/>
  <c r="AB476" i="5"/>
  <c r="R476" i="5"/>
  <c r="H476" i="5"/>
  <c r="BW476" i="5"/>
  <c r="BJ476" i="5"/>
  <c r="AT476" i="5"/>
  <c r="AG476" i="5"/>
  <c r="Q476" i="5"/>
  <c r="D476" i="5"/>
  <c r="BV476" i="5"/>
  <c r="BI476" i="5"/>
  <c r="AS476" i="5"/>
  <c r="AF476" i="5"/>
  <c r="P476" i="5"/>
  <c r="CH476" i="5"/>
  <c r="BU476" i="5"/>
  <c r="BE476" i="5"/>
  <c r="AR476" i="5"/>
  <c r="AE476" i="5"/>
  <c r="O476" i="5"/>
  <c r="BY476" i="5"/>
  <c r="BL476" i="5"/>
  <c r="AY476" i="5"/>
  <c r="AI476" i="5"/>
  <c r="V476" i="5"/>
  <c r="F476" i="5"/>
  <c r="CG476" i="5"/>
  <c r="BM476" i="5"/>
  <c r="AO476" i="5"/>
  <c r="N476" i="5"/>
  <c r="CF476" i="5"/>
  <c r="BK476" i="5"/>
  <c r="AK476" i="5"/>
  <c r="M476" i="5"/>
  <c r="CE476" i="5"/>
  <c r="BD476" i="5"/>
  <c r="AJ476" i="5"/>
  <c r="L476" i="5"/>
  <c r="BO476" i="5"/>
  <c r="AQ476" i="5"/>
  <c r="W476" i="5"/>
  <c r="AZ476" i="5"/>
  <c r="G476" i="5"/>
  <c r="CD476" i="5"/>
  <c r="AU476" i="5"/>
  <c r="E476" i="5"/>
  <c r="CC476" i="5"/>
  <c r="AP476" i="5"/>
  <c r="BB476" i="5"/>
  <c r="U476" i="5"/>
  <c r="BC476" i="5"/>
  <c r="BA476" i="5"/>
  <c r="AH476" i="5"/>
  <c r="AA476" i="5"/>
  <c r="Z476" i="5"/>
  <c r="Y476" i="5"/>
  <c r="BX476" i="5"/>
  <c r="X476" i="5"/>
  <c r="BS476" i="5"/>
  <c r="K476" i="5"/>
  <c r="BN476" i="5"/>
  <c r="BT476" i="5"/>
  <c r="CH257" i="5"/>
  <c r="CB257" i="5"/>
  <c r="BR257" i="5"/>
  <c r="BH257" i="5"/>
  <c r="AX257" i="5"/>
  <c r="AN257" i="5"/>
  <c r="AD257" i="5"/>
  <c r="T257" i="5"/>
  <c r="J257" i="5"/>
  <c r="CA257" i="5"/>
  <c r="BQ257" i="5"/>
  <c r="BG257" i="5"/>
  <c r="AW257" i="5"/>
  <c r="AM257" i="5"/>
  <c r="AC257" i="5"/>
  <c r="S257" i="5"/>
  <c r="I257" i="5"/>
  <c r="BZ257" i="5"/>
  <c r="BP257" i="5"/>
  <c r="BF257" i="5"/>
  <c r="AV257" i="5"/>
  <c r="AL257" i="5"/>
  <c r="AB257" i="5"/>
  <c r="R257" i="5"/>
  <c r="H257" i="5"/>
  <c r="CC257" i="5"/>
  <c r="BS257" i="5"/>
  <c r="BI257" i="5"/>
  <c r="AY257" i="5"/>
  <c r="AO257" i="5"/>
  <c r="AE257" i="5"/>
  <c r="U257" i="5"/>
  <c r="K257" i="5"/>
  <c r="BY257" i="5"/>
  <c r="BK257" i="5"/>
  <c r="AS257" i="5"/>
  <c r="AA257" i="5"/>
  <c r="M257" i="5"/>
  <c r="BX257" i="5"/>
  <c r="BJ257" i="5"/>
  <c r="AR257" i="5"/>
  <c r="Z257" i="5"/>
  <c r="L257" i="5"/>
  <c r="BW257" i="5"/>
  <c r="BE257" i="5"/>
  <c r="AQ257" i="5"/>
  <c r="Y257" i="5"/>
  <c r="G257" i="5"/>
  <c r="BV257" i="5"/>
  <c r="BD257" i="5"/>
  <c r="AP257" i="5"/>
  <c r="X257" i="5"/>
  <c r="F257" i="5"/>
  <c r="BU257" i="5"/>
  <c r="BC257" i="5"/>
  <c r="AK257" i="5"/>
  <c r="W257" i="5"/>
  <c r="E257" i="5"/>
  <c r="BT257" i="5"/>
  <c r="BB257" i="5"/>
  <c r="AJ257" i="5"/>
  <c r="V257" i="5"/>
  <c r="D257" i="5"/>
  <c r="CG257" i="5"/>
  <c r="BO257" i="5"/>
  <c r="BA257" i="5"/>
  <c r="AI257" i="5"/>
  <c r="Q257" i="5"/>
  <c r="CD257" i="5"/>
  <c r="BL257" i="5"/>
  <c r="AT257" i="5"/>
  <c r="AF257" i="5"/>
  <c r="N257" i="5"/>
  <c r="CF257" i="5"/>
  <c r="CE257" i="5"/>
  <c r="BN257" i="5"/>
  <c r="BM257" i="5"/>
  <c r="AZ257" i="5"/>
  <c r="AU257" i="5"/>
  <c r="AH257" i="5"/>
  <c r="P257" i="5"/>
  <c r="AG257" i="5"/>
  <c r="O257" i="5"/>
  <c r="CG289" i="5"/>
  <c r="BW289" i="5"/>
  <c r="BM289" i="5"/>
  <c r="BC289" i="5"/>
  <c r="AS289" i="5"/>
  <c r="AI289" i="5"/>
  <c r="Y289" i="5"/>
  <c r="O289" i="5"/>
  <c r="E289" i="5"/>
  <c r="CF289" i="5"/>
  <c r="BV289" i="5"/>
  <c r="BL289" i="5"/>
  <c r="BB289" i="5"/>
  <c r="AR289" i="5"/>
  <c r="AH289" i="5"/>
  <c r="X289" i="5"/>
  <c r="N289" i="5"/>
  <c r="D289" i="5"/>
  <c r="CE289" i="5"/>
  <c r="BU289" i="5"/>
  <c r="BK289" i="5"/>
  <c r="BA289" i="5"/>
  <c r="AQ289" i="5"/>
  <c r="AG289" i="5"/>
  <c r="W289" i="5"/>
  <c r="M289" i="5"/>
  <c r="CH289" i="5"/>
  <c r="BX289" i="5"/>
  <c r="BN289" i="5"/>
  <c r="BD289" i="5"/>
  <c r="AT289" i="5"/>
  <c r="AJ289" i="5"/>
  <c r="Z289" i="5"/>
  <c r="P289" i="5"/>
  <c r="F289" i="5"/>
  <c r="BQ289" i="5"/>
  <c r="AY289" i="5"/>
  <c r="AK289" i="5"/>
  <c r="S289" i="5"/>
  <c r="CD289" i="5"/>
  <c r="BP289" i="5"/>
  <c r="AX289" i="5"/>
  <c r="AF289" i="5"/>
  <c r="R289" i="5"/>
  <c r="CC289" i="5"/>
  <c r="BO289" i="5"/>
  <c r="AW289" i="5"/>
  <c r="AE289" i="5"/>
  <c r="Q289" i="5"/>
  <c r="BR289" i="5"/>
  <c r="AZ289" i="5"/>
  <c r="AL289" i="5"/>
  <c r="T289" i="5"/>
  <c r="CB289" i="5"/>
  <c r="BF289" i="5"/>
  <c r="AB289" i="5"/>
  <c r="CA289" i="5"/>
  <c r="BE289" i="5"/>
  <c r="AA289" i="5"/>
  <c r="BZ289" i="5"/>
  <c r="AV289" i="5"/>
  <c r="V289" i="5"/>
  <c r="BY289" i="5"/>
  <c r="AU289" i="5"/>
  <c r="U289" i="5"/>
  <c r="BT289" i="5"/>
  <c r="AP289" i="5"/>
  <c r="L289" i="5"/>
  <c r="BS289" i="5"/>
  <c r="AO289" i="5"/>
  <c r="K289" i="5"/>
  <c r="BJ289" i="5"/>
  <c r="AN289" i="5"/>
  <c r="J289" i="5"/>
  <c r="BI289" i="5"/>
  <c r="AM289" i="5"/>
  <c r="I289" i="5"/>
  <c r="BH289" i="5"/>
  <c r="AD289" i="5"/>
  <c r="H289" i="5"/>
  <c r="BG289" i="5"/>
  <c r="AC289" i="5"/>
  <c r="G289" i="5"/>
  <c r="CD496" i="5"/>
  <c r="BT496" i="5"/>
  <c r="BJ496" i="5"/>
  <c r="AZ496" i="5"/>
  <c r="AP496" i="5"/>
  <c r="AF496" i="5"/>
  <c r="V496" i="5"/>
  <c r="L496" i="5"/>
  <c r="CA496" i="5"/>
  <c r="BP496" i="5"/>
  <c r="BE496" i="5"/>
  <c r="AT496" i="5"/>
  <c r="AI496" i="5"/>
  <c r="X496" i="5"/>
  <c r="M496" i="5"/>
  <c r="BZ496" i="5"/>
  <c r="BO496" i="5"/>
  <c r="BD496" i="5"/>
  <c r="AS496" i="5"/>
  <c r="AH496" i="5"/>
  <c r="W496" i="5"/>
  <c r="K496" i="5"/>
  <c r="BY496" i="5"/>
  <c r="BN496" i="5"/>
  <c r="BC496" i="5"/>
  <c r="AR496" i="5"/>
  <c r="AG496" i="5"/>
  <c r="U496" i="5"/>
  <c r="J496" i="5"/>
  <c r="CC496" i="5"/>
  <c r="BR496" i="5"/>
  <c r="BG496" i="5"/>
  <c r="AV496" i="5"/>
  <c r="AK496" i="5"/>
  <c r="Z496" i="5"/>
  <c r="O496" i="5"/>
  <c r="D496" i="5"/>
  <c r="CH496" i="5"/>
  <c r="BQ496" i="5"/>
  <c r="AX496" i="5"/>
  <c r="AD496" i="5"/>
  <c r="N496" i="5"/>
  <c r="CG496" i="5"/>
  <c r="BM496" i="5"/>
  <c r="AW496" i="5"/>
  <c r="AC496" i="5"/>
  <c r="I496" i="5"/>
  <c r="CF496" i="5"/>
  <c r="BL496" i="5"/>
  <c r="AU496" i="5"/>
  <c r="AB496" i="5"/>
  <c r="H496" i="5"/>
  <c r="BU496" i="5"/>
  <c r="BA496" i="5"/>
  <c r="AJ496" i="5"/>
  <c r="Q496" i="5"/>
  <c r="BK496" i="5"/>
  <c r="AL496" i="5"/>
  <c r="E496" i="5"/>
  <c r="BI496" i="5"/>
  <c r="AE496" i="5"/>
  <c r="BH496" i="5"/>
  <c r="AA496" i="5"/>
  <c r="BF496" i="5"/>
  <c r="Y496" i="5"/>
  <c r="CE496" i="5"/>
  <c r="BB496" i="5"/>
  <c r="T496" i="5"/>
  <c r="CB496" i="5"/>
  <c r="AY496" i="5"/>
  <c r="S496" i="5"/>
  <c r="BX496" i="5"/>
  <c r="AQ496" i="5"/>
  <c r="R496" i="5"/>
  <c r="BW496" i="5"/>
  <c r="AO496" i="5"/>
  <c r="P496" i="5"/>
  <c r="BV496" i="5"/>
  <c r="AN496" i="5"/>
  <c r="G496" i="5"/>
  <c r="BS496" i="5"/>
  <c r="AM496" i="5"/>
  <c r="F496" i="5"/>
  <c r="CB352" i="5"/>
  <c r="BR352" i="5"/>
  <c r="BH352" i="5"/>
  <c r="AX352" i="5"/>
  <c r="AN352" i="5"/>
  <c r="AD352" i="5"/>
  <c r="T352" i="5"/>
  <c r="J352" i="5"/>
  <c r="CF352" i="5"/>
  <c r="BU352" i="5"/>
  <c r="BJ352" i="5"/>
  <c r="AY352" i="5"/>
  <c r="AM352" i="5"/>
  <c r="AB352" i="5"/>
  <c r="Q352" i="5"/>
  <c r="F352" i="5"/>
  <c r="CC352" i="5"/>
  <c r="BP352" i="5"/>
  <c r="BD352" i="5"/>
  <c r="AR352" i="5"/>
  <c r="AF352" i="5"/>
  <c r="S352" i="5"/>
  <c r="G352" i="5"/>
  <c r="CA352" i="5"/>
  <c r="BO352" i="5"/>
  <c r="BC352" i="5"/>
  <c r="AQ352" i="5"/>
  <c r="AE352" i="5"/>
  <c r="R352" i="5"/>
  <c r="E352" i="5"/>
  <c r="BZ352" i="5"/>
  <c r="BN352" i="5"/>
  <c r="BB352" i="5"/>
  <c r="AP352" i="5"/>
  <c r="AC352" i="5"/>
  <c r="P352" i="5"/>
  <c r="D352" i="5"/>
  <c r="CD352" i="5"/>
  <c r="BQ352" i="5"/>
  <c r="BE352" i="5"/>
  <c r="AS352" i="5"/>
  <c r="AG352" i="5"/>
  <c r="BT352" i="5"/>
  <c r="AW352" i="5"/>
  <c r="AA352" i="5"/>
  <c r="L352" i="5"/>
  <c r="BS352" i="5"/>
  <c r="AV352" i="5"/>
  <c r="Z352" i="5"/>
  <c r="K352" i="5"/>
  <c r="BM352" i="5"/>
  <c r="AU352" i="5"/>
  <c r="Y352" i="5"/>
  <c r="I352" i="5"/>
  <c r="CH352" i="5"/>
  <c r="BL352" i="5"/>
  <c r="AT352" i="5"/>
  <c r="X352" i="5"/>
  <c r="H352" i="5"/>
  <c r="CG352" i="5"/>
  <c r="BK352" i="5"/>
  <c r="AO352" i="5"/>
  <c r="W352" i="5"/>
  <c r="CE352" i="5"/>
  <c r="BI352" i="5"/>
  <c r="AL352" i="5"/>
  <c r="V352" i="5"/>
  <c r="BY352" i="5"/>
  <c r="BG352" i="5"/>
  <c r="AK352" i="5"/>
  <c r="U352" i="5"/>
  <c r="BX352" i="5"/>
  <c r="BF352" i="5"/>
  <c r="AJ352" i="5"/>
  <c r="O352" i="5"/>
  <c r="AH352" i="5"/>
  <c r="N352" i="5"/>
  <c r="M352" i="5"/>
  <c r="AI352" i="5"/>
  <c r="BW352" i="5"/>
  <c r="BV352" i="5"/>
  <c r="BA352" i="5"/>
  <c r="AZ352" i="5"/>
  <c r="CB92" i="5"/>
  <c r="BR92" i="5"/>
  <c r="BH92" i="5"/>
  <c r="AX92" i="5"/>
  <c r="AN92" i="5"/>
  <c r="AD92" i="5"/>
  <c r="T92" i="5"/>
  <c r="J92" i="5"/>
  <c r="CG92" i="5"/>
  <c r="BV92" i="5"/>
  <c r="BK92" i="5"/>
  <c r="AZ92" i="5"/>
  <c r="AO92" i="5"/>
  <c r="AC92" i="5"/>
  <c r="R92" i="5"/>
  <c r="G92" i="5"/>
  <c r="CC92" i="5"/>
  <c r="BP92" i="5"/>
  <c r="BD92" i="5"/>
  <c r="AR92" i="5"/>
  <c r="AF92" i="5"/>
  <c r="S92" i="5"/>
  <c r="F92" i="5"/>
  <c r="CA92" i="5"/>
  <c r="BO92" i="5"/>
  <c r="BC92" i="5"/>
  <c r="AQ92" i="5"/>
  <c r="AE92" i="5"/>
  <c r="Q92" i="5"/>
  <c r="E92" i="5"/>
  <c r="BZ92" i="5"/>
  <c r="BN92" i="5"/>
  <c r="BB92" i="5"/>
  <c r="AP92" i="5"/>
  <c r="AB92" i="5"/>
  <c r="P92" i="5"/>
  <c r="D92" i="5"/>
  <c r="CD92" i="5"/>
  <c r="BQ92" i="5"/>
  <c r="BE92" i="5"/>
  <c r="AS92" i="5"/>
  <c r="AG92" i="5"/>
  <c r="U92" i="5"/>
  <c r="H92" i="5"/>
  <c r="BM92" i="5"/>
  <c r="AU92" i="5"/>
  <c r="Y92" i="5"/>
  <c r="CH92" i="5"/>
  <c r="BL92" i="5"/>
  <c r="AT92" i="5"/>
  <c r="X92" i="5"/>
  <c r="CF92" i="5"/>
  <c r="BJ92" i="5"/>
  <c r="AM92" i="5"/>
  <c r="W92" i="5"/>
  <c r="BU92" i="5"/>
  <c r="AY92" i="5"/>
  <c r="AH92" i="5"/>
  <c r="L92" i="5"/>
  <c r="BG92" i="5"/>
  <c r="Z92" i="5"/>
  <c r="BF92" i="5"/>
  <c r="V92" i="5"/>
  <c r="BA92" i="5"/>
  <c r="O92" i="5"/>
  <c r="CE92" i="5"/>
  <c r="AW92" i="5"/>
  <c r="N92" i="5"/>
  <c r="BY92" i="5"/>
  <c r="AV92" i="5"/>
  <c r="M92" i="5"/>
  <c r="BX92" i="5"/>
  <c r="AL92" i="5"/>
  <c r="K92" i="5"/>
  <c r="BW92" i="5"/>
  <c r="AK92" i="5"/>
  <c r="I92" i="5"/>
  <c r="BT92" i="5"/>
  <c r="AJ92" i="5"/>
  <c r="BS92" i="5"/>
  <c r="AI92" i="5"/>
  <c r="BI92" i="5"/>
  <c r="AA92" i="5"/>
  <c r="BY39" i="5"/>
  <c r="BO39" i="5"/>
  <c r="BE39" i="5"/>
  <c r="AU39" i="5"/>
  <c r="AK39" i="5"/>
  <c r="AA39" i="5"/>
  <c r="Q39" i="5"/>
  <c r="G39" i="5"/>
  <c r="CH39" i="5"/>
  <c r="BX39" i="5"/>
  <c r="BN39" i="5"/>
  <c r="BD39" i="5"/>
  <c r="AT39" i="5"/>
  <c r="AJ39" i="5"/>
  <c r="Z39" i="5"/>
  <c r="P39" i="5"/>
  <c r="F39" i="5"/>
  <c r="CG39" i="5"/>
  <c r="BW39" i="5"/>
  <c r="BM39" i="5"/>
  <c r="BC39" i="5"/>
  <c r="AS39" i="5"/>
  <c r="AI39" i="5"/>
  <c r="Y39" i="5"/>
  <c r="O39" i="5"/>
  <c r="E39" i="5"/>
  <c r="BZ39" i="5"/>
  <c r="BP39" i="5"/>
  <c r="BF39" i="5"/>
  <c r="AV39" i="5"/>
  <c r="AL39" i="5"/>
  <c r="AB39" i="5"/>
  <c r="R39" i="5"/>
  <c r="H39" i="5"/>
  <c r="CF39" i="5"/>
  <c r="BR39" i="5"/>
  <c r="AZ39" i="5"/>
  <c r="AH39" i="5"/>
  <c r="T39" i="5"/>
  <c r="CD39" i="5"/>
  <c r="BL39" i="5"/>
  <c r="AX39" i="5"/>
  <c r="AF39" i="5"/>
  <c r="BS39" i="5"/>
  <c r="AW39" i="5"/>
  <c r="AC39" i="5"/>
  <c r="J39" i="5"/>
  <c r="BQ39" i="5"/>
  <c r="AR39" i="5"/>
  <c r="X39" i="5"/>
  <c r="I39" i="5"/>
  <c r="BK39" i="5"/>
  <c r="AQ39" i="5"/>
  <c r="W39" i="5"/>
  <c r="D39" i="5"/>
  <c r="CE39" i="5"/>
  <c r="BJ39" i="5"/>
  <c r="AP39" i="5"/>
  <c r="V39" i="5"/>
  <c r="CC39" i="5"/>
  <c r="BI39" i="5"/>
  <c r="AO39" i="5"/>
  <c r="U39" i="5"/>
  <c r="CB39" i="5"/>
  <c r="BH39" i="5"/>
  <c r="AN39" i="5"/>
  <c r="S39" i="5"/>
  <c r="CA39" i="5"/>
  <c r="BG39" i="5"/>
  <c r="AM39" i="5"/>
  <c r="N39" i="5"/>
  <c r="BV39" i="5"/>
  <c r="BB39" i="5"/>
  <c r="AG39" i="5"/>
  <c r="M39" i="5"/>
  <c r="BU39" i="5"/>
  <c r="BA39" i="5"/>
  <c r="AE39" i="5"/>
  <c r="L39" i="5"/>
  <c r="BT39" i="5"/>
  <c r="AY39" i="5"/>
  <c r="AD39" i="5"/>
  <c r="K39" i="5"/>
  <c r="CA52" i="5"/>
  <c r="BQ52" i="5"/>
  <c r="BG52" i="5"/>
  <c r="AW52" i="5"/>
  <c r="AM52" i="5"/>
  <c r="AC52" i="5"/>
  <c r="S52" i="5"/>
  <c r="I52" i="5"/>
  <c r="BZ52" i="5"/>
  <c r="BP52" i="5"/>
  <c r="BF52" i="5"/>
  <c r="AV52" i="5"/>
  <c r="AL52" i="5"/>
  <c r="AB52" i="5"/>
  <c r="R52" i="5"/>
  <c r="H52" i="5"/>
  <c r="BY52" i="5"/>
  <c r="BO52" i="5"/>
  <c r="BE52" i="5"/>
  <c r="AU52" i="5"/>
  <c r="AK52" i="5"/>
  <c r="AA52" i="5"/>
  <c r="Q52" i="5"/>
  <c r="G52" i="5"/>
  <c r="CB52" i="5"/>
  <c r="BR52" i="5"/>
  <c r="BH52" i="5"/>
  <c r="AX52" i="5"/>
  <c r="AN52" i="5"/>
  <c r="AD52" i="5"/>
  <c r="T52" i="5"/>
  <c r="J52" i="5"/>
  <c r="CF52" i="5"/>
  <c r="BN52" i="5"/>
  <c r="AZ52" i="5"/>
  <c r="AH52" i="5"/>
  <c r="P52" i="5"/>
  <c r="CE52" i="5"/>
  <c r="BM52" i="5"/>
  <c r="AY52" i="5"/>
  <c r="AG52" i="5"/>
  <c r="O52" i="5"/>
  <c r="CD52" i="5"/>
  <c r="BL52" i="5"/>
  <c r="AT52" i="5"/>
  <c r="AF52" i="5"/>
  <c r="N52" i="5"/>
  <c r="BU52" i="5"/>
  <c r="BC52" i="5"/>
  <c r="AO52" i="5"/>
  <c r="W52" i="5"/>
  <c r="E52" i="5"/>
  <c r="BJ52" i="5"/>
  <c r="AI52" i="5"/>
  <c r="F52" i="5"/>
  <c r="CH52" i="5"/>
  <c r="BI52" i="5"/>
  <c r="AE52" i="5"/>
  <c r="D52" i="5"/>
  <c r="CG52" i="5"/>
  <c r="BD52" i="5"/>
  <c r="Z52" i="5"/>
  <c r="CC52" i="5"/>
  <c r="BB52" i="5"/>
  <c r="Y52" i="5"/>
  <c r="BX52" i="5"/>
  <c r="BA52" i="5"/>
  <c r="X52" i="5"/>
  <c r="BW52" i="5"/>
  <c r="AS52" i="5"/>
  <c r="V52" i="5"/>
  <c r="BV52" i="5"/>
  <c r="AR52" i="5"/>
  <c r="U52" i="5"/>
  <c r="BT52" i="5"/>
  <c r="AQ52" i="5"/>
  <c r="M52" i="5"/>
  <c r="BS52" i="5"/>
  <c r="AP52" i="5"/>
  <c r="L52" i="5"/>
  <c r="BK52" i="5"/>
  <c r="AJ52" i="5"/>
  <c r="K52" i="5"/>
  <c r="L131" i="3"/>
  <c r="N381" i="3"/>
  <c r="M381" i="3"/>
  <c r="N140" i="3"/>
  <c r="M140" i="3"/>
  <c r="M168" i="3"/>
  <c r="N168" i="3"/>
  <c r="L513" i="3"/>
  <c r="CF504" i="5"/>
  <c r="BV504" i="5"/>
  <c r="BL504" i="5"/>
  <c r="BB504" i="5"/>
  <c r="AR504" i="5"/>
  <c r="AH504" i="5"/>
  <c r="X504" i="5"/>
  <c r="N504" i="5"/>
  <c r="D504" i="5"/>
  <c r="CE504" i="5"/>
  <c r="BU504" i="5"/>
  <c r="BK504" i="5"/>
  <c r="BA504" i="5"/>
  <c r="AQ504" i="5"/>
  <c r="AG504" i="5"/>
  <c r="W504" i="5"/>
  <c r="M504" i="5"/>
  <c r="CD504" i="5"/>
  <c r="BT504" i="5"/>
  <c r="BJ504" i="5"/>
  <c r="AZ504" i="5"/>
  <c r="AP504" i="5"/>
  <c r="AF504" i="5"/>
  <c r="V504" i="5"/>
  <c r="L504" i="5"/>
  <c r="CH504" i="5"/>
  <c r="BX504" i="5"/>
  <c r="BN504" i="5"/>
  <c r="BD504" i="5"/>
  <c r="AT504" i="5"/>
  <c r="AJ504" i="5"/>
  <c r="Z504" i="5"/>
  <c r="P504" i="5"/>
  <c r="F504" i="5"/>
  <c r="CC504" i="5"/>
  <c r="BO504" i="5"/>
  <c r="AW504" i="5"/>
  <c r="AE504" i="5"/>
  <c r="Q504" i="5"/>
  <c r="CB504" i="5"/>
  <c r="BM504" i="5"/>
  <c r="AV504" i="5"/>
  <c r="AD504" i="5"/>
  <c r="O504" i="5"/>
  <c r="CA504" i="5"/>
  <c r="BI504" i="5"/>
  <c r="AU504" i="5"/>
  <c r="AC504" i="5"/>
  <c r="K504" i="5"/>
  <c r="BZ504" i="5"/>
  <c r="BH504" i="5"/>
  <c r="AS504" i="5"/>
  <c r="AB504" i="5"/>
  <c r="J504" i="5"/>
  <c r="BY504" i="5"/>
  <c r="BG504" i="5"/>
  <c r="AO504" i="5"/>
  <c r="AA504" i="5"/>
  <c r="I504" i="5"/>
  <c r="BQ504" i="5"/>
  <c r="AY504" i="5"/>
  <c r="AK504" i="5"/>
  <c r="S504" i="5"/>
  <c r="BR504" i="5"/>
  <c r="Y504" i="5"/>
  <c r="BP504" i="5"/>
  <c r="U504" i="5"/>
  <c r="BF504" i="5"/>
  <c r="T504" i="5"/>
  <c r="BW504" i="5"/>
  <c r="AL504" i="5"/>
  <c r="R504" i="5"/>
  <c r="H504" i="5"/>
  <c r="CG504" i="5"/>
  <c r="G504" i="5"/>
  <c r="BS504" i="5"/>
  <c r="E504" i="5"/>
  <c r="BE504" i="5"/>
  <c r="BC504" i="5"/>
  <c r="AX504" i="5"/>
  <c r="AN504" i="5"/>
  <c r="AM504" i="5"/>
  <c r="AI504" i="5"/>
  <c r="CC405" i="5"/>
  <c r="BS405" i="5"/>
  <c r="BI405" i="5"/>
  <c r="AY405" i="5"/>
  <c r="AO405" i="5"/>
  <c r="AE405" i="5"/>
  <c r="U405" i="5"/>
  <c r="K405" i="5"/>
  <c r="CB405" i="5"/>
  <c r="BR405" i="5"/>
  <c r="BH405" i="5"/>
  <c r="AX405" i="5"/>
  <c r="AN405" i="5"/>
  <c r="AD405" i="5"/>
  <c r="T405" i="5"/>
  <c r="J405" i="5"/>
  <c r="CA405" i="5"/>
  <c r="BQ405" i="5"/>
  <c r="BG405" i="5"/>
  <c r="AW405" i="5"/>
  <c r="AM405" i="5"/>
  <c r="AC405" i="5"/>
  <c r="S405" i="5"/>
  <c r="I405" i="5"/>
  <c r="CE405" i="5"/>
  <c r="BU405" i="5"/>
  <c r="BK405" i="5"/>
  <c r="BA405" i="5"/>
  <c r="AQ405" i="5"/>
  <c r="AG405" i="5"/>
  <c r="W405" i="5"/>
  <c r="M405" i="5"/>
  <c r="CF405" i="5"/>
  <c r="BN405" i="5"/>
  <c r="AV405" i="5"/>
  <c r="AH405" i="5"/>
  <c r="P405" i="5"/>
  <c r="CD405" i="5"/>
  <c r="BM405" i="5"/>
  <c r="AU405" i="5"/>
  <c r="AF405" i="5"/>
  <c r="O405" i="5"/>
  <c r="BV405" i="5"/>
  <c r="BB405" i="5"/>
  <c r="AB405" i="5"/>
  <c r="H405" i="5"/>
  <c r="BT405" i="5"/>
  <c r="AZ405" i="5"/>
  <c r="AA405" i="5"/>
  <c r="G405" i="5"/>
  <c r="BP405" i="5"/>
  <c r="AT405" i="5"/>
  <c r="Z405" i="5"/>
  <c r="F405" i="5"/>
  <c r="BX405" i="5"/>
  <c r="BD405" i="5"/>
  <c r="AJ405" i="5"/>
  <c r="N405" i="5"/>
  <c r="BO405" i="5"/>
  <c r="AK405" i="5"/>
  <c r="BL405" i="5"/>
  <c r="AI405" i="5"/>
  <c r="BJ405" i="5"/>
  <c r="Y405" i="5"/>
  <c r="BF405" i="5"/>
  <c r="X405" i="5"/>
  <c r="BE405" i="5"/>
  <c r="V405" i="5"/>
  <c r="CH405" i="5"/>
  <c r="BC405" i="5"/>
  <c r="R405" i="5"/>
  <c r="BY405" i="5"/>
  <c r="AP405" i="5"/>
  <c r="E405" i="5"/>
  <c r="AS405" i="5"/>
  <c r="AR405" i="5"/>
  <c r="AL405" i="5"/>
  <c r="BW405" i="5"/>
  <c r="D405" i="5"/>
  <c r="L405" i="5"/>
  <c r="CG405" i="5"/>
  <c r="BZ405" i="5"/>
  <c r="Q405" i="5"/>
  <c r="CB428" i="5"/>
  <c r="BR428" i="5"/>
  <c r="BH428" i="5"/>
  <c r="AX428" i="5"/>
  <c r="AN428" i="5"/>
  <c r="AD428" i="5"/>
  <c r="T428" i="5"/>
  <c r="J428" i="5"/>
  <c r="CA428" i="5"/>
  <c r="BQ428" i="5"/>
  <c r="BG428" i="5"/>
  <c r="AW428" i="5"/>
  <c r="AM428" i="5"/>
  <c r="AC428" i="5"/>
  <c r="S428" i="5"/>
  <c r="I428" i="5"/>
  <c r="BZ428" i="5"/>
  <c r="BP428" i="5"/>
  <c r="BF428" i="5"/>
  <c r="AV428" i="5"/>
  <c r="AL428" i="5"/>
  <c r="AB428" i="5"/>
  <c r="R428" i="5"/>
  <c r="H428" i="5"/>
  <c r="CD428" i="5"/>
  <c r="BT428" i="5"/>
  <c r="BJ428" i="5"/>
  <c r="AZ428" i="5"/>
  <c r="AP428" i="5"/>
  <c r="AF428" i="5"/>
  <c r="V428" i="5"/>
  <c r="L428" i="5"/>
  <c r="BW428" i="5"/>
  <c r="BE428" i="5"/>
  <c r="AQ428" i="5"/>
  <c r="Y428" i="5"/>
  <c r="G428" i="5"/>
  <c r="BV428" i="5"/>
  <c r="BD428" i="5"/>
  <c r="AO428" i="5"/>
  <c r="X428" i="5"/>
  <c r="F428" i="5"/>
  <c r="BU428" i="5"/>
  <c r="BC428" i="5"/>
  <c r="AK428" i="5"/>
  <c r="W428" i="5"/>
  <c r="E428" i="5"/>
  <c r="BY428" i="5"/>
  <c r="BK428" i="5"/>
  <c r="AS428" i="5"/>
  <c r="AA428" i="5"/>
  <c r="M428" i="5"/>
  <c r="CC428" i="5"/>
  <c r="AY428" i="5"/>
  <c r="U428" i="5"/>
  <c r="BX428" i="5"/>
  <c r="AU428" i="5"/>
  <c r="Q428" i="5"/>
  <c r="BS428" i="5"/>
  <c r="AT428" i="5"/>
  <c r="P428" i="5"/>
  <c r="CH428" i="5"/>
  <c r="BL428" i="5"/>
  <c r="AH428" i="5"/>
  <c r="D428" i="5"/>
  <c r="CE428" i="5"/>
  <c r="AG428" i="5"/>
  <c r="BO428" i="5"/>
  <c r="AE428" i="5"/>
  <c r="BN428" i="5"/>
  <c r="Z428" i="5"/>
  <c r="CG428" i="5"/>
  <c r="AJ428" i="5"/>
  <c r="O428" i="5"/>
  <c r="N428" i="5"/>
  <c r="K428" i="5"/>
  <c r="CF428" i="5"/>
  <c r="BM428" i="5"/>
  <c r="BI428" i="5"/>
  <c r="AR428" i="5"/>
  <c r="BB428" i="5"/>
  <c r="BA428" i="5"/>
  <c r="AI428" i="5"/>
  <c r="CD458" i="5"/>
  <c r="BT458" i="5"/>
  <c r="BJ458" i="5"/>
  <c r="AZ458" i="5"/>
  <c r="AP458" i="5"/>
  <c r="AF458" i="5"/>
  <c r="V458" i="5"/>
  <c r="L458" i="5"/>
  <c r="CC458" i="5"/>
  <c r="BS458" i="5"/>
  <c r="BI458" i="5"/>
  <c r="AY458" i="5"/>
  <c r="AO458" i="5"/>
  <c r="AE458" i="5"/>
  <c r="U458" i="5"/>
  <c r="K458" i="5"/>
  <c r="CB458" i="5"/>
  <c r="BR458" i="5"/>
  <c r="BH458" i="5"/>
  <c r="AX458" i="5"/>
  <c r="AN458" i="5"/>
  <c r="AD458" i="5"/>
  <c r="T458" i="5"/>
  <c r="J458" i="5"/>
  <c r="CF458" i="5"/>
  <c r="BV458" i="5"/>
  <c r="BL458" i="5"/>
  <c r="BB458" i="5"/>
  <c r="AR458" i="5"/>
  <c r="AH458" i="5"/>
  <c r="X458" i="5"/>
  <c r="N458" i="5"/>
  <c r="D458" i="5"/>
  <c r="BW458" i="5"/>
  <c r="BE458" i="5"/>
  <c r="AM458" i="5"/>
  <c r="Y458" i="5"/>
  <c r="G458" i="5"/>
  <c r="BU458" i="5"/>
  <c r="BD458" i="5"/>
  <c r="AL458" i="5"/>
  <c r="W458" i="5"/>
  <c r="F458" i="5"/>
  <c r="BQ458" i="5"/>
  <c r="BC458" i="5"/>
  <c r="AK458" i="5"/>
  <c r="S458" i="5"/>
  <c r="E458" i="5"/>
  <c r="BY458" i="5"/>
  <c r="BG458" i="5"/>
  <c r="AS458" i="5"/>
  <c r="AA458" i="5"/>
  <c r="I458" i="5"/>
  <c r="BO458" i="5"/>
  <c r="AQ458" i="5"/>
  <c r="O458" i="5"/>
  <c r="BN458" i="5"/>
  <c r="AJ458" i="5"/>
  <c r="M458" i="5"/>
  <c r="BM458" i="5"/>
  <c r="AI458" i="5"/>
  <c r="H458" i="5"/>
  <c r="BX458" i="5"/>
  <c r="AU458" i="5"/>
  <c r="Q458" i="5"/>
  <c r="CE458" i="5"/>
  <c r="AG458" i="5"/>
  <c r="CA458" i="5"/>
  <c r="AC458" i="5"/>
  <c r="BZ458" i="5"/>
  <c r="AB458" i="5"/>
  <c r="BP458" i="5"/>
  <c r="Z458" i="5"/>
  <c r="BK458" i="5"/>
  <c r="R458" i="5"/>
  <c r="BF458" i="5"/>
  <c r="P458" i="5"/>
  <c r="BA458" i="5"/>
  <c r="CH458" i="5"/>
  <c r="AV458" i="5"/>
  <c r="CG458" i="5"/>
  <c r="AW458" i="5"/>
  <c r="AT458" i="5"/>
  <c r="CA260" i="5"/>
  <c r="BQ260" i="5"/>
  <c r="BG260" i="5"/>
  <c r="AW260" i="5"/>
  <c r="AM260" i="5"/>
  <c r="AC260" i="5"/>
  <c r="S260" i="5"/>
  <c r="I260" i="5"/>
  <c r="BZ260" i="5"/>
  <c r="BP260" i="5"/>
  <c r="BF260" i="5"/>
  <c r="AV260" i="5"/>
  <c r="AL260" i="5"/>
  <c r="AB260" i="5"/>
  <c r="R260" i="5"/>
  <c r="H260" i="5"/>
  <c r="BY260" i="5"/>
  <c r="BO260" i="5"/>
  <c r="BE260" i="5"/>
  <c r="AU260" i="5"/>
  <c r="AK260" i="5"/>
  <c r="AA260" i="5"/>
  <c r="Q260" i="5"/>
  <c r="G260" i="5"/>
  <c r="CB260" i="5"/>
  <c r="BR260" i="5"/>
  <c r="CC260" i="5"/>
  <c r="BK260" i="5"/>
  <c r="AX260" i="5"/>
  <c r="AH260" i="5"/>
  <c r="U260" i="5"/>
  <c r="E260" i="5"/>
  <c r="BX260" i="5"/>
  <c r="BJ260" i="5"/>
  <c r="AT260" i="5"/>
  <c r="AG260" i="5"/>
  <c r="T260" i="5"/>
  <c r="D260" i="5"/>
  <c r="BW260" i="5"/>
  <c r="BI260" i="5"/>
  <c r="AS260" i="5"/>
  <c r="AF260" i="5"/>
  <c r="P260" i="5"/>
  <c r="CD260" i="5"/>
  <c r="BL260" i="5"/>
  <c r="AY260" i="5"/>
  <c r="AI260" i="5"/>
  <c r="V260" i="5"/>
  <c r="F260" i="5"/>
  <c r="BV260" i="5"/>
  <c r="BA260" i="5"/>
  <c r="Z260" i="5"/>
  <c r="BU260" i="5"/>
  <c r="AZ260" i="5"/>
  <c r="Y260" i="5"/>
  <c r="BT260" i="5"/>
  <c r="AR260" i="5"/>
  <c r="X260" i="5"/>
  <c r="BS260" i="5"/>
  <c r="AQ260" i="5"/>
  <c r="W260" i="5"/>
  <c r="BN260" i="5"/>
  <c r="AP260" i="5"/>
  <c r="O260" i="5"/>
  <c r="BM260" i="5"/>
  <c r="AO260" i="5"/>
  <c r="N260" i="5"/>
  <c r="CH260" i="5"/>
  <c r="BH260" i="5"/>
  <c r="AN260" i="5"/>
  <c r="M260" i="5"/>
  <c r="CE260" i="5"/>
  <c r="BB260" i="5"/>
  <c r="AD260" i="5"/>
  <c r="J260" i="5"/>
  <c r="AJ260" i="5"/>
  <c r="AE260" i="5"/>
  <c r="L260" i="5"/>
  <c r="K260" i="5"/>
  <c r="CG260" i="5"/>
  <c r="CF260" i="5"/>
  <c r="BD260" i="5"/>
  <c r="BC260" i="5"/>
  <c r="BZ467" i="5"/>
  <c r="BP467" i="5"/>
  <c r="BF467" i="5"/>
  <c r="AV467" i="5"/>
  <c r="AL467" i="5"/>
  <c r="AB467" i="5"/>
  <c r="R467" i="5"/>
  <c r="H467" i="5"/>
  <c r="BY467" i="5"/>
  <c r="BO467" i="5"/>
  <c r="BE467" i="5"/>
  <c r="AU467" i="5"/>
  <c r="AK467" i="5"/>
  <c r="AA467" i="5"/>
  <c r="Q467" i="5"/>
  <c r="G467" i="5"/>
  <c r="CH467" i="5"/>
  <c r="BX467" i="5"/>
  <c r="BN467" i="5"/>
  <c r="BD467" i="5"/>
  <c r="AT467" i="5"/>
  <c r="AJ467" i="5"/>
  <c r="Z467" i="5"/>
  <c r="P467" i="5"/>
  <c r="F467" i="5"/>
  <c r="CB467" i="5"/>
  <c r="BR467" i="5"/>
  <c r="BH467" i="5"/>
  <c r="AX467" i="5"/>
  <c r="AN467" i="5"/>
  <c r="AD467" i="5"/>
  <c r="T467" i="5"/>
  <c r="J467" i="5"/>
  <c r="CE467" i="5"/>
  <c r="BM467" i="5"/>
  <c r="AY467" i="5"/>
  <c r="AG467" i="5"/>
  <c r="O467" i="5"/>
  <c r="CD467" i="5"/>
  <c r="BL467" i="5"/>
  <c r="AW467" i="5"/>
  <c r="AF467" i="5"/>
  <c r="N467" i="5"/>
  <c r="CC467" i="5"/>
  <c r="BK467" i="5"/>
  <c r="AS467" i="5"/>
  <c r="AE467" i="5"/>
  <c r="M467" i="5"/>
  <c r="CG467" i="5"/>
  <c r="BS467" i="5"/>
  <c r="BA467" i="5"/>
  <c r="AI467" i="5"/>
  <c r="U467" i="5"/>
  <c r="BU467" i="5"/>
  <c r="AQ467" i="5"/>
  <c r="S467" i="5"/>
  <c r="BT467" i="5"/>
  <c r="AP467" i="5"/>
  <c r="L467" i="5"/>
  <c r="BQ467" i="5"/>
  <c r="AO467" i="5"/>
  <c r="K467" i="5"/>
  <c r="BW467" i="5"/>
  <c r="AZ467" i="5"/>
  <c r="W467" i="5"/>
  <c r="BB467" i="5"/>
  <c r="D467" i="5"/>
  <c r="AR467" i="5"/>
  <c r="AM467" i="5"/>
  <c r="CF467" i="5"/>
  <c r="AH467" i="5"/>
  <c r="CA467" i="5"/>
  <c r="AC467" i="5"/>
  <c r="BV467" i="5"/>
  <c r="Y467" i="5"/>
  <c r="BJ467" i="5"/>
  <c r="X467" i="5"/>
  <c r="BG467" i="5"/>
  <c r="I467" i="5"/>
  <c r="V467" i="5"/>
  <c r="E467" i="5"/>
  <c r="BC467" i="5"/>
  <c r="BI467" i="5"/>
  <c r="CH86" i="5"/>
  <c r="BX86" i="5"/>
  <c r="BN86" i="5"/>
  <c r="BD86" i="5"/>
  <c r="AT86" i="5"/>
  <c r="AJ86" i="5"/>
  <c r="Z86" i="5"/>
  <c r="P86" i="5"/>
  <c r="F86" i="5"/>
  <c r="CA86" i="5"/>
  <c r="BP86" i="5"/>
  <c r="BE86" i="5"/>
  <c r="AS86" i="5"/>
  <c r="AH86" i="5"/>
  <c r="W86" i="5"/>
  <c r="L86" i="5"/>
  <c r="BZ86" i="5"/>
  <c r="BM86" i="5"/>
  <c r="BA86" i="5"/>
  <c r="AO86" i="5"/>
  <c r="AC86" i="5"/>
  <c r="Q86" i="5"/>
  <c r="D86" i="5"/>
  <c r="BY86" i="5"/>
  <c r="BL86" i="5"/>
  <c r="AZ86" i="5"/>
  <c r="AN86" i="5"/>
  <c r="AB86" i="5"/>
  <c r="O86" i="5"/>
  <c r="BW86" i="5"/>
  <c r="BK86" i="5"/>
  <c r="AY86" i="5"/>
  <c r="AM86" i="5"/>
  <c r="AA86" i="5"/>
  <c r="N86" i="5"/>
  <c r="CB86" i="5"/>
  <c r="BO86" i="5"/>
  <c r="BB86" i="5"/>
  <c r="AP86" i="5"/>
  <c r="AD86" i="5"/>
  <c r="R86" i="5"/>
  <c r="E86" i="5"/>
  <c r="BR86" i="5"/>
  <c r="AV86" i="5"/>
  <c r="Y86" i="5"/>
  <c r="H86" i="5"/>
  <c r="CG86" i="5"/>
  <c r="BQ86" i="5"/>
  <c r="AU86" i="5"/>
  <c r="X86" i="5"/>
  <c r="G86" i="5"/>
  <c r="CF86" i="5"/>
  <c r="BJ86" i="5"/>
  <c r="AR86" i="5"/>
  <c r="V86" i="5"/>
  <c r="BU86" i="5"/>
  <c r="BC86" i="5"/>
  <c r="AG86" i="5"/>
  <c r="K86" i="5"/>
  <c r="BH86" i="5"/>
  <c r="AE86" i="5"/>
  <c r="BG86" i="5"/>
  <c r="U86" i="5"/>
  <c r="BF86" i="5"/>
  <c r="T86" i="5"/>
  <c r="CE86" i="5"/>
  <c r="AX86" i="5"/>
  <c r="S86" i="5"/>
  <c r="CD86" i="5"/>
  <c r="AW86" i="5"/>
  <c r="M86" i="5"/>
  <c r="CC86" i="5"/>
  <c r="AQ86" i="5"/>
  <c r="J86" i="5"/>
  <c r="BV86" i="5"/>
  <c r="AL86" i="5"/>
  <c r="I86" i="5"/>
  <c r="BT86" i="5"/>
  <c r="AK86" i="5"/>
  <c r="BS86" i="5"/>
  <c r="AI86" i="5"/>
  <c r="BI86" i="5"/>
  <c r="AF86" i="5"/>
  <c r="CE38" i="5"/>
  <c r="BU38" i="5"/>
  <c r="BK38" i="5"/>
  <c r="BA38" i="5"/>
  <c r="AQ38" i="5"/>
  <c r="AG38" i="5"/>
  <c r="W38" i="5"/>
  <c r="M38" i="5"/>
  <c r="CD38" i="5"/>
  <c r="BT38" i="5"/>
  <c r="BJ38" i="5"/>
  <c r="AZ38" i="5"/>
  <c r="AP38" i="5"/>
  <c r="AF38" i="5"/>
  <c r="V38" i="5"/>
  <c r="L38" i="5"/>
  <c r="CC38" i="5"/>
  <c r="BS38" i="5"/>
  <c r="BI38" i="5"/>
  <c r="AY38" i="5"/>
  <c r="AO38" i="5"/>
  <c r="AE38" i="5"/>
  <c r="U38" i="5"/>
  <c r="K38" i="5"/>
  <c r="CF38" i="5"/>
  <c r="BV38" i="5"/>
  <c r="BL38" i="5"/>
  <c r="BB38" i="5"/>
  <c r="AR38" i="5"/>
  <c r="AH38" i="5"/>
  <c r="X38" i="5"/>
  <c r="N38" i="5"/>
  <c r="D38" i="5"/>
  <c r="BR38" i="5"/>
  <c r="BD38" i="5"/>
  <c r="AL38" i="5"/>
  <c r="T38" i="5"/>
  <c r="F38" i="5"/>
  <c r="BY38" i="5"/>
  <c r="BF38" i="5"/>
  <c r="AM38" i="5"/>
  <c r="S38" i="5"/>
  <c r="BX38" i="5"/>
  <c r="BE38" i="5"/>
  <c r="AK38" i="5"/>
  <c r="R38" i="5"/>
  <c r="BW38" i="5"/>
  <c r="BC38" i="5"/>
  <c r="AJ38" i="5"/>
  <c r="Q38" i="5"/>
  <c r="BQ38" i="5"/>
  <c r="AX38" i="5"/>
  <c r="AI38" i="5"/>
  <c r="P38" i="5"/>
  <c r="BP38" i="5"/>
  <c r="AW38" i="5"/>
  <c r="AD38" i="5"/>
  <c r="O38" i="5"/>
  <c r="CH38" i="5"/>
  <c r="BO38" i="5"/>
  <c r="AV38" i="5"/>
  <c r="AC38" i="5"/>
  <c r="J38" i="5"/>
  <c r="CG38" i="5"/>
  <c r="BN38" i="5"/>
  <c r="AU38" i="5"/>
  <c r="AB38" i="5"/>
  <c r="I38" i="5"/>
  <c r="CB38" i="5"/>
  <c r="BM38" i="5"/>
  <c r="AT38" i="5"/>
  <c r="AA38" i="5"/>
  <c r="H38" i="5"/>
  <c r="CA38" i="5"/>
  <c r="BH38" i="5"/>
  <c r="AS38" i="5"/>
  <c r="Z38" i="5"/>
  <c r="G38" i="5"/>
  <c r="BZ38" i="5"/>
  <c r="BG38" i="5"/>
  <c r="AN38" i="5"/>
  <c r="Y38" i="5"/>
  <c r="E38" i="5"/>
  <c r="CH106" i="5"/>
  <c r="BX106" i="5"/>
  <c r="BN106" i="5"/>
  <c r="BD106" i="5"/>
  <c r="AT106" i="5"/>
  <c r="AJ106" i="5"/>
  <c r="Z106" i="5"/>
  <c r="P106" i="5"/>
  <c r="F106" i="5"/>
  <c r="CF106" i="5"/>
  <c r="BV106" i="5"/>
  <c r="BL106" i="5"/>
  <c r="BB106" i="5"/>
  <c r="AR106" i="5"/>
  <c r="AH106" i="5"/>
  <c r="X106" i="5"/>
  <c r="N106" i="5"/>
  <c r="D106" i="5"/>
  <c r="BW106" i="5"/>
  <c r="BJ106" i="5"/>
  <c r="AX106" i="5"/>
  <c r="AL106" i="5"/>
  <c r="Y106" i="5"/>
  <c r="L106" i="5"/>
  <c r="CG106" i="5"/>
  <c r="BT106" i="5"/>
  <c r="BH106" i="5"/>
  <c r="AV106" i="5"/>
  <c r="AI106" i="5"/>
  <c r="V106" i="5"/>
  <c r="J106" i="5"/>
  <c r="BY106" i="5"/>
  <c r="BG106" i="5"/>
  <c r="AQ106" i="5"/>
  <c r="AC106" i="5"/>
  <c r="M106" i="5"/>
  <c r="BU106" i="5"/>
  <c r="BF106" i="5"/>
  <c r="AP106" i="5"/>
  <c r="AB106" i="5"/>
  <c r="K106" i="5"/>
  <c r="BS106" i="5"/>
  <c r="BE106" i="5"/>
  <c r="AO106" i="5"/>
  <c r="AA106" i="5"/>
  <c r="I106" i="5"/>
  <c r="BZ106" i="5"/>
  <c r="BI106" i="5"/>
  <c r="AS106" i="5"/>
  <c r="AD106" i="5"/>
  <c r="O106" i="5"/>
  <c r="BR106" i="5"/>
  <c r="AW106" i="5"/>
  <c r="T106" i="5"/>
  <c r="BQ106" i="5"/>
  <c r="AU106" i="5"/>
  <c r="S106" i="5"/>
  <c r="BP106" i="5"/>
  <c r="AN106" i="5"/>
  <c r="R106" i="5"/>
  <c r="CC106" i="5"/>
  <c r="BA106" i="5"/>
  <c r="AE106" i="5"/>
  <c r="CA106" i="5"/>
  <c r="AF106" i="5"/>
  <c r="BO106" i="5"/>
  <c r="W106" i="5"/>
  <c r="BM106" i="5"/>
  <c r="U106" i="5"/>
  <c r="BK106" i="5"/>
  <c r="Q106" i="5"/>
  <c r="BC106" i="5"/>
  <c r="H106" i="5"/>
  <c r="AZ106" i="5"/>
  <c r="G106" i="5"/>
  <c r="AY106" i="5"/>
  <c r="E106" i="5"/>
  <c r="CE106" i="5"/>
  <c r="AM106" i="5"/>
  <c r="CD106" i="5"/>
  <c r="AK106" i="5"/>
  <c r="CB106" i="5"/>
  <c r="AG106" i="5"/>
  <c r="L347" i="3"/>
  <c r="L110" i="3"/>
  <c r="N77" i="3"/>
  <c r="M77" i="3"/>
  <c r="M138" i="3"/>
  <c r="N138" i="3"/>
  <c r="BZ254" i="5"/>
  <c r="BP254" i="5"/>
  <c r="BF254" i="5"/>
  <c r="AV254" i="5"/>
  <c r="AL254" i="5"/>
  <c r="AB254" i="5"/>
  <c r="R254" i="5"/>
  <c r="H254" i="5"/>
  <c r="BY254" i="5"/>
  <c r="BO254" i="5"/>
  <c r="BE254" i="5"/>
  <c r="AU254" i="5"/>
  <c r="AK254" i="5"/>
  <c r="AA254" i="5"/>
  <c r="Q254" i="5"/>
  <c r="G254" i="5"/>
  <c r="CH254" i="5"/>
  <c r="BX254" i="5"/>
  <c r="BN254" i="5"/>
  <c r="BD254" i="5"/>
  <c r="AT254" i="5"/>
  <c r="AJ254" i="5"/>
  <c r="Z254" i="5"/>
  <c r="P254" i="5"/>
  <c r="F254" i="5"/>
  <c r="CA254" i="5"/>
  <c r="BQ254" i="5"/>
  <c r="BG254" i="5"/>
  <c r="AW254" i="5"/>
  <c r="AM254" i="5"/>
  <c r="AC254" i="5"/>
  <c r="S254" i="5"/>
  <c r="I254" i="5"/>
  <c r="CG254" i="5"/>
  <c r="BS254" i="5"/>
  <c r="BA254" i="5"/>
  <c r="AI254" i="5"/>
  <c r="U254" i="5"/>
  <c r="CF254" i="5"/>
  <c r="BR254" i="5"/>
  <c r="AZ254" i="5"/>
  <c r="AH254" i="5"/>
  <c r="T254" i="5"/>
  <c r="CE254" i="5"/>
  <c r="BM254" i="5"/>
  <c r="AY254" i="5"/>
  <c r="AG254" i="5"/>
  <c r="O254" i="5"/>
  <c r="CC254" i="5"/>
  <c r="BK254" i="5"/>
  <c r="AS254" i="5"/>
  <c r="AE254" i="5"/>
  <c r="M254" i="5"/>
  <c r="CB254" i="5"/>
  <c r="BJ254" i="5"/>
  <c r="AR254" i="5"/>
  <c r="AD254" i="5"/>
  <c r="L254" i="5"/>
  <c r="BW254" i="5"/>
  <c r="BI254" i="5"/>
  <c r="AQ254" i="5"/>
  <c r="Y254" i="5"/>
  <c r="K254" i="5"/>
  <c r="BT254" i="5"/>
  <c r="BB254" i="5"/>
  <c r="AN254" i="5"/>
  <c r="V254" i="5"/>
  <c r="D254" i="5"/>
  <c r="AO254" i="5"/>
  <c r="AF254" i="5"/>
  <c r="CD254" i="5"/>
  <c r="X254" i="5"/>
  <c r="BV254" i="5"/>
  <c r="W254" i="5"/>
  <c r="BU254" i="5"/>
  <c r="N254" i="5"/>
  <c r="BL254" i="5"/>
  <c r="J254" i="5"/>
  <c r="BH254" i="5"/>
  <c r="E254" i="5"/>
  <c r="AX254" i="5"/>
  <c r="BC254" i="5"/>
  <c r="AP254" i="5"/>
  <c r="CB423" i="5"/>
  <c r="BR423" i="5"/>
  <c r="BH423" i="5"/>
  <c r="AX423" i="5"/>
  <c r="AN423" i="5"/>
  <c r="AD423" i="5"/>
  <c r="T423" i="5"/>
  <c r="J423" i="5"/>
  <c r="CA423" i="5"/>
  <c r="BQ423" i="5"/>
  <c r="BG423" i="5"/>
  <c r="AW423" i="5"/>
  <c r="AM423" i="5"/>
  <c r="AC423" i="5"/>
  <c r="S423" i="5"/>
  <c r="I423" i="5"/>
  <c r="BZ423" i="5"/>
  <c r="BP423" i="5"/>
  <c r="BF423" i="5"/>
  <c r="AV423" i="5"/>
  <c r="AL423" i="5"/>
  <c r="AB423" i="5"/>
  <c r="R423" i="5"/>
  <c r="H423" i="5"/>
  <c r="CD423" i="5"/>
  <c r="BT423" i="5"/>
  <c r="BJ423" i="5"/>
  <c r="AZ423" i="5"/>
  <c r="AP423" i="5"/>
  <c r="AF423" i="5"/>
  <c r="V423" i="5"/>
  <c r="L423" i="5"/>
  <c r="BU423" i="5"/>
  <c r="BC423" i="5"/>
  <c r="AK423" i="5"/>
  <c r="W423" i="5"/>
  <c r="E423" i="5"/>
  <c r="CH423" i="5"/>
  <c r="BS423" i="5"/>
  <c r="BB423" i="5"/>
  <c r="AJ423" i="5"/>
  <c r="U423" i="5"/>
  <c r="D423" i="5"/>
  <c r="CG423" i="5"/>
  <c r="BO423" i="5"/>
  <c r="BA423" i="5"/>
  <c r="AI423" i="5"/>
  <c r="Q423" i="5"/>
  <c r="BW423" i="5"/>
  <c r="BE423" i="5"/>
  <c r="AQ423" i="5"/>
  <c r="Y423" i="5"/>
  <c r="G423" i="5"/>
  <c r="BL423" i="5"/>
  <c r="AH423" i="5"/>
  <c r="K423" i="5"/>
  <c r="BK423" i="5"/>
  <c r="AG423" i="5"/>
  <c r="F423" i="5"/>
  <c r="CF423" i="5"/>
  <c r="BI423" i="5"/>
  <c r="AE423" i="5"/>
  <c r="BX423" i="5"/>
  <c r="AT423" i="5"/>
  <c r="P423" i="5"/>
  <c r="AS423" i="5"/>
  <c r="CE423" i="5"/>
  <c r="AR423" i="5"/>
  <c r="CC423" i="5"/>
  <c r="AO423" i="5"/>
  <c r="AY423" i="5"/>
  <c r="M423" i="5"/>
  <c r="BN423" i="5"/>
  <c r="BM423" i="5"/>
  <c r="BD423" i="5"/>
  <c r="AU423" i="5"/>
  <c r="AA423" i="5"/>
  <c r="Z423" i="5"/>
  <c r="BY423" i="5"/>
  <c r="N423" i="5"/>
  <c r="O423" i="5"/>
  <c r="BV423" i="5"/>
  <c r="X423" i="5"/>
  <c r="CD443" i="5"/>
  <c r="BT443" i="5"/>
  <c r="BJ443" i="5"/>
  <c r="AZ443" i="5"/>
  <c r="AP443" i="5"/>
  <c r="AF443" i="5"/>
  <c r="V443" i="5"/>
  <c r="L443" i="5"/>
  <c r="BX443" i="5"/>
  <c r="BM443" i="5"/>
  <c r="BB443" i="5"/>
  <c r="AQ443" i="5"/>
  <c r="AE443" i="5"/>
  <c r="T443" i="5"/>
  <c r="I443" i="5"/>
  <c r="CH443" i="5"/>
  <c r="BW443" i="5"/>
  <c r="BL443" i="5"/>
  <c r="BA443" i="5"/>
  <c r="AO443" i="5"/>
  <c r="AD443" i="5"/>
  <c r="S443" i="5"/>
  <c r="H443" i="5"/>
  <c r="CG443" i="5"/>
  <c r="BV443" i="5"/>
  <c r="BK443" i="5"/>
  <c r="AY443" i="5"/>
  <c r="AN443" i="5"/>
  <c r="AC443" i="5"/>
  <c r="R443" i="5"/>
  <c r="G443" i="5"/>
  <c r="CA443" i="5"/>
  <c r="BI443" i="5"/>
  <c r="AU443" i="5"/>
  <c r="AG443" i="5"/>
  <c r="O443" i="5"/>
  <c r="BZ443" i="5"/>
  <c r="BH443" i="5"/>
  <c r="AT443" i="5"/>
  <c r="AB443" i="5"/>
  <c r="N443" i="5"/>
  <c r="BY443" i="5"/>
  <c r="BG443" i="5"/>
  <c r="AS443" i="5"/>
  <c r="AA443" i="5"/>
  <c r="M443" i="5"/>
  <c r="CC443" i="5"/>
  <c r="BO443" i="5"/>
  <c r="AW443" i="5"/>
  <c r="AI443" i="5"/>
  <c r="Q443" i="5"/>
  <c r="BF443" i="5"/>
  <c r="AJ443" i="5"/>
  <c r="F443" i="5"/>
  <c r="CF443" i="5"/>
  <c r="BE443" i="5"/>
  <c r="AH443" i="5"/>
  <c r="E443" i="5"/>
  <c r="CE443" i="5"/>
  <c r="BD443" i="5"/>
  <c r="Z443" i="5"/>
  <c r="D443" i="5"/>
  <c r="CB443" i="5"/>
  <c r="BC443" i="5"/>
  <c r="BU443" i="5"/>
  <c r="AX443" i="5"/>
  <c r="BS443" i="5"/>
  <c r="AV443" i="5"/>
  <c r="BR443" i="5"/>
  <c r="AR443" i="5"/>
  <c r="BP443" i="5"/>
  <c r="AL443" i="5"/>
  <c r="K443" i="5"/>
  <c r="Y443" i="5"/>
  <c r="X443" i="5"/>
  <c r="W443" i="5"/>
  <c r="BQ443" i="5"/>
  <c r="AK443" i="5"/>
  <c r="U443" i="5"/>
  <c r="P443" i="5"/>
  <c r="BN443" i="5"/>
  <c r="J443" i="5"/>
  <c r="AM443" i="5"/>
  <c r="CH351" i="5"/>
  <c r="BX351" i="5"/>
  <c r="BN351" i="5"/>
  <c r="BD351" i="5"/>
  <c r="AT351" i="5"/>
  <c r="AJ351" i="5"/>
  <c r="Z351" i="5"/>
  <c r="P351" i="5"/>
  <c r="F351" i="5"/>
  <c r="CC351" i="5"/>
  <c r="BR351" i="5"/>
  <c r="BG351" i="5"/>
  <c r="AV351" i="5"/>
  <c r="CB351" i="5"/>
  <c r="BP351" i="5"/>
  <c r="BC351" i="5"/>
  <c r="AQ351" i="5"/>
  <c r="AF351" i="5"/>
  <c r="U351" i="5"/>
  <c r="J351" i="5"/>
  <c r="CD351" i="5"/>
  <c r="BO351" i="5"/>
  <c r="BA351" i="5"/>
  <c r="AN351" i="5"/>
  <c r="AB351" i="5"/>
  <c r="O351" i="5"/>
  <c r="CA351" i="5"/>
  <c r="BM351" i="5"/>
  <c r="AZ351" i="5"/>
  <c r="AM351" i="5"/>
  <c r="AA351" i="5"/>
  <c r="N351" i="5"/>
  <c r="BZ351" i="5"/>
  <c r="BL351" i="5"/>
  <c r="AY351" i="5"/>
  <c r="AL351" i="5"/>
  <c r="Y351" i="5"/>
  <c r="M351" i="5"/>
  <c r="BY351" i="5"/>
  <c r="BK351" i="5"/>
  <c r="AX351" i="5"/>
  <c r="AK351" i="5"/>
  <c r="X351" i="5"/>
  <c r="L351" i="5"/>
  <c r="BW351" i="5"/>
  <c r="BJ351" i="5"/>
  <c r="AW351" i="5"/>
  <c r="AI351" i="5"/>
  <c r="W351" i="5"/>
  <c r="K351" i="5"/>
  <c r="BV351" i="5"/>
  <c r="BI351" i="5"/>
  <c r="AU351" i="5"/>
  <c r="AH351" i="5"/>
  <c r="V351" i="5"/>
  <c r="I351" i="5"/>
  <c r="BU351" i="5"/>
  <c r="BH351" i="5"/>
  <c r="AS351" i="5"/>
  <c r="AG351" i="5"/>
  <c r="T351" i="5"/>
  <c r="H351" i="5"/>
  <c r="CG351" i="5"/>
  <c r="BT351" i="5"/>
  <c r="BF351" i="5"/>
  <c r="AR351" i="5"/>
  <c r="AE351" i="5"/>
  <c r="S351" i="5"/>
  <c r="G351" i="5"/>
  <c r="AO351" i="5"/>
  <c r="AD351" i="5"/>
  <c r="AC351" i="5"/>
  <c r="AP351" i="5"/>
  <c r="BE351" i="5"/>
  <c r="BB351" i="5"/>
  <c r="R351" i="5"/>
  <c r="Q351" i="5"/>
  <c r="E351" i="5"/>
  <c r="D351" i="5"/>
  <c r="CF351" i="5"/>
  <c r="CE351" i="5"/>
  <c r="BS351" i="5"/>
  <c r="BQ351" i="5"/>
  <c r="CF123" i="5"/>
  <c r="BV123" i="5"/>
  <c r="BL123" i="5"/>
  <c r="BB123" i="5"/>
  <c r="AR123" i="5"/>
  <c r="AH123" i="5"/>
  <c r="X123" i="5"/>
  <c r="N123" i="5"/>
  <c r="D123" i="5"/>
  <c r="CE123" i="5"/>
  <c r="BU123" i="5"/>
  <c r="BK123" i="5"/>
  <c r="BA123" i="5"/>
  <c r="AQ123" i="5"/>
  <c r="AG123" i="5"/>
  <c r="W123" i="5"/>
  <c r="M123" i="5"/>
  <c r="CD123" i="5"/>
  <c r="BT123" i="5"/>
  <c r="BJ123" i="5"/>
  <c r="AZ123" i="5"/>
  <c r="AP123" i="5"/>
  <c r="AF123" i="5"/>
  <c r="V123" i="5"/>
  <c r="L123" i="5"/>
  <c r="CH123" i="5"/>
  <c r="BX123" i="5"/>
  <c r="BN123" i="5"/>
  <c r="BD123" i="5"/>
  <c r="AT123" i="5"/>
  <c r="AJ123" i="5"/>
  <c r="Z123" i="5"/>
  <c r="P123" i="5"/>
  <c r="F123" i="5"/>
  <c r="CA123" i="5"/>
  <c r="BI123" i="5"/>
  <c r="AU123" i="5"/>
  <c r="AC123" i="5"/>
  <c r="K123" i="5"/>
  <c r="BZ123" i="5"/>
  <c r="BH123" i="5"/>
  <c r="AS123" i="5"/>
  <c r="AB123" i="5"/>
  <c r="J123" i="5"/>
  <c r="BY123" i="5"/>
  <c r="BG123" i="5"/>
  <c r="AO123" i="5"/>
  <c r="AA123" i="5"/>
  <c r="I123" i="5"/>
  <c r="CC123" i="5"/>
  <c r="BO123" i="5"/>
  <c r="AW123" i="5"/>
  <c r="AE123" i="5"/>
  <c r="Q123" i="5"/>
  <c r="BS123" i="5"/>
  <c r="AV123" i="5"/>
  <c r="S123" i="5"/>
  <c r="BR123" i="5"/>
  <c r="AN123" i="5"/>
  <c r="R123" i="5"/>
  <c r="BQ123" i="5"/>
  <c r="AM123" i="5"/>
  <c r="O123" i="5"/>
  <c r="BW123" i="5"/>
  <c r="AX123" i="5"/>
  <c r="T123" i="5"/>
  <c r="AL123" i="5"/>
  <c r="AK123" i="5"/>
  <c r="CG123" i="5"/>
  <c r="AI123" i="5"/>
  <c r="BE123" i="5"/>
  <c r="G123" i="5"/>
  <c r="BP123" i="5"/>
  <c r="BM123" i="5"/>
  <c r="BF123" i="5"/>
  <c r="BC123" i="5"/>
  <c r="AY123" i="5"/>
  <c r="AD123" i="5"/>
  <c r="Y123" i="5"/>
  <c r="U123" i="5"/>
  <c r="H123" i="5"/>
  <c r="CB123" i="5"/>
  <c r="E123" i="5"/>
  <c r="CH158" i="5"/>
  <c r="BX158" i="5"/>
  <c r="BN158" i="5"/>
  <c r="BD158" i="5"/>
  <c r="AT158" i="5"/>
  <c r="AJ158" i="5"/>
  <c r="Z158" i="5"/>
  <c r="P158" i="5"/>
  <c r="F158" i="5"/>
  <c r="CG158" i="5"/>
  <c r="BW158" i="5"/>
  <c r="BM158" i="5"/>
  <c r="BC158" i="5"/>
  <c r="AS158" i="5"/>
  <c r="AI158" i="5"/>
  <c r="Y158" i="5"/>
  <c r="O158" i="5"/>
  <c r="E158" i="5"/>
  <c r="CF158" i="5"/>
  <c r="BV158" i="5"/>
  <c r="BL158" i="5"/>
  <c r="BB158" i="5"/>
  <c r="AR158" i="5"/>
  <c r="AH158" i="5"/>
  <c r="X158" i="5"/>
  <c r="N158" i="5"/>
  <c r="D158" i="5"/>
  <c r="BY158" i="5"/>
  <c r="BO158" i="5"/>
  <c r="BE158" i="5"/>
  <c r="AU158" i="5"/>
  <c r="AK158" i="5"/>
  <c r="AA158" i="5"/>
  <c r="Q158" i="5"/>
  <c r="G158" i="5"/>
  <c r="BU158" i="5"/>
  <c r="BG158" i="5"/>
  <c r="AO158" i="5"/>
  <c r="W158" i="5"/>
  <c r="I158" i="5"/>
  <c r="BT158" i="5"/>
  <c r="BF158" i="5"/>
  <c r="AN158" i="5"/>
  <c r="V158" i="5"/>
  <c r="H158" i="5"/>
  <c r="BS158" i="5"/>
  <c r="BA158" i="5"/>
  <c r="AM158" i="5"/>
  <c r="U158" i="5"/>
  <c r="CA158" i="5"/>
  <c r="BI158" i="5"/>
  <c r="AQ158" i="5"/>
  <c r="AC158" i="5"/>
  <c r="K158" i="5"/>
  <c r="BP158" i="5"/>
  <c r="AL158" i="5"/>
  <c r="L158" i="5"/>
  <c r="BK158" i="5"/>
  <c r="AG158" i="5"/>
  <c r="J158" i="5"/>
  <c r="BJ158" i="5"/>
  <c r="AF158" i="5"/>
  <c r="BR158" i="5"/>
  <c r="AV158" i="5"/>
  <c r="R158" i="5"/>
  <c r="BQ158" i="5"/>
  <c r="T158" i="5"/>
  <c r="BH158" i="5"/>
  <c r="S158" i="5"/>
  <c r="AZ158" i="5"/>
  <c r="M158" i="5"/>
  <c r="AY158" i="5"/>
  <c r="AX158" i="5"/>
  <c r="CE158" i="5"/>
  <c r="AW158" i="5"/>
  <c r="CD158" i="5"/>
  <c r="AP158" i="5"/>
  <c r="CC158" i="5"/>
  <c r="AE158" i="5"/>
  <c r="CB158" i="5"/>
  <c r="AD158" i="5"/>
  <c r="BZ158" i="5"/>
  <c r="AB158" i="5"/>
  <c r="O69" i="4"/>
  <c r="O61" i="4"/>
  <c r="O52" i="4"/>
  <c r="O121" i="4"/>
  <c r="O141" i="4"/>
  <c r="O167" i="4"/>
  <c r="O217" i="4"/>
  <c r="O41" i="4"/>
  <c r="O241" i="4"/>
  <c r="O307" i="4"/>
  <c r="O149" i="4"/>
  <c r="O33" i="4"/>
  <c r="O101" i="4"/>
  <c r="O159" i="4"/>
  <c r="O122" i="4"/>
  <c r="O222" i="4"/>
  <c r="O322" i="4"/>
  <c r="O397" i="4"/>
  <c r="O331" i="4"/>
  <c r="O457" i="4"/>
  <c r="O120" i="4"/>
  <c r="O220" i="4"/>
  <c r="O320" i="4"/>
  <c r="O390" i="4"/>
  <c r="O219" i="4"/>
  <c r="O319" i="4"/>
  <c r="O485" i="4"/>
  <c r="O128" i="4"/>
  <c r="O228" i="4"/>
  <c r="O328" i="4"/>
  <c r="O395" i="4"/>
  <c r="O437" i="4"/>
  <c r="O106" i="4"/>
  <c r="O206" i="4"/>
  <c r="O306" i="4"/>
  <c r="O383" i="4"/>
  <c r="O165" i="4"/>
  <c r="O265" i="4"/>
  <c r="O425" i="4"/>
  <c r="O154" i="4"/>
  <c r="O254" i="4"/>
  <c r="O348" i="4"/>
  <c r="O428" i="4"/>
  <c r="O223" i="4"/>
  <c r="O323" i="4"/>
  <c r="O495" i="4"/>
  <c r="O507" i="4"/>
  <c r="O476" i="4"/>
  <c r="O513" i="4"/>
  <c r="O472" i="4"/>
  <c r="O411" i="4"/>
  <c r="O511" i="4"/>
  <c r="O470" i="4"/>
  <c r="O469" i="4"/>
  <c r="N389" i="3"/>
  <c r="M389" i="3"/>
  <c r="CF492" i="5"/>
  <c r="BV492" i="5"/>
  <c r="BL492" i="5"/>
  <c r="BB492" i="5"/>
  <c r="AR492" i="5"/>
  <c r="AH492" i="5"/>
  <c r="X492" i="5"/>
  <c r="N492" i="5"/>
  <c r="D492" i="5"/>
  <c r="CE492" i="5"/>
  <c r="BU492" i="5"/>
  <c r="BK492" i="5"/>
  <c r="BA492" i="5"/>
  <c r="AQ492" i="5"/>
  <c r="AG492" i="5"/>
  <c r="W492" i="5"/>
  <c r="M492" i="5"/>
  <c r="CD492" i="5"/>
  <c r="BT492" i="5"/>
  <c r="BJ492" i="5"/>
  <c r="AZ492" i="5"/>
  <c r="AP492" i="5"/>
  <c r="AF492" i="5"/>
  <c r="V492" i="5"/>
  <c r="L492" i="5"/>
  <c r="CH492" i="5"/>
  <c r="BX492" i="5"/>
  <c r="BN492" i="5"/>
  <c r="BD492" i="5"/>
  <c r="AT492" i="5"/>
  <c r="AJ492" i="5"/>
  <c r="Z492" i="5"/>
  <c r="P492" i="5"/>
  <c r="F492" i="5"/>
  <c r="CG492" i="5"/>
  <c r="BP492" i="5"/>
  <c r="AX492" i="5"/>
  <c r="AI492" i="5"/>
  <c r="R492" i="5"/>
  <c r="CC492" i="5"/>
  <c r="BO492" i="5"/>
  <c r="AW492" i="5"/>
  <c r="AE492" i="5"/>
  <c r="Q492" i="5"/>
  <c r="CB492" i="5"/>
  <c r="BM492" i="5"/>
  <c r="AV492" i="5"/>
  <c r="AD492" i="5"/>
  <c r="O492" i="5"/>
  <c r="BR492" i="5"/>
  <c r="BC492" i="5"/>
  <c r="AL492" i="5"/>
  <c r="T492" i="5"/>
  <c r="E492" i="5"/>
  <c r="BY492" i="5"/>
  <c r="AU492" i="5"/>
  <c r="U492" i="5"/>
  <c r="BW492" i="5"/>
  <c r="AS492" i="5"/>
  <c r="S492" i="5"/>
  <c r="BS492" i="5"/>
  <c r="AO492" i="5"/>
  <c r="K492" i="5"/>
  <c r="BQ492" i="5"/>
  <c r="AN492" i="5"/>
  <c r="J492" i="5"/>
  <c r="BI492" i="5"/>
  <c r="AM492" i="5"/>
  <c r="I492" i="5"/>
  <c r="BH492" i="5"/>
  <c r="AK492" i="5"/>
  <c r="H492" i="5"/>
  <c r="BG492" i="5"/>
  <c r="AC492" i="5"/>
  <c r="G492" i="5"/>
  <c r="BF492" i="5"/>
  <c r="AB492" i="5"/>
  <c r="CA492" i="5"/>
  <c r="BE492" i="5"/>
  <c r="AA492" i="5"/>
  <c r="BZ492" i="5"/>
  <c r="AY492" i="5"/>
  <c r="Y492" i="5"/>
  <c r="CC263" i="5"/>
  <c r="BS263" i="5"/>
  <c r="BI263" i="5"/>
  <c r="AY263" i="5"/>
  <c r="AO263" i="5"/>
  <c r="AE263" i="5"/>
  <c r="U263" i="5"/>
  <c r="K263" i="5"/>
  <c r="CB263" i="5"/>
  <c r="BR263" i="5"/>
  <c r="BH263" i="5"/>
  <c r="AX263" i="5"/>
  <c r="AN263" i="5"/>
  <c r="AD263" i="5"/>
  <c r="T263" i="5"/>
  <c r="J263" i="5"/>
  <c r="CA263" i="5"/>
  <c r="BQ263" i="5"/>
  <c r="BG263" i="5"/>
  <c r="AW263" i="5"/>
  <c r="AM263" i="5"/>
  <c r="AC263" i="5"/>
  <c r="S263" i="5"/>
  <c r="I263" i="5"/>
  <c r="CD263" i="5"/>
  <c r="BT263" i="5"/>
  <c r="BJ263" i="5"/>
  <c r="AZ263" i="5"/>
  <c r="AP263" i="5"/>
  <c r="AF263" i="5"/>
  <c r="V263" i="5"/>
  <c r="L263" i="5"/>
  <c r="BU263" i="5"/>
  <c r="BC263" i="5"/>
  <c r="AK263" i="5"/>
  <c r="W263" i="5"/>
  <c r="E263" i="5"/>
  <c r="CH263" i="5"/>
  <c r="BP263" i="5"/>
  <c r="BB263" i="5"/>
  <c r="AJ263" i="5"/>
  <c r="R263" i="5"/>
  <c r="D263" i="5"/>
  <c r="CG263" i="5"/>
  <c r="BO263" i="5"/>
  <c r="BA263" i="5"/>
  <c r="AI263" i="5"/>
  <c r="Q263" i="5"/>
  <c r="BV263" i="5"/>
  <c r="BD263" i="5"/>
  <c r="AL263" i="5"/>
  <c r="X263" i="5"/>
  <c r="F263" i="5"/>
  <c r="BN263" i="5"/>
  <c r="AR263" i="5"/>
  <c r="N263" i="5"/>
  <c r="BM263" i="5"/>
  <c r="AQ263" i="5"/>
  <c r="M263" i="5"/>
  <c r="BL263" i="5"/>
  <c r="AH263" i="5"/>
  <c r="H263" i="5"/>
  <c r="BK263" i="5"/>
  <c r="AG263" i="5"/>
  <c r="G263" i="5"/>
  <c r="CF263" i="5"/>
  <c r="BF263" i="5"/>
  <c r="AB263" i="5"/>
  <c r="CE263" i="5"/>
  <c r="BE263" i="5"/>
  <c r="AA263" i="5"/>
  <c r="BZ263" i="5"/>
  <c r="AV263" i="5"/>
  <c r="Z263" i="5"/>
  <c r="BW263" i="5"/>
  <c r="AS263" i="5"/>
  <c r="O263" i="5"/>
  <c r="AU263" i="5"/>
  <c r="AT263" i="5"/>
  <c r="Y263" i="5"/>
  <c r="P263" i="5"/>
  <c r="BY263" i="5"/>
  <c r="BX263" i="5"/>
  <c r="M132" i="3"/>
  <c r="N132" i="3"/>
  <c r="N486" i="3"/>
  <c r="M486" i="3"/>
  <c r="CD100" i="5"/>
  <c r="BT100" i="5"/>
  <c r="BJ100" i="5"/>
  <c r="AZ100" i="5"/>
  <c r="AP100" i="5"/>
  <c r="AF100" i="5"/>
  <c r="V100" i="5"/>
  <c r="L100" i="5"/>
  <c r="CB100" i="5"/>
  <c r="BR100" i="5"/>
  <c r="BH100" i="5"/>
  <c r="AX100" i="5"/>
  <c r="AN100" i="5"/>
  <c r="AD100" i="5"/>
  <c r="T100" i="5"/>
  <c r="J100" i="5"/>
  <c r="BZ100" i="5"/>
  <c r="BN100" i="5"/>
  <c r="BB100" i="5"/>
  <c r="AO100" i="5"/>
  <c r="AB100" i="5"/>
  <c r="P100" i="5"/>
  <c r="D100" i="5"/>
  <c r="BX100" i="5"/>
  <c r="BL100" i="5"/>
  <c r="AY100" i="5"/>
  <c r="AL100" i="5"/>
  <c r="Z100" i="5"/>
  <c r="N100" i="5"/>
  <c r="BW100" i="5"/>
  <c r="BG100" i="5"/>
  <c r="AS100" i="5"/>
  <c r="AC100" i="5"/>
  <c r="M100" i="5"/>
  <c r="BV100" i="5"/>
  <c r="BF100" i="5"/>
  <c r="AR100" i="5"/>
  <c r="AA100" i="5"/>
  <c r="K100" i="5"/>
  <c r="BU100" i="5"/>
  <c r="BE100" i="5"/>
  <c r="AQ100" i="5"/>
  <c r="Y100" i="5"/>
  <c r="I100" i="5"/>
  <c r="BY100" i="5"/>
  <c r="BI100" i="5"/>
  <c r="AT100" i="5"/>
  <c r="AE100" i="5"/>
  <c r="O100" i="5"/>
  <c r="BP100" i="5"/>
  <c r="AM100" i="5"/>
  <c r="R100" i="5"/>
  <c r="BO100" i="5"/>
  <c r="AK100" i="5"/>
  <c r="Q100" i="5"/>
  <c r="CH100" i="5"/>
  <c r="BM100" i="5"/>
  <c r="AJ100" i="5"/>
  <c r="H100" i="5"/>
  <c r="CA100" i="5"/>
  <c r="AW100" i="5"/>
  <c r="W100" i="5"/>
  <c r="BQ100" i="5"/>
  <c r="X100" i="5"/>
  <c r="BK100" i="5"/>
  <c r="U100" i="5"/>
  <c r="BD100" i="5"/>
  <c r="S100" i="5"/>
  <c r="BC100" i="5"/>
  <c r="G100" i="5"/>
  <c r="BA100" i="5"/>
  <c r="F100" i="5"/>
  <c r="CG100" i="5"/>
  <c r="AV100" i="5"/>
  <c r="E100" i="5"/>
  <c r="CF100" i="5"/>
  <c r="AU100" i="5"/>
  <c r="CE100" i="5"/>
  <c r="AI100" i="5"/>
  <c r="CC100" i="5"/>
  <c r="AH100" i="5"/>
  <c r="BS100" i="5"/>
  <c r="AG100" i="5"/>
  <c r="BZ537" i="5"/>
  <c r="BP537" i="5"/>
  <c r="BF537" i="5"/>
  <c r="AV537" i="5"/>
  <c r="AL537" i="5"/>
  <c r="AB537" i="5"/>
  <c r="R537" i="5"/>
  <c r="H537" i="5"/>
  <c r="CH537" i="5"/>
  <c r="BX537" i="5"/>
  <c r="BN537" i="5"/>
  <c r="BD537" i="5"/>
  <c r="AT537" i="5"/>
  <c r="AJ537" i="5"/>
  <c r="Z537" i="5"/>
  <c r="P537" i="5"/>
  <c r="F537" i="5"/>
  <c r="CG537" i="5"/>
  <c r="BU537" i="5"/>
  <c r="BI537" i="5"/>
  <c r="AW537" i="5"/>
  <c r="AI537" i="5"/>
  <c r="W537" i="5"/>
  <c r="K537" i="5"/>
  <c r="CF537" i="5"/>
  <c r="BT537" i="5"/>
  <c r="BH537" i="5"/>
  <c r="AU537" i="5"/>
  <c r="AH537" i="5"/>
  <c r="V537" i="5"/>
  <c r="J537" i="5"/>
  <c r="CE537" i="5"/>
  <c r="BS537" i="5"/>
  <c r="BG537" i="5"/>
  <c r="AS537" i="5"/>
  <c r="AG537" i="5"/>
  <c r="U537" i="5"/>
  <c r="I537" i="5"/>
  <c r="BR537" i="5"/>
  <c r="BA537" i="5"/>
  <c r="AK537" i="5"/>
  <c r="Q537" i="5"/>
  <c r="BQ537" i="5"/>
  <c r="AZ537" i="5"/>
  <c r="AF537" i="5"/>
  <c r="O537" i="5"/>
  <c r="BO537" i="5"/>
  <c r="AY537" i="5"/>
  <c r="AE537" i="5"/>
  <c r="N537" i="5"/>
  <c r="BW537" i="5"/>
  <c r="BC537" i="5"/>
  <c r="AN537" i="5"/>
  <c r="T537" i="5"/>
  <c r="BY537" i="5"/>
  <c r="AQ537" i="5"/>
  <c r="M537" i="5"/>
  <c r="BV537" i="5"/>
  <c r="AP537" i="5"/>
  <c r="L537" i="5"/>
  <c r="BM537" i="5"/>
  <c r="AO537" i="5"/>
  <c r="G537" i="5"/>
  <c r="CB537" i="5"/>
  <c r="AX537" i="5"/>
  <c r="X537" i="5"/>
  <c r="CA537" i="5"/>
  <c r="AA537" i="5"/>
  <c r="BL537" i="5"/>
  <c r="Y537" i="5"/>
  <c r="BK537" i="5"/>
  <c r="S537" i="5"/>
  <c r="CD537" i="5"/>
  <c r="AD537" i="5"/>
  <c r="BB537" i="5"/>
  <c r="AR537" i="5"/>
  <c r="AM537" i="5"/>
  <c r="BJ537" i="5"/>
  <c r="D537" i="5"/>
  <c r="AC537" i="5"/>
  <c r="BE537" i="5"/>
  <c r="CC537" i="5"/>
  <c r="E537" i="5"/>
  <c r="CG341" i="5"/>
  <c r="BW341" i="5"/>
  <c r="BM341" i="5"/>
  <c r="BC341" i="5"/>
  <c r="AS341" i="5"/>
  <c r="AI341" i="5"/>
  <c r="Y341" i="5"/>
  <c r="O341" i="5"/>
  <c r="E341" i="5"/>
  <c r="CF341" i="5"/>
  <c r="BV341" i="5"/>
  <c r="BL341" i="5"/>
  <c r="BB341" i="5"/>
  <c r="AR341" i="5"/>
  <c r="AH341" i="5"/>
  <c r="X341" i="5"/>
  <c r="N341" i="5"/>
  <c r="D341" i="5"/>
  <c r="CE341" i="5"/>
  <c r="BU341" i="5"/>
  <c r="BK341" i="5"/>
  <c r="BA341" i="5"/>
  <c r="AQ341" i="5"/>
  <c r="AG341" i="5"/>
  <c r="W341" i="5"/>
  <c r="M341" i="5"/>
  <c r="BX341" i="5"/>
  <c r="BH341" i="5"/>
  <c r="AU341" i="5"/>
  <c r="AE341" i="5"/>
  <c r="R341" i="5"/>
  <c r="BT341" i="5"/>
  <c r="BG341" i="5"/>
  <c r="AT341" i="5"/>
  <c r="AD341" i="5"/>
  <c r="Q341" i="5"/>
  <c r="BS341" i="5"/>
  <c r="BF341" i="5"/>
  <c r="AP341" i="5"/>
  <c r="AC341" i="5"/>
  <c r="P341" i="5"/>
  <c r="BY341" i="5"/>
  <c r="BI341" i="5"/>
  <c r="AV341" i="5"/>
  <c r="AF341" i="5"/>
  <c r="S341" i="5"/>
  <c r="F341" i="5"/>
  <c r="CA341" i="5"/>
  <c r="AZ341" i="5"/>
  <c r="AB341" i="5"/>
  <c r="H341" i="5"/>
  <c r="BZ341" i="5"/>
  <c r="AY341" i="5"/>
  <c r="AA341" i="5"/>
  <c r="G341" i="5"/>
  <c r="BR341" i="5"/>
  <c r="AX341" i="5"/>
  <c r="Z341" i="5"/>
  <c r="BQ341" i="5"/>
  <c r="AW341" i="5"/>
  <c r="V341" i="5"/>
  <c r="BP341" i="5"/>
  <c r="AO341" i="5"/>
  <c r="U341" i="5"/>
  <c r="BO341" i="5"/>
  <c r="AN341" i="5"/>
  <c r="T341" i="5"/>
  <c r="CH341" i="5"/>
  <c r="BN341" i="5"/>
  <c r="AM341" i="5"/>
  <c r="L341" i="5"/>
  <c r="CD341" i="5"/>
  <c r="BJ341" i="5"/>
  <c r="AL341" i="5"/>
  <c r="K341" i="5"/>
  <c r="CC341" i="5"/>
  <c r="BE341" i="5"/>
  <c r="AK341" i="5"/>
  <c r="J341" i="5"/>
  <c r="CB341" i="5"/>
  <c r="BD341" i="5"/>
  <c r="AJ341" i="5"/>
  <c r="I341" i="5"/>
  <c r="CD85" i="5"/>
  <c r="BT85" i="5"/>
  <c r="BJ85" i="5"/>
  <c r="AZ85" i="5"/>
  <c r="AP85" i="5"/>
  <c r="AF85" i="5"/>
  <c r="V85" i="5"/>
  <c r="L85" i="5"/>
  <c r="BX85" i="5"/>
  <c r="BM85" i="5"/>
  <c r="BB85" i="5"/>
  <c r="AQ85" i="5"/>
  <c r="AE85" i="5"/>
  <c r="T85" i="5"/>
  <c r="I85" i="5"/>
  <c r="BZ85" i="5"/>
  <c r="BN85" i="5"/>
  <c r="BA85" i="5"/>
  <c r="AN85" i="5"/>
  <c r="AB85" i="5"/>
  <c r="P85" i="5"/>
  <c r="D85" i="5"/>
  <c r="BY85" i="5"/>
  <c r="BL85" i="5"/>
  <c r="AY85" i="5"/>
  <c r="AM85" i="5"/>
  <c r="AA85" i="5"/>
  <c r="O85" i="5"/>
  <c r="BW85" i="5"/>
  <c r="BK85" i="5"/>
  <c r="AX85" i="5"/>
  <c r="AL85" i="5"/>
  <c r="Z85" i="5"/>
  <c r="N85" i="5"/>
  <c r="CA85" i="5"/>
  <c r="BO85" i="5"/>
  <c r="BC85" i="5"/>
  <c r="AO85" i="5"/>
  <c r="AC85" i="5"/>
  <c r="Q85" i="5"/>
  <c r="E85" i="5"/>
  <c r="BS85" i="5"/>
  <c r="AW85" i="5"/>
  <c r="AG85" i="5"/>
  <c r="J85" i="5"/>
  <c r="BR85" i="5"/>
  <c r="AV85" i="5"/>
  <c r="AD85" i="5"/>
  <c r="H85" i="5"/>
  <c r="CH85" i="5"/>
  <c r="BQ85" i="5"/>
  <c r="AU85" i="5"/>
  <c r="Y85" i="5"/>
  <c r="G85" i="5"/>
  <c r="CB85" i="5"/>
  <c r="BF85" i="5"/>
  <c r="AJ85" i="5"/>
  <c r="R85" i="5"/>
  <c r="CC85" i="5"/>
  <c r="AS85" i="5"/>
  <c r="K85" i="5"/>
  <c r="BV85" i="5"/>
  <c r="AR85" i="5"/>
  <c r="F85" i="5"/>
  <c r="BU85" i="5"/>
  <c r="AK85" i="5"/>
  <c r="BP85" i="5"/>
  <c r="AI85" i="5"/>
  <c r="BI85" i="5"/>
  <c r="AH85" i="5"/>
  <c r="BH85" i="5"/>
  <c r="X85" i="5"/>
  <c r="BG85" i="5"/>
  <c r="W85" i="5"/>
  <c r="CG85" i="5"/>
  <c r="BE85" i="5"/>
  <c r="U85" i="5"/>
  <c r="CF85" i="5"/>
  <c r="BD85" i="5"/>
  <c r="S85" i="5"/>
  <c r="CE85" i="5"/>
  <c r="AT85" i="5"/>
  <c r="M85" i="5"/>
  <c r="N135" i="3"/>
  <c r="M135" i="3"/>
  <c r="N157" i="3"/>
  <c r="M157" i="3"/>
  <c r="CB513" i="5"/>
  <c r="BR513" i="5"/>
  <c r="BH513" i="5"/>
  <c r="AX513" i="5"/>
  <c r="AN513" i="5"/>
  <c r="AD513" i="5"/>
  <c r="T513" i="5"/>
  <c r="J513" i="5"/>
  <c r="CH513" i="5"/>
  <c r="BW513" i="5"/>
  <c r="BL513" i="5"/>
  <c r="BA513" i="5"/>
  <c r="AP513" i="5"/>
  <c r="AE513" i="5"/>
  <c r="S513" i="5"/>
  <c r="H513" i="5"/>
  <c r="CG513" i="5"/>
  <c r="BV513" i="5"/>
  <c r="BK513" i="5"/>
  <c r="AZ513" i="5"/>
  <c r="AO513" i="5"/>
  <c r="AC513" i="5"/>
  <c r="R513" i="5"/>
  <c r="G513" i="5"/>
  <c r="CF513" i="5"/>
  <c r="BU513" i="5"/>
  <c r="BJ513" i="5"/>
  <c r="AY513" i="5"/>
  <c r="AM513" i="5"/>
  <c r="AB513" i="5"/>
  <c r="Q513" i="5"/>
  <c r="F513" i="5"/>
  <c r="BY513" i="5"/>
  <c r="BN513" i="5"/>
  <c r="BC513" i="5"/>
  <c r="AR513" i="5"/>
  <c r="AG513" i="5"/>
  <c r="V513" i="5"/>
  <c r="K513" i="5"/>
  <c r="CE513" i="5"/>
  <c r="BO513" i="5"/>
  <c r="AU513" i="5"/>
  <c r="AA513" i="5"/>
  <c r="L513" i="5"/>
  <c r="CD513" i="5"/>
  <c r="BM513" i="5"/>
  <c r="AT513" i="5"/>
  <c r="Z513" i="5"/>
  <c r="I513" i="5"/>
  <c r="CC513" i="5"/>
  <c r="BI513" i="5"/>
  <c r="AS513" i="5"/>
  <c r="Y513" i="5"/>
  <c r="E513" i="5"/>
  <c r="BQ513" i="5"/>
  <c r="AW513" i="5"/>
  <c r="AH513" i="5"/>
  <c r="N513" i="5"/>
  <c r="BS513" i="5"/>
  <c r="AK513" i="5"/>
  <c r="D513" i="5"/>
  <c r="BP513" i="5"/>
  <c r="AJ513" i="5"/>
  <c r="BG513" i="5"/>
  <c r="AI513" i="5"/>
  <c r="BF513" i="5"/>
  <c r="AF513" i="5"/>
  <c r="BE513" i="5"/>
  <c r="X513" i="5"/>
  <c r="BX513" i="5"/>
  <c r="AQ513" i="5"/>
  <c r="O513" i="5"/>
  <c r="BD513" i="5"/>
  <c r="BB513" i="5"/>
  <c r="AV513" i="5"/>
  <c r="BZ513" i="5"/>
  <c r="M513" i="5"/>
  <c r="CA513" i="5"/>
  <c r="BT513" i="5"/>
  <c r="AL513" i="5"/>
  <c r="W513" i="5"/>
  <c r="U513" i="5"/>
  <c r="P513" i="5"/>
  <c r="CG406" i="5"/>
  <c r="BW406" i="5"/>
  <c r="BM406" i="5"/>
  <c r="BC406" i="5"/>
  <c r="AS406" i="5"/>
  <c r="AI406" i="5"/>
  <c r="Y406" i="5"/>
  <c r="O406" i="5"/>
  <c r="E406" i="5"/>
  <c r="CF406" i="5"/>
  <c r="BV406" i="5"/>
  <c r="BL406" i="5"/>
  <c r="BB406" i="5"/>
  <c r="AR406" i="5"/>
  <c r="AH406" i="5"/>
  <c r="X406" i="5"/>
  <c r="N406" i="5"/>
  <c r="D406" i="5"/>
  <c r="CE406" i="5"/>
  <c r="BU406" i="5"/>
  <c r="BK406" i="5"/>
  <c r="BA406" i="5"/>
  <c r="AQ406" i="5"/>
  <c r="AG406" i="5"/>
  <c r="W406" i="5"/>
  <c r="M406" i="5"/>
  <c r="BY406" i="5"/>
  <c r="BO406" i="5"/>
  <c r="BE406" i="5"/>
  <c r="AU406" i="5"/>
  <c r="AK406" i="5"/>
  <c r="AA406" i="5"/>
  <c r="Q406" i="5"/>
  <c r="G406" i="5"/>
  <c r="CB406" i="5"/>
  <c r="BJ406" i="5"/>
  <c r="AV406" i="5"/>
  <c r="AD406" i="5"/>
  <c r="L406" i="5"/>
  <c r="CA406" i="5"/>
  <c r="BI406" i="5"/>
  <c r="AT406" i="5"/>
  <c r="AC406" i="5"/>
  <c r="K406" i="5"/>
  <c r="BR406" i="5"/>
  <c r="AX406" i="5"/>
  <c r="AB406" i="5"/>
  <c r="H406" i="5"/>
  <c r="BQ406" i="5"/>
  <c r="AW406" i="5"/>
  <c r="Z406" i="5"/>
  <c r="F406" i="5"/>
  <c r="BP406" i="5"/>
  <c r="AP406" i="5"/>
  <c r="V406" i="5"/>
  <c r="BT406" i="5"/>
  <c r="AZ406" i="5"/>
  <c r="AF406" i="5"/>
  <c r="J406" i="5"/>
  <c r="CH406" i="5"/>
  <c r="BD406" i="5"/>
  <c r="S406" i="5"/>
  <c r="CD406" i="5"/>
  <c r="AY406" i="5"/>
  <c r="R406" i="5"/>
  <c r="CC406" i="5"/>
  <c r="AO406" i="5"/>
  <c r="P406" i="5"/>
  <c r="BZ406" i="5"/>
  <c r="AN406" i="5"/>
  <c r="I406" i="5"/>
  <c r="BX406" i="5"/>
  <c r="AM406" i="5"/>
  <c r="BS406" i="5"/>
  <c r="AL406" i="5"/>
  <c r="BG406" i="5"/>
  <c r="U406" i="5"/>
  <c r="BN406" i="5"/>
  <c r="BH406" i="5"/>
  <c r="BF406" i="5"/>
  <c r="AJ406" i="5"/>
  <c r="AE406" i="5"/>
  <c r="T406" i="5"/>
  <c r="BZ249" i="5"/>
  <c r="BP249" i="5"/>
  <c r="BF249" i="5"/>
  <c r="AV249" i="5"/>
  <c r="AL249" i="5"/>
  <c r="AB249" i="5"/>
  <c r="R249" i="5"/>
  <c r="H249" i="5"/>
  <c r="BY249" i="5"/>
  <c r="BO249" i="5"/>
  <c r="BE249" i="5"/>
  <c r="AU249" i="5"/>
  <c r="AK249" i="5"/>
  <c r="AA249" i="5"/>
  <c r="Q249" i="5"/>
  <c r="G249" i="5"/>
  <c r="CH249" i="5"/>
  <c r="BX249" i="5"/>
  <c r="BN249" i="5"/>
  <c r="BD249" i="5"/>
  <c r="AT249" i="5"/>
  <c r="AJ249" i="5"/>
  <c r="Z249" i="5"/>
  <c r="P249" i="5"/>
  <c r="F249" i="5"/>
  <c r="CA249" i="5"/>
  <c r="BQ249" i="5"/>
  <c r="BG249" i="5"/>
  <c r="AW249" i="5"/>
  <c r="AM249" i="5"/>
  <c r="AC249" i="5"/>
  <c r="S249" i="5"/>
  <c r="I249" i="5"/>
  <c r="CE249" i="5"/>
  <c r="BM249" i="5"/>
  <c r="AY249" i="5"/>
  <c r="AG249" i="5"/>
  <c r="O249" i="5"/>
  <c r="CD249" i="5"/>
  <c r="BL249" i="5"/>
  <c r="AX249" i="5"/>
  <c r="AF249" i="5"/>
  <c r="N249" i="5"/>
  <c r="CC249" i="5"/>
  <c r="BK249" i="5"/>
  <c r="AS249" i="5"/>
  <c r="AE249" i="5"/>
  <c r="M249" i="5"/>
  <c r="CF249" i="5"/>
  <c r="BR249" i="5"/>
  <c r="AZ249" i="5"/>
  <c r="AH249" i="5"/>
  <c r="T249" i="5"/>
  <c r="BJ249" i="5"/>
  <c r="AN249" i="5"/>
  <c r="J249" i="5"/>
  <c r="BI249" i="5"/>
  <c r="AI249" i="5"/>
  <c r="E249" i="5"/>
  <c r="BH249" i="5"/>
  <c r="AD249" i="5"/>
  <c r="D249" i="5"/>
  <c r="BT249" i="5"/>
  <c r="AP249" i="5"/>
  <c r="L249" i="5"/>
  <c r="BU249" i="5"/>
  <c r="W249" i="5"/>
  <c r="BS249" i="5"/>
  <c r="V249" i="5"/>
  <c r="BC249" i="5"/>
  <c r="U249" i="5"/>
  <c r="BB249" i="5"/>
  <c r="K249" i="5"/>
  <c r="BA249" i="5"/>
  <c r="AR249" i="5"/>
  <c r="CG249" i="5"/>
  <c r="AQ249" i="5"/>
  <c r="CB249" i="5"/>
  <c r="AO249" i="5"/>
  <c r="BW249" i="5"/>
  <c r="Y249" i="5"/>
  <c r="BV249" i="5"/>
  <c r="X249" i="5"/>
  <c r="CG331" i="5"/>
  <c r="BW331" i="5"/>
  <c r="BM331" i="5"/>
  <c r="BC331" i="5"/>
  <c r="AS331" i="5"/>
  <c r="AI331" i="5"/>
  <c r="Y331" i="5"/>
  <c r="O331" i="5"/>
  <c r="E331" i="5"/>
  <c r="CF331" i="5"/>
  <c r="BV331" i="5"/>
  <c r="BL331" i="5"/>
  <c r="BB331" i="5"/>
  <c r="AR331" i="5"/>
  <c r="AH331" i="5"/>
  <c r="X331" i="5"/>
  <c r="N331" i="5"/>
  <c r="D331" i="5"/>
  <c r="CE331" i="5"/>
  <c r="BU331" i="5"/>
  <c r="BK331" i="5"/>
  <c r="BA331" i="5"/>
  <c r="AQ331" i="5"/>
  <c r="AG331" i="5"/>
  <c r="W331" i="5"/>
  <c r="M331" i="5"/>
  <c r="BZ331" i="5"/>
  <c r="BJ331" i="5"/>
  <c r="AW331" i="5"/>
  <c r="AJ331" i="5"/>
  <c r="T331" i="5"/>
  <c r="G331" i="5"/>
  <c r="BY331" i="5"/>
  <c r="BI331" i="5"/>
  <c r="AV331" i="5"/>
  <c r="AF331" i="5"/>
  <c r="S331" i="5"/>
  <c r="F331" i="5"/>
  <c r="BX331" i="5"/>
  <c r="BH331" i="5"/>
  <c r="AU331" i="5"/>
  <c r="AE331" i="5"/>
  <c r="R331" i="5"/>
  <c r="CA331" i="5"/>
  <c r="BN331" i="5"/>
  <c r="AX331" i="5"/>
  <c r="AK331" i="5"/>
  <c r="U331" i="5"/>
  <c r="H331" i="5"/>
  <c r="CC331" i="5"/>
  <c r="BE331" i="5"/>
  <c r="AD331" i="5"/>
  <c r="J331" i="5"/>
  <c r="CB331" i="5"/>
  <c r="BD331" i="5"/>
  <c r="AC331" i="5"/>
  <c r="I331" i="5"/>
  <c r="BT331" i="5"/>
  <c r="AZ331" i="5"/>
  <c r="AB331" i="5"/>
  <c r="BS331" i="5"/>
  <c r="AY331" i="5"/>
  <c r="AA331" i="5"/>
  <c r="BR331" i="5"/>
  <c r="AT331" i="5"/>
  <c r="Z331" i="5"/>
  <c r="BQ331" i="5"/>
  <c r="AP331" i="5"/>
  <c r="V331" i="5"/>
  <c r="BP331" i="5"/>
  <c r="AO331" i="5"/>
  <c r="Q331" i="5"/>
  <c r="BO331" i="5"/>
  <c r="AN331" i="5"/>
  <c r="P331" i="5"/>
  <c r="CH331" i="5"/>
  <c r="BG331" i="5"/>
  <c r="AM331" i="5"/>
  <c r="L331" i="5"/>
  <c r="CD331" i="5"/>
  <c r="BF331" i="5"/>
  <c r="AL331" i="5"/>
  <c r="K331" i="5"/>
  <c r="CE303" i="5"/>
  <c r="BU303" i="5"/>
  <c r="BK303" i="5"/>
  <c r="BA303" i="5"/>
  <c r="AQ303" i="5"/>
  <c r="AG303" i="5"/>
  <c r="W303" i="5"/>
  <c r="M303" i="5"/>
  <c r="CD303" i="5"/>
  <c r="BT303" i="5"/>
  <c r="BJ303" i="5"/>
  <c r="AZ303" i="5"/>
  <c r="AP303" i="5"/>
  <c r="AF303" i="5"/>
  <c r="V303" i="5"/>
  <c r="L303" i="5"/>
  <c r="CC303" i="5"/>
  <c r="BS303" i="5"/>
  <c r="BI303" i="5"/>
  <c r="AY303" i="5"/>
  <c r="AO303" i="5"/>
  <c r="AE303" i="5"/>
  <c r="U303" i="5"/>
  <c r="K303" i="5"/>
  <c r="CF303" i="5"/>
  <c r="BV303" i="5"/>
  <c r="BL303" i="5"/>
  <c r="BB303" i="5"/>
  <c r="AR303" i="5"/>
  <c r="AH303" i="5"/>
  <c r="X303" i="5"/>
  <c r="N303" i="5"/>
  <c r="D303" i="5"/>
  <c r="BR303" i="5"/>
  <c r="BD303" i="5"/>
  <c r="AL303" i="5"/>
  <c r="T303" i="5"/>
  <c r="F303" i="5"/>
  <c r="BQ303" i="5"/>
  <c r="BC303" i="5"/>
  <c r="AK303" i="5"/>
  <c r="S303" i="5"/>
  <c r="E303" i="5"/>
  <c r="CH303" i="5"/>
  <c r="BP303" i="5"/>
  <c r="AX303" i="5"/>
  <c r="AJ303" i="5"/>
  <c r="R303" i="5"/>
  <c r="BW303" i="5"/>
  <c r="BE303" i="5"/>
  <c r="AM303" i="5"/>
  <c r="Y303" i="5"/>
  <c r="G303" i="5"/>
  <c r="BH303" i="5"/>
  <c r="AD303" i="5"/>
  <c r="H303" i="5"/>
  <c r="CG303" i="5"/>
  <c r="BG303" i="5"/>
  <c r="AC303" i="5"/>
  <c r="CB303" i="5"/>
  <c r="BF303" i="5"/>
  <c r="AB303" i="5"/>
  <c r="BM303" i="5"/>
  <c r="AI303" i="5"/>
  <c r="I303" i="5"/>
  <c r="BY303" i="5"/>
  <c r="AA303" i="5"/>
  <c r="BX303" i="5"/>
  <c r="Z303" i="5"/>
  <c r="BO303" i="5"/>
  <c r="Q303" i="5"/>
  <c r="BN303" i="5"/>
  <c r="P303" i="5"/>
  <c r="AW303" i="5"/>
  <c r="O303" i="5"/>
  <c r="AV303" i="5"/>
  <c r="J303" i="5"/>
  <c r="AU303" i="5"/>
  <c r="AT303" i="5"/>
  <c r="CA303" i="5"/>
  <c r="AS303" i="5"/>
  <c r="BZ303" i="5"/>
  <c r="AN303" i="5"/>
  <c r="CE63" i="5"/>
  <c r="BU63" i="5"/>
  <c r="BK63" i="5"/>
  <c r="BA63" i="5"/>
  <c r="AQ63" i="5"/>
  <c r="AG63" i="5"/>
  <c r="W63" i="5"/>
  <c r="M63" i="5"/>
  <c r="CD63" i="5"/>
  <c r="BT63" i="5"/>
  <c r="BJ63" i="5"/>
  <c r="AZ63" i="5"/>
  <c r="AP63" i="5"/>
  <c r="AF63" i="5"/>
  <c r="V63" i="5"/>
  <c r="L63" i="5"/>
  <c r="CC63" i="5"/>
  <c r="BS63" i="5"/>
  <c r="BI63" i="5"/>
  <c r="AY63" i="5"/>
  <c r="AO63" i="5"/>
  <c r="AE63" i="5"/>
  <c r="U63" i="5"/>
  <c r="K63" i="5"/>
  <c r="CF63" i="5"/>
  <c r="BV63" i="5"/>
  <c r="BL63" i="5"/>
  <c r="BB63" i="5"/>
  <c r="AR63" i="5"/>
  <c r="AH63" i="5"/>
  <c r="X63" i="5"/>
  <c r="N63" i="5"/>
  <c r="D63" i="5"/>
  <c r="BR63" i="5"/>
  <c r="BD63" i="5"/>
  <c r="AL63" i="5"/>
  <c r="T63" i="5"/>
  <c r="F63" i="5"/>
  <c r="BQ63" i="5"/>
  <c r="BC63" i="5"/>
  <c r="AK63" i="5"/>
  <c r="S63" i="5"/>
  <c r="E63" i="5"/>
  <c r="CH63" i="5"/>
  <c r="BP63" i="5"/>
  <c r="AX63" i="5"/>
  <c r="AJ63" i="5"/>
  <c r="R63" i="5"/>
  <c r="BY63" i="5"/>
  <c r="BG63" i="5"/>
  <c r="AS63" i="5"/>
  <c r="AA63" i="5"/>
  <c r="I63" i="5"/>
  <c r="BH63" i="5"/>
  <c r="AD63" i="5"/>
  <c r="G63" i="5"/>
  <c r="CG63" i="5"/>
  <c r="BF63" i="5"/>
  <c r="AC63" i="5"/>
  <c r="CB63" i="5"/>
  <c r="BE63" i="5"/>
  <c r="AB63" i="5"/>
  <c r="CA63" i="5"/>
  <c r="AW63" i="5"/>
  <c r="Z63" i="5"/>
  <c r="BZ63" i="5"/>
  <c r="AV63" i="5"/>
  <c r="Y63" i="5"/>
  <c r="BX63" i="5"/>
  <c r="AU63" i="5"/>
  <c r="Q63" i="5"/>
  <c r="BW63" i="5"/>
  <c r="AT63" i="5"/>
  <c r="P63" i="5"/>
  <c r="BO63" i="5"/>
  <c r="AN63" i="5"/>
  <c r="O63" i="5"/>
  <c r="BN63" i="5"/>
  <c r="AM63" i="5"/>
  <c r="J63" i="5"/>
  <c r="BM63" i="5"/>
  <c r="AI63" i="5"/>
  <c r="H63" i="5"/>
  <c r="N344" i="3"/>
  <c r="M344" i="3"/>
  <c r="N293" i="3"/>
  <c r="M293" i="3"/>
  <c r="N166" i="3"/>
  <c r="M166" i="3"/>
  <c r="N416" i="3"/>
  <c r="M416" i="3"/>
  <c r="M232" i="3"/>
  <c r="N232" i="3"/>
  <c r="N398" i="3"/>
  <c r="M398" i="3"/>
  <c r="N485" i="3"/>
  <c r="M485" i="3"/>
  <c r="N302" i="3"/>
  <c r="M302" i="3"/>
  <c r="L415" i="3"/>
  <c r="M41" i="3"/>
  <c r="N41" i="3"/>
  <c r="N254" i="3"/>
  <c r="M254" i="3"/>
  <c r="N412" i="3"/>
  <c r="M412" i="3"/>
  <c r="M68" i="3"/>
  <c r="N68" i="3"/>
  <c r="N374" i="3"/>
  <c r="M374" i="3"/>
  <c r="N124" i="3"/>
  <c r="M124" i="3"/>
  <c r="N478" i="3"/>
  <c r="M478" i="3"/>
  <c r="BZ544" i="5"/>
  <c r="BP544" i="5"/>
  <c r="BF544" i="5"/>
  <c r="AV544" i="5"/>
  <c r="AL544" i="5"/>
  <c r="AB544" i="5"/>
  <c r="R544" i="5"/>
  <c r="H544" i="5"/>
  <c r="BY544" i="5"/>
  <c r="BO544" i="5"/>
  <c r="BE544" i="5"/>
  <c r="AU544" i="5"/>
  <c r="AK544" i="5"/>
  <c r="AA544" i="5"/>
  <c r="Q544" i="5"/>
  <c r="CH544" i="5"/>
  <c r="BX544" i="5"/>
  <c r="BN544" i="5"/>
  <c r="BD544" i="5"/>
  <c r="AT544" i="5"/>
  <c r="AJ544" i="5"/>
  <c r="Z544" i="5"/>
  <c r="P544" i="5"/>
  <c r="F544" i="5"/>
  <c r="CB544" i="5"/>
  <c r="BR544" i="5"/>
  <c r="BH544" i="5"/>
  <c r="AX544" i="5"/>
  <c r="AN544" i="5"/>
  <c r="AD544" i="5"/>
  <c r="T544" i="5"/>
  <c r="J544" i="5"/>
  <c r="CG544" i="5"/>
  <c r="BS544" i="5"/>
  <c r="BA544" i="5"/>
  <c r="AI544" i="5"/>
  <c r="U544" i="5"/>
  <c r="D544" i="5"/>
  <c r="CF544" i="5"/>
  <c r="BQ544" i="5"/>
  <c r="AZ544" i="5"/>
  <c r="AH544" i="5"/>
  <c r="S544" i="5"/>
  <c r="BV544" i="5"/>
  <c r="BB544" i="5"/>
  <c r="AF544" i="5"/>
  <c r="L544" i="5"/>
  <c r="BU544" i="5"/>
  <c r="AY544" i="5"/>
  <c r="AE544" i="5"/>
  <c r="K544" i="5"/>
  <c r="BT544" i="5"/>
  <c r="AW544" i="5"/>
  <c r="AC544" i="5"/>
  <c r="I544" i="5"/>
  <c r="BL544" i="5"/>
  <c r="AO544" i="5"/>
  <c r="G544" i="5"/>
  <c r="BK544" i="5"/>
  <c r="AM544" i="5"/>
  <c r="E544" i="5"/>
  <c r="BJ544" i="5"/>
  <c r="AG544" i="5"/>
  <c r="BW544" i="5"/>
  <c r="X544" i="5"/>
  <c r="BM544" i="5"/>
  <c r="W544" i="5"/>
  <c r="BI544" i="5"/>
  <c r="V544" i="5"/>
  <c r="CC544" i="5"/>
  <c r="AP544" i="5"/>
  <c r="AS544" i="5"/>
  <c r="AR544" i="5"/>
  <c r="AQ544" i="5"/>
  <c r="BG544" i="5"/>
  <c r="M544" i="5"/>
  <c r="O544" i="5"/>
  <c r="Y544" i="5"/>
  <c r="CE544" i="5"/>
  <c r="CD544" i="5"/>
  <c r="CA544" i="5"/>
  <c r="BC544" i="5"/>
  <c r="N544" i="5"/>
  <c r="CB445" i="5"/>
  <c r="BR445" i="5"/>
  <c r="BH445" i="5"/>
  <c r="AX445" i="5"/>
  <c r="AN445" i="5"/>
  <c r="AD445" i="5"/>
  <c r="T445" i="5"/>
  <c r="J445" i="5"/>
  <c r="CD445" i="5"/>
  <c r="BS445" i="5"/>
  <c r="BG445" i="5"/>
  <c r="AV445" i="5"/>
  <c r="AK445" i="5"/>
  <c r="Z445" i="5"/>
  <c r="O445" i="5"/>
  <c r="D445" i="5"/>
  <c r="CC445" i="5"/>
  <c r="BQ445" i="5"/>
  <c r="BF445" i="5"/>
  <c r="AU445" i="5"/>
  <c r="AJ445" i="5"/>
  <c r="Y445" i="5"/>
  <c r="N445" i="5"/>
  <c r="CA445" i="5"/>
  <c r="BP445" i="5"/>
  <c r="BE445" i="5"/>
  <c r="AT445" i="5"/>
  <c r="AI445" i="5"/>
  <c r="X445" i="5"/>
  <c r="M445" i="5"/>
  <c r="CE445" i="5"/>
  <c r="BM445" i="5"/>
  <c r="AY445" i="5"/>
  <c r="AG445" i="5"/>
  <c r="R445" i="5"/>
  <c r="BZ445" i="5"/>
  <c r="BL445" i="5"/>
  <c r="AW445" i="5"/>
  <c r="AF445" i="5"/>
  <c r="Q445" i="5"/>
  <c r="BY445" i="5"/>
  <c r="BK445" i="5"/>
  <c r="AS445" i="5"/>
  <c r="AE445" i="5"/>
  <c r="P445" i="5"/>
  <c r="CG445" i="5"/>
  <c r="BO445" i="5"/>
  <c r="BA445" i="5"/>
  <c r="AL445" i="5"/>
  <c r="U445" i="5"/>
  <c r="F445" i="5"/>
  <c r="BV445" i="5"/>
  <c r="AR445" i="5"/>
  <c r="V445" i="5"/>
  <c r="BU445" i="5"/>
  <c r="AQ445" i="5"/>
  <c r="S445" i="5"/>
  <c r="BT445" i="5"/>
  <c r="AP445" i="5"/>
  <c r="L445" i="5"/>
  <c r="BN445" i="5"/>
  <c r="AO445" i="5"/>
  <c r="K445" i="5"/>
  <c r="BJ445" i="5"/>
  <c r="AM445" i="5"/>
  <c r="I445" i="5"/>
  <c r="BI445" i="5"/>
  <c r="AH445" i="5"/>
  <c r="H445" i="5"/>
  <c r="CH445" i="5"/>
  <c r="BD445" i="5"/>
  <c r="AC445" i="5"/>
  <c r="G445" i="5"/>
  <c r="BX445" i="5"/>
  <c r="BB445" i="5"/>
  <c r="AA445" i="5"/>
  <c r="CF445" i="5"/>
  <c r="AB445" i="5"/>
  <c r="BC445" i="5"/>
  <c r="AZ445" i="5"/>
  <c r="W445" i="5"/>
  <c r="BW445" i="5"/>
  <c r="E445" i="5"/>
  <c r="CH469" i="5"/>
  <c r="BX469" i="5"/>
  <c r="BN469" i="5"/>
  <c r="BD469" i="5"/>
  <c r="AT469" i="5"/>
  <c r="AJ469" i="5"/>
  <c r="Z469" i="5"/>
  <c r="P469" i="5"/>
  <c r="F469" i="5"/>
  <c r="CG469" i="5"/>
  <c r="BW469" i="5"/>
  <c r="BM469" i="5"/>
  <c r="BC469" i="5"/>
  <c r="AS469" i="5"/>
  <c r="AI469" i="5"/>
  <c r="Y469" i="5"/>
  <c r="O469" i="5"/>
  <c r="E469" i="5"/>
  <c r="CF469" i="5"/>
  <c r="BV469" i="5"/>
  <c r="BL469" i="5"/>
  <c r="BB469" i="5"/>
  <c r="AR469" i="5"/>
  <c r="AH469" i="5"/>
  <c r="X469" i="5"/>
  <c r="N469" i="5"/>
  <c r="D469" i="5"/>
  <c r="BZ469" i="5"/>
  <c r="BP469" i="5"/>
  <c r="BF469" i="5"/>
  <c r="AV469" i="5"/>
  <c r="AL469" i="5"/>
  <c r="AB469" i="5"/>
  <c r="R469" i="5"/>
  <c r="H469" i="5"/>
  <c r="CA469" i="5"/>
  <c r="BI469" i="5"/>
  <c r="AQ469" i="5"/>
  <c r="AC469" i="5"/>
  <c r="K469" i="5"/>
  <c r="BY469" i="5"/>
  <c r="BH469" i="5"/>
  <c r="AP469" i="5"/>
  <c r="AA469" i="5"/>
  <c r="J469" i="5"/>
  <c r="BU469" i="5"/>
  <c r="BG469" i="5"/>
  <c r="AO469" i="5"/>
  <c r="W469" i="5"/>
  <c r="I469" i="5"/>
  <c r="CC469" i="5"/>
  <c r="BK469" i="5"/>
  <c r="AW469" i="5"/>
  <c r="AE469" i="5"/>
  <c r="M469" i="5"/>
  <c r="BQ469" i="5"/>
  <c r="AM469" i="5"/>
  <c r="L469" i="5"/>
  <c r="BO469" i="5"/>
  <c r="AK469" i="5"/>
  <c r="G469" i="5"/>
  <c r="BJ469" i="5"/>
  <c r="AG469" i="5"/>
  <c r="BS469" i="5"/>
  <c r="AU469" i="5"/>
  <c r="S469" i="5"/>
  <c r="BE469" i="5"/>
  <c r="T469" i="5"/>
  <c r="BA469" i="5"/>
  <c r="Q469" i="5"/>
  <c r="AZ469" i="5"/>
  <c r="AY469" i="5"/>
  <c r="AX469" i="5"/>
  <c r="CE469" i="5"/>
  <c r="AN469" i="5"/>
  <c r="CD469" i="5"/>
  <c r="AF469" i="5"/>
  <c r="BT469" i="5"/>
  <c r="V469" i="5"/>
  <c r="CB469" i="5"/>
  <c r="BR469" i="5"/>
  <c r="AD469" i="5"/>
  <c r="U469" i="5"/>
  <c r="CD516" i="5"/>
  <c r="BT516" i="5"/>
  <c r="BJ516" i="5"/>
  <c r="AZ516" i="5"/>
  <c r="AP516" i="5"/>
  <c r="AF516" i="5"/>
  <c r="V516" i="5"/>
  <c r="L516" i="5"/>
  <c r="CC516" i="5"/>
  <c r="BS516" i="5"/>
  <c r="BI516" i="5"/>
  <c r="AY516" i="5"/>
  <c r="CB516" i="5"/>
  <c r="BR516" i="5"/>
  <c r="BH516" i="5"/>
  <c r="AX516" i="5"/>
  <c r="AN516" i="5"/>
  <c r="AD516" i="5"/>
  <c r="T516" i="5"/>
  <c r="J516" i="5"/>
  <c r="CF516" i="5"/>
  <c r="BV516" i="5"/>
  <c r="BL516" i="5"/>
  <c r="BB516" i="5"/>
  <c r="BZ516" i="5"/>
  <c r="BK516" i="5"/>
  <c r="AT516" i="5"/>
  <c r="AH516" i="5"/>
  <c r="U516" i="5"/>
  <c r="H516" i="5"/>
  <c r="BY516" i="5"/>
  <c r="BG516" i="5"/>
  <c r="AS516" i="5"/>
  <c r="AG516" i="5"/>
  <c r="S516" i="5"/>
  <c r="G516" i="5"/>
  <c r="BX516" i="5"/>
  <c r="BF516" i="5"/>
  <c r="AR516" i="5"/>
  <c r="AE516" i="5"/>
  <c r="R516" i="5"/>
  <c r="F516" i="5"/>
  <c r="CE516" i="5"/>
  <c r="BN516" i="5"/>
  <c r="AV516" i="5"/>
  <c r="AJ516" i="5"/>
  <c r="X516" i="5"/>
  <c r="K516" i="5"/>
  <c r="BW516" i="5"/>
  <c r="AW516" i="5"/>
  <c r="AA516" i="5"/>
  <c r="E516" i="5"/>
  <c r="BU516" i="5"/>
  <c r="AU516" i="5"/>
  <c r="Z516" i="5"/>
  <c r="D516" i="5"/>
  <c r="BQ516" i="5"/>
  <c r="AQ516" i="5"/>
  <c r="Y516" i="5"/>
  <c r="CG516" i="5"/>
  <c r="BC516" i="5"/>
  <c r="AC516" i="5"/>
  <c r="M516" i="5"/>
  <c r="AO516" i="5"/>
  <c r="N516" i="5"/>
  <c r="AM516" i="5"/>
  <c r="I516" i="5"/>
  <c r="CH516" i="5"/>
  <c r="AL516" i="5"/>
  <c r="CA516" i="5"/>
  <c r="AK516" i="5"/>
  <c r="BP516" i="5"/>
  <c r="AI516" i="5"/>
  <c r="BD516" i="5"/>
  <c r="P516" i="5"/>
  <c r="BE516" i="5"/>
  <c r="BA516" i="5"/>
  <c r="AB516" i="5"/>
  <c r="BO516" i="5"/>
  <c r="O516" i="5"/>
  <c r="BM516" i="5"/>
  <c r="W516" i="5"/>
  <c r="Q516" i="5"/>
  <c r="CF419" i="5"/>
  <c r="BV419" i="5"/>
  <c r="BL419" i="5"/>
  <c r="BB419" i="5"/>
  <c r="AR419" i="5"/>
  <c r="AH419" i="5"/>
  <c r="X419" i="5"/>
  <c r="N419" i="5"/>
  <c r="D419" i="5"/>
  <c r="CE419" i="5"/>
  <c r="BU419" i="5"/>
  <c r="BK419" i="5"/>
  <c r="BA419" i="5"/>
  <c r="AQ419" i="5"/>
  <c r="AG419" i="5"/>
  <c r="W419" i="5"/>
  <c r="M419" i="5"/>
  <c r="CD419" i="5"/>
  <c r="BT419" i="5"/>
  <c r="BJ419" i="5"/>
  <c r="AZ419" i="5"/>
  <c r="AP419" i="5"/>
  <c r="AF419" i="5"/>
  <c r="V419" i="5"/>
  <c r="L419" i="5"/>
  <c r="BY419" i="5"/>
  <c r="BI419" i="5"/>
  <c r="AV419" i="5"/>
  <c r="AI419" i="5"/>
  <c r="S419" i="5"/>
  <c r="F419" i="5"/>
  <c r="BX419" i="5"/>
  <c r="BH419" i="5"/>
  <c r="AU419" i="5"/>
  <c r="AE419" i="5"/>
  <c r="R419" i="5"/>
  <c r="E419" i="5"/>
  <c r="BW419" i="5"/>
  <c r="BG419" i="5"/>
  <c r="AT419" i="5"/>
  <c r="AD419" i="5"/>
  <c r="Q419" i="5"/>
  <c r="CA419" i="5"/>
  <c r="BN419" i="5"/>
  <c r="AX419" i="5"/>
  <c r="AK419" i="5"/>
  <c r="U419" i="5"/>
  <c r="H419" i="5"/>
  <c r="CG419" i="5"/>
  <c r="BF419" i="5"/>
  <c r="AL419" i="5"/>
  <c r="K419" i="5"/>
  <c r="CC419" i="5"/>
  <c r="BE419" i="5"/>
  <c r="AJ419" i="5"/>
  <c r="J419" i="5"/>
  <c r="CB419" i="5"/>
  <c r="BD419" i="5"/>
  <c r="AC419" i="5"/>
  <c r="I419" i="5"/>
  <c r="BS419" i="5"/>
  <c r="AO419" i="5"/>
  <c r="G419" i="5"/>
  <c r="BR419" i="5"/>
  <c r="AN419" i="5"/>
  <c r="BQ419" i="5"/>
  <c r="AM419" i="5"/>
  <c r="CH419" i="5"/>
  <c r="AW419" i="5"/>
  <c r="P419" i="5"/>
  <c r="AY419" i="5"/>
  <c r="AS419" i="5"/>
  <c r="AB419" i="5"/>
  <c r="AA419" i="5"/>
  <c r="Z419" i="5"/>
  <c r="BZ419" i="5"/>
  <c r="Y419" i="5"/>
  <c r="BM419" i="5"/>
  <c r="BP419" i="5"/>
  <c r="BO419" i="5"/>
  <c r="BC419" i="5"/>
  <c r="T419" i="5"/>
  <c r="O419" i="5"/>
  <c r="CG376" i="5"/>
  <c r="BW376" i="5"/>
  <c r="BM376" i="5"/>
  <c r="BC376" i="5"/>
  <c r="AS376" i="5"/>
  <c r="AI376" i="5"/>
  <c r="Y376" i="5"/>
  <c r="O376" i="5"/>
  <c r="E376" i="5"/>
  <c r="CF376" i="5"/>
  <c r="BV376" i="5"/>
  <c r="BL376" i="5"/>
  <c r="BB376" i="5"/>
  <c r="AR376" i="5"/>
  <c r="AH376" i="5"/>
  <c r="X376" i="5"/>
  <c r="N376" i="5"/>
  <c r="D376" i="5"/>
  <c r="CE376" i="5"/>
  <c r="BU376" i="5"/>
  <c r="BK376" i="5"/>
  <c r="BA376" i="5"/>
  <c r="AQ376" i="5"/>
  <c r="AG376" i="5"/>
  <c r="W376" i="5"/>
  <c r="M376" i="5"/>
  <c r="BY376" i="5"/>
  <c r="BO376" i="5"/>
  <c r="BE376" i="5"/>
  <c r="AU376" i="5"/>
  <c r="AK376" i="5"/>
  <c r="AA376" i="5"/>
  <c r="Q376" i="5"/>
  <c r="G376" i="5"/>
  <c r="BZ376" i="5"/>
  <c r="BH376" i="5"/>
  <c r="AP376" i="5"/>
  <c r="AB376" i="5"/>
  <c r="J376" i="5"/>
  <c r="BX376" i="5"/>
  <c r="BG376" i="5"/>
  <c r="AO376" i="5"/>
  <c r="Z376" i="5"/>
  <c r="I376" i="5"/>
  <c r="BT376" i="5"/>
  <c r="BF376" i="5"/>
  <c r="AN376" i="5"/>
  <c r="V376" i="5"/>
  <c r="H376" i="5"/>
  <c r="CB376" i="5"/>
  <c r="BJ376" i="5"/>
  <c r="AV376" i="5"/>
  <c r="AD376" i="5"/>
  <c r="L376" i="5"/>
  <c r="CC376" i="5"/>
  <c r="AY376" i="5"/>
  <c r="U376" i="5"/>
  <c r="CA376" i="5"/>
  <c r="AX376" i="5"/>
  <c r="T376" i="5"/>
  <c r="BS376" i="5"/>
  <c r="AW376" i="5"/>
  <c r="S376" i="5"/>
  <c r="BD376" i="5"/>
  <c r="P376" i="5"/>
  <c r="AZ376" i="5"/>
  <c r="K376" i="5"/>
  <c r="AT376" i="5"/>
  <c r="F376" i="5"/>
  <c r="BI376" i="5"/>
  <c r="R376" i="5"/>
  <c r="AM376" i="5"/>
  <c r="AL376" i="5"/>
  <c r="AJ376" i="5"/>
  <c r="AF376" i="5"/>
  <c r="CH376" i="5"/>
  <c r="AE376" i="5"/>
  <c r="CD376" i="5"/>
  <c r="AC376" i="5"/>
  <c r="BR376" i="5"/>
  <c r="BQ376" i="5"/>
  <c r="BP376" i="5"/>
  <c r="BN376" i="5"/>
  <c r="CC50" i="5"/>
  <c r="BS50" i="5"/>
  <c r="BI50" i="5"/>
  <c r="AY50" i="5"/>
  <c r="AO50" i="5"/>
  <c r="AE50" i="5"/>
  <c r="U50" i="5"/>
  <c r="K50" i="5"/>
  <c r="CB50" i="5"/>
  <c r="BR50" i="5"/>
  <c r="BH50" i="5"/>
  <c r="AX50" i="5"/>
  <c r="AN50" i="5"/>
  <c r="AD50" i="5"/>
  <c r="T50" i="5"/>
  <c r="J50" i="5"/>
  <c r="CA50" i="5"/>
  <c r="BQ50" i="5"/>
  <c r="BG50" i="5"/>
  <c r="AW50" i="5"/>
  <c r="AM50" i="5"/>
  <c r="AC50" i="5"/>
  <c r="S50" i="5"/>
  <c r="I50" i="5"/>
  <c r="CD50" i="5"/>
  <c r="BT50" i="5"/>
  <c r="BJ50" i="5"/>
  <c r="AZ50" i="5"/>
  <c r="AP50" i="5"/>
  <c r="AF50" i="5"/>
  <c r="V50" i="5"/>
  <c r="L50" i="5"/>
  <c r="BV50" i="5"/>
  <c r="BD50" i="5"/>
  <c r="AL50" i="5"/>
  <c r="X50" i="5"/>
  <c r="F50" i="5"/>
  <c r="BU50" i="5"/>
  <c r="BC50" i="5"/>
  <c r="AK50" i="5"/>
  <c r="W50" i="5"/>
  <c r="E50" i="5"/>
  <c r="CH50" i="5"/>
  <c r="BP50" i="5"/>
  <c r="BB50" i="5"/>
  <c r="AJ50" i="5"/>
  <c r="R50" i="5"/>
  <c r="D50" i="5"/>
  <c r="BY50" i="5"/>
  <c r="BK50" i="5"/>
  <c r="AS50" i="5"/>
  <c r="AA50" i="5"/>
  <c r="M50" i="5"/>
  <c r="BN50" i="5"/>
  <c r="AQ50" i="5"/>
  <c r="N50" i="5"/>
  <c r="BM50" i="5"/>
  <c r="AI50" i="5"/>
  <c r="H50" i="5"/>
  <c r="BL50" i="5"/>
  <c r="AH50" i="5"/>
  <c r="G50" i="5"/>
  <c r="CG50" i="5"/>
  <c r="BF50" i="5"/>
  <c r="AG50" i="5"/>
  <c r="CF50" i="5"/>
  <c r="BE50" i="5"/>
  <c r="AB50" i="5"/>
  <c r="CE50" i="5"/>
  <c r="BA50" i="5"/>
  <c r="Z50" i="5"/>
  <c r="BZ50" i="5"/>
  <c r="AV50" i="5"/>
  <c r="Y50" i="5"/>
  <c r="BX50" i="5"/>
  <c r="AU50" i="5"/>
  <c r="Q50" i="5"/>
  <c r="BW50" i="5"/>
  <c r="AT50" i="5"/>
  <c r="P50" i="5"/>
  <c r="BO50" i="5"/>
  <c r="AR50" i="5"/>
  <c r="O50" i="5"/>
  <c r="N171" i="3"/>
  <c r="M171" i="3"/>
  <c r="N471" i="3"/>
  <c r="M471" i="3"/>
  <c r="N397" i="3"/>
  <c r="M397" i="3"/>
  <c r="N380" i="3"/>
  <c r="M380" i="3"/>
  <c r="N185" i="3"/>
  <c r="M185" i="3"/>
  <c r="N201" i="3"/>
  <c r="M201" i="3"/>
  <c r="L451" i="3"/>
  <c r="N359" i="3"/>
  <c r="M359" i="3"/>
  <c r="L178" i="3"/>
  <c r="N435" i="3"/>
  <c r="M435" i="3"/>
  <c r="N286" i="3"/>
  <c r="M286" i="3"/>
  <c r="N80" i="3"/>
  <c r="M80" i="3"/>
  <c r="N307" i="3"/>
  <c r="M307" i="3"/>
  <c r="N515" i="3"/>
  <c r="M515" i="3"/>
  <c r="L363" i="3"/>
  <c r="CC344" i="5"/>
  <c r="BS344" i="5"/>
  <c r="BI344" i="5"/>
  <c r="AY344" i="5"/>
  <c r="AO344" i="5"/>
  <c r="AE344" i="5"/>
  <c r="U344" i="5"/>
  <c r="K344" i="5"/>
  <c r="CG344" i="5"/>
  <c r="BV344" i="5"/>
  <c r="BK344" i="5"/>
  <c r="AZ344" i="5"/>
  <c r="AN344" i="5"/>
  <c r="AC344" i="5"/>
  <c r="R344" i="5"/>
  <c r="G344" i="5"/>
  <c r="CF344" i="5"/>
  <c r="BU344" i="5"/>
  <c r="BJ344" i="5"/>
  <c r="AX344" i="5"/>
  <c r="AM344" i="5"/>
  <c r="AB344" i="5"/>
  <c r="Q344" i="5"/>
  <c r="F344" i="5"/>
  <c r="CE344" i="5"/>
  <c r="BT344" i="5"/>
  <c r="BH344" i="5"/>
  <c r="AW344" i="5"/>
  <c r="AL344" i="5"/>
  <c r="AA344" i="5"/>
  <c r="P344" i="5"/>
  <c r="E344" i="5"/>
  <c r="BY344" i="5"/>
  <c r="BN344" i="5"/>
  <c r="BC344" i="5"/>
  <c r="AR344" i="5"/>
  <c r="AG344" i="5"/>
  <c r="V344" i="5"/>
  <c r="J344" i="5"/>
  <c r="CH344" i="5"/>
  <c r="BO344" i="5"/>
  <c r="AU344" i="5"/>
  <c r="AD344" i="5"/>
  <c r="L344" i="5"/>
  <c r="CD344" i="5"/>
  <c r="BM344" i="5"/>
  <c r="AT344" i="5"/>
  <c r="Z344" i="5"/>
  <c r="I344" i="5"/>
  <c r="CB344" i="5"/>
  <c r="BL344" i="5"/>
  <c r="AS344" i="5"/>
  <c r="Y344" i="5"/>
  <c r="H344" i="5"/>
  <c r="BP344" i="5"/>
  <c r="AV344" i="5"/>
  <c r="AF344" i="5"/>
  <c r="M344" i="5"/>
  <c r="BR344" i="5"/>
  <c r="AK344" i="5"/>
  <c r="D344" i="5"/>
  <c r="BQ344" i="5"/>
  <c r="AJ344" i="5"/>
  <c r="BG344" i="5"/>
  <c r="AI344" i="5"/>
  <c r="BF344" i="5"/>
  <c r="AH344" i="5"/>
  <c r="BE344" i="5"/>
  <c r="X344" i="5"/>
  <c r="BD344" i="5"/>
  <c r="W344" i="5"/>
  <c r="CA344" i="5"/>
  <c r="BB344" i="5"/>
  <c r="T344" i="5"/>
  <c r="BZ344" i="5"/>
  <c r="BA344" i="5"/>
  <c r="S344" i="5"/>
  <c r="BX344" i="5"/>
  <c r="AQ344" i="5"/>
  <c r="O344" i="5"/>
  <c r="BW344" i="5"/>
  <c r="AP344" i="5"/>
  <c r="N344" i="5"/>
  <c r="CG401" i="5"/>
  <c r="BW401" i="5"/>
  <c r="BM401" i="5"/>
  <c r="BC401" i="5"/>
  <c r="AS401" i="5"/>
  <c r="AI401" i="5"/>
  <c r="Y401" i="5"/>
  <c r="O401" i="5"/>
  <c r="E401" i="5"/>
  <c r="CF401" i="5"/>
  <c r="BV401" i="5"/>
  <c r="BL401" i="5"/>
  <c r="BB401" i="5"/>
  <c r="AR401" i="5"/>
  <c r="AH401" i="5"/>
  <c r="X401" i="5"/>
  <c r="N401" i="5"/>
  <c r="D401" i="5"/>
  <c r="CA401" i="5"/>
  <c r="BO401" i="5"/>
  <c r="BA401" i="5"/>
  <c r="AO401" i="5"/>
  <c r="AC401" i="5"/>
  <c r="Q401" i="5"/>
  <c r="BY401" i="5"/>
  <c r="BJ401" i="5"/>
  <c r="AW401" i="5"/>
  <c r="AJ401" i="5"/>
  <c r="U401" i="5"/>
  <c r="H401" i="5"/>
  <c r="BX401" i="5"/>
  <c r="BI401" i="5"/>
  <c r="AV401" i="5"/>
  <c r="AG401" i="5"/>
  <c r="T401" i="5"/>
  <c r="G401" i="5"/>
  <c r="BU401" i="5"/>
  <c r="BH401" i="5"/>
  <c r="AU401" i="5"/>
  <c r="AF401" i="5"/>
  <c r="S401" i="5"/>
  <c r="F401" i="5"/>
  <c r="CB401" i="5"/>
  <c r="BN401" i="5"/>
  <c r="AY401" i="5"/>
  <c r="AL401" i="5"/>
  <c r="W401" i="5"/>
  <c r="J401" i="5"/>
  <c r="BP401" i="5"/>
  <c r="AP401" i="5"/>
  <c r="R401" i="5"/>
  <c r="CH401" i="5"/>
  <c r="BK401" i="5"/>
  <c r="AN401" i="5"/>
  <c r="P401" i="5"/>
  <c r="CE401" i="5"/>
  <c r="BG401" i="5"/>
  <c r="AM401" i="5"/>
  <c r="M401" i="5"/>
  <c r="CD401" i="5"/>
  <c r="BF401" i="5"/>
  <c r="AK401" i="5"/>
  <c r="L401" i="5"/>
  <c r="CC401" i="5"/>
  <c r="BE401" i="5"/>
  <c r="AE401" i="5"/>
  <c r="K401" i="5"/>
  <c r="BZ401" i="5"/>
  <c r="BD401" i="5"/>
  <c r="AD401" i="5"/>
  <c r="I401" i="5"/>
  <c r="BR401" i="5"/>
  <c r="AT401" i="5"/>
  <c r="Z401" i="5"/>
  <c r="AX401" i="5"/>
  <c r="AQ401" i="5"/>
  <c r="AB401" i="5"/>
  <c r="AZ401" i="5"/>
  <c r="BS401" i="5"/>
  <c r="BQ401" i="5"/>
  <c r="AA401" i="5"/>
  <c r="BT401" i="5"/>
  <c r="V401" i="5"/>
  <c r="CH241" i="5"/>
  <c r="BX241" i="5"/>
  <c r="BN241" i="5"/>
  <c r="BD241" i="5"/>
  <c r="AT241" i="5"/>
  <c r="AJ241" i="5"/>
  <c r="Z241" i="5"/>
  <c r="P241" i="5"/>
  <c r="F241" i="5"/>
  <c r="CG241" i="5"/>
  <c r="BW241" i="5"/>
  <c r="BM241" i="5"/>
  <c r="BC241" i="5"/>
  <c r="AS241" i="5"/>
  <c r="AI241" i="5"/>
  <c r="Y241" i="5"/>
  <c r="O241" i="5"/>
  <c r="E241" i="5"/>
  <c r="CF241" i="5"/>
  <c r="BV241" i="5"/>
  <c r="BL241" i="5"/>
  <c r="BB241" i="5"/>
  <c r="AR241" i="5"/>
  <c r="AH241" i="5"/>
  <c r="X241" i="5"/>
  <c r="N241" i="5"/>
  <c r="D241" i="5"/>
  <c r="BY241" i="5"/>
  <c r="BO241" i="5"/>
  <c r="BE241" i="5"/>
  <c r="AU241" i="5"/>
  <c r="AK241" i="5"/>
  <c r="AA241" i="5"/>
  <c r="Q241" i="5"/>
  <c r="G241" i="5"/>
  <c r="BS241" i="5"/>
  <c r="BA241" i="5"/>
  <c r="AM241" i="5"/>
  <c r="U241" i="5"/>
  <c r="BR241" i="5"/>
  <c r="AZ241" i="5"/>
  <c r="AL241" i="5"/>
  <c r="T241" i="5"/>
  <c r="CE241" i="5"/>
  <c r="BQ241" i="5"/>
  <c r="AY241" i="5"/>
  <c r="AG241" i="5"/>
  <c r="S241" i="5"/>
  <c r="BT241" i="5"/>
  <c r="BF241" i="5"/>
  <c r="AN241" i="5"/>
  <c r="V241" i="5"/>
  <c r="H241" i="5"/>
  <c r="CD241" i="5"/>
  <c r="BH241" i="5"/>
  <c r="AD241" i="5"/>
  <c r="CC241" i="5"/>
  <c r="BG241" i="5"/>
  <c r="AC241" i="5"/>
  <c r="CB241" i="5"/>
  <c r="AX241" i="5"/>
  <c r="AB241" i="5"/>
  <c r="BJ241" i="5"/>
  <c r="AF241" i="5"/>
  <c r="J241" i="5"/>
  <c r="BK241" i="5"/>
  <c r="M241" i="5"/>
  <c r="BI241" i="5"/>
  <c r="L241" i="5"/>
  <c r="AW241" i="5"/>
  <c r="K241" i="5"/>
  <c r="AV241" i="5"/>
  <c r="I241" i="5"/>
  <c r="AQ241" i="5"/>
  <c r="AP241" i="5"/>
  <c r="CA241" i="5"/>
  <c r="AO241" i="5"/>
  <c r="BU241" i="5"/>
  <c r="W241" i="5"/>
  <c r="AE241" i="5"/>
  <c r="R241" i="5"/>
  <c r="BZ241" i="5"/>
  <c r="BP241" i="5"/>
  <c r="CE313" i="5"/>
  <c r="BU313" i="5"/>
  <c r="BK313" i="5"/>
  <c r="BA313" i="5"/>
  <c r="AQ313" i="5"/>
  <c r="AG313" i="5"/>
  <c r="W313" i="5"/>
  <c r="M313" i="5"/>
  <c r="CD313" i="5"/>
  <c r="BT313" i="5"/>
  <c r="BJ313" i="5"/>
  <c r="AZ313" i="5"/>
  <c r="AP313" i="5"/>
  <c r="AF313" i="5"/>
  <c r="V313" i="5"/>
  <c r="L313" i="5"/>
  <c r="CC313" i="5"/>
  <c r="BS313" i="5"/>
  <c r="BI313" i="5"/>
  <c r="AY313" i="5"/>
  <c r="AO313" i="5"/>
  <c r="AE313" i="5"/>
  <c r="U313" i="5"/>
  <c r="K313" i="5"/>
  <c r="CF313" i="5"/>
  <c r="BV313" i="5"/>
  <c r="BL313" i="5"/>
  <c r="BB313" i="5"/>
  <c r="AR313" i="5"/>
  <c r="AH313" i="5"/>
  <c r="X313" i="5"/>
  <c r="N313" i="5"/>
  <c r="D313" i="5"/>
  <c r="BZ313" i="5"/>
  <c r="BH313" i="5"/>
  <c r="AT313" i="5"/>
  <c r="AB313" i="5"/>
  <c r="J313" i="5"/>
  <c r="BY313" i="5"/>
  <c r="BG313" i="5"/>
  <c r="AS313" i="5"/>
  <c r="AA313" i="5"/>
  <c r="I313" i="5"/>
  <c r="BX313" i="5"/>
  <c r="BF313" i="5"/>
  <c r="AN313" i="5"/>
  <c r="Z313" i="5"/>
  <c r="H313" i="5"/>
  <c r="BW313" i="5"/>
  <c r="BE313" i="5"/>
  <c r="AM313" i="5"/>
  <c r="Y313" i="5"/>
  <c r="G313" i="5"/>
  <c r="BR313" i="5"/>
  <c r="BD313" i="5"/>
  <c r="AL313" i="5"/>
  <c r="T313" i="5"/>
  <c r="F313" i="5"/>
  <c r="BQ313" i="5"/>
  <c r="BC313" i="5"/>
  <c r="AK313" i="5"/>
  <c r="S313" i="5"/>
  <c r="E313" i="5"/>
  <c r="CH313" i="5"/>
  <c r="BP313" i="5"/>
  <c r="AX313" i="5"/>
  <c r="AJ313" i="5"/>
  <c r="R313" i="5"/>
  <c r="CG313" i="5"/>
  <c r="BO313" i="5"/>
  <c r="AW313" i="5"/>
  <c r="AI313" i="5"/>
  <c r="Q313" i="5"/>
  <c r="CB313" i="5"/>
  <c r="BN313" i="5"/>
  <c r="AV313" i="5"/>
  <c r="AD313" i="5"/>
  <c r="P313" i="5"/>
  <c r="CA313" i="5"/>
  <c r="BM313" i="5"/>
  <c r="AU313" i="5"/>
  <c r="AC313" i="5"/>
  <c r="O313" i="5"/>
  <c r="CG31" i="5"/>
  <c r="BW31" i="5"/>
  <c r="BM31" i="5"/>
  <c r="BC31" i="5"/>
  <c r="AS31" i="5"/>
  <c r="AI31" i="5"/>
  <c r="Y31" i="5"/>
  <c r="O31" i="5"/>
  <c r="E31" i="5"/>
  <c r="CF31" i="5"/>
  <c r="BV31" i="5"/>
  <c r="BL31" i="5"/>
  <c r="BB31" i="5"/>
  <c r="AR31" i="5"/>
  <c r="AH31" i="5"/>
  <c r="X31" i="5"/>
  <c r="N31" i="5"/>
  <c r="D31" i="5"/>
  <c r="CE31" i="5"/>
  <c r="BU31" i="5"/>
  <c r="BK31" i="5"/>
  <c r="BA31" i="5"/>
  <c r="AQ31" i="5"/>
  <c r="AG31" i="5"/>
  <c r="W31" i="5"/>
  <c r="M31" i="5"/>
  <c r="CH31" i="5"/>
  <c r="BX31" i="5"/>
  <c r="BN31" i="5"/>
  <c r="BD31" i="5"/>
  <c r="AT31" i="5"/>
  <c r="AJ31" i="5"/>
  <c r="Z31" i="5"/>
  <c r="P31" i="5"/>
  <c r="F31" i="5"/>
  <c r="BT31" i="5"/>
  <c r="BF31" i="5"/>
  <c r="AN31" i="5"/>
  <c r="V31" i="5"/>
  <c r="H31" i="5"/>
  <c r="BP31" i="5"/>
  <c r="AW31" i="5"/>
  <c r="AD31" i="5"/>
  <c r="K31" i="5"/>
  <c r="CD31" i="5"/>
  <c r="BO31" i="5"/>
  <c r="AV31" i="5"/>
  <c r="AC31" i="5"/>
  <c r="J31" i="5"/>
  <c r="CC31" i="5"/>
  <c r="BJ31" i="5"/>
  <c r="AU31" i="5"/>
  <c r="AB31" i="5"/>
  <c r="I31" i="5"/>
  <c r="CB31" i="5"/>
  <c r="BI31" i="5"/>
  <c r="AP31" i="5"/>
  <c r="AA31" i="5"/>
  <c r="G31" i="5"/>
  <c r="CA31" i="5"/>
  <c r="BH31" i="5"/>
  <c r="AO31" i="5"/>
  <c r="U31" i="5"/>
  <c r="BZ31" i="5"/>
  <c r="BG31" i="5"/>
  <c r="AM31" i="5"/>
  <c r="T31" i="5"/>
  <c r="BY31" i="5"/>
  <c r="BE31" i="5"/>
  <c r="AL31" i="5"/>
  <c r="S31" i="5"/>
  <c r="BS31" i="5"/>
  <c r="AZ31" i="5"/>
  <c r="AK31" i="5"/>
  <c r="R31" i="5"/>
  <c r="BR31" i="5"/>
  <c r="AY31" i="5"/>
  <c r="AF31" i="5"/>
  <c r="Q31" i="5"/>
  <c r="BQ31" i="5"/>
  <c r="AX31" i="5"/>
  <c r="AE31" i="5"/>
  <c r="L31" i="5"/>
  <c r="N437" i="3"/>
  <c r="M437" i="3"/>
  <c r="N300" i="3"/>
  <c r="M300" i="3"/>
  <c r="M15" i="3"/>
  <c r="N15" i="3"/>
  <c r="L332" i="3"/>
  <c r="CD527" i="5"/>
  <c r="BT527" i="5"/>
  <c r="BJ527" i="5"/>
  <c r="AZ527" i="5"/>
  <c r="AP527" i="5"/>
  <c r="AF527" i="5"/>
  <c r="V527" i="5"/>
  <c r="L527" i="5"/>
  <c r="CC527" i="5"/>
  <c r="BS527" i="5"/>
  <c r="BI527" i="5"/>
  <c r="AY527" i="5"/>
  <c r="AO527" i="5"/>
  <c r="AE527" i="5"/>
  <c r="U527" i="5"/>
  <c r="K527" i="5"/>
  <c r="CB527" i="5"/>
  <c r="BR527" i="5"/>
  <c r="BH527" i="5"/>
  <c r="AX527" i="5"/>
  <c r="AN527" i="5"/>
  <c r="AD527" i="5"/>
  <c r="T527" i="5"/>
  <c r="J527" i="5"/>
  <c r="CH527" i="5"/>
  <c r="BU527" i="5"/>
  <c r="BE527" i="5"/>
  <c r="AR527" i="5"/>
  <c r="AB527" i="5"/>
  <c r="O527" i="5"/>
  <c r="CG527" i="5"/>
  <c r="BQ527" i="5"/>
  <c r="BD527" i="5"/>
  <c r="AQ527" i="5"/>
  <c r="AA527" i="5"/>
  <c r="N527" i="5"/>
  <c r="CF527" i="5"/>
  <c r="BP527" i="5"/>
  <c r="BC527" i="5"/>
  <c r="AM527" i="5"/>
  <c r="Z527" i="5"/>
  <c r="M527" i="5"/>
  <c r="BW527" i="5"/>
  <c r="BG527" i="5"/>
  <c r="AT527" i="5"/>
  <c r="AG527" i="5"/>
  <c r="Q527" i="5"/>
  <c r="D527" i="5"/>
  <c r="BV527" i="5"/>
  <c r="AV527" i="5"/>
  <c r="X527" i="5"/>
  <c r="BO527" i="5"/>
  <c r="AU527" i="5"/>
  <c r="W527" i="5"/>
  <c r="BN527" i="5"/>
  <c r="AS527" i="5"/>
  <c r="S527" i="5"/>
  <c r="BY527" i="5"/>
  <c r="BA527" i="5"/>
  <c r="AC527" i="5"/>
  <c r="F527" i="5"/>
  <c r="BM527" i="5"/>
  <c r="AH527" i="5"/>
  <c r="BL527" i="5"/>
  <c r="Y527" i="5"/>
  <c r="BK527" i="5"/>
  <c r="R527" i="5"/>
  <c r="BZ527" i="5"/>
  <c r="AJ527" i="5"/>
  <c r="P527" i="5"/>
  <c r="CE527" i="5"/>
  <c r="I527" i="5"/>
  <c r="CA527" i="5"/>
  <c r="H527" i="5"/>
  <c r="BX527" i="5"/>
  <c r="G527" i="5"/>
  <c r="BF527" i="5"/>
  <c r="E527" i="5"/>
  <c r="AK527" i="5"/>
  <c r="AL527" i="5"/>
  <c r="BB527" i="5"/>
  <c r="AW527" i="5"/>
  <c r="AI527" i="5"/>
  <c r="CF185" i="5"/>
  <c r="BV185" i="5"/>
  <c r="BL185" i="5"/>
  <c r="BB185" i="5"/>
  <c r="AR185" i="5"/>
  <c r="AH185" i="5"/>
  <c r="X185" i="5"/>
  <c r="N185" i="5"/>
  <c r="D185" i="5"/>
  <c r="CE185" i="5"/>
  <c r="BU185" i="5"/>
  <c r="BK185" i="5"/>
  <c r="BA185" i="5"/>
  <c r="AQ185" i="5"/>
  <c r="AG185" i="5"/>
  <c r="W185" i="5"/>
  <c r="M185" i="5"/>
  <c r="CD185" i="5"/>
  <c r="BT185" i="5"/>
  <c r="BJ185" i="5"/>
  <c r="AZ185" i="5"/>
  <c r="AP185" i="5"/>
  <c r="AF185" i="5"/>
  <c r="V185" i="5"/>
  <c r="L185" i="5"/>
  <c r="CG185" i="5"/>
  <c r="BW185" i="5"/>
  <c r="BM185" i="5"/>
  <c r="BC185" i="5"/>
  <c r="AS185" i="5"/>
  <c r="AI185" i="5"/>
  <c r="Y185" i="5"/>
  <c r="O185" i="5"/>
  <c r="E185" i="5"/>
  <c r="BQ185" i="5"/>
  <c r="AY185" i="5"/>
  <c r="AK185" i="5"/>
  <c r="S185" i="5"/>
  <c r="CH185" i="5"/>
  <c r="BP185" i="5"/>
  <c r="AX185" i="5"/>
  <c r="AJ185" i="5"/>
  <c r="R185" i="5"/>
  <c r="CC185" i="5"/>
  <c r="BO185" i="5"/>
  <c r="AW185" i="5"/>
  <c r="AE185" i="5"/>
  <c r="Q185" i="5"/>
  <c r="BS185" i="5"/>
  <c r="BE185" i="5"/>
  <c r="AM185" i="5"/>
  <c r="U185" i="5"/>
  <c r="G185" i="5"/>
  <c r="BZ185" i="5"/>
  <c r="AV185" i="5"/>
  <c r="Z185" i="5"/>
  <c r="BY185" i="5"/>
  <c r="AU185" i="5"/>
  <c r="T185" i="5"/>
  <c r="BX185" i="5"/>
  <c r="AT185" i="5"/>
  <c r="P185" i="5"/>
  <c r="BR185" i="5"/>
  <c r="AO185" i="5"/>
  <c r="K185" i="5"/>
  <c r="BN185" i="5"/>
  <c r="AN185" i="5"/>
  <c r="J185" i="5"/>
  <c r="CB185" i="5"/>
  <c r="BF185" i="5"/>
  <c r="AB185" i="5"/>
  <c r="BH185" i="5"/>
  <c r="BG185" i="5"/>
  <c r="BD185" i="5"/>
  <c r="AL185" i="5"/>
  <c r="AD185" i="5"/>
  <c r="AC185" i="5"/>
  <c r="AA185" i="5"/>
  <c r="I185" i="5"/>
  <c r="CA185" i="5"/>
  <c r="H185" i="5"/>
  <c r="BI185" i="5"/>
  <c r="F185" i="5"/>
  <c r="CA317" i="5"/>
  <c r="BQ317" i="5"/>
  <c r="BG317" i="5"/>
  <c r="AW317" i="5"/>
  <c r="AM317" i="5"/>
  <c r="AC317" i="5"/>
  <c r="S317" i="5"/>
  <c r="I317" i="5"/>
  <c r="BZ317" i="5"/>
  <c r="BP317" i="5"/>
  <c r="BF317" i="5"/>
  <c r="AV317" i="5"/>
  <c r="AL317" i="5"/>
  <c r="AB317" i="5"/>
  <c r="R317" i="5"/>
  <c r="H317" i="5"/>
  <c r="BY317" i="5"/>
  <c r="BO317" i="5"/>
  <c r="BE317" i="5"/>
  <c r="AU317" i="5"/>
  <c r="AK317" i="5"/>
  <c r="AA317" i="5"/>
  <c r="Q317" i="5"/>
  <c r="G317" i="5"/>
  <c r="CB317" i="5"/>
  <c r="BR317" i="5"/>
  <c r="BH317" i="5"/>
  <c r="AX317" i="5"/>
  <c r="AN317" i="5"/>
  <c r="AD317" i="5"/>
  <c r="T317" i="5"/>
  <c r="J317" i="5"/>
  <c r="CF317" i="5"/>
  <c r="BN317" i="5"/>
  <c r="AZ317" i="5"/>
  <c r="AH317" i="5"/>
  <c r="P317" i="5"/>
  <c r="CE317" i="5"/>
  <c r="BM317" i="5"/>
  <c r="AY317" i="5"/>
  <c r="AG317" i="5"/>
  <c r="O317" i="5"/>
  <c r="CD317" i="5"/>
  <c r="BL317" i="5"/>
  <c r="AT317" i="5"/>
  <c r="AF317" i="5"/>
  <c r="N317" i="5"/>
  <c r="CC317" i="5"/>
  <c r="BK317" i="5"/>
  <c r="AS317" i="5"/>
  <c r="AE317" i="5"/>
  <c r="M317" i="5"/>
  <c r="BX317" i="5"/>
  <c r="BJ317" i="5"/>
  <c r="AR317" i="5"/>
  <c r="Z317" i="5"/>
  <c r="L317" i="5"/>
  <c r="BW317" i="5"/>
  <c r="BI317" i="5"/>
  <c r="AQ317" i="5"/>
  <c r="Y317" i="5"/>
  <c r="K317" i="5"/>
  <c r="BV317" i="5"/>
  <c r="BD317" i="5"/>
  <c r="AP317" i="5"/>
  <c r="X317" i="5"/>
  <c r="F317" i="5"/>
  <c r="BU317" i="5"/>
  <c r="BC317" i="5"/>
  <c r="AO317" i="5"/>
  <c r="W317" i="5"/>
  <c r="E317" i="5"/>
  <c r="CH317" i="5"/>
  <c r="BT317" i="5"/>
  <c r="BB317" i="5"/>
  <c r="AJ317" i="5"/>
  <c r="V317" i="5"/>
  <c r="D317" i="5"/>
  <c r="CG317" i="5"/>
  <c r="BS317" i="5"/>
  <c r="BA317" i="5"/>
  <c r="AI317" i="5"/>
  <c r="U317" i="5"/>
  <c r="CB149" i="5"/>
  <c r="BR149" i="5"/>
  <c r="BH149" i="5"/>
  <c r="AX149" i="5"/>
  <c r="AN149" i="5"/>
  <c r="AD149" i="5"/>
  <c r="T149" i="5"/>
  <c r="J149" i="5"/>
  <c r="CA149" i="5"/>
  <c r="BQ149" i="5"/>
  <c r="BG149" i="5"/>
  <c r="AW149" i="5"/>
  <c r="AM149" i="5"/>
  <c r="AC149" i="5"/>
  <c r="S149" i="5"/>
  <c r="I149" i="5"/>
  <c r="BZ149" i="5"/>
  <c r="BP149" i="5"/>
  <c r="BF149" i="5"/>
  <c r="AV149" i="5"/>
  <c r="AL149" i="5"/>
  <c r="AB149" i="5"/>
  <c r="R149" i="5"/>
  <c r="H149" i="5"/>
  <c r="CC149" i="5"/>
  <c r="BS149" i="5"/>
  <c r="BI149" i="5"/>
  <c r="AY149" i="5"/>
  <c r="AO149" i="5"/>
  <c r="AE149" i="5"/>
  <c r="U149" i="5"/>
  <c r="K149" i="5"/>
  <c r="CE149" i="5"/>
  <c r="BM149" i="5"/>
  <c r="AU149" i="5"/>
  <c r="AG149" i="5"/>
  <c r="O149" i="5"/>
  <c r="CD149" i="5"/>
  <c r="BL149" i="5"/>
  <c r="AT149" i="5"/>
  <c r="AF149" i="5"/>
  <c r="N149" i="5"/>
  <c r="BY149" i="5"/>
  <c r="BK149" i="5"/>
  <c r="AS149" i="5"/>
  <c r="AA149" i="5"/>
  <c r="M149" i="5"/>
  <c r="CG149" i="5"/>
  <c r="BO149" i="5"/>
  <c r="BA149" i="5"/>
  <c r="AI149" i="5"/>
  <c r="Q149" i="5"/>
  <c r="BJ149" i="5"/>
  <c r="AJ149" i="5"/>
  <c r="F149" i="5"/>
  <c r="BE149" i="5"/>
  <c r="AH149" i="5"/>
  <c r="E149" i="5"/>
  <c r="CH149" i="5"/>
  <c r="BD149" i="5"/>
  <c r="Z149" i="5"/>
  <c r="D149" i="5"/>
  <c r="BT149" i="5"/>
  <c r="AP149" i="5"/>
  <c r="L149" i="5"/>
  <c r="BB149" i="5"/>
  <c r="G149" i="5"/>
  <c r="AZ149" i="5"/>
  <c r="AR149" i="5"/>
  <c r="CF149" i="5"/>
  <c r="AQ149" i="5"/>
  <c r="BX149" i="5"/>
  <c r="AK149" i="5"/>
  <c r="BW149" i="5"/>
  <c r="Y149" i="5"/>
  <c r="BV149" i="5"/>
  <c r="X149" i="5"/>
  <c r="BU149" i="5"/>
  <c r="W149" i="5"/>
  <c r="BN149" i="5"/>
  <c r="V149" i="5"/>
  <c r="BC149" i="5"/>
  <c r="P149" i="5"/>
  <c r="CH231" i="5"/>
  <c r="BX231" i="5"/>
  <c r="BN231" i="5"/>
  <c r="BD231" i="5"/>
  <c r="AT231" i="5"/>
  <c r="AJ231" i="5"/>
  <c r="Z231" i="5"/>
  <c r="P231" i="5"/>
  <c r="F231" i="5"/>
  <c r="CG231" i="5"/>
  <c r="BW231" i="5"/>
  <c r="BM231" i="5"/>
  <c r="BC231" i="5"/>
  <c r="AS231" i="5"/>
  <c r="AI231" i="5"/>
  <c r="Y231" i="5"/>
  <c r="O231" i="5"/>
  <c r="E231" i="5"/>
  <c r="CF231" i="5"/>
  <c r="BV231" i="5"/>
  <c r="BL231" i="5"/>
  <c r="BB231" i="5"/>
  <c r="AR231" i="5"/>
  <c r="AH231" i="5"/>
  <c r="X231" i="5"/>
  <c r="N231" i="5"/>
  <c r="D231" i="5"/>
  <c r="BY231" i="5"/>
  <c r="BO231" i="5"/>
  <c r="BE231" i="5"/>
  <c r="AU231" i="5"/>
  <c r="AK231" i="5"/>
  <c r="AA231" i="5"/>
  <c r="Q231" i="5"/>
  <c r="G231" i="5"/>
  <c r="CC231" i="5"/>
  <c r="BK231" i="5"/>
  <c r="AW231" i="5"/>
  <c r="AE231" i="5"/>
  <c r="M231" i="5"/>
  <c r="CB231" i="5"/>
  <c r="BJ231" i="5"/>
  <c r="AV231" i="5"/>
  <c r="AD231" i="5"/>
  <c r="L231" i="5"/>
  <c r="CA231" i="5"/>
  <c r="BI231" i="5"/>
  <c r="AQ231" i="5"/>
  <c r="AC231" i="5"/>
  <c r="K231" i="5"/>
  <c r="CD231" i="5"/>
  <c r="BP231" i="5"/>
  <c r="AX231" i="5"/>
  <c r="AF231" i="5"/>
  <c r="R231" i="5"/>
  <c r="BF231" i="5"/>
  <c r="AB231" i="5"/>
  <c r="CE231" i="5"/>
  <c r="BA231" i="5"/>
  <c r="W231" i="5"/>
  <c r="BZ231" i="5"/>
  <c r="AZ231" i="5"/>
  <c r="V231" i="5"/>
  <c r="BH231" i="5"/>
  <c r="AL231" i="5"/>
  <c r="H231" i="5"/>
  <c r="AO231" i="5"/>
  <c r="AN231" i="5"/>
  <c r="BU231" i="5"/>
  <c r="AM231" i="5"/>
  <c r="BT231" i="5"/>
  <c r="AG231" i="5"/>
  <c r="BS231" i="5"/>
  <c r="U231" i="5"/>
  <c r="AY231" i="5"/>
  <c r="I231" i="5"/>
  <c r="BR231" i="5"/>
  <c r="BQ231" i="5"/>
  <c r="BG231" i="5"/>
  <c r="AP231" i="5"/>
  <c r="T231" i="5"/>
  <c r="S231" i="5"/>
  <c r="J231" i="5"/>
  <c r="CH203" i="5"/>
  <c r="BX203" i="5"/>
  <c r="BN203" i="5"/>
  <c r="BD203" i="5"/>
  <c r="AT203" i="5"/>
  <c r="AJ203" i="5"/>
  <c r="Z203" i="5"/>
  <c r="P203" i="5"/>
  <c r="F203" i="5"/>
  <c r="CG203" i="5"/>
  <c r="BW203" i="5"/>
  <c r="BM203" i="5"/>
  <c r="BC203" i="5"/>
  <c r="AS203" i="5"/>
  <c r="AI203" i="5"/>
  <c r="Y203" i="5"/>
  <c r="O203" i="5"/>
  <c r="E203" i="5"/>
  <c r="CF203" i="5"/>
  <c r="BV203" i="5"/>
  <c r="BL203" i="5"/>
  <c r="BB203" i="5"/>
  <c r="AR203" i="5"/>
  <c r="AH203" i="5"/>
  <c r="X203" i="5"/>
  <c r="N203" i="5"/>
  <c r="D203" i="5"/>
  <c r="BY203" i="5"/>
  <c r="BO203" i="5"/>
  <c r="BE203" i="5"/>
  <c r="AU203" i="5"/>
  <c r="AK203" i="5"/>
  <c r="AA203" i="5"/>
  <c r="Q203" i="5"/>
  <c r="G203" i="5"/>
  <c r="BS203" i="5"/>
  <c r="BA203" i="5"/>
  <c r="AM203" i="5"/>
  <c r="U203" i="5"/>
  <c r="BR203" i="5"/>
  <c r="AZ203" i="5"/>
  <c r="AL203" i="5"/>
  <c r="T203" i="5"/>
  <c r="CE203" i="5"/>
  <c r="BQ203" i="5"/>
  <c r="AY203" i="5"/>
  <c r="AG203" i="5"/>
  <c r="S203" i="5"/>
  <c r="BU203" i="5"/>
  <c r="BG203" i="5"/>
  <c r="AO203" i="5"/>
  <c r="W203" i="5"/>
  <c r="I203" i="5"/>
  <c r="CD203" i="5"/>
  <c r="BH203" i="5"/>
  <c r="AD203" i="5"/>
  <c r="CC203" i="5"/>
  <c r="BF203" i="5"/>
  <c r="AC203" i="5"/>
  <c r="CB203" i="5"/>
  <c r="AX203" i="5"/>
  <c r="AB203" i="5"/>
  <c r="CA203" i="5"/>
  <c r="AW203" i="5"/>
  <c r="V203" i="5"/>
  <c r="BZ203" i="5"/>
  <c r="AV203" i="5"/>
  <c r="R203" i="5"/>
  <c r="BJ203" i="5"/>
  <c r="AF203" i="5"/>
  <c r="J203" i="5"/>
  <c r="AP203" i="5"/>
  <c r="AN203" i="5"/>
  <c r="AE203" i="5"/>
  <c r="M203" i="5"/>
  <c r="L203" i="5"/>
  <c r="BT203" i="5"/>
  <c r="K203" i="5"/>
  <c r="BP203" i="5"/>
  <c r="H203" i="5"/>
  <c r="BK203" i="5"/>
  <c r="BI203" i="5"/>
  <c r="AQ203" i="5"/>
  <c r="CH96" i="5"/>
  <c r="BX96" i="5"/>
  <c r="BN96" i="5"/>
  <c r="BD96" i="5"/>
  <c r="AT96" i="5"/>
  <c r="AJ96" i="5"/>
  <c r="Z96" i="5"/>
  <c r="P96" i="5"/>
  <c r="F96" i="5"/>
  <c r="CF96" i="5"/>
  <c r="BV96" i="5"/>
  <c r="BL96" i="5"/>
  <c r="BB96" i="5"/>
  <c r="AR96" i="5"/>
  <c r="AH96" i="5"/>
  <c r="X96" i="5"/>
  <c r="N96" i="5"/>
  <c r="D96" i="5"/>
  <c r="CG96" i="5"/>
  <c r="BT96" i="5"/>
  <c r="BH96" i="5"/>
  <c r="AV96" i="5"/>
  <c r="AI96" i="5"/>
  <c r="V96" i="5"/>
  <c r="J96" i="5"/>
  <c r="CD96" i="5"/>
  <c r="BR96" i="5"/>
  <c r="BF96" i="5"/>
  <c r="AS96" i="5"/>
  <c r="AF96" i="5"/>
  <c r="T96" i="5"/>
  <c r="H96" i="5"/>
  <c r="BY96" i="5"/>
  <c r="BI96" i="5"/>
  <c r="AQ96" i="5"/>
  <c r="AC96" i="5"/>
  <c r="M96" i="5"/>
  <c r="BW96" i="5"/>
  <c r="BG96" i="5"/>
  <c r="AP96" i="5"/>
  <c r="AB96" i="5"/>
  <c r="L96" i="5"/>
  <c r="BU96" i="5"/>
  <c r="BE96" i="5"/>
  <c r="AO96" i="5"/>
  <c r="AA96" i="5"/>
  <c r="K96" i="5"/>
  <c r="BZ96" i="5"/>
  <c r="BJ96" i="5"/>
  <c r="AU96" i="5"/>
  <c r="AD96" i="5"/>
  <c r="O96" i="5"/>
  <c r="BS96" i="5"/>
  <c r="AX96" i="5"/>
  <c r="U96" i="5"/>
  <c r="BQ96" i="5"/>
  <c r="AW96" i="5"/>
  <c r="S96" i="5"/>
  <c r="BP96" i="5"/>
  <c r="AN96" i="5"/>
  <c r="R96" i="5"/>
  <c r="CC96" i="5"/>
  <c r="BA96" i="5"/>
  <c r="AE96" i="5"/>
  <c r="BM96" i="5"/>
  <c r="W96" i="5"/>
  <c r="BK96" i="5"/>
  <c r="Q96" i="5"/>
  <c r="BC96" i="5"/>
  <c r="I96" i="5"/>
  <c r="AZ96" i="5"/>
  <c r="G96" i="5"/>
  <c r="AY96" i="5"/>
  <c r="E96" i="5"/>
  <c r="AM96" i="5"/>
  <c r="CE96" i="5"/>
  <c r="AL96" i="5"/>
  <c r="CB96" i="5"/>
  <c r="AK96" i="5"/>
  <c r="CA96" i="5"/>
  <c r="AG96" i="5"/>
  <c r="BO96" i="5"/>
  <c r="Y96" i="5"/>
  <c r="BZ186" i="5"/>
  <c r="BP186" i="5"/>
  <c r="BF186" i="5"/>
  <c r="AV186" i="5"/>
  <c r="AL186" i="5"/>
  <c r="AB186" i="5"/>
  <c r="R186" i="5"/>
  <c r="H186" i="5"/>
  <c r="BY186" i="5"/>
  <c r="BO186" i="5"/>
  <c r="BE186" i="5"/>
  <c r="AU186" i="5"/>
  <c r="AK186" i="5"/>
  <c r="AA186" i="5"/>
  <c r="Q186" i="5"/>
  <c r="G186" i="5"/>
  <c r="CH186" i="5"/>
  <c r="BX186" i="5"/>
  <c r="BN186" i="5"/>
  <c r="BD186" i="5"/>
  <c r="AT186" i="5"/>
  <c r="AJ186" i="5"/>
  <c r="Z186" i="5"/>
  <c r="P186" i="5"/>
  <c r="F186" i="5"/>
  <c r="CA186" i="5"/>
  <c r="BQ186" i="5"/>
  <c r="BG186" i="5"/>
  <c r="AW186" i="5"/>
  <c r="AM186" i="5"/>
  <c r="AC186" i="5"/>
  <c r="S186" i="5"/>
  <c r="I186" i="5"/>
  <c r="CE186" i="5"/>
  <c r="BM186" i="5"/>
  <c r="AY186" i="5"/>
  <c r="AG186" i="5"/>
  <c r="O186" i="5"/>
  <c r="CD186" i="5"/>
  <c r="BL186" i="5"/>
  <c r="AX186" i="5"/>
  <c r="AF186" i="5"/>
  <c r="N186" i="5"/>
  <c r="CC186" i="5"/>
  <c r="BK186" i="5"/>
  <c r="AS186" i="5"/>
  <c r="AE186" i="5"/>
  <c r="M186" i="5"/>
  <c r="CG186" i="5"/>
  <c r="BS186" i="5"/>
  <c r="BA186" i="5"/>
  <c r="AI186" i="5"/>
  <c r="U186" i="5"/>
  <c r="BV186" i="5"/>
  <c r="AR186" i="5"/>
  <c r="V186" i="5"/>
  <c r="BU186" i="5"/>
  <c r="AQ186" i="5"/>
  <c r="T186" i="5"/>
  <c r="BT186" i="5"/>
  <c r="AP186" i="5"/>
  <c r="L186" i="5"/>
  <c r="BR186" i="5"/>
  <c r="AO186" i="5"/>
  <c r="K186" i="5"/>
  <c r="BJ186" i="5"/>
  <c r="AN186" i="5"/>
  <c r="J186" i="5"/>
  <c r="CB186" i="5"/>
  <c r="BB186" i="5"/>
  <c r="X186" i="5"/>
  <c r="AZ186" i="5"/>
  <c r="AH186" i="5"/>
  <c r="AD186" i="5"/>
  <c r="Y186" i="5"/>
  <c r="W186" i="5"/>
  <c r="CF186" i="5"/>
  <c r="E186" i="5"/>
  <c r="BW186" i="5"/>
  <c r="D186" i="5"/>
  <c r="BI186" i="5"/>
  <c r="BH186" i="5"/>
  <c r="BC186" i="5"/>
  <c r="N394" i="3"/>
  <c r="M394" i="3"/>
  <c r="N216" i="3"/>
  <c r="M216" i="3"/>
  <c r="N466" i="3"/>
  <c r="M466" i="3"/>
  <c r="L407" i="3"/>
  <c r="N9" i="3"/>
  <c r="M9" i="3"/>
  <c r="N448" i="3"/>
  <c r="M448" i="3"/>
  <c r="N447" i="3"/>
  <c r="M447" i="3"/>
  <c r="L75" i="3"/>
  <c r="N425" i="3"/>
  <c r="M425" i="3"/>
  <c r="M148" i="3"/>
  <c r="N148" i="3"/>
  <c r="N424" i="3"/>
  <c r="M424" i="3"/>
  <c r="N446" i="3"/>
  <c r="M446" i="3"/>
  <c r="N43" i="3"/>
  <c r="M43" i="3"/>
  <c r="CH497" i="5"/>
  <c r="BX497" i="5"/>
  <c r="BN497" i="5"/>
  <c r="BD497" i="5"/>
  <c r="AT497" i="5"/>
  <c r="AJ497" i="5"/>
  <c r="Z497" i="5"/>
  <c r="P497" i="5"/>
  <c r="F497" i="5"/>
  <c r="CD497" i="5"/>
  <c r="BS497" i="5"/>
  <c r="BH497" i="5"/>
  <c r="AW497" i="5"/>
  <c r="AL497" i="5"/>
  <c r="AA497" i="5"/>
  <c r="O497" i="5"/>
  <c r="D497" i="5"/>
  <c r="CC497" i="5"/>
  <c r="BR497" i="5"/>
  <c r="BG497" i="5"/>
  <c r="AV497" i="5"/>
  <c r="AK497" i="5"/>
  <c r="Y497" i="5"/>
  <c r="N497" i="5"/>
  <c r="CB497" i="5"/>
  <c r="BQ497" i="5"/>
  <c r="BF497" i="5"/>
  <c r="AU497" i="5"/>
  <c r="AI497" i="5"/>
  <c r="X497" i="5"/>
  <c r="M497" i="5"/>
  <c r="CF497" i="5"/>
  <c r="BU497" i="5"/>
  <c r="BJ497" i="5"/>
  <c r="AY497" i="5"/>
  <c r="AN497" i="5"/>
  <c r="AC497" i="5"/>
  <c r="R497" i="5"/>
  <c r="G497" i="5"/>
  <c r="BW497" i="5"/>
  <c r="BC497" i="5"/>
  <c r="AM497" i="5"/>
  <c r="T497" i="5"/>
  <c r="BV497" i="5"/>
  <c r="BB497" i="5"/>
  <c r="AH497" i="5"/>
  <c r="S497" i="5"/>
  <c r="BT497" i="5"/>
  <c r="BA497" i="5"/>
  <c r="AG497" i="5"/>
  <c r="Q497" i="5"/>
  <c r="BZ497" i="5"/>
  <c r="BI497" i="5"/>
  <c r="AP497" i="5"/>
  <c r="V497" i="5"/>
  <c r="E497" i="5"/>
  <c r="BP497" i="5"/>
  <c r="AQ497" i="5"/>
  <c r="J497" i="5"/>
  <c r="BO497" i="5"/>
  <c r="AO497" i="5"/>
  <c r="I497" i="5"/>
  <c r="BM497" i="5"/>
  <c r="AF497" i="5"/>
  <c r="H497" i="5"/>
  <c r="BL497" i="5"/>
  <c r="AE497" i="5"/>
  <c r="BK497" i="5"/>
  <c r="AD497" i="5"/>
  <c r="BE497" i="5"/>
  <c r="AB497" i="5"/>
  <c r="CG497" i="5"/>
  <c r="AZ497" i="5"/>
  <c r="W497" i="5"/>
  <c r="CE497" i="5"/>
  <c r="AX497" i="5"/>
  <c r="U497" i="5"/>
  <c r="CA497" i="5"/>
  <c r="AS497" i="5"/>
  <c r="L497" i="5"/>
  <c r="AR497" i="5"/>
  <c r="K497" i="5"/>
  <c r="BY497" i="5"/>
  <c r="CD255" i="5"/>
  <c r="BT255" i="5"/>
  <c r="BJ255" i="5"/>
  <c r="AZ255" i="5"/>
  <c r="AP255" i="5"/>
  <c r="AF255" i="5"/>
  <c r="V255" i="5"/>
  <c r="L255" i="5"/>
  <c r="CC255" i="5"/>
  <c r="BS255" i="5"/>
  <c r="BI255" i="5"/>
  <c r="AY255" i="5"/>
  <c r="AO255" i="5"/>
  <c r="AE255" i="5"/>
  <c r="U255" i="5"/>
  <c r="K255" i="5"/>
  <c r="CB255" i="5"/>
  <c r="BR255" i="5"/>
  <c r="BH255" i="5"/>
  <c r="AX255" i="5"/>
  <c r="AN255" i="5"/>
  <c r="AD255" i="5"/>
  <c r="T255" i="5"/>
  <c r="J255" i="5"/>
  <c r="CE255" i="5"/>
  <c r="BU255" i="5"/>
  <c r="BK255" i="5"/>
  <c r="BA255" i="5"/>
  <c r="AQ255" i="5"/>
  <c r="AG255" i="5"/>
  <c r="W255" i="5"/>
  <c r="M255" i="5"/>
  <c r="CG255" i="5"/>
  <c r="BO255" i="5"/>
  <c r="AW255" i="5"/>
  <c r="AI255" i="5"/>
  <c r="Q255" i="5"/>
  <c r="CF255" i="5"/>
  <c r="BN255" i="5"/>
  <c r="AV255" i="5"/>
  <c r="AH255" i="5"/>
  <c r="P255" i="5"/>
  <c r="CA255" i="5"/>
  <c r="BM255" i="5"/>
  <c r="AU255" i="5"/>
  <c r="AC255" i="5"/>
  <c r="O255" i="5"/>
  <c r="BY255" i="5"/>
  <c r="BG255" i="5"/>
  <c r="AS255" i="5"/>
  <c r="AA255" i="5"/>
  <c r="I255" i="5"/>
  <c r="BX255" i="5"/>
  <c r="BF255" i="5"/>
  <c r="AR255" i="5"/>
  <c r="Z255" i="5"/>
  <c r="H255" i="5"/>
  <c r="BW255" i="5"/>
  <c r="BE255" i="5"/>
  <c r="AM255" i="5"/>
  <c r="Y255" i="5"/>
  <c r="G255" i="5"/>
  <c r="CH255" i="5"/>
  <c r="BP255" i="5"/>
  <c r="BB255" i="5"/>
  <c r="AJ255" i="5"/>
  <c r="R255" i="5"/>
  <c r="D255" i="5"/>
  <c r="BL255" i="5"/>
  <c r="F255" i="5"/>
  <c r="BD255" i="5"/>
  <c r="E255" i="5"/>
  <c r="BC255" i="5"/>
  <c r="AT255" i="5"/>
  <c r="AL255" i="5"/>
  <c r="AK255" i="5"/>
  <c r="AB255" i="5"/>
  <c r="BV255" i="5"/>
  <c r="S255" i="5"/>
  <c r="BZ255" i="5"/>
  <c r="BQ255" i="5"/>
  <c r="X255" i="5"/>
  <c r="N255" i="5"/>
  <c r="CE378" i="5"/>
  <c r="BU378" i="5"/>
  <c r="BK378" i="5"/>
  <c r="BA378" i="5"/>
  <c r="AQ378" i="5"/>
  <c r="AG378" i="5"/>
  <c r="W378" i="5"/>
  <c r="M378" i="5"/>
  <c r="CD378" i="5"/>
  <c r="BT378" i="5"/>
  <c r="BJ378" i="5"/>
  <c r="AZ378" i="5"/>
  <c r="AP378" i="5"/>
  <c r="AF378" i="5"/>
  <c r="V378" i="5"/>
  <c r="L378" i="5"/>
  <c r="CC378" i="5"/>
  <c r="BS378" i="5"/>
  <c r="BI378" i="5"/>
  <c r="AY378" i="5"/>
  <c r="AO378" i="5"/>
  <c r="AE378" i="5"/>
  <c r="U378" i="5"/>
  <c r="K378" i="5"/>
  <c r="CG378" i="5"/>
  <c r="BW378" i="5"/>
  <c r="BM378" i="5"/>
  <c r="BC378" i="5"/>
  <c r="AS378" i="5"/>
  <c r="AI378" i="5"/>
  <c r="Y378" i="5"/>
  <c r="O378" i="5"/>
  <c r="E378" i="5"/>
  <c r="BR378" i="5"/>
  <c r="BD378" i="5"/>
  <c r="AL378" i="5"/>
  <c r="T378" i="5"/>
  <c r="F378" i="5"/>
  <c r="BQ378" i="5"/>
  <c r="BB378" i="5"/>
  <c r="AK378" i="5"/>
  <c r="S378" i="5"/>
  <c r="D378" i="5"/>
  <c r="CH378" i="5"/>
  <c r="BP378" i="5"/>
  <c r="AX378" i="5"/>
  <c r="AJ378" i="5"/>
  <c r="R378" i="5"/>
  <c r="BX378" i="5"/>
  <c r="BF378" i="5"/>
  <c r="AN378" i="5"/>
  <c r="Z378" i="5"/>
  <c r="H378" i="5"/>
  <c r="BY378" i="5"/>
  <c r="AU378" i="5"/>
  <c r="Q378" i="5"/>
  <c r="BV378" i="5"/>
  <c r="AT378" i="5"/>
  <c r="P378" i="5"/>
  <c r="BO378" i="5"/>
  <c r="AR378" i="5"/>
  <c r="N378" i="5"/>
  <c r="BZ378" i="5"/>
  <c r="AV378" i="5"/>
  <c r="AM378" i="5"/>
  <c r="CF378" i="5"/>
  <c r="AH378" i="5"/>
  <c r="CB378" i="5"/>
  <c r="AD378" i="5"/>
  <c r="AW378" i="5"/>
  <c r="G378" i="5"/>
  <c r="CA378" i="5"/>
  <c r="J378" i="5"/>
  <c r="BN378" i="5"/>
  <c r="I378" i="5"/>
  <c r="BL378" i="5"/>
  <c r="BH378" i="5"/>
  <c r="BG378" i="5"/>
  <c r="BE378" i="5"/>
  <c r="AC378" i="5"/>
  <c r="AB378" i="5"/>
  <c r="AA378" i="5"/>
  <c r="X378" i="5"/>
  <c r="CB413" i="5"/>
  <c r="BR413" i="5"/>
  <c r="BH413" i="5"/>
  <c r="AX413" i="5"/>
  <c r="AN413" i="5"/>
  <c r="AD413" i="5"/>
  <c r="T413" i="5"/>
  <c r="J413" i="5"/>
  <c r="CG413" i="5"/>
  <c r="BV413" i="5"/>
  <c r="BK413" i="5"/>
  <c r="AZ413" i="5"/>
  <c r="AO413" i="5"/>
  <c r="AC413" i="5"/>
  <c r="R413" i="5"/>
  <c r="G413" i="5"/>
  <c r="CF413" i="5"/>
  <c r="BU413" i="5"/>
  <c r="BJ413" i="5"/>
  <c r="AY413" i="5"/>
  <c r="AM413" i="5"/>
  <c r="AB413" i="5"/>
  <c r="Q413" i="5"/>
  <c r="F413" i="5"/>
  <c r="CE413" i="5"/>
  <c r="BT413" i="5"/>
  <c r="BI413" i="5"/>
  <c r="AW413" i="5"/>
  <c r="AL413" i="5"/>
  <c r="AA413" i="5"/>
  <c r="P413" i="5"/>
  <c r="E413" i="5"/>
  <c r="BX413" i="5"/>
  <c r="BM413" i="5"/>
  <c r="BB413" i="5"/>
  <c r="AQ413" i="5"/>
  <c r="AF413" i="5"/>
  <c r="U413" i="5"/>
  <c r="I413" i="5"/>
  <c r="CA413" i="5"/>
  <c r="BG413" i="5"/>
  <c r="AR413" i="5"/>
  <c r="X413" i="5"/>
  <c r="D413" i="5"/>
  <c r="BZ413" i="5"/>
  <c r="BF413" i="5"/>
  <c r="AP413" i="5"/>
  <c r="W413" i="5"/>
  <c r="BY413" i="5"/>
  <c r="BE413" i="5"/>
  <c r="AK413" i="5"/>
  <c r="V413" i="5"/>
  <c r="BQ413" i="5"/>
  <c r="AT413" i="5"/>
  <c r="O413" i="5"/>
  <c r="BP413" i="5"/>
  <c r="AS413" i="5"/>
  <c r="N413" i="5"/>
  <c r="BO413" i="5"/>
  <c r="AJ413" i="5"/>
  <c r="M413" i="5"/>
  <c r="BW413" i="5"/>
  <c r="AV413" i="5"/>
  <c r="Y413" i="5"/>
  <c r="BN413" i="5"/>
  <c r="Z413" i="5"/>
  <c r="BL413" i="5"/>
  <c r="S413" i="5"/>
  <c r="BD413" i="5"/>
  <c r="L413" i="5"/>
  <c r="BC413" i="5"/>
  <c r="K413" i="5"/>
  <c r="BA413" i="5"/>
  <c r="H413" i="5"/>
  <c r="AU413" i="5"/>
  <c r="CC413" i="5"/>
  <c r="AG413" i="5"/>
  <c r="CH413" i="5"/>
  <c r="CD413" i="5"/>
  <c r="BS413" i="5"/>
  <c r="AI413" i="5"/>
  <c r="AH413" i="5"/>
  <c r="AE413" i="5"/>
  <c r="CF200" i="5"/>
  <c r="BV200" i="5"/>
  <c r="BL200" i="5"/>
  <c r="BB200" i="5"/>
  <c r="AR200" i="5"/>
  <c r="AH200" i="5"/>
  <c r="X200" i="5"/>
  <c r="N200" i="5"/>
  <c r="D200" i="5"/>
  <c r="CE200" i="5"/>
  <c r="BU200" i="5"/>
  <c r="BK200" i="5"/>
  <c r="BA200" i="5"/>
  <c r="AQ200" i="5"/>
  <c r="AG200" i="5"/>
  <c r="W200" i="5"/>
  <c r="M200" i="5"/>
  <c r="CD200" i="5"/>
  <c r="BT200" i="5"/>
  <c r="BJ200" i="5"/>
  <c r="AZ200" i="5"/>
  <c r="AP200" i="5"/>
  <c r="AF200" i="5"/>
  <c r="V200" i="5"/>
  <c r="L200" i="5"/>
  <c r="CG200" i="5"/>
  <c r="BW200" i="5"/>
  <c r="BM200" i="5"/>
  <c r="BC200" i="5"/>
  <c r="AS200" i="5"/>
  <c r="AI200" i="5"/>
  <c r="Y200" i="5"/>
  <c r="O200" i="5"/>
  <c r="E200" i="5"/>
  <c r="CA200" i="5"/>
  <c r="BI200" i="5"/>
  <c r="AU200" i="5"/>
  <c r="AC200" i="5"/>
  <c r="K200" i="5"/>
  <c r="BZ200" i="5"/>
  <c r="BH200" i="5"/>
  <c r="AT200" i="5"/>
  <c r="AB200" i="5"/>
  <c r="J200" i="5"/>
  <c r="BY200" i="5"/>
  <c r="BG200" i="5"/>
  <c r="AO200" i="5"/>
  <c r="AA200" i="5"/>
  <c r="I200" i="5"/>
  <c r="CC200" i="5"/>
  <c r="BO200" i="5"/>
  <c r="AW200" i="5"/>
  <c r="AE200" i="5"/>
  <c r="Q200" i="5"/>
  <c r="BP200" i="5"/>
  <c r="AL200" i="5"/>
  <c r="H200" i="5"/>
  <c r="BN200" i="5"/>
  <c r="AK200" i="5"/>
  <c r="G200" i="5"/>
  <c r="BF200" i="5"/>
  <c r="AJ200" i="5"/>
  <c r="F200" i="5"/>
  <c r="BE200" i="5"/>
  <c r="AD200" i="5"/>
  <c r="CH200" i="5"/>
  <c r="BD200" i="5"/>
  <c r="Z200" i="5"/>
  <c r="BR200" i="5"/>
  <c r="AN200" i="5"/>
  <c r="R200" i="5"/>
  <c r="T200" i="5"/>
  <c r="CB200" i="5"/>
  <c r="S200" i="5"/>
  <c r="BX200" i="5"/>
  <c r="P200" i="5"/>
  <c r="BS200" i="5"/>
  <c r="BQ200" i="5"/>
  <c r="AY200" i="5"/>
  <c r="AX200" i="5"/>
  <c r="AV200" i="5"/>
  <c r="AM200" i="5"/>
  <c r="U200" i="5"/>
  <c r="CF238" i="5"/>
  <c r="BV238" i="5"/>
  <c r="BL238" i="5"/>
  <c r="BB238" i="5"/>
  <c r="AR238" i="5"/>
  <c r="AH238" i="5"/>
  <c r="X238" i="5"/>
  <c r="N238" i="5"/>
  <c r="D238" i="5"/>
  <c r="CE238" i="5"/>
  <c r="BU238" i="5"/>
  <c r="BK238" i="5"/>
  <c r="BA238" i="5"/>
  <c r="AQ238" i="5"/>
  <c r="AG238" i="5"/>
  <c r="W238" i="5"/>
  <c r="M238" i="5"/>
  <c r="CD238" i="5"/>
  <c r="BT238" i="5"/>
  <c r="BJ238" i="5"/>
  <c r="AZ238" i="5"/>
  <c r="AP238" i="5"/>
  <c r="AF238" i="5"/>
  <c r="V238" i="5"/>
  <c r="L238" i="5"/>
  <c r="CG238" i="5"/>
  <c r="BW238" i="5"/>
  <c r="BM238" i="5"/>
  <c r="BC238" i="5"/>
  <c r="AS238" i="5"/>
  <c r="AI238" i="5"/>
  <c r="Y238" i="5"/>
  <c r="O238" i="5"/>
  <c r="E238" i="5"/>
  <c r="CA238" i="5"/>
  <c r="BI238" i="5"/>
  <c r="AU238" i="5"/>
  <c r="AC238" i="5"/>
  <c r="K238" i="5"/>
  <c r="BZ238" i="5"/>
  <c r="BH238" i="5"/>
  <c r="AT238" i="5"/>
  <c r="AB238" i="5"/>
  <c r="J238" i="5"/>
  <c r="BY238" i="5"/>
  <c r="BG238" i="5"/>
  <c r="AO238" i="5"/>
  <c r="AA238" i="5"/>
  <c r="I238" i="5"/>
  <c r="CB238" i="5"/>
  <c r="BN238" i="5"/>
  <c r="AV238" i="5"/>
  <c r="AD238" i="5"/>
  <c r="P238" i="5"/>
  <c r="BP238" i="5"/>
  <c r="AL238" i="5"/>
  <c r="H238" i="5"/>
  <c r="BO238" i="5"/>
  <c r="AK238" i="5"/>
  <c r="G238" i="5"/>
  <c r="BF238" i="5"/>
  <c r="AJ238" i="5"/>
  <c r="F238" i="5"/>
  <c r="BR238" i="5"/>
  <c r="AN238" i="5"/>
  <c r="R238" i="5"/>
  <c r="AW238" i="5"/>
  <c r="CH238" i="5"/>
  <c r="AM238" i="5"/>
  <c r="CC238" i="5"/>
  <c r="AE238" i="5"/>
  <c r="BX238" i="5"/>
  <c r="Z238" i="5"/>
  <c r="BS238" i="5"/>
  <c r="U238" i="5"/>
  <c r="BQ238" i="5"/>
  <c r="T238" i="5"/>
  <c r="AY238" i="5"/>
  <c r="BE238" i="5"/>
  <c r="BD238" i="5"/>
  <c r="AX238" i="5"/>
  <c r="S238" i="5"/>
  <c r="Q238" i="5"/>
  <c r="L25" i="3"/>
  <c r="M72" i="3"/>
  <c r="N72" i="3"/>
  <c r="N221" i="3"/>
  <c r="M221" i="3"/>
  <c r="N355" i="3"/>
  <c r="M355" i="3"/>
  <c r="L30" i="3"/>
  <c r="N477" i="3"/>
  <c r="M477" i="3"/>
  <c r="M102" i="3"/>
  <c r="N102" i="3"/>
  <c r="L103" i="3"/>
  <c r="N139" i="3"/>
  <c r="M139" i="3"/>
  <c r="N251" i="3"/>
  <c r="M251" i="3"/>
  <c r="N501" i="3"/>
  <c r="M501" i="3"/>
  <c r="CH490" i="5"/>
  <c r="BX490" i="5"/>
  <c r="BN490" i="5"/>
  <c r="BD490" i="5"/>
  <c r="AT490" i="5"/>
  <c r="AJ490" i="5"/>
  <c r="Z490" i="5"/>
  <c r="P490" i="5"/>
  <c r="F490" i="5"/>
  <c r="CG490" i="5"/>
  <c r="BW490" i="5"/>
  <c r="BM490" i="5"/>
  <c r="BC490" i="5"/>
  <c r="AS490" i="5"/>
  <c r="AI490" i="5"/>
  <c r="Y490" i="5"/>
  <c r="O490" i="5"/>
  <c r="E490" i="5"/>
  <c r="CF490" i="5"/>
  <c r="BV490" i="5"/>
  <c r="BL490" i="5"/>
  <c r="BB490" i="5"/>
  <c r="AR490" i="5"/>
  <c r="AH490" i="5"/>
  <c r="X490" i="5"/>
  <c r="N490" i="5"/>
  <c r="D490" i="5"/>
  <c r="BZ490" i="5"/>
  <c r="BP490" i="5"/>
  <c r="BF490" i="5"/>
  <c r="AV490" i="5"/>
  <c r="AL490" i="5"/>
  <c r="AB490" i="5"/>
  <c r="R490" i="5"/>
  <c r="H490" i="5"/>
  <c r="BT490" i="5"/>
  <c r="BE490" i="5"/>
  <c r="AN490" i="5"/>
  <c r="V490" i="5"/>
  <c r="G490" i="5"/>
  <c r="BS490" i="5"/>
  <c r="BA490" i="5"/>
  <c r="AM490" i="5"/>
  <c r="U490" i="5"/>
  <c r="BR490" i="5"/>
  <c r="AZ490" i="5"/>
  <c r="AK490" i="5"/>
  <c r="T490" i="5"/>
  <c r="BY490" i="5"/>
  <c r="BH490" i="5"/>
  <c r="AP490" i="5"/>
  <c r="AA490" i="5"/>
  <c r="J490" i="5"/>
  <c r="CC490" i="5"/>
  <c r="AY490" i="5"/>
  <c r="AC490" i="5"/>
  <c r="CB490" i="5"/>
  <c r="AX490" i="5"/>
  <c r="W490" i="5"/>
  <c r="CA490" i="5"/>
  <c r="AW490" i="5"/>
  <c r="S490" i="5"/>
  <c r="BU490" i="5"/>
  <c r="AU490" i="5"/>
  <c r="Q490" i="5"/>
  <c r="BQ490" i="5"/>
  <c r="AQ490" i="5"/>
  <c r="M490" i="5"/>
  <c r="BO490" i="5"/>
  <c r="AO490" i="5"/>
  <c r="L490" i="5"/>
  <c r="BK490" i="5"/>
  <c r="AG490" i="5"/>
  <c r="K490" i="5"/>
  <c r="BJ490" i="5"/>
  <c r="AF490" i="5"/>
  <c r="I490" i="5"/>
  <c r="CE490" i="5"/>
  <c r="BI490" i="5"/>
  <c r="AE490" i="5"/>
  <c r="BG490" i="5"/>
  <c r="AD490" i="5"/>
  <c r="CD490" i="5"/>
  <c r="CD538" i="5"/>
  <c r="BT538" i="5"/>
  <c r="BJ538" i="5"/>
  <c r="AZ538" i="5"/>
  <c r="CH538" i="5"/>
  <c r="BW538" i="5"/>
  <c r="BL538" i="5"/>
  <c r="BA538" i="5"/>
  <c r="AP538" i="5"/>
  <c r="AF538" i="5"/>
  <c r="V538" i="5"/>
  <c r="L538" i="5"/>
  <c r="CG538" i="5"/>
  <c r="BV538" i="5"/>
  <c r="BK538" i="5"/>
  <c r="AY538" i="5"/>
  <c r="AO538" i="5"/>
  <c r="AE538" i="5"/>
  <c r="U538" i="5"/>
  <c r="CF538" i="5"/>
  <c r="BU538" i="5"/>
  <c r="BI538" i="5"/>
  <c r="AX538" i="5"/>
  <c r="AN538" i="5"/>
  <c r="AD538" i="5"/>
  <c r="T538" i="5"/>
  <c r="J538" i="5"/>
  <c r="BR538" i="5"/>
  <c r="BD538" i="5"/>
  <c r="AM538" i="5"/>
  <c r="Z538" i="5"/>
  <c r="M538" i="5"/>
  <c r="BQ538" i="5"/>
  <c r="BC538" i="5"/>
  <c r="AL538" i="5"/>
  <c r="Y538" i="5"/>
  <c r="K538" i="5"/>
  <c r="CE538" i="5"/>
  <c r="BP538" i="5"/>
  <c r="BB538" i="5"/>
  <c r="AK538" i="5"/>
  <c r="X538" i="5"/>
  <c r="I538" i="5"/>
  <c r="BM538" i="5"/>
  <c r="AR538" i="5"/>
  <c r="S538" i="5"/>
  <c r="D538" i="5"/>
  <c r="CC538" i="5"/>
  <c r="BH538" i="5"/>
  <c r="AQ538" i="5"/>
  <c r="R538" i="5"/>
  <c r="CB538" i="5"/>
  <c r="BG538" i="5"/>
  <c r="AJ538" i="5"/>
  <c r="Q538" i="5"/>
  <c r="BO538" i="5"/>
  <c r="AT538" i="5"/>
  <c r="AA538" i="5"/>
  <c r="F538" i="5"/>
  <c r="AW538" i="5"/>
  <c r="P538" i="5"/>
  <c r="AV538" i="5"/>
  <c r="O538" i="5"/>
  <c r="CA538" i="5"/>
  <c r="AU538" i="5"/>
  <c r="N538" i="5"/>
  <c r="BF538" i="5"/>
  <c r="AB538" i="5"/>
  <c r="AI538" i="5"/>
  <c r="AH538" i="5"/>
  <c r="AG538" i="5"/>
  <c r="BE538" i="5"/>
  <c r="BN538" i="5"/>
  <c r="AS538" i="5"/>
  <c r="AC538" i="5"/>
  <c r="BX538" i="5"/>
  <c r="BY538" i="5"/>
  <c r="BS538" i="5"/>
  <c r="W538" i="5"/>
  <c r="H538" i="5"/>
  <c r="G538" i="5"/>
  <c r="BZ538" i="5"/>
  <c r="E538" i="5"/>
  <c r="CF135" i="5"/>
  <c r="BV135" i="5"/>
  <c r="BL135" i="5"/>
  <c r="BB135" i="5"/>
  <c r="AR135" i="5"/>
  <c r="AH135" i="5"/>
  <c r="X135" i="5"/>
  <c r="N135" i="5"/>
  <c r="D135" i="5"/>
  <c r="CE135" i="5"/>
  <c r="BU135" i="5"/>
  <c r="BK135" i="5"/>
  <c r="BA135" i="5"/>
  <c r="AQ135" i="5"/>
  <c r="AG135" i="5"/>
  <c r="W135" i="5"/>
  <c r="M135" i="5"/>
  <c r="CD135" i="5"/>
  <c r="BT135" i="5"/>
  <c r="BJ135" i="5"/>
  <c r="AZ135" i="5"/>
  <c r="AP135" i="5"/>
  <c r="AF135" i="5"/>
  <c r="V135" i="5"/>
  <c r="CG135" i="5"/>
  <c r="BW135" i="5"/>
  <c r="BM135" i="5"/>
  <c r="BQ135" i="5"/>
  <c r="BC135" i="5"/>
  <c r="AM135" i="5"/>
  <c r="Z135" i="5"/>
  <c r="K135" i="5"/>
  <c r="CH135" i="5"/>
  <c r="BP135" i="5"/>
  <c r="AY135" i="5"/>
  <c r="AL135" i="5"/>
  <c r="Y135" i="5"/>
  <c r="J135" i="5"/>
  <c r="CC135" i="5"/>
  <c r="BO135" i="5"/>
  <c r="AX135" i="5"/>
  <c r="AK135" i="5"/>
  <c r="U135" i="5"/>
  <c r="I135" i="5"/>
  <c r="BS135" i="5"/>
  <c r="BE135" i="5"/>
  <c r="AO135" i="5"/>
  <c r="AB135" i="5"/>
  <c r="O135" i="5"/>
  <c r="BX135" i="5"/>
  <c r="AU135" i="5"/>
  <c r="T135" i="5"/>
  <c r="BR135" i="5"/>
  <c r="AT135" i="5"/>
  <c r="S135" i="5"/>
  <c r="BN135" i="5"/>
  <c r="AS135" i="5"/>
  <c r="R135" i="5"/>
  <c r="BZ135" i="5"/>
  <c r="AW135" i="5"/>
  <c r="AC135" i="5"/>
  <c r="F135" i="5"/>
  <c r="BF135" i="5"/>
  <c r="P135" i="5"/>
  <c r="BD135" i="5"/>
  <c r="L135" i="5"/>
  <c r="AV135" i="5"/>
  <c r="H135" i="5"/>
  <c r="AN135" i="5"/>
  <c r="G135" i="5"/>
  <c r="CB135" i="5"/>
  <c r="AJ135" i="5"/>
  <c r="E135" i="5"/>
  <c r="CA135" i="5"/>
  <c r="AI135" i="5"/>
  <c r="BG135" i="5"/>
  <c r="Q135" i="5"/>
  <c r="AD135" i="5"/>
  <c r="AA135" i="5"/>
  <c r="BI135" i="5"/>
  <c r="BY135" i="5"/>
  <c r="BH135" i="5"/>
  <c r="AE135" i="5"/>
  <c r="BY267" i="5"/>
  <c r="BO267" i="5"/>
  <c r="BE267" i="5"/>
  <c r="AU267" i="5"/>
  <c r="AK267" i="5"/>
  <c r="AA267" i="5"/>
  <c r="Q267" i="5"/>
  <c r="G267" i="5"/>
  <c r="CH267" i="5"/>
  <c r="BX267" i="5"/>
  <c r="BN267" i="5"/>
  <c r="BD267" i="5"/>
  <c r="AT267" i="5"/>
  <c r="AJ267" i="5"/>
  <c r="Z267" i="5"/>
  <c r="P267" i="5"/>
  <c r="F267" i="5"/>
  <c r="CG267" i="5"/>
  <c r="BW267" i="5"/>
  <c r="BM267" i="5"/>
  <c r="BC267" i="5"/>
  <c r="AS267" i="5"/>
  <c r="AI267" i="5"/>
  <c r="Y267" i="5"/>
  <c r="O267" i="5"/>
  <c r="E267" i="5"/>
  <c r="BZ267" i="5"/>
  <c r="BP267" i="5"/>
  <c r="BF267" i="5"/>
  <c r="AV267" i="5"/>
  <c r="AL267" i="5"/>
  <c r="AB267" i="5"/>
  <c r="R267" i="5"/>
  <c r="H267" i="5"/>
  <c r="CA267" i="5"/>
  <c r="BI267" i="5"/>
  <c r="AQ267" i="5"/>
  <c r="AC267" i="5"/>
  <c r="K267" i="5"/>
  <c r="BV267" i="5"/>
  <c r="BH267" i="5"/>
  <c r="AP267" i="5"/>
  <c r="X267" i="5"/>
  <c r="J267" i="5"/>
  <c r="BU267" i="5"/>
  <c r="BG267" i="5"/>
  <c r="AO267" i="5"/>
  <c r="W267" i="5"/>
  <c r="I267" i="5"/>
  <c r="CB267" i="5"/>
  <c r="BJ267" i="5"/>
  <c r="AR267" i="5"/>
  <c r="AD267" i="5"/>
  <c r="L267" i="5"/>
  <c r="CF267" i="5"/>
  <c r="BB267" i="5"/>
  <c r="AF267" i="5"/>
  <c r="CE267" i="5"/>
  <c r="BA267" i="5"/>
  <c r="AE267" i="5"/>
  <c r="CD267" i="5"/>
  <c r="AZ267" i="5"/>
  <c r="V267" i="5"/>
  <c r="CC267" i="5"/>
  <c r="AY267" i="5"/>
  <c r="U267" i="5"/>
  <c r="BT267" i="5"/>
  <c r="AX267" i="5"/>
  <c r="T267" i="5"/>
  <c r="BS267" i="5"/>
  <c r="AW267" i="5"/>
  <c r="S267" i="5"/>
  <c r="BR267" i="5"/>
  <c r="AN267" i="5"/>
  <c r="N267" i="5"/>
  <c r="BK267" i="5"/>
  <c r="AG267" i="5"/>
  <c r="BQ267" i="5"/>
  <c r="BL267" i="5"/>
  <c r="AM267" i="5"/>
  <c r="AH267" i="5"/>
  <c r="M267" i="5"/>
  <c r="D267" i="5"/>
  <c r="BY299" i="5"/>
  <c r="BO299" i="5"/>
  <c r="BE299" i="5"/>
  <c r="AU299" i="5"/>
  <c r="AK299" i="5"/>
  <c r="AA299" i="5"/>
  <c r="Q299" i="5"/>
  <c r="G299" i="5"/>
  <c r="CH299" i="5"/>
  <c r="BX299" i="5"/>
  <c r="BN299" i="5"/>
  <c r="BD299" i="5"/>
  <c r="AT299" i="5"/>
  <c r="AJ299" i="5"/>
  <c r="Z299" i="5"/>
  <c r="P299" i="5"/>
  <c r="F299" i="5"/>
  <c r="CG299" i="5"/>
  <c r="BW299" i="5"/>
  <c r="BM299" i="5"/>
  <c r="BC299" i="5"/>
  <c r="AS299" i="5"/>
  <c r="AI299" i="5"/>
  <c r="Y299" i="5"/>
  <c r="O299" i="5"/>
  <c r="E299" i="5"/>
  <c r="CA299" i="5"/>
  <c r="BK299" i="5"/>
  <c r="AX299" i="5"/>
  <c r="AH299" i="5"/>
  <c r="U299" i="5"/>
  <c r="H299" i="5"/>
  <c r="BZ299" i="5"/>
  <c r="BJ299" i="5"/>
  <c r="AW299" i="5"/>
  <c r="AG299" i="5"/>
  <c r="T299" i="5"/>
  <c r="D299" i="5"/>
  <c r="BV299" i="5"/>
  <c r="BI299" i="5"/>
  <c r="AV299" i="5"/>
  <c r="AF299" i="5"/>
  <c r="S299" i="5"/>
  <c r="CB299" i="5"/>
  <c r="BL299" i="5"/>
  <c r="AY299" i="5"/>
  <c r="AL299" i="5"/>
  <c r="V299" i="5"/>
  <c r="I299" i="5"/>
  <c r="BT299" i="5"/>
  <c r="AZ299" i="5"/>
  <c r="AB299" i="5"/>
  <c r="BS299" i="5"/>
  <c r="AR299" i="5"/>
  <c r="X299" i="5"/>
  <c r="BR299" i="5"/>
  <c r="AQ299" i="5"/>
  <c r="W299" i="5"/>
  <c r="BU299" i="5"/>
  <c r="BA299" i="5"/>
  <c r="AC299" i="5"/>
  <c r="CD299" i="5"/>
  <c r="AN299" i="5"/>
  <c r="CC299" i="5"/>
  <c r="AM299" i="5"/>
  <c r="BQ299" i="5"/>
  <c r="AE299" i="5"/>
  <c r="BP299" i="5"/>
  <c r="AD299" i="5"/>
  <c r="BH299" i="5"/>
  <c r="R299" i="5"/>
  <c r="BG299" i="5"/>
  <c r="N299" i="5"/>
  <c r="BF299" i="5"/>
  <c r="M299" i="5"/>
  <c r="BB299" i="5"/>
  <c r="L299" i="5"/>
  <c r="CF299" i="5"/>
  <c r="AP299" i="5"/>
  <c r="K299" i="5"/>
  <c r="CE299" i="5"/>
  <c r="AO299" i="5"/>
  <c r="J299" i="5"/>
  <c r="BZ515" i="5"/>
  <c r="BP515" i="5"/>
  <c r="BF515" i="5"/>
  <c r="AV515" i="5"/>
  <c r="AL515" i="5"/>
  <c r="AB515" i="5"/>
  <c r="R515" i="5"/>
  <c r="H515" i="5"/>
  <c r="CH515" i="5"/>
  <c r="BX515" i="5"/>
  <c r="BN515" i="5"/>
  <c r="BD515" i="5"/>
  <c r="AT515" i="5"/>
  <c r="AJ515" i="5"/>
  <c r="Z515" i="5"/>
  <c r="P515" i="5"/>
  <c r="F515" i="5"/>
  <c r="CD515" i="5"/>
  <c r="BR515" i="5"/>
  <c r="BE515" i="5"/>
  <c r="AR515" i="5"/>
  <c r="AF515" i="5"/>
  <c r="T515" i="5"/>
  <c r="G515" i="5"/>
  <c r="CC515" i="5"/>
  <c r="BQ515" i="5"/>
  <c r="BC515" i="5"/>
  <c r="AQ515" i="5"/>
  <c r="AE515" i="5"/>
  <c r="S515" i="5"/>
  <c r="E515" i="5"/>
  <c r="CB515" i="5"/>
  <c r="BO515" i="5"/>
  <c r="BB515" i="5"/>
  <c r="AP515" i="5"/>
  <c r="AD515" i="5"/>
  <c r="Q515" i="5"/>
  <c r="D515" i="5"/>
  <c r="CF515" i="5"/>
  <c r="BT515" i="5"/>
  <c r="BH515" i="5"/>
  <c r="AU515" i="5"/>
  <c r="AH515" i="5"/>
  <c r="V515" i="5"/>
  <c r="J515" i="5"/>
  <c r="BU515" i="5"/>
  <c r="AY515" i="5"/>
  <c r="AC515" i="5"/>
  <c r="K515" i="5"/>
  <c r="BS515" i="5"/>
  <c r="AX515" i="5"/>
  <c r="AA515" i="5"/>
  <c r="I515" i="5"/>
  <c r="BM515" i="5"/>
  <c r="AW515" i="5"/>
  <c r="Y515" i="5"/>
  <c r="BW515" i="5"/>
  <c r="BA515" i="5"/>
  <c r="AI515" i="5"/>
  <c r="M515" i="5"/>
  <c r="BJ515" i="5"/>
  <c r="X515" i="5"/>
  <c r="BI515" i="5"/>
  <c r="W515" i="5"/>
  <c r="BG515" i="5"/>
  <c r="U515" i="5"/>
  <c r="CG515" i="5"/>
  <c r="AZ515" i="5"/>
  <c r="O515" i="5"/>
  <c r="CE515" i="5"/>
  <c r="AS515" i="5"/>
  <c r="N515" i="5"/>
  <c r="BL515" i="5"/>
  <c r="AK515" i="5"/>
  <c r="AO515" i="5"/>
  <c r="AN515" i="5"/>
  <c r="AM515" i="5"/>
  <c r="BV515" i="5"/>
  <c r="CA515" i="5"/>
  <c r="BY515" i="5"/>
  <c r="BK515" i="5"/>
  <c r="AG515" i="5"/>
  <c r="L515" i="5"/>
  <c r="CB362" i="5"/>
  <c r="BR362" i="5"/>
  <c r="BH362" i="5"/>
  <c r="AX362" i="5"/>
  <c r="AN362" i="5"/>
  <c r="AD362" i="5"/>
  <c r="T362" i="5"/>
  <c r="J362" i="5"/>
  <c r="CA362" i="5"/>
  <c r="BQ362" i="5"/>
  <c r="BG362" i="5"/>
  <c r="AW362" i="5"/>
  <c r="AM362" i="5"/>
  <c r="AC362" i="5"/>
  <c r="S362" i="5"/>
  <c r="I362" i="5"/>
  <c r="BZ362" i="5"/>
  <c r="BP362" i="5"/>
  <c r="BF362" i="5"/>
  <c r="AV362" i="5"/>
  <c r="AL362" i="5"/>
  <c r="AB362" i="5"/>
  <c r="R362" i="5"/>
  <c r="H362" i="5"/>
  <c r="CG362" i="5"/>
  <c r="BT362" i="5"/>
  <c r="BD362" i="5"/>
  <c r="AQ362" i="5"/>
  <c r="AA362" i="5"/>
  <c r="N362" i="5"/>
  <c r="CF362" i="5"/>
  <c r="BS362" i="5"/>
  <c r="BC362" i="5"/>
  <c r="AP362" i="5"/>
  <c r="Z362" i="5"/>
  <c r="M362" i="5"/>
  <c r="CD362" i="5"/>
  <c r="BL362" i="5"/>
  <c r="AT362" i="5"/>
  <c r="AE362" i="5"/>
  <c r="K362" i="5"/>
  <c r="CC362" i="5"/>
  <c r="BK362" i="5"/>
  <c r="AS362" i="5"/>
  <c r="Y362" i="5"/>
  <c r="G362" i="5"/>
  <c r="BY362" i="5"/>
  <c r="BJ362" i="5"/>
  <c r="AR362" i="5"/>
  <c r="X362" i="5"/>
  <c r="F362" i="5"/>
  <c r="CE362" i="5"/>
  <c r="BM362" i="5"/>
  <c r="AU362" i="5"/>
  <c r="AF362" i="5"/>
  <c r="L362" i="5"/>
  <c r="BB362" i="5"/>
  <c r="W362" i="5"/>
  <c r="CH362" i="5"/>
  <c r="BA362" i="5"/>
  <c r="V362" i="5"/>
  <c r="BX362" i="5"/>
  <c r="AZ362" i="5"/>
  <c r="U362" i="5"/>
  <c r="BW362" i="5"/>
  <c r="AY362" i="5"/>
  <c r="Q362" i="5"/>
  <c r="BV362" i="5"/>
  <c r="AO362" i="5"/>
  <c r="P362" i="5"/>
  <c r="BU362" i="5"/>
  <c r="AK362" i="5"/>
  <c r="O362" i="5"/>
  <c r="BO362" i="5"/>
  <c r="AJ362" i="5"/>
  <c r="E362" i="5"/>
  <c r="BN362" i="5"/>
  <c r="AI362" i="5"/>
  <c r="D362" i="5"/>
  <c r="BE362" i="5"/>
  <c r="AH362" i="5"/>
  <c r="AG362" i="5"/>
  <c r="BI362" i="5"/>
  <c r="CF98" i="5"/>
  <c r="BV98" i="5"/>
  <c r="BL98" i="5"/>
  <c r="BB98" i="5"/>
  <c r="AR98" i="5"/>
  <c r="AH98" i="5"/>
  <c r="X98" i="5"/>
  <c r="N98" i="5"/>
  <c r="D98" i="5"/>
  <c r="CD98" i="5"/>
  <c r="BT98" i="5"/>
  <c r="BJ98" i="5"/>
  <c r="AZ98" i="5"/>
  <c r="AP98" i="5"/>
  <c r="AF98" i="5"/>
  <c r="V98" i="5"/>
  <c r="L98" i="5"/>
  <c r="BX98" i="5"/>
  <c r="BK98" i="5"/>
  <c r="AX98" i="5"/>
  <c r="AL98" i="5"/>
  <c r="Z98" i="5"/>
  <c r="M98" i="5"/>
  <c r="CH98" i="5"/>
  <c r="BU98" i="5"/>
  <c r="BH98" i="5"/>
  <c r="AV98" i="5"/>
  <c r="AJ98" i="5"/>
  <c r="W98" i="5"/>
  <c r="J98" i="5"/>
  <c r="BY98" i="5"/>
  <c r="BG98" i="5"/>
  <c r="AS98" i="5"/>
  <c r="AC98" i="5"/>
  <c r="O98" i="5"/>
  <c r="BW98" i="5"/>
  <c r="BF98" i="5"/>
  <c r="AQ98" i="5"/>
  <c r="AB98" i="5"/>
  <c r="K98" i="5"/>
  <c r="BS98" i="5"/>
  <c r="BE98" i="5"/>
  <c r="AO98" i="5"/>
  <c r="AA98" i="5"/>
  <c r="I98" i="5"/>
  <c r="BZ98" i="5"/>
  <c r="BI98" i="5"/>
  <c r="AT98" i="5"/>
  <c r="AD98" i="5"/>
  <c r="P98" i="5"/>
  <c r="CE98" i="5"/>
  <c r="BD98" i="5"/>
  <c r="AG98" i="5"/>
  <c r="F98" i="5"/>
  <c r="CC98" i="5"/>
  <c r="BC98" i="5"/>
  <c r="AE98" i="5"/>
  <c r="E98" i="5"/>
  <c r="CB98" i="5"/>
  <c r="BA98" i="5"/>
  <c r="Y98" i="5"/>
  <c r="BO98" i="5"/>
  <c r="AM98" i="5"/>
  <c r="Q98" i="5"/>
  <c r="BP98" i="5"/>
  <c r="T98" i="5"/>
  <c r="BN98" i="5"/>
  <c r="S98" i="5"/>
  <c r="BM98" i="5"/>
  <c r="R98" i="5"/>
  <c r="AY98" i="5"/>
  <c r="H98" i="5"/>
  <c r="AW98" i="5"/>
  <c r="G98" i="5"/>
  <c r="AU98" i="5"/>
  <c r="CG98" i="5"/>
  <c r="AN98" i="5"/>
  <c r="CA98" i="5"/>
  <c r="AK98" i="5"/>
  <c r="BR98" i="5"/>
  <c r="AI98" i="5"/>
  <c r="BQ98" i="5"/>
  <c r="U98" i="5"/>
  <c r="CC40" i="5"/>
  <c r="BS40" i="5"/>
  <c r="BI40" i="5"/>
  <c r="AY40" i="5"/>
  <c r="AO40" i="5"/>
  <c r="AE40" i="5"/>
  <c r="U40" i="5"/>
  <c r="K40" i="5"/>
  <c r="CB40" i="5"/>
  <c r="BR40" i="5"/>
  <c r="BH40" i="5"/>
  <c r="AX40" i="5"/>
  <c r="AN40" i="5"/>
  <c r="AD40" i="5"/>
  <c r="T40" i="5"/>
  <c r="J40" i="5"/>
  <c r="CA40" i="5"/>
  <c r="BQ40" i="5"/>
  <c r="BG40" i="5"/>
  <c r="AW40" i="5"/>
  <c r="AM40" i="5"/>
  <c r="AC40" i="5"/>
  <c r="S40" i="5"/>
  <c r="I40" i="5"/>
  <c r="CD40" i="5"/>
  <c r="BT40" i="5"/>
  <c r="BJ40" i="5"/>
  <c r="AZ40" i="5"/>
  <c r="AP40" i="5"/>
  <c r="AF40" i="5"/>
  <c r="V40" i="5"/>
  <c r="L40" i="5"/>
  <c r="CF40" i="5"/>
  <c r="BN40" i="5"/>
  <c r="AV40" i="5"/>
  <c r="AH40" i="5"/>
  <c r="P40" i="5"/>
  <c r="BZ40" i="5"/>
  <c r="BL40" i="5"/>
  <c r="AT40" i="5"/>
  <c r="AB40" i="5"/>
  <c r="N40" i="5"/>
  <c r="BO40" i="5"/>
  <c r="AS40" i="5"/>
  <c r="Y40" i="5"/>
  <c r="E40" i="5"/>
  <c r="CH40" i="5"/>
  <c r="BM40" i="5"/>
  <c r="AR40" i="5"/>
  <c r="X40" i="5"/>
  <c r="D40" i="5"/>
  <c r="CG40" i="5"/>
  <c r="BK40" i="5"/>
  <c r="AQ40" i="5"/>
  <c r="W40" i="5"/>
  <c r="CE40" i="5"/>
  <c r="BF40" i="5"/>
  <c r="AL40" i="5"/>
  <c r="R40" i="5"/>
  <c r="BY40" i="5"/>
  <c r="BE40" i="5"/>
  <c r="AK40" i="5"/>
  <c r="Q40" i="5"/>
  <c r="BX40" i="5"/>
  <c r="BD40" i="5"/>
  <c r="AJ40" i="5"/>
  <c r="O40" i="5"/>
  <c r="BW40" i="5"/>
  <c r="BC40" i="5"/>
  <c r="AI40" i="5"/>
  <c r="M40" i="5"/>
  <c r="BV40" i="5"/>
  <c r="BB40" i="5"/>
  <c r="AG40" i="5"/>
  <c r="H40" i="5"/>
  <c r="BU40" i="5"/>
  <c r="BA40" i="5"/>
  <c r="AA40" i="5"/>
  <c r="G40" i="5"/>
  <c r="BP40" i="5"/>
  <c r="AU40" i="5"/>
  <c r="Z40" i="5"/>
  <c r="F40" i="5"/>
  <c r="CE58" i="5"/>
  <c r="BU58" i="5"/>
  <c r="BK58" i="5"/>
  <c r="BA58" i="5"/>
  <c r="AQ58" i="5"/>
  <c r="AG58" i="5"/>
  <c r="W58" i="5"/>
  <c r="M58" i="5"/>
  <c r="CD58" i="5"/>
  <c r="BT58" i="5"/>
  <c r="BJ58" i="5"/>
  <c r="AZ58" i="5"/>
  <c r="AP58" i="5"/>
  <c r="AF58" i="5"/>
  <c r="V58" i="5"/>
  <c r="L58" i="5"/>
  <c r="CC58" i="5"/>
  <c r="BS58" i="5"/>
  <c r="BI58" i="5"/>
  <c r="AY58" i="5"/>
  <c r="AO58" i="5"/>
  <c r="AE58" i="5"/>
  <c r="U58" i="5"/>
  <c r="K58" i="5"/>
  <c r="CF58" i="5"/>
  <c r="BV58" i="5"/>
  <c r="BL58" i="5"/>
  <c r="BB58" i="5"/>
  <c r="AR58" i="5"/>
  <c r="AH58" i="5"/>
  <c r="X58" i="5"/>
  <c r="N58" i="5"/>
  <c r="D58" i="5"/>
  <c r="CH58" i="5"/>
  <c r="BP58" i="5"/>
  <c r="AX58" i="5"/>
  <c r="AJ58" i="5"/>
  <c r="R58" i="5"/>
  <c r="CG58" i="5"/>
  <c r="BO58" i="5"/>
  <c r="AW58" i="5"/>
  <c r="AI58" i="5"/>
  <c r="Q58" i="5"/>
  <c r="CB58" i="5"/>
  <c r="BN58" i="5"/>
  <c r="AV58" i="5"/>
  <c r="AD58" i="5"/>
  <c r="P58" i="5"/>
  <c r="BW58" i="5"/>
  <c r="BE58" i="5"/>
  <c r="AM58" i="5"/>
  <c r="Y58" i="5"/>
  <c r="G58" i="5"/>
  <c r="BX58" i="5"/>
  <c r="AT58" i="5"/>
  <c r="S58" i="5"/>
  <c r="BR58" i="5"/>
  <c r="AS58" i="5"/>
  <c r="O58" i="5"/>
  <c r="BQ58" i="5"/>
  <c r="AN58" i="5"/>
  <c r="J58" i="5"/>
  <c r="BM58" i="5"/>
  <c r="AL58" i="5"/>
  <c r="I58" i="5"/>
  <c r="BH58" i="5"/>
  <c r="AK58" i="5"/>
  <c r="H58" i="5"/>
  <c r="BG58" i="5"/>
  <c r="AC58" i="5"/>
  <c r="F58" i="5"/>
  <c r="BF58" i="5"/>
  <c r="AB58" i="5"/>
  <c r="E58" i="5"/>
  <c r="CA58" i="5"/>
  <c r="BD58" i="5"/>
  <c r="AA58" i="5"/>
  <c r="BZ58" i="5"/>
  <c r="BC58" i="5"/>
  <c r="Z58" i="5"/>
  <c r="BY58" i="5"/>
  <c r="AU58" i="5"/>
  <c r="T58" i="5"/>
  <c r="N12" i="3"/>
  <c r="M12" i="3"/>
  <c r="N430" i="3"/>
  <c r="M430" i="3"/>
  <c r="L295" i="3"/>
  <c r="L156" i="3"/>
  <c r="N406" i="3"/>
  <c r="M406" i="3"/>
  <c r="N240" i="3"/>
  <c r="M240" i="3"/>
  <c r="N258" i="3"/>
  <c r="M258" i="3"/>
  <c r="N432" i="3"/>
  <c r="M432" i="3"/>
  <c r="N167" i="3"/>
  <c r="M167" i="3"/>
  <c r="O9" i="4"/>
  <c r="O84" i="4"/>
  <c r="O75" i="4"/>
  <c r="O123" i="4"/>
  <c r="O143" i="4"/>
  <c r="O327" i="4"/>
  <c r="O221" i="4"/>
  <c r="O50" i="4"/>
  <c r="O22" i="4"/>
  <c r="O17" i="4"/>
  <c r="O161" i="4"/>
  <c r="O34" i="4"/>
  <c r="O297" i="4"/>
  <c r="O177" i="4"/>
  <c r="O132" i="4"/>
  <c r="O232" i="4"/>
  <c r="O332" i="4"/>
  <c r="O403" i="4"/>
  <c r="O352" i="4"/>
  <c r="O467" i="4"/>
  <c r="O130" i="4"/>
  <c r="O230" i="4"/>
  <c r="O330" i="4"/>
  <c r="O396" i="4"/>
  <c r="O229" i="4"/>
  <c r="O329" i="4"/>
  <c r="O504" i="4"/>
  <c r="O138" i="4"/>
  <c r="O238" i="4"/>
  <c r="O338" i="4"/>
  <c r="O400" i="4"/>
  <c r="O445" i="4"/>
  <c r="O116" i="4"/>
  <c r="O216" i="4"/>
  <c r="O316" i="4"/>
  <c r="O388" i="4"/>
  <c r="O175" i="4"/>
  <c r="O275" i="4"/>
  <c r="O433" i="4"/>
  <c r="O164" i="4"/>
  <c r="O264" i="4"/>
  <c r="O354" i="4"/>
  <c r="O436" i="4"/>
  <c r="O233" i="4"/>
  <c r="O333" i="4"/>
  <c r="O514" i="4"/>
  <c r="O517" i="4"/>
  <c r="O486" i="4"/>
  <c r="O523" i="4"/>
  <c r="O482" i="4"/>
  <c r="O421" i="4"/>
  <c r="O521" i="4"/>
  <c r="O480" i="4"/>
  <c r="O479" i="4"/>
  <c r="N414" i="3"/>
  <c r="M414" i="3"/>
  <c r="CB207" i="5"/>
  <c r="BR207" i="5"/>
  <c r="BH207" i="5"/>
  <c r="AX207" i="5"/>
  <c r="AN207" i="5"/>
  <c r="AD207" i="5"/>
  <c r="T207" i="5"/>
  <c r="CA207" i="5"/>
  <c r="BQ207" i="5"/>
  <c r="BG207" i="5"/>
  <c r="AW207" i="5"/>
  <c r="AM207" i="5"/>
  <c r="AC207" i="5"/>
  <c r="S207" i="5"/>
  <c r="BZ207" i="5"/>
  <c r="BP207" i="5"/>
  <c r="BF207" i="5"/>
  <c r="AV207" i="5"/>
  <c r="AL207" i="5"/>
  <c r="AB207" i="5"/>
  <c r="R207" i="5"/>
  <c r="CC207" i="5"/>
  <c r="BS207" i="5"/>
  <c r="BI207" i="5"/>
  <c r="AY207" i="5"/>
  <c r="AO207" i="5"/>
  <c r="AE207" i="5"/>
  <c r="U207" i="5"/>
  <c r="K207" i="5"/>
  <c r="BY207" i="5"/>
  <c r="BK207" i="5"/>
  <c r="AS207" i="5"/>
  <c r="AA207" i="5"/>
  <c r="M207" i="5"/>
  <c r="BX207" i="5"/>
  <c r="BJ207" i="5"/>
  <c r="AR207" i="5"/>
  <c r="Z207" i="5"/>
  <c r="L207" i="5"/>
  <c r="BW207" i="5"/>
  <c r="BE207" i="5"/>
  <c r="AQ207" i="5"/>
  <c r="Y207" i="5"/>
  <c r="J207" i="5"/>
  <c r="CD207" i="5"/>
  <c r="BL207" i="5"/>
  <c r="AT207" i="5"/>
  <c r="AF207" i="5"/>
  <c r="N207" i="5"/>
  <c r="BN207" i="5"/>
  <c r="AJ207" i="5"/>
  <c r="I207" i="5"/>
  <c r="BM207" i="5"/>
  <c r="AI207" i="5"/>
  <c r="H207" i="5"/>
  <c r="CH207" i="5"/>
  <c r="BD207" i="5"/>
  <c r="AH207" i="5"/>
  <c r="G207" i="5"/>
  <c r="BT207" i="5"/>
  <c r="AP207" i="5"/>
  <c r="P207" i="5"/>
  <c r="BU207" i="5"/>
  <c r="W207" i="5"/>
  <c r="BO207" i="5"/>
  <c r="V207" i="5"/>
  <c r="BC207" i="5"/>
  <c r="Q207" i="5"/>
  <c r="BB207" i="5"/>
  <c r="O207" i="5"/>
  <c r="BA207" i="5"/>
  <c r="F207" i="5"/>
  <c r="CE207" i="5"/>
  <c r="AG207" i="5"/>
  <c r="BV207" i="5"/>
  <c r="AZ207" i="5"/>
  <c r="AU207" i="5"/>
  <c r="AK207" i="5"/>
  <c r="X207" i="5"/>
  <c r="E207" i="5"/>
  <c r="D207" i="5"/>
  <c r="CG207" i="5"/>
  <c r="CF207" i="5"/>
  <c r="BY507" i="5"/>
  <c r="BO507" i="5"/>
  <c r="BE507" i="5"/>
  <c r="AU507" i="5"/>
  <c r="AK507" i="5"/>
  <c r="AA507" i="5"/>
  <c r="Q507" i="5"/>
  <c r="G507" i="5"/>
  <c r="CH507" i="5"/>
  <c r="BX507" i="5"/>
  <c r="BN507" i="5"/>
  <c r="BD507" i="5"/>
  <c r="AT507" i="5"/>
  <c r="AJ507" i="5"/>
  <c r="Z507" i="5"/>
  <c r="P507" i="5"/>
  <c r="F507" i="5"/>
  <c r="CG507" i="5"/>
  <c r="BW507" i="5"/>
  <c r="BM507" i="5"/>
  <c r="BC507" i="5"/>
  <c r="AS507" i="5"/>
  <c r="AI507" i="5"/>
  <c r="Y507" i="5"/>
  <c r="O507" i="5"/>
  <c r="E507" i="5"/>
  <c r="BU507" i="5"/>
  <c r="BH507" i="5"/>
  <c r="AR507" i="5"/>
  <c r="AE507" i="5"/>
  <c r="R507" i="5"/>
  <c r="BT507" i="5"/>
  <c r="BG507" i="5"/>
  <c r="AQ507" i="5"/>
  <c r="AD507" i="5"/>
  <c r="N507" i="5"/>
  <c r="CF507" i="5"/>
  <c r="BS507" i="5"/>
  <c r="BF507" i="5"/>
  <c r="AP507" i="5"/>
  <c r="AC507" i="5"/>
  <c r="M507" i="5"/>
  <c r="BZ507" i="5"/>
  <c r="BJ507" i="5"/>
  <c r="AW507" i="5"/>
  <c r="AG507" i="5"/>
  <c r="T507" i="5"/>
  <c r="D507" i="5"/>
  <c r="CC507" i="5"/>
  <c r="BB507" i="5"/>
  <c r="AH507" i="5"/>
  <c r="J507" i="5"/>
  <c r="CB507" i="5"/>
  <c r="BA507" i="5"/>
  <c r="AF507" i="5"/>
  <c r="I507" i="5"/>
  <c r="CA507" i="5"/>
  <c r="AZ507" i="5"/>
  <c r="AB507" i="5"/>
  <c r="H507" i="5"/>
  <c r="BV507" i="5"/>
  <c r="AY507" i="5"/>
  <c r="X507" i="5"/>
  <c r="BR507" i="5"/>
  <c r="AX507" i="5"/>
  <c r="W507" i="5"/>
  <c r="CE507" i="5"/>
  <c r="BK507" i="5"/>
  <c r="AM507" i="5"/>
  <c r="L507" i="5"/>
  <c r="AV507" i="5"/>
  <c r="AO507" i="5"/>
  <c r="AN507" i="5"/>
  <c r="BL507" i="5"/>
  <c r="CD507" i="5"/>
  <c r="BQ507" i="5"/>
  <c r="BP507" i="5"/>
  <c r="BI507" i="5"/>
  <c r="AL507" i="5"/>
  <c r="V507" i="5"/>
  <c r="U507" i="5"/>
  <c r="S507" i="5"/>
  <c r="K507" i="5"/>
  <c r="CF348" i="5"/>
  <c r="BV348" i="5"/>
  <c r="BL348" i="5"/>
  <c r="CA348" i="5"/>
  <c r="BP348" i="5"/>
  <c r="BE348" i="5"/>
  <c r="AU348" i="5"/>
  <c r="AK348" i="5"/>
  <c r="AA348" i="5"/>
  <c r="Q348" i="5"/>
  <c r="G348" i="5"/>
  <c r="BX348" i="5"/>
  <c r="BK348" i="5"/>
  <c r="AZ348" i="5"/>
  <c r="AO348" i="5"/>
  <c r="AD348" i="5"/>
  <c r="S348" i="5"/>
  <c r="H348" i="5"/>
  <c r="BW348" i="5"/>
  <c r="BJ348" i="5"/>
  <c r="AY348" i="5"/>
  <c r="AN348" i="5"/>
  <c r="AC348" i="5"/>
  <c r="R348" i="5"/>
  <c r="F348" i="5"/>
  <c r="CH348" i="5"/>
  <c r="BU348" i="5"/>
  <c r="BI348" i="5"/>
  <c r="AX348" i="5"/>
  <c r="AM348" i="5"/>
  <c r="AB348" i="5"/>
  <c r="P348" i="5"/>
  <c r="E348" i="5"/>
  <c r="CB348" i="5"/>
  <c r="BO348" i="5"/>
  <c r="BC348" i="5"/>
  <c r="AR348" i="5"/>
  <c r="AG348" i="5"/>
  <c r="V348" i="5"/>
  <c r="K348" i="5"/>
  <c r="BY348" i="5"/>
  <c r="BD348" i="5"/>
  <c r="AJ348" i="5"/>
  <c r="T348" i="5"/>
  <c r="BT348" i="5"/>
  <c r="BB348" i="5"/>
  <c r="AI348" i="5"/>
  <c r="O348" i="5"/>
  <c r="BS348" i="5"/>
  <c r="BA348" i="5"/>
  <c r="AH348" i="5"/>
  <c r="N348" i="5"/>
  <c r="BZ348" i="5"/>
  <c r="BF348" i="5"/>
  <c r="AL348" i="5"/>
  <c r="U348" i="5"/>
  <c r="BN348" i="5"/>
  <c r="AF348" i="5"/>
  <c r="D348" i="5"/>
  <c r="BM348" i="5"/>
  <c r="AE348" i="5"/>
  <c r="BH348" i="5"/>
  <c r="Z348" i="5"/>
  <c r="BG348" i="5"/>
  <c r="Y348" i="5"/>
  <c r="CG348" i="5"/>
  <c r="AW348" i="5"/>
  <c r="X348" i="5"/>
  <c r="CE348" i="5"/>
  <c r="AV348" i="5"/>
  <c r="W348" i="5"/>
  <c r="CD348" i="5"/>
  <c r="AT348" i="5"/>
  <c r="M348" i="5"/>
  <c r="CC348" i="5"/>
  <c r="AS348" i="5"/>
  <c r="L348" i="5"/>
  <c r="BR348" i="5"/>
  <c r="AQ348" i="5"/>
  <c r="J348" i="5"/>
  <c r="BQ348" i="5"/>
  <c r="AP348" i="5"/>
  <c r="I348" i="5"/>
  <c r="CF424" i="5"/>
  <c r="BV424" i="5"/>
  <c r="BL424" i="5"/>
  <c r="BB424" i="5"/>
  <c r="AR424" i="5"/>
  <c r="AH424" i="5"/>
  <c r="X424" i="5"/>
  <c r="N424" i="5"/>
  <c r="D424" i="5"/>
  <c r="CE424" i="5"/>
  <c r="BU424" i="5"/>
  <c r="BK424" i="5"/>
  <c r="BA424" i="5"/>
  <c r="AQ424" i="5"/>
  <c r="AG424" i="5"/>
  <c r="W424" i="5"/>
  <c r="M424" i="5"/>
  <c r="CD424" i="5"/>
  <c r="BT424" i="5"/>
  <c r="BJ424" i="5"/>
  <c r="AZ424" i="5"/>
  <c r="AP424" i="5"/>
  <c r="AF424" i="5"/>
  <c r="V424" i="5"/>
  <c r="L424" i="5"/>
  <c r="CH424" i="5"/>
  <c r="BX424" i="5"/>
  <c r="BN424" i="5"/>
  <c r="BD424" i="5"/>
  <c r="AT424" i="5"/>
  <c r="AJ424" i="5"/>
  <c r="Z424" i="5"/>
  <c r="P424" i="5"/>
  <c r="F424" i="5"/>
  <c r="BQ424" i="5"/>
  <c r="AY424" i="5"/>
  <c r="AK424" i="5"/>
  <c r="S424" i="5"/>
  <c r="CG424" i="5"/>
  <c r="BP424" i="5"/>
  <c r="AX424" i="5"/>
  <c r="AI424" i="5"/>
  <c r="R424" i="5"/>
  <c r="CC424" i="5"/>
  <c r="BO424" i="5"/>
  <c r="AW424" i="5"/>
  <c r="AE424" i="5"/>
  <c r="Q424" i="5"/>
  <c r="BS424" i="5"/>
  <c r="BE424" i="5"/>
  <c r="AM424" i="5"/>
  <c r="U424" i="5"/>
  <c r="G424" i="5"/>
  <c r="BH424" i="5"/>
  <c r="AD424" i="5"/>
  <c r="H424" i="5"/>
  <c r="BG424" i="5"/>
  <c r="AC424" i="5"/>
  <c r="E424" i="5"/>
  <c r="CB424" i="5"/>
  <c r="BF424" i="5"/>
  <c r="AB424" i="5"/>
  <c r="BW424" i="5"/>
  <c r="AS424" i="5"/>
  <c r="O424" i="5"/>
  <c r="AV424" i="5"/>
  <c r="I424" i="5"/>
  <c r="AU424" i="5"/>
  <c r="AO424" i="5"/>
  <c r="BI424" i="5"/>
  <c r="K424" i="5"/>
  <c r="BM424" i="5"/>
  <c r="BC424" i="5"/>
  <c r="AN424" i="5"/>
  <c r="AL424" i="5"/>
  <c r="AA424" i="5"/>
  <c r="Y424" i="5"/>
  <c r="BY424" i="5"/>
  <c r="CA424" i="5"/>
  <c r="BZ424" i="5"/>
  <c r="BR424" i="5"/>
  <c r="T424" i="5"/>
  <c r="J424" i="5"/>
  <c r="CC335" i="5"/>
  <c r="BS335" i="5"/>
  <c r="BI335" i="5"/>
  <c r="AY335" i="5"/>
  <c r="AO335" i="5"/>
  <c r="AE335" i="5"/>
  <c r="U335" i="5"/>
  <c r="K335" i="5"/>
  <c r="CB335" i="5"/>
  <c r="BR335" i="5"/>
  <c r="BH335" i="5"/>
  <c r="AX335" i="5"/>
  <c r="AN335" i="5"/>
  <c r="AD335" i="5"/>
  <c r="T335" i="5"/>
  <c r="J335" i="5"/>
  <c r="CA335" i="5"/>
  <c r="BQ335" i="5"/>
  <c r="BG335" i="5"/>
  <c r="AW335" i="5"/>
  <c r="AM335" i="5"/>
  <c r="AC335" i="5"/>
  <c r="S335" i="5"/>
  <c r="I335" i="5"/>
  <c r="BX335" i="5"/>
  <c r="BK335" i="5"/>
  <c r="AU335" i="5"/>
  <c r="AH335" i="5"/>
  <c r="R335" i="5"/>
  <c r="E335" i="5"/>
  <c r="BW335" i="5"/>
  <c r="BJ335" i="5"/>
  <c r="AT335" i="5"/>
  <c r="AG335" i="5"/>
  <c r="Q335" i="5"/>
  <c r="D335" i="5"/>
  <c r="BV335" i="5"/>
  <c r="BF335" i="5"/>
  <c r="AS335" i="5"/>
  <c r="AF335" i="5"/>
  <c r="P335" i="5"/>
  <c r="BY335" i="5"/>
  <c r="BL335" i="5"/>
  <c r="AV335" i="5"/>
  <c r="AI335" i="5"/>
  <c r="V335" i="5"/>
  <c r="F335" i="5"/>
  <c r="BP335" i="5"/>
  <c r="AR335" i="5"/>
  <c r="X335" i="5"/>
  <c r="BO335" i="5"/>
  <c r="AQ335" i="5"/>
  <c r="W335" i="5"/>
  <c r="CH335" i="5"/>
  <c r="BN335" i="5"/>
  <c r="AP335" i="5"/>
  <c r="O335" i="5"/>
  <c r="CG335" i="5"/>
  <c r="BM335" i="5"/>
  <c r="AL335" i="5"/>
  <c r="N335" i="5"/>
  <c r="CF335" i="5"/>
  <c r="BE335" i="5"/>
  <c r="AK335" i="5"/>
  <c r="M335" i="5"/>
  <c r="CE335" i="5"/>
  <c r="BD335" i="5"/>
  <c r="AJ335" i="5"/>
  <c r="L335" i="5"/>
  <c r="CD335" i="5"/>
  <c r="BC335" i="5"/>
  <c r="AB335" i="5"/>
  <c r="H335" i="5"/>
  <c r="BZ335" i="5"/>
  <c r="BB335" i="5"/>
  <c r="AA335" i="5"/>
  <c r="G335" i="5"/>
  <c r="BU335" i="5"/>
  <c r="BA335" i="5"/>
  <c r="Z335" i="5"/>
  <c r="BT335" i="5"/>
  <c r="AZ335" i="5"/>
  <c r="Y335" i="5"/>
  <c r="CF213" i="5"/>
  <c r="BV213" i="5"/>
  <c r="BL213" i="5"/>
  <c r="BB213" i="5"/>
  <c r="AR213" i="5"/>
  <c r="AH213" i="5"/>
  <c r="X213" i="5"/>
  <c r="N213" i="5"/>
  <c r="D213" i="5"/>
  <c r="CE213" i="5"/>
  <c r="BU213" i="5"/>
  <c r="BK213" i="5"/>
  <c r="BA213" i="5"/>
  <c r="AQ213" i="5"/>
  <c r="AG213" i="5"/>
  <c r="W213" i="5"/>
  <c r="M213" i="5"/>
  <c r="CD213" i="5"/>
  <c r="BT213" i="5"/>
  <c r="BJ213" i="5"/>
  <c r="AZ213" i="5"/>
  <c r="AP213" i="5"/>
  <c r="AF213" i="5"/>
  <c r="V213" i="5"/>
  <c r="L213" i="5"/>
  <c r="CG213" i="5"/>
  <c r="BW213" i="5"/>
  <c r="BM213" i="5"/>
  <c r="BC213" i="5"/>
  <c r="AS213" i="5"/>
  <c r="AI213" i="5"/>
  <c r="Y213" i="5"/>
  <c r="O213" i="5"/>
  <c r="E213" i="5"/>
  <c r="CA213" i="5"/>
  <c r="BI213" i="5"/>
  <c r="AU213" i="5"/>
  <c r="AC213" i="5"/>
  <c r="K213" i="5"/>
  <c r="BZ213" i="5"/>
  <c r="BH213" i="5"/>
  <c r="AT213" i="5"/>
  <c r="AB213" i="5"/>
  <c r="J213" i="5"/>
  <c r="BY213" i="5"/>
  <c r="BG213" i="5"/>
  <c r="AO213" i="5"/>
  <c r="AA213" i="5"/>
  <c r="I213" i="5"/>
  <c r="CB213" i="5"/>
  <c r="BN213" i="5"/>
  <c r="AV213" i="5"/>
  <c r="AD213" i="5"/>
  <c r="P213" i="5"/>
  <c r="BX213" i="5"/>
  <c r="AX213" i="5"/>
  <c r="T213" i="5"/>
  <c r="BS213" i="5"/>
  <c r="AW213" i="5"/>
  <c r="S213" i="5"/>
  <c r="BR213" i="5"/>
  <c r="AN213" i="5"/>
  <c r="R213" i="5"/>
  <c r="CH213" i="5"/>
  <c r="BD213" i="5"/>
  <c r="Z213" i="5"/>
  <c r="BO213" i="5"/>
  <c r="Q213" i="5"/>
  <c r="BF213" i="5"/>
  <c r="H213" i="5"/>
  <c r="BE213" i="5"/>
  <c r="G213" i="5"/>
  <c r="AY213" i="5"/>
  <c r="F213" i="5"/>
  <c r="AM213" i="5"/>
  <c r="BQ213" i="5"/>
  <c r="AE213" i="5"/>
  <c r="U213" i="5"/>
  <c r="CC213" i="5"/>
  <c r="BP213" i="5"/>
  <c r="AL213" i="5"/>
  <c r="AK213" i="5"/>
  <c r="AJ213" i="5"/>
  <c r="CA42" i="5"/>
  <c r="BQ42" i="5"/>
  <c r="BG42" i="5"/>
  <c r="AW42" i="5"/>
  <c r="AM42" i="5"/>
  <c r="AC42" i="5"/>
  <c r="S42" i="5"/>
  <c r="I42" i="5"/>
  <c r="BZ42" i="5"/>
  <c r="BP42" i="5"/>
  <c r="BF42" i="5"/>
  <c r="AV42" i="5"/>
  <c r="AL42" i="5"/>
  <c r="AB42" i="5"/>
  <c r="R42" i="5"/>
  <c r="H42" i="5"/>
  <c r="BY42" i="5"/>
  <c r="BO42" i="5"/>
  <c r="BE42" i="5"/>
  <c r="AU42" i="5"/>
  <c r="AK42" i="5"/>
  <c r="AA42" i="5"/>
  <c r="Q42" i="5"/>
  <c r="G42" i="5"/>
  <c r="CB42" i="5"/>
  <c r="BR42" i="5"/>
  <c r="BH42" i="5"/>
  <c r="AX42" i="5"/>
  <c r="AN42" i="5"/>
  <c r="AD42" i="5"/>
  <c r="T42" i="5"/>
  <c r="J42" i="5"/>
  <c r="BX42" i="5"/>
  <c r="BJ42" i="5"/>
  <c r="AR42" i="5"/>
  <c r="Z42" i="5"/>
  <c r="L42" i="5"/>
  <c r="BV42" i="5"/>
  <c r="BD42" i="5"/>
  <c r="AP42" i="5"/>
  <c r="X42" i="5"/>
  <c r="F42" i="5"/>
  <c r="CE42" i="5"/>
  <c r="BK42" i="5"/>
  <c r="AO42" i="5"/>
  <c r="U42" i="5"/>
  <c r="CD42" i="5"/>
  <c r="BI42" i="5"/>
  <c r="AJ42" i="5"/>
  <c r="P42" i="5"/>
  <c r="CC42" i="5"/>
  <c r="BC42" i="5"/>
  <c r="AI42" i="5"/>
  <c r="O42" i="5"/>
  <c r="BW42" i="5"/>
  <c r="BB42" i="5"/>
  <c r="AH42" i="5"/>
  <c r="N42" i="5"/>
  <c r="BU42" i="5"/>
  <c r="BA42" i="5"/>
  <c r="AG42" i="5"/>
  <c r="M42" i="5"/>
  <c r="BT42" i="5"/>
  <c r="AZ42" i="5"/>
  <c r="AF42" i="5"/>
  <c r="K42" i="5"/>
  <c r="BS42" i="5"/>
  <c r="AY42" i="5"/>
  <c r="AE42" i="5"/>
  <c r="E42" i="5"/>
  <c r="CH42" i="5"/>
  <c r="BN42" i="5"/>
  <c r="AT42" i="5"/>
  <c r="Y42" i="5"/>
  <c r="D42" i="5"/>
  <c r="CG42" i="5"/>
  <c r="BM42" i="5"/>
  <c r="AS42" i="5"/>
  <c r="W42" i="5"/>
  <c r="CF42" i="5"/>
  <c r="BL42" i="5"/>
  <c r="AQ42" i="5"/>
  <c r="V42" i="5"/>
  <c r="BZ495" i="5"/>
  <c r="BP495" i="5"/>
  <c r="BF495" i="5"/>
  <c r="AV495" i="5"/>
  <c r="AL495" i="5"/>
  <c r="AB495" i="5"/>
  <c r="R495" i="5"/>
  <c r="H495" i="5"/>
  <c r="BX495" i="5"/>
  <c r="BM495" i="5"/>
  <c r="BB495" i="5"/>
  <c r="AQ495" i="5"/>
  <c r="AF495" i="5"/>
  <c r="U495" i="5"/>
  <c r="J495" i="5"/>
  <c r="CH495" i="5"/>
  <c r="BW495" i="5"/>
  <c r="BL495" i="5"/>
  <c r="BA495" i="5"/>
  <c r="AP495" i="5"/>
  <c r="AE495" i="5"/>
  <c r="T495" i="5"/>
  <c r="I495" i="5"/>
  <c r="CG495" i="5"/>
  <c r="BV495" i="5"/>
  <c r="BK495" i="5"/>
  <c r="AZ495" i="5"/>
  <c r="AO495" i="5"/>
  <c r="AD495" i="5"/>
  <c r="S495" i="5"/>
  <c r="G495" i="5"/>
  <c r="CA495" i="5"/>
  <c r="BO495" i="5"/>
  <c r="BD495" i="5"/>
  <c r="AS495" i="5"/>
  <c r="AH495" i="5"/>
  <c r="W495" i="5"/>
  <c r="L495" i="5"/>
  <c r="CC495" i="5"/>
  <c r="BI495" i="5"/>
  <c r="AR495" i="5"/>
  <c r="Y495" i="5"/>
  <c r="E495" i="5"/>
  <c r="CB495" i="5"/>
  <c r="BH495" i="5"/>
  <c r="AN495" i="5"/>
  <c r="X495" i="5"/>
  <c r="D495" i="5"/>
  <c r="BY495" i="5"/>
  <c r="BG495" i="5"/>
  <c r="AM495" i="5"/>
  <c r="V495" i="5"/>
  <c r="CE495" i="5"/>
  <c r="BN495" i="5"/>
  <c r="AU495" i="5"/>
  <c r="AA495" i="5"/>
  <c r="K495" i="5"/>
  <c r="BE495" i="5"/>
  <c r="AC495" i="5"/>
  <c r="BC495" i="5"/>
  <c r="Z495" i="5"/>
  <c r="CF495" i="5"/>
  <c r="AY495" i="5"/>
  <c r="Q495" i="5"/>
  <c r="CD495" i="5"/>
  <c r="AX495" i="5"/>
  <c r="P495" i="5"/>
  <c r="BU495" i="5"/>
  <c r="AW495" i="5"/>
  <c r="O495" i="5"/>
  <c r="BT495" i="5"/>
  <c r="AT495" i="5"/>
  <c r="N495" i="5"/>
  <c r="BS495" i="5"/>
  <c r="AK495" i="5"/>
  <c r="M495" i="5"/>
  <c r="BR495" i="5"/>
  <c r="AJ495" i="5"/>
  <c r="F495" i="5"/>
  <c r="BQ495" i="5"/>
  <c r="AI495" i="5"/>
  <c r="BJ495" i="5"/>
  <c r="AG495" i="5"/>
  <c r="CH539" i="5"/>
  <c r="BX539" i="5"/>
  <c r="BN539" i="5"/>
  <c r="BD539" i="5"/>
  <c r="AT539" i="5"/>
  <c r="AJ539" i="5"/>
  <c r="Z539" i="5"/>
  <c r="P539" i="5"/>
  <c r="F539" i="5"/>
  <c r="BZ539" i="5"/>
  <c r="BO539" i="5"/>
  <c r="BC539" i="5"/>
  <c r="AR539" i="5"/>
  <c r="AG539" i="5"/>
  <c r="V539" i="5"/>
  <c r="K539" i="5"/>
  <c r="BY539" i="5"/>
  <c r="BM539" i="5"/>
  <c r="BB539" i="5"/>
  <c r="AQ539" i="5"/>
  <c r="AF539" i="5"/>
  <c r="U539" i="5"/>
  <c r="J539" i="5"/>
  <c r="BW539" i="5"/>
  <c r="BL539" i="5"/>
  <c r="BA539" i="5"/>
  <c r="AP539" i="5"/>
  <c r="AE539" i="5"/>
  <c r="T539" i="5"/>
  <c r="I539" i="5"/>
  <c r="CC539" i="5"/>
  <c r="BK539" i="5"/>
  <c r="AW539" i="5"/>
  <c r="AH539" i="5"/>
  <c r="Q539" i="5"/>
  <c r="CB539" i="5"/>
  <c r="BJ539" i="5"/>
  <c r="AV539" i="5"/>
  <c r="AD539" i="5"/>
  <c r="O539" i="5"/>
  <c r="CA539" i="5"/>
  <c r="BI539" i="5"/>
  <c r="AU539" i="5"/>
  <c r="AC539" i="5"/>
  <c r="N539" i="5"/>
  <c r="BR539" i="5"/>
  <c r="AS539" i="5"/>
  <c r="X539" i="5"/>
  <c r="BQ539" i="5"/>
  <c r="AO539" i="5"/>
  <c r="W539" i="5"/>
  <c r="CG539" i="5"/>
  <c r="BP539" i="5"/>
  <c r="AN539" i="5"/>
  <c r="S539" i="5"/>
  <c r="BT539" i="5"/>
  <c r="AY539" i="5"/>
  <c r="AA539" i="5"/>
  <c r="E539" i="5"/>
  <c r="CD539" i="5"/>
  <c r="AM539" i="5"/>
  <c r="G539" i="5"/>
  <c r="BV539" i="5"/>
  <c r="AL539" i="5"/>
  <c r="D539" i="5"/>
  <c r="BU539" i="5"/>
  <c r="AK539" i="5"/>
  <c r="CF539" i="5"/>
  <c r="AZ539" i="5"/>
  <c r="L539" i="5"/>
  <c r="CE539" i="5"/>
  <c r="R539" i="5"/>
  <c r="BS539" i="5"/>
  <c r="M539" i="5"/>
  <c r="BH539" i="5"/>
  <c r="H539" i="5"/>
  <c r="AB539" i="5"/>
  <c r="BG539" i="5"/>
  <c r="BF539" i="5"/>
  <c r="BE539" i="5"/>
  <c r="Y539" i="5"/>
  <c r="AX539" i="5"/>
  <c r="AI539" i="5"/>
  <c r="CC310" i="5"/>
  <c r="BS310" i="5"/>
  <c r="BI310" i="5"/>
  <c r="AY310" i="5"/>
  <c r="AO310" i="5"/>
  <c r="AE310" i="5"/>
  <c r="U310" i="5"/>
  <c r="K310" i="5"/>
  <c r="CB310" i="5"/>
  <c r="BR310" i="5"/>
  <c r="BH310" i="5"/>
  <c r="AX310" i="5"/>
  <c r="AN310" i="5"/>
  <c r="AD310" i="5"/>
  <c r="T310" i="5"/>
  <c r="J310" i="5"/>
  <c r="CA310" i="5"/>
  <c r="BQ310" i="5"/>
  <c r="BG310" i="5"/>
  <c r="AW310" i="5"/>
  <c r="AM310" i="5"/>
  <c r="AC310" i="5"/>
  <c r="S310" i="5"/>
  <c r="I310" i="5"/>
  <c r="CD310" i="5"/>
  <c r="BT310" i="5"/>
  <c r="BJ310" i="5"/>
  <c r="AZ310" i="5"/>
  <c r="AP310" i="5"/>
  <c r="AF310" i="5"/>
  <c r="V310" i="5"/>
  <c r="L310" i="5"/>
  <c r="CH310" i="5"/>
  <c r="BP310" i="5"/>
  <c r="BB310" i="5"/>
  <c r="AJ310" i="5"/>
  <c r="R310" i="5"/>
  <c r="D310" i="5"/>
  <c r="CG310" i="5"/>
  <c r="BO310" i="5"/>
  <c r="BA310" i="5"/>
  <c r="AI310" i="5"/>
  <c r="Q310" i="5"/>
  <c r="CF310" i="5"/>
  <c r="BN310" i="5"/>
  <c r="AV310" i="5"/>
  <c r="AH310" i="5"/>
  <c r="P310" i="5"/>
  <c r="BZ310" i="5"/>
  <c r="BL310" i="5"/>
  <c r="AT310" i="5"/>
  <c r="AB310" i="5"/>
  <c r="N310" i="5"/>
  <c r="BY310" i="5"/>
  <c r="BK310" i="5"/>
  <c r="AS310" i="5"/>
  <c r="AA310" i="5"/>
  <c r="M310" i="5"/>
  <c r="BX310" i="5"/>
  <c r="BF310" i="5"/>
  <c r="AR310" i="5"/>
  <c r="Z310" i="5"/>
  <c r="H310" i="5"/>
  <c r="BW310" i="5"/>
  <c r="BE310" i="5"/>
  <c r="AQ310" i="5"/>
  <c r="Y310" i="5"/>
  <c r="G310" i="5"/>
  <c r="BU310" i="5"/>
  <c r="BC310" i="5"/>
  <c r="AK310" i="5"/>
  <c r="W310" i="5"/>
  <c r="E310" i="5"/>
  <c r="AG310" i="5"/>
  <c r="X310" i="5"/>
  <c r="O310" i="5"/>
  <c r="AL310" i="5"/>
  <c r="CE310" i="5"/>
  <c r="BV310" i="5"/>
  <c r="BM310" i="5"/>
  <c r="BD310" i="5"/>
  <c r="AU310" i="5"/>
  <c r="F310" i="5"/>
  <c r="CC315" i="5"/>
  <c r="BS315" i="5"/>
  <c r="BI315" i="5"/>
  <c r="AY315" i="5"/>
  <c r="AO315" i="5"/>
  <c r="AE315" i="5"/>
  <c r="U315" i="5"/>
  <c r="K315" i="5"/>
  <c r="CB315" i="5"/>
  <c r="BR315" i="5"/>
  <c r="BH315" i="5"/>
  <c r="AX315" i="5"/>
  <c r="AN315" i="5"/>
  <c r="AD315" i="5"/>
  <c r="T315" i="5"/>
  <c r="J315" i="5"/>
  <c r="CA315" i="5"/>
  <c r="BQ315" i="5"/>
  <c r="BG315" i="5"/>
  <c r="AW315" i="5"/>
  <c r="AM315" i="5"/>
  <c r="AC315" i="5"/>
  <c r="S315" i="5"/>
  <c r="I315" i="5"/>
  <c r="CD315" i="5"/>
  <c r="BT315" i="5"/>
  <c r="BJ315" i="5"/>
  <c r="AZ315" i="5"/>
  <c r="AP315" i="5"/>
  <c r="AF315" i="5"/>
  <c r="V315" i="5"/>
  <c r="L315" i="5"/>
  <c r="BV315" i="5"/>
  <c r="BD315" i="5"/>
  <c r="AL315" i="5"/>
  <c r="X315" i="5"/>
  <c r="F315" i="5"/>
  <c r="BU315" i="5"/>
  <c r="BC315" i="5"/>
  <c r="AK315" i="5"/>
  <c r="W315" i="5"/>
  <c r="E315" i="5"/>
  <c r="CH315" i="5"/>
  <c r="BP315" i="5"/>
  <c r="BB315" i="5"/>
  <c r="AJ315" i="5"/>
  <c r="R315" i="5"/>
  <c r="D315" i="5"/>
  <c r="CG315" i="5"/>
  <c r="BO315" i="5"/>
  <c r="BA315" i="5"/>
  <c r="AI315" i="5"/>
  <c r="Q315" i="5"/>
  <c r="CF315" i="5"/>
  <c r="BN315" i="5"/>
  <c r="AV315" i="5"/>
  <c r="AH315" i="5"/>
  <c r="P315" i="5"/>
  <c r="CE315" i="5"/>
  <c r="BM315" i="5"/>
  <c r="AU315" i="5"/>
  <c r="AG315" i="5"/>
  <c r="O315" i="5"/>
  <c r="BZ315" i="5"/>
  <c r="BL315" i="5"/>
  <c r="AT315" i="5"/>
  <c r="AB315" i="5"/>
  <c r="N315" i="5"/>
  <c r="BY315" i="5"/>
  <c r="BK315" i="5"/>
  <c r="AS315" i="5"/>
  <c r="AA315" i="5"/>
  <c r="M315" i="5"/>
  <c r="BX315" i="5"/>
  <c r="BF315" i="5"/>
  <c r="AR315" i="5"/>
  <c r="Z315" i="5"/>
  <c r="H315" i="5"/>
  <c r="BW315" i="5"/>
  <c r="BE315" i="5"/>
  <c r="AQ315" i="5"/>
  <c r="Y315" i="5"/>
  <c r="G315" i="5"/>
  <c r="CH417" i="5"/>
  <c r="BX417" i="5"/>
  <c r="BN417" i="5"/>
  <c r="BD417" i="5"/>
  <c r="AT417" i="5"/>
  <c r="AJ417" i="5"/>
  <c r="Z417" i="5"/>
  <c r="P417" i="5"/>
  <c r="F417" i="5"/>
  <c r="CG417" i="5"/>
  <c r="BV417" i="5"/>
  <c r="BK417" i="5"/>
  <c r="AZ417" i="5"/>
  <c r="AO417" i="5"/>
  <c r="AD417" i="5"/>
  <c r="S417" i="5"/>
  <c r="H417" i="5"/>
  <c r="CF417" i="5"/>
  <c r="BU417" i="5"/>
  <c r="BJ417" i="5"/>
  <c r="AY417" i="5"/>
  <c r="AN417" i="5"/>
  <c r="AC417" i="5"/>
  <c r="R417" i="5"/>
  <c r="G417" i="5"/>
  <c r="CE417" i="5"/>
  <c r="BT417" i="5"/>
  <c r="BI417" i="5"/>
  <c r="AX417" i="5"/>
  <c r="AM417" i="5"/>
  <c r="AB417" i="5"/>
  <c r="Q417" i="5"/>
  <c r="E417" i="5"/>
  <c r="BY417" i="5"/>
  <c r="BM417" i="5"/>
  <c r="BB417" i="5"/>
  <c r="AQ417" i="5"/>
  <c r="AF417" i="5"/>
  <c r="U417" i="5"/>
  <c r="J417" i="5"/>
  <c r="BQ417" i="5"/>
  <c r="AW417" i="5"/>
  <c r="AG417" i="5"/>
  <c r="M417" i="5"/>
  <c r="BP417" i="5"/>
  <c r="AV417" i="5"/>
  <c r="AE417" i="5"/>
  <c r="L417" i="5"/>
  <c r="CD417" i="5"/>
  <c r="BO417" i="5"/>
  <c r="AU417" i="5"/>
  <c r="AA417" i="5"/>
  <c r="K417" i="5"/>
  <c r="BS417" i="5"/>
  <c r="AR417" i="5"/>
  <c r="T417" i="5"/>
  <c r="BR417" i="5"/>
  <c r="AP417" i="5"/>
  <c r="O417" i="5"/>
  <c r="BL417" i="5"/>
  <c r="AL417" i="5"/>
  <c r="N417" i="5"/>
  <c r="BZ417" i="5"/>
  <c r="BA417" i="5"/>
  <c r="W417" i="5"/>
  <c r="CA417" i="5"/>
  <c r="AH417" i="5"/>
  <c r="BW417" i="5"/>
  <c r="Y417" i="5"/>
  <c r="BH417" i="5"/>
  <c r="X417" i="5"/>
  <c r="BG417" i="5"/>
  <c r="V417" i="5"/>
  <c r="BF417" i="5"/>
  <c r="I417" i="5"/>
  <c r="BE417" i="5"/>
  <c r="D417" i="5"/>
  <c r="CC417" i="5"/>
  <c r="AK417" i="5"/>
  <c r="CB417" i="5"/>
  <c r="BC417" i="5"/>
  <c r="AS417" i="5"/>
  <c r="AI417" i="5"/>
  <c r="BY379" i="5"/>
  <c r="BO379" i="5"/>
  <c r="BE379" i="5"/>
  <c r="AU379" i="5"/>
  <c r="AK379" i="5"/>
  <c r="AA379" i="5"/>
  <c r="Q379" i="5"/>
  <c r="G379" i="5"/>
  <c r="CH379" i="5"/>
  <c r="BX379" i="5"/>
  <c r="BN379" i="5"/>
  <c r="BD379" i="5"/>
  <c r="AT379" i="5"/>
  <c r="AJ379" i="5"/>
  <c r="Z379" i="5"/>
  <c r="P379" i="5"/>
  <c r="F379" i="5"/>
  <c r="CG379" i="5"/>
  <c r="BW379" i="5"/>
  <c r="BM379" i="5"/>
  <c r="BC379" i="5"/>
  <c r="AS379" i="5"/>
  <c r="AI379" i="5"/>
  <c r="Y379" i="5"/>
  <c r="O379" i="5"/>
  <c r="E379" i="5"/>
  <c r="CA379" i="5"/>
  <c r="BQ379" i="5"/>
  <c r="BG379" i="5"/>
  <c r="AW379" i="5"/>
  <c r="AM379" i="5"/>
  <c r="AC379" i="5"/>
  <c r="S379" i="5"/>
  <c r="I379" i="5"/>
  <c r="CF379" i="5"/>
  <c r="BR379" i="5"/>
  <c r="AZ379" i="5"/>
  <c r="AH379" i="5"/>
  <c r="T379" i="5"/>
  <c r="CE379" i="5"/>
  <c r="BP379" i="5"/>
  <c r="AY379" i="5"/>
  <c r="AG379" i="5"/>
  <c r="R379" i="5"/>
  <c r="CD379" i="5"/>
  <c r="BL379" i="5"/>
  <c r="AX379" i="5"/>
  <c r="AF379" i="5"/>
  <c r="N379" i="5"/>
  <c r="BT379" i="5"/>
  <c r="BB379" i="5"/>
  <c r="AN379" i="5"/>
  <c r="V379" i="5"/>
  <c r="D379" i="5"/>
  <c r="BU379" i="5"/>
  <c r="AQ379" i="5"/>
  <c r="M379" i="5"/>
  <c r="BS379" i="5"/>
  <c r="AP379" i="5"/>
  <c r="L379" i="5"/>
  <c r="BK379" i="5"/>
  <c r="AO379" i="5"/>
  <c r="K379" i="5"/>
  <c r="BV379" i="5"/>
  <c r="AR379" i="5"/>
  <c r="U379" i="5"/>
  <c r="BA379" i="5"/>
  <c r="AV379" i="5"/>
  <c r="AL379" i="5"/>
  <c r="BF379" i="5"/>
  <c r="H379" i="5"/>
  <c r="BZ379" i="5"/>
  <c r="BJ379" i="5"/>
  <c r="BI379" i="5"/>
  <c r="BH379" i="5"/>
  <c r="AE379" i="5"/>
  <c r="AD379" i="5"/>
  <c r="AB379" i="5"/>
  <c r="X379" i="5"/>
  <c r="CC379" i="5"/>
  <c r="W379" i="5"/>
  <c r="J379" i="5"/>
  <c r="CB379" i="5"/>
  <c r="BY384" i="5"/>
  <c r="BO384" i="5"/>
  <c r="BE384" i="5"/>
  <c r="AU384" i="5"/>
  <c r="AK384" i="5"/>
  <c r="AA384" i="5"/>
  <c r="Q384" i="5"/>
  <c r="G384" i="5"/>
  <c r="CH384" i="5"/>
  <c r="BX384" i="5"/>
  <c r="BN384" i="5"/>
  <c r="BD384" i="5"/>
  <c r="AT384" i="5"/>
  <c r="AJ384" i="5"/>
  <c r="Z384" i="5"/>
  <c r="P384" i="5"/>
  <c r="F384" i="5"/>
  <c r="CG384" i="5"/>
  <c r="BW384" i="5"/>
  <c r="BM384" i="5"/>
  <c r="BC384" i="5"/>
  <c r="AS384" i="5"/>
  <c r="AI384" i="5"/>
  <c r="Y384" i="5"/>
  <c r="O384" i="5"/>
  <c r="E384" i="5"/>
  <c r="CA384" i="5"/>
  <c r="BQ384" i="5"/>
  <c r="BG384" i="5"/>
  <c r="AW384" i="5"/>
  <c r="AM384" i="5"/>
  <c r="AC384" i="5"/>
  <c r="S384" i="5"/>
  <c r="I384" i="5"/>
  <c r="BT384" i="5"/>
  <c r="BB384" i="5"/>
  <c r="AN384" i="5"/>
  <c r="V384" i="5"/>
  <c r="D384" i="5"/>
  <c r="BS384" i="5"/>
  <c r="BA384" i="5"/>
  <c r="AL384" i="5"/>
  <c r="U384" i="5"/>
  <c r="CF384" i="5"/>
  <c r="BR384" i="5"/>
  <c r="AZ384" i="5"/>
  <c r="AH384" i="5"/>
  <c r="T384" i="5"/>
  <c r="BV384" i="5"/>
  <c r="BH384" i="5"/>
  <c r="AP384" i="5"/>
  <c r="X384" i="5"/>
  <c r="J384" i="5"/>
  <c r="CE384" i="5"/>
  <c r="BI384" i="5"/>
  <c r="AE384" i="5"/>
  <c r="CD384" i="5"/>
  <c r="BF384" i="5"/>
  <c r="AD384" i="5"/>
  <c r="CC384" i="5"/>
  <c r="AY384" i="5"/>
  <c r="AB384" i="5"/>
  <c r="BJ384" i="5"/>
  <c r="AF384" i="5"/>
  <c r="H384" i="5"/>
  <c r="CB384" i="5"/>
  <c r="AO384" i="5"/>
  <c r="BZ384" i="5"/>
  <c r="AG384" i="5"/>
  <c r="BU384" i="5"/>
  <c r="W384" i="5"/>
  <c r="AQ384" i="5"/>
  <c r="R384" i="5"/>
  <c r="N384" i="5"/>
  <c r="M384" i="5"/>
  <c r="L384" i="5"/>
  <c r="BP384" i="5"/>
  <c r="K384" i="5"/>
  <c r="BL384" i="5"/>
  <c r="BK384" i="5"/>
  <c r="AX384" i="5"/>
  <c r="AV384" i="5"/>
  <c r="AR384" i="5"/>
  <c r="CF519" i="5"/>
  <c r="BV519" i="5"/>
  <c r="BL519" i="5"/>
  <c r="BB519" i="5"/>
  <c r="AR519" i="5"/>
  <c r="AH519" i="5"/>
  <c r="X519" i="5"/>
  <c r="N519" i="5"/>
  <c r="D519" i="5"/>
  <c r="CE519" i="5"/>
  <c r="BU519" i="5"/>
  <c r="BK519" i="5"/>
  <c r="BA519" i="5"/>
  <c r="AQ519" i="5"/>
  <c r="AG519" i="5"/>
  <c r="W519" i="5"/>
  <c r="M519" i="5"/>
  <c r="CD519" i="5"/>
  <c r="BT519" i="5"/>
  <c r="BJ519" i="5"/>
  <c r="AZ519" i="5"/>
  <c r="AP519" i="5"/>
  <c r="AF519" i="5"/>
  <c r="V519" i="5"/>
  <c r="L519" i="5"/>
  <c r="CH519" i="5"/>
  <c r="BX519" i="5"/>
  <c r="BN519" i="5"/>
  <c r="BD519" i="5"/>
  <c r="AT519" i="5"/>
  <c r="AJ519" i="5"/>
  <c r="Z519" i="5"/>
  <c r="P519" i="5"/>
  <c r="F519" i="5"/>
  <c r="BR519" i="5"/>
  <c r="BC519" i="5"/>
  <c r="AL519" i="5"/>
  <c r="T519" i="5"/>
  <c r="E519" i="5"/>
  <c r="BQ519" i="5"/>
  <c r="AY519" i="5"/>
  <c r="AK519" i="5"/>
  <c r="S519" i="5"/>
  <c r="CG519" i="5"/>
  <c r="BP519" i="5"/>
  <c r="AX519" i="5"/>
  <c r="AI519" i="5"/>
  <c r="R519" i="5"/>
  <c r="BW519" i="5"/>
  <c r="BF519" i="5"/>
  <c r="AN519" i="5"/>
  <c r="Y519" i="5"/>
  <c r="H519" i="5"/>
  <c r="BO519" i="5"/>
  <c r="AO519" i="5"/>
  <c r="K519" i="5"/>
  <c r="BM519" i="5"/>
  <c r="AM519" i="5"/>
  <c r="J519" i="5"/>
  <c r="BI519" i="5"/>
  <c r="AE519" i="5"/>
  <c r="I519" i="5"/>
  <c r="BY519" i="5"/>
  <c r="AU519" i="5"/>
  <c r="Q519" i="5"/>
  <c r="BH519" i="5"/>
  <c r="U519" i="5"/>
  <c r="BG519" i="5"/>
  <c r="O519" i="5"/>
  <c r="BE519" i="5"/>
  <c r="G519" i="5"/>
  <c r="AW519" i="5"/>
  <c r="AV519" i="5"/>
  <c r="BZ519" i="5"/>
  <c r="AB519" i="5"/>
  <c r="AC519" i="5"/>
  <c r="AA519" i="5"/>
  <c r="AS519" i="5"/>
  <c r="CC519" i="5"/>
  <c r="CB519" i="5"/>
  <c r="CA519" i="5"/>
  <c r="BS519" i="5"/>
  <c r="AD519" i="5"/>
  <c r="CE323" i="5"/>
  <c r="BU323" i="5"/>
  <c r="BK323" i="5"/>
  <c r="BA323" i="5"/>
  <c r="AQ323" i="5"/>
  <c r="AG323" i="5"/>
  <c r="W323" i="5"/>
  <c r="M323" i="5"/>
  <c r="CD323" i="5"/>
  <c r="BT323" i="5"/>
  <c r="BJ323" i="5"/>
  <c r="AZ323" i="5"/>
  <c r="AP323" i="5"/>
  <c r="AF323" i="5"/>
  <c r="V323" i="5"/>
  <c r="L323" i="5"/>
  <c r="CC323" i="5"/>
  <c r="BS323" i="5"/>
  <c r="BI323" i="5"/>
  <c r="AY323" i="5"/>
  <c r="AO323" i="5"/>
  <c r="AE323" i="5"/>
  <c r="U323" i="5"/>
  <c r="K323" i="5"/>
  <c r="CA323" i="5"/>
  <c r="BN323" i="5"/>
  <c r="AX323" i="5"/>
  <c r="AK323" i="5"/>
  <c r="X323" i="5"/>
  <c r="H323" i="5"/>
  <c r="BZ323" i="5"/>
  <c r="BM323" i="5"/>
  <c r="AW323" i="5"/>
  <c r="AJ323" i="5"/>
  <c r="T323" i="5"/>
  <c r="G323" i="5"/>
  <c r="BY323" i="5"/>
  <c r="BL323" i="5"/>
  <c r="AV323" i="5"/>
  <c r="AI323" i="5"/>
  <c r="S323" i="5"/>
  <c r="F323" i="5"/>
  <c r="CB323" i="5"/>
  <c r="BO323" i="5"/>
  <c r="BB323" i="5"/>
  <c r="AL323" i="5"/>
  <c r="Y323" i="5"/>
  <c r="I323" i="5"/>
  <c r="BX323" i="5"/>
  <c r="BD323" i="5"/>
  <c r="AC323" i="5"/>
  <c r="E323" i="5"/>
  <c r="BW323" i="5"/>
  <c r="BC323" i="5"/>
  <c r="AB323" i="5"/>
  <c r="D323" i="5"/>
  <c r="BV323" i="5"/>
  <c r="AU323" i="5"/>
  <c r="AA323" i="5"/>
  <c r="BR323" i="5"/>
  <c r="AT323" i="5"/>
  <c r="Z323" i="5"/>
  <c r="BQ323" i="5"/>
  <c r="AS323" i="5"/>
  <c r="R323" i="5"/>
  <c r="BP323" i="5"/>
  <c r="AR323" i="5"/>
  <c r="Q323" i="5"/>
  <c r="BH323" i="5"/>
  <c r="AN323" i="5"/>
  <c r="P323" i="5"/>
  <c r="CH323" i="5"/>
  <c r="BG323" i="5"/>
  <c r="AM323" i="5"/>
  <c r="O323" i="5"/>
  <c r="CG323" i="5"/>
  <c r="BF323" i="5"/>
  <c r="AH323" i="5"/>
  <c r="N323" i="5"/>
  <c r="CF323" i="5"/>
  <c r="BE323" i="5"/>
  <c r="AD323" i="5"/>
  <c r="J323" i="5"/>
  <c r="CB418" i="5"/>
  <c r="BR418" i="5"/>
  <c r="BH418" i="5"/>
  <c r="AX418" i="5"/>
  <c r="AN418" i="5"/>
  <c r="AD418" i="5"/>
  <c r="T418" i="5"/>
  <c r="J418" i="5"/>
  <c r="BZ418" i="5"/>
  <c r="BP418" i="5"/>
  <c r="CA418" i="5"/>
  <c r="BN418" i="5"/>
  <c r="BC418" i="5"/>
  <c r="AR418" i="5"/>
  <c r="AG418" i="5"/>
  <c r="V418" i="5"/>
  <c r="K418" i="5"/>
  <c r="BY418" i="5"/>
  <c r="BM418" i="5"/>
  <c r="BB418" i="5"/>
  <c r="AQ418" i="5"/>
  <c r="AF418" i="5"/>
  <c r="U418" i="5"/>
  <c r="I418" i="5"/>
  <c r="BX418" i="5"/>
  <c r="BL418" i="5"/>
  <c r="BA418" i="5"/>
  <c r="AP418" i="5"/>
  <c r="AE418" i="5"/>
  <c r="S418" i="5"/>
  <c r="H418" i="5"/>
  <c r="CD418" i="5"/>
  <c r="BQ418" i="5"/>
  <c r="BE418" i="5"/>
  <c r="AT418" i="5"/>
  <c r="AI418" i="5"/>
  <c r="X418" i="5"/>
  <c r="M418" i="5"/>
  <c r="BW418" i="5"/>
  <c r="BF418" i="5"/>
  <c r="AL418" i="5"/>
  <c r="R418" i="5"/>
  <c r="BV418" i="5"/>
  <c r="BD418" i="5"/>
  <c r="AK418" i="5"/>
  <c r="Q418" i="5"/>
  <c r="BU418" i="5"/>
  <c r="AZ418" i="5"/>
  <c r="AJ418" i="5"/>
  <c r="P418" i="5"/>
  <c r="BK418" i="5"/>
  <c r="AM418" i="5"/>
  <c r="L418" i="5"/>
  <c r="BJ418" i="5"/>
  <c r="AH418" i="5"/>
  <c r="G418" i="5"/>
  <c r="CH418" i="5"/>
  <c r="BI418" i="5"/>
  <c r="AC418" i="5"/>
  <c r="F418" i="5"/>
  <c r="BS418" i="5"/>
  <c r="AS418" i="5"/>
  <c r="O418" i="5"/>
  <c r="CE418" i="5"/>
  <c r="AB418" i="5"/>
  <c r="CC418" i="5"/>
  <c r="AA418" i="5"/>
  <c r="BT418" i="5"/>
  <c r="Z418" i="5"/>
  <c r="BO418" i="5"/>
  <c r="Y418" i="5"/>
  <c r="BG418" i="5"/>
  <c r="W418" i="5"/>
  <c r="AY418" i="5"/>
  <c r="N418" i="5"/>
  <c r="CG418" i="5"/>
  <c r="AU418" i="5"/>
  <c r="D418" i="5"/>
  <c r="E418" i="5"/>
  <c r="AO418" i="5"/>
  <c r="CF418" i="5"/>
  <c r="AW418" i="5"/>
  <c r="AV418" i="5"/>
  <c r="CB129" i="5"/>
  <c r="BR129" i="5"/>
  <c r="BH129" i="5"/>
  <c r="AX129" i="5"/>
  <c r="AN129" i="5"/>
  <c r="AD129" i="5"/>
  <c r="T129" i="5"/>
  <c r="J129" i="5"/>
  <c r="CA129" i="5"/>
  <c r="BQ129" i="5"/>
  <c r="BG129" i="5"/>
  <c r="AW129" i="5"/>
  <c r="AM129" i="5"/>
  <c r="AC129" i="5"/>
  <c r="S129" i="5"/>
  <c r="I129" i="5"/>
  <c r="BY129" i="5"/>
  <c r="BM129" i="5"/>
  <c r="BA129" i="5"/>
  <c r="AO129" i="5"/>
  <c r="AA129" i="5"/>
  <c r="O129" i="5"/>
  <c r="BX129" i="5"/>
  <c r="BL129" i="5"/>
  <c r="AZ129" i="5"/>
  <c r="AL129" i="5"/>
  <c r="Z129" i="5"/>
  <c r="N129" i="5"/>
  <c r="BW129" i="5"/>
  <c r="BK129" i="5"/>
  <c r="AY129" i="5"/>
  <c r="AK129" i="5"/>
  <c r="Y129" i="5"/>
  <c r="M129" i="5"/>
  <c r="CC129" i="5"/>
  <c r="BO129" i="5"/>
  <c r="BC129" i="5"/>
  <c r="AQ129" i="5"/>
  <c r="AE129" i="5"/>
  <c r="Q129" i="5"/>
  <c r="E129" i="5"/>
  <c r="CD129" i="5"/>
  <c r="BF129" i="5"/>
  <c r="AJ129" i="5"/>
  <c r="R129" i="5"/>
  <c r="BZ129" i="5"/>
  <c r="BE129" i="5"/>
  <c r="AI129" i="5"/>
  <c r="P129" i="5"/>
  <c r="BV129" i="5"/>
  <c r="BD129" i="5"/>
  <c r="AH129" i="5"/>
  <c r="L129" i="5"/>
  <c r="CF129" i="5"/>
  <c r="BJ129" i="5"/>
  <c r="AR129" i="5"/>
  <c r="V129" i="5"/>
  <c r="CE129" i="5"/>
  <c r="AT129" i="5"/>
  <c r="H129" i="5"/>
  <c r="BU129" i="5"/>
  <c r="AS129" i="5"/>
  <c r="G129" i="5"/>
  <c r="BT129" i="5"/>
  <c r="AP129" i="5"/>
  <c r="F129" i="5"/>
  <c r="BN129" i="5"/>
  <c r="AB129" i="5"/>
  <c r="CG129" i="5"/>
  <c r="AU129" i="5"/>
  <c r="K129" i="5"/>
  <c r="AV129" i="5"/>
  <c r="AG129" i="5"/>
  <c r="AF129" i="5"/>
  <c r="BP129" i="5"/>
  <c r="BB129" i="5"/>
  <c r="X129" i="5"/>
  <c r="W129" i="5"/>
  <c r="U129" i="5"/>
  <c r="D129" i="5"/>
  <c r="CH129" i="5"/>
  <c r="BS129" i="5"/>
  <c r="BI129" i="5"/>
  <c r="CH464" i="5"/>
  <c r="BX464" i="5"/>
  <c r="BN464" i="5"/>
  <c r="BD464" i="5"/>
  <c r="AT464" i="5"/>
  <c r="AJ464" i="5"/>
  <c r="Z464" i="5"/>
  <c r="P464" i="5"/>
  <c r="F464" i="5"/>
  <c r="CG464" i="5"/>
  <c r="BW464" i="5"/>
  <c r="BM464" i="5"/>
  <c r="BC464" i="5"/>
  <c r="AS464" i="5"/>
  <c r="AI464" i="5"/>
  <c r="Y464" i="5"/>
  <c r="O464" i="5"/>
  <c r="E464" i="5"/>
  <c r="CF464" i="5"/>
  <c r="BV464" i="5"/>
  <c r="BL464" i="5"/>
  <c r="BB464" i="5"/>
  <c r="AR464" i="5"/>
  <c r="AH464" i="5"/>
  <c r="X464" i="5"/>
  <c r="N464" i="5"/>
  <c r="D464" i="5"/>
  <c r="BZ464" i="5"/>
  <c r="BP464" i="5"/>
  <c r="BF464" i="5"/>
  <c r="AV464" i="5"/>
  <c r="AL464" i="5"/>
  <c r="AB464" i="5"/>
  <c r="R464" i="5"/>
  <c r="H464" i="5"/>
  <c r="BU464" i="5"/>
  <c r="BG464" i="5"/>
  <c r="AO464" i="5"/>
  <c r="W464" i="5"/>
  <c r="I464" i="5"/>
  <c r="BT464" i="5"/>
  <c r="BE464" i="5"/>
  <c r="AN464" i="5"/>
  <c r="V464" i="5"/>
  <c r="G464" i="5"/>
  <c r="BS464" i="5"/>
  <c r="BA464" i="5"/>
  <c r="AM464" i="5"/>
  <c r="U464" i="5"/>
  <c r="CA464" i="5"/>
  <c r="BI464" i="5"/>
  <c r="AQ464" i="5"/>
  <c r="AC464" i="5"/>
  <c r="K464" i="5"/>
  <c r="CC464" i="5"/>
  <c r="AY464" i="5"/>
  <c r="AA464" i="5"/>
  <c r="CB464" i="5"/>
  <c r="AX464" i="5"/>
  <c r="T464" i="5"/>
  <c r="BY464" i="5"/>
  <c r="AW464" i="5"/>
  <c r="S464" i="5"/>
  <c r="CE464" i="5"/>
  <c r="BH464" i="5"/>
  <c r="AE464" i="5"/>
  <c r="BR464" i="5"/>
  <c r="AF464" i="5"/>
  <c r="BQ464" i="5"/>
  <c r="AD464" i="5"/>
  <c r="BO464" i="5"/>
  <c r="Q464" i="5"/>
  <c r="BK464" i="5"/>
  <c r="M464" i="5"/>
  <c r="BJ464" i="5"/>
  <c r="L464" i="5"/>
  <c r="AZ464" i="5"/>
  <c r="J464" i="5"/>
  <c r="AU464" i="5"/>
  <c r="AK464" i="5"/>
  <c r="AP464" i="5"/>
  <c r="AG464" i="5"/>
  <c r="CD464" i="5"/>
  <c r="CE73" i="5"/>
  <c r="BU73" i="5"/>
  <c r="BK73" i="5"/>
  <c r="BA73" i="5"/>
  <c r="AQ73" i="5"/>
  <c r="AG73" i="5"/>
  <c r="W73" i="5"/>
  <c r="M73" i="5"/>
  <c r="CD73" i="5"/>
  <c r="BT73" i="5"/>
  <c r="BJ73" i="5"/>
  <c r="AZ73" i="5"/>
  <c r="AP73" i="5"/>
  <c r="AF73" i="5"/>
  <c r="V73" i="5"/>
  <c r="L73" i="5"/>
  <c r="CC73" i="5"/>
  <c r="BS73" i="5"/>
  <c r="BI73" i="5"/>
  <c r="AY73" i="5"/>
  <c r="AO73" i="5"/>
  <c r="AE73" i="5"/>
  <c r="U73" i="5"/>
  <c r="K73" i="5"/>
  <c r="CF73" i="5"/>
  <c r="BV73" i="5"/>
  <c r="BL73" i="5"/>
  <c r="BB73" i="5"/>
  <c r="AR73" i="5"/>
  <c r="AH73" i="5"/>
  <c r="X73" i="5"/>
  <c r="N73" i="5"/>
  <c r="D73" i="5"/>
  <c r="BZ73" i="5"/>
  <c r="BH73" i="5"/>
  <c r="AT73" i="5"/>
  <c r="AB73" i="5"/>
  <c r="J73" i="5"/>
  <c r="BY73" i="5"/>
  <c r="BG73" i="5"/>
  <c r="AS73" i="5"/>
  <c r="AA73" i="5"/>
  <c r="I73" i="5"/>
  <c r="BX73" i="5"/>
  <c r="BF73" i="5"/>
  <c r="AN73" i="5"/>
  <c r="Z73" i="5"/>
  <c r="H73" i="5"/>
  <c r="CG73" i="5"/>
  <c r="BO73" i="5"/>
  <c r="AW73" i="5"/>
  <c r="AI73" i="5"/>
  <c r="Q73" i="5"/>
  <c r="BM73" i="5"/>
  <c r="AJ73" i="5"/>
  <c r="F73" i="5"/>
  <c r="BE73" i="5"/>
  <c r="AD73" i="5"/>
  <c r="E73" i="5"/>
  <c r="CH73" i="5"/>
  <c r="BD73" i="5"/>
  <c r="AC73" i="5"/>
  <c r="CB73" i="5"/>
  <c r="BC73" i="5"/>
  <c r="Y73" i="5"/>
  <c r="CA73" i="5"/>
  <c r="AX73" i="5"/>
  <c r="T73" i="5"/>
  <c r="BW73" i="5"/>
  <c r="AV73" i="5"/>
  <c r="S73" i="5"/>
  <c r="BR73" i="5"/>
  <c r="AU73" i="5"/>
  <c r="R73" i="5"/>
  <c r="BQ73" i="5"/>
  <c r="AM73" i="5"/>
  <c r="P73" i="5"/>
  <c r="BP73" i="5"/>
  <c r="AL73" i="5"/>
  <c r="O73" i="5"/>
  <c r="BN73" i="5"/>
  <c r="AK73" i="5"/>
  <c r="G73" i="5"/>
  <c r="CG259" i="5"/>
  <c r="BW259" i="5"/>
  <c r="BM259" i="5"/>
  <c r="BC259" i="5"/>
  <c r="AS259" i="5"/>
  <c r="AI259" i="5"/>
  <c r="Y259" i="5"/>
  <c r="O259" i="5"/>
  <c r="E259" i="5"/>
  <c r="CF259" i="5"/>
  <c r="BV259" i="5"/>
  <c r="BL259" i="5"/>
  <c r="BB259" i="5"/>
  <c r="AR259" i="5"/>
  <c r="AH259" i="5"/>
  <c r="X259" i="5"/>
  <c r="N259" i="5"/>
  <c r="D259" i="5"/>
  <c r="CE259" i="5"/>
  <c r="BZ259" i="5"/>
  <c r="BN259" i="5"/>
  <c r="AZ259" i="5"/>
  <c r="AN259" i="5"/>
  <c r="AB259" i="5"/>
  <c r="P259" i="5"/>
  <c r="BY259" i="5"/>
  <c r="BK259" i="5"/>
  <c r="AY259" i="5"/>
  <c r="AM259" i="5"/>
  <c r="AA259" i="5"/>
  <c r="M259" i="5"/>
  <c r="BX259" i="5"/>
  <c r="BJ259" i="5"/>
  <c r="AX259" i="5"/>
  <c r="AL259" i="5"/>
  <c r="Z259" i="5"/>
  <c r="L259" i="5"/>
  <c r="CA259" i="5"/>
  <c r="BO259" i="5"/>
  <c r="BA259" i="5"/>
  <c r="AO259" i="5"/>
  <c r="AC259" i="5"/>
  <c r="Q259" i="5"/>
  <c r="BQ259" i="5"/>
  <c r="AU259" i="5"/>
  <c r="W259" i="5"/>
  <c r="G259" i="5"/>
  <c r="BP259" i="5"/>
  <c r="AT259" i="5"/>
  <c r="V259" i="5"/>
  <c r="F259" i="5"/>
  <c r="CH259" i="5"/>
  <c r="BI259" i="5"/>
  <c r="AQ259" i="5"/>
  <c r="U259" i="5"/>
  <c r="CD259" i="5"/>
  <c r="BH259" i="5"/>
  <c r="AP259" i="5"/>
  <c r="T259" i="5"/>
  <c r="CC259" i="5"/>
  <c r="BG259" i="5"/>
  <c r="AK259" i="5"/>
  <c r="S259" i="5"/>
  <c r="CB259" i="5"/>
  <c r="BF259" i="5"/>
  <c r="AJ259" i="5"/>
  <c r="R259" i="5"/>
  <c r="BU259" i="5"/>
  <c r="BE259" i="5"/>
  <c r="AG259" i="5"/>
  <c r="K259" i="5"/>
  <c r="BR259" i="5"/>
  <c r="AV259" i="5"/>
  <c r="AD259" i="5"/>
  <c r="H259" i="5"/>
  <c r="J259" i="5"/>
  <c r="I259" i="5"/>
  <c r="BT259" i="5"/>
  <c r="BS259" i="5"/>
  <c r="BD259" i="5"/>
  <c r="AW259" i="5"/>
  <c r="AF259" i="5"/>
  <c r="AE259" i="5"/>
  <c r="CA327" i="5"/>
  <c r="BQ327" i="5"/>
  <c r="BG327" i="5"/>
  <c r="AW327" i="5"/>
  <c r="AM327" i="5"/>
  <c r="AC327" i="5"/>
  <c r="S327" i="5"/>
  <c r="I327" i="5"/>
  <c r="BZ327" i="5"/>
  <c r="BP327" i="5"/>
  <c r="BF327" i="5"/>
  <c r="AV327" i="5"/>
  <c r="AL327" i="5"/>
  <c r="AB327" i="5"/>
  <c r="R327" i="5"/>
  <c r="H327" i="5"/>
  <c r="BY327" i="5"/>
  <c r="BO327" i="5"/>
  <c r="BE327" i="5"/>
  <c r="AU327" i="5"/>
  <c r="AK327" i="5"/>
  <c r="AA327" i="5"/>
  <c r="Q327" i="5"/>
  <c r="G327" i="5"/>
  <c r="CB327" i="5"/>
  <c r="BL327" i="5"/>
  <c r="AY327" i="5"/>
  <c r="AI327" i="5"/>
  <c r="V327" i="5"/>
  <c r="F327" i="5"/>
  <c r="BX327" i="5"/>
  <c r="BK327" i="5"/>
  <c r="AX327" i="5"/>
  <c r="AH327" i="5"/>
  <c r="U327" i="5"/>
  <c r="E327" i="5"/>
  <c r="BW327" i="5"/>
  <c r="BJ327" i="5"/>
  <c r="AT327" i="5"/>
  <c r="AG327" i="5"/>
  <c r="T327" i="5"/>
  <c r="D327" i="5"/>
  <c r="CC327" i="5"/>
  <c r="BM327" i="5"/>
  <c r="AZ327" i="5"/>
  <c r="AJ327" i="5"/>
  <c r="W327" i="5"/>
  <c r="J327" i="5"/>
  <c r="BR327" i="5"/>
  <c r="AQ327" i="5"/>
  <c r="P327" i="5"/>
  <c r="CH327" i="5"/>
  <c r="BN327" i="5"/>
  <c r="AP327" i="5"/>
  <c r="O327" i="5"/>
  <c r="CG327" i="5"/>
  <c r="BI327" i="5"/>
  <c r="AO327" i="5"/>
  <c r="N327" i="5"/>
  <c r="CF327" i="5"/>
  <c r="BH327" i="5"/>
  <c r="AN327" i="5"/>
  <c r="M327" i="5"/>
  <c r="CE327" i="5"/>
  <c r="BD327" i="5"/>
  <c r="AF327" i="5"/>
  <c r="L327" i="5"/>
  <c r="CD327" i="5"/>
  <c r="BC327" i="5"/>
  <c r="AE327" i="5"/>
  <c r="K327" i="5"/>
  <c r="BV327" i="5"/>
  <c r="BB327" i="5"/>
  <c r="AD327" i="5"/>
  <c r="BU327" i="5"/>
  <c r="BA327" i="5"/>
  <c r="Z327" i="5"/>
  <c r="BT327" i="5"/>
  <c r="AS327" i="5"/>
  <c r="Y327" i="5"/>
  <c r="BS327" i="5"/>
  <c r="AR327" i="5"/>
  <c r="X327" i="5"/>
  <c r="CD355" i="5"/>
  <c r="BT355" i="5"/>
  <c r="BJ355" i="5"/>
  <c r="AZ355" i="5"/>
  <c r="AP355" i="5"/>
  <c r="AF355" i="5"/>
  <c r="V355" i="5"/>
  <c r="L355" i="5"/>
  <c r="CC355" i="5"/>
  <c r="BR355" i="5"/>
  <c r="BG355" i="5"/>
  <c r="AV355" i="5"/>
  <c r="AK355" i="5"/>
  <c r="Z355" i="5"/>
  <c r="O355" i="5"/>
  <c r="D355" i="5"/>
  <c r="CE355" i="5"/>
  <c r="BQ355" i="5"/>
  <c r="BE355" i="5"/>
  <c r="AS355" i="5"/>
  <c r="AG355" i="5"/>
  <c r="T355" i="5"/>
  <c r="H355" i="5"/>
  <c r="CB355" i="5"/>
  <c r="BP355" i="5"/>
  <c r="BD355" i="5"/>
  <c r="AR355" i="5"/>
  <c r="AE355" i="5"/>
  <c r="S355" i="5"/>
  <c r="G355" i="5"/>
  <c r="CA355" i="5"/>
  <c r="BO355" i="5"/>
  <c r="BC355" i="5"/>
  <c r="AQ355" i="5"/>
  <c r="AD355" i="5"/>
  <c r="R355" i="5"/>
  <c r="F355" i="5"/>
  <c r="CF355" i="5"/>
  <c r="BS355" i="5"/>
  <c r="BF355" i="5"/>
  <c r="AT355" i="5"/>
  <c r="AH355" i="5"/>
  <c r="U355" i="5"/>
  <c r="I355" i="5"/>
  <c r="BZ355" i="5"/>
  <c r="BI355" i="5"/>
  <c r="AM355" i="5"/>
  <c r="Q355" i="5"/>
  <c r="BY355" i="5"/>
  <c r="BH355" i="5"/>
  <c r="AL355" i="5"/>
  <c r="P355" i="5"/>
  <c r="BX355" i="5"/>
  <c r="BB355" i="5"/>
  <c r="AJ355" i="5"/>
  <c r="N355" i="5"/>
  <c r="BW355" i="5"/>
  <c r="BA355" i="5"/>
  <c r="AI355" i="5"/>
  <c r="M355" i="5"/>
  <c r="BV355" i="5"/>
  <c r="AY355" i="5"/>
  <c r="AC355" i="5"/>
  <c r="K355" i="5"/>
  <c r="BU355" i="5"/>
  <c r="AX355" i="5"/>
  <c r="AB355" i="5"/>
  <c r="J355" i="5"/>
  <c r="BN355" i="5"/>
  <c r="AW355" i="5"/>
  <c r="AA355" i="5"/>
  <c r="E355" i="5"/>
  <c r="BM355" i="5"/>
  <c r="AU355" i="5"/>
  <c r="Y355" i="5"/>
  <c r="CG355" i="5"/>
  <c r="BL355" i="5"/>
  <c r="BK355" i="5"/>
  <c r="CH355" i="5"/>
  <c r="X355" i="5"/>
  <c r="W355" i="5"/>
  <c r="AO355" i="5"/>
  <c r="AN355" i="5"/>
  <c r="N65" i="3"/>
  <c r="M65" i="3"/>
  <c r="N411" i="3"/>
  <c r="M411" i="3"/>
  <c r="N493" i="3"/>
  <c r="M493" i="3"/>
  <c r="N114" i="3"/>
  <c r="M114" i="3"/>
  <c r="M188" i="3"/>
  <c r="N188" i="3"/>
  <c r="N341" i="3"/>
  <c r="M341" i="3"/>
  <c r="N220" i="3"/>
  <c r="M220" i="3"/>
  <c r="CH551" i="5"/>
  <c r="BX551" i="5"/>
  <c r="BN551" i="5"/>
  <c r="BD551" i="5"/>
  <c r="AT551" i="5"/>
  <c r="AJ551" i="5"/>
  <c r="Z551" i="5"/>
  <c r="P551" i="5"/>
  <c r="F551" i="5"/>
  <c r="CG551" i="5"/>
  <c r="BW551" i="5"/>
  <c r="BM551" i="5"/>
  <c r="BC551" i="5"/>
  <c r="AS551" i="5"/>
  <c r="AI551" i="5"/>
  <c r="Y551" i="5"/>
  <c r="O551" i="5"/>
  <c r="E551" i="5"/>
  <c r="CF551" i="5"/>
  <c r="BV551" i="5"/>
  <c r="BL551" i="5"/>
  <c r="BB551" i="5"/>
  <c r="AR551" i="5"/>
  <c r="AH551" i="5"/>
  <c r="X551" i="5"/>
  <c r="N551" i="5"/>
  <c r="D551" i="5"/>
  <c r="BZ551" i="5"/>
  <c r="BP551" i="5"/>
  <c r="BF551" i="5"/>
  <c r="AV551" i="5"/>
  <c r="AL551" i="5"/>
  <c r="AB551" i="5"/>
  <c r="R551" i="5"/>
  <c r="H551" i="5"/>
  <c r="CE551" i="5"/>
  <c r="BQ551" i="5"/>
  <c r="AY551" i="5"/>
  <c r="AG551" i="5"/>
  <c r="S551" i="5"/>
  <c r="CD551" i="5"/>
  <c r="BO551" i="5"/>
  <c r="AX551" i="5"/>
  <c r="AF551" i="5"/>
  <c r="Q551" i="5"/>
  <c r="CC551" i="5"/>
  <c r="BK551" i="5"/>
  <c r="AW551" i="5"/>
  <c r="AE551" i="5"/>
  <c r="M551" i="5"/>
  <c r="CB551" i="5"/>
  <c r="BG551" i="5"/>
  <c r="AK551" i="5"/>
  <c r="J551" i="5"/>
  <c r="CA551" i="5"/>
  <c r="BE551" i="5"/>
  <c r="AD551" i="5"/>
  <c r="I551" i="5"/>
  <c r="BY551" i="5"/>
  <c r="BA551" i="5"/>
  <c r="AC551" i="5"/>
  <c r="G551" i="5"/>
  <c r="BU551" i="5"/>
  <c r="AP551" i="5"/>
  <c r="K551" i="5"/>
  <c r="BT551" i="5"/>
  <c r="AO551" i="5"/>
  <c r="BS551" i="5"/>
  <c r="AN551" i="5"/>
  <c r="AZ551" i="5"/>
  <c r="BR551" i="5"/>
  <c r="U551" i="5"/>
  <c r="BJ551" i="5"/>
  <c r="T551" i="5"/>
  <c r="BI551" i="5"/>
  <c r="L551" i="5"/>
  <c r="W551" i="5"/>
  <c r="BH551" i="5"/>
  <c r="AU551" i="5"/>
  <c r="AQ551" i="5"/>
  <c r="AM551" i="5"/>
  <c r="AA551" i="5"/>
  <c r="V551" i="5"/>
  <c r="CB529" i="5"/>
  <c r="BR529" i="5"/>
  <c r="BH529" i="5"/>
  <c r="AX529" i="5"/>
  <c r="AN529" i="5"/>
  <c r="AD529" i="5"/>
  <c r="T529" i="5"/>
  <c r="J529" i="5"/>
  <c r="CA529" i="5"/>
  <c r="BQ529" i="5"/>
  <c r="BG529" i="5"/>
  <c r="AW529" i="5"/>
  <c r="AM529" i="5"/>
  <c r="AC529" i="5"/>
  <c r="S529" i="5"/>
  <c r="I529" i="5"/>
  <c r="BZ529" i="5"/>
  <c r="BP529" i="5"/>
  <c r="BF529" i="5"/>
  <c r="AV529" i="5"/>
  <c r="AL529" i="5"/>
  <c r="AB529" i="5"/>
  <c r="R529" i="5"/>
  <c r="H529" i="5"/>
  <c r="CD529" i="5"/>
  <c r="BT529" i="5"/>
  <c r="BJ529" i="5"/>
  <c r="AZ529" i="5"/>
  <c r="AP529" i="5"/>
  <c r="AF529" i="5"/>
  <c r="V529" i="5"/>
  <c r="L529" i="5"/>
  <c r="BW529" i="5"/>
  <c r="BE529" i="5"/>
  <c r="AQ529" i="5"/>
  <c r="Y529" i="5"/>
  <c r="G529" i="5"/>
  <c r="BV529" i="5"/>
  <c r="BD529" i="5"/>
  <c r="AO529" i="5"/>
  <c r="X529" i="5"/>
  <c r="F529" i="5"/>
  <c r="BU529" i="5"/>
  <c r="BC529" i="5"/>
  <c r="AK529" i="5"/>
  <c r="W529" i="5"/>
  <c r="E529" i="5"/>
  <c r="BY529" i="5"/>
  <c r="BK529" i="5"/>
  <c r="AS529" i="5"/>
  <c r="AA529" i="5"/>
  <c r="M529" i="5"/>
  <c r="CG529" i="5"/>
  <c r="BI529" i="5"/>
  <c r="AG529" i="5"/>
  <c r="CF529" i="5"/>
  <c r="BB529" i="5"/>
  <c r="AE529" i="5"/>
  <c r="CE529" i="5"/>
  <c r="BA529" i="5"/>
  <c r="Z529" i="5"/>
  <c r="BM529" i="5"/>
  <c r="AI529" i="5"/>
  <c r="K529" i="5"/>
  <c r="BS529" i="5"/>
  <c r="U529" i="5"/>
  <c r="BO529" i="5"/>
  <c r="Q529" i="5"/>
  <c r="BN529" i="5"/>
  <c r="P529" i="5"/>
  <c r="CC529" i="5"/>
  <c r="AJ529" i="5"/>
  <c r="BL529" i="5"/>
  <c r="AY529" i="5"/>
  <c r="AU529" i="5"/>
  <c r="AT529" i="5"/>
  <c r="AR529" i="5"/>
  <c r="CH529" i="5"/>
  <c r="D529" i="5"/>
  <c r="N529" i="5"/>
  <c r="AH529" i="5"/>
  <c r="BX529" i="5"/>
  <c r="O529" i="5"/>
  <c r="BZ239" i="5"/>
  <c r="BP239" i="5"/>
  <c r="BF239" i="5"/>
  <c r="AV239" i="5"/>
  <c r="AL239" i="5"/>
  <c r="AB239" i="5"/>
  <c r="R239" i="5"/>
  <c r="H239" i="5"/>
  <c r="BY239" i="5"/>
  <c r="BO239" i="5"/>
  <c r="BE239" i="5"/>
  <c r="AU239" i="5"/>
  <c r="AK239" i="5"/>
  <c r="AA239" i="5"/>
  <c r="Q239" i="5"/>
  <c r="G239" i="5"/>
  <c r="CH239" i="5"/>
  <c r="BX239" i="5"/>
  <c r="BN239" i="5"/>
  <c r="BD239" i="5"/>
  <c r="AT239" i="5"/>
  <c r="AJ239" i="5"/>
  <c r="Z239" i="5"/>
  <c r="P239" i="5"/>
  <c r="F239" i="5"/>
  <c r="CA239" i="5"/>
  <c r="BQ239" i="5"/>
  <c r="BG239" i="5"/>
  <c r="AW239" i="5"/>
  <c r="AM239" i="5"/>
  <c r="AC239" i="5"/>
  <c r="S239" i="5"/>
  <c r="I239" i="5"/>
  <c r="BW239" i="5"/>
  <c r="BI239" i="5"/>
  <c r="AQ239" i="5"/>
  <c r="Y239" i="5"/>
  <c r="K239" i="5"/>
  <c r="BV239" i="5"/>
  <c r="BH239" i="5"/>
  <c r="AP239" i="5"/>
  <c r="X239" i="5"/>
  <c r="J239" i="5"/>
  <c r="BU239" i="5"/>
  <c r="BC239" i="5"/>
  <c r="AO239" i="5"/>
  <c r="W239" i="5"/>
  <c r="E239" i="5"/>
  <c r="CB239" i="5"/>
  <c r="BJ239" i="5"/>
  <c r="AR239" i="5"/>
  <c r="AD239" i="5"/>
  <c r="L239" i="5"/>
  <c r="BL239" i="5"/>
  <c r="AH239" i="5"/>
  <c r="D239" i="5"/>
  <c r="CG239" i="5"/>
  <c r="BK239" i="5"/>
  <c r="AG239" i="5"/>
  <c r="CF239" i="5"/>
  <c r="BB239" i="5"/>
  <c r="AF239" i="5"/>
  <c r="BR239" i="5"/>
  <c r="AN239" i="5"/>
  <c r="N239" i="5"/>
  <c r="AY239" i="5"/>
  <c r="AX239" i="5"/>
  <c r="CE239" i="5"/>
  <c r="AS239" i="5"/>
  <c r="CD239" i="5"/>
  <c r="AI239" i="5"/>
  <c r="CC239" i="5"/>
  <c r="AE239" i="5"/>
  <c r="BT239" i="5"/>
  <c r="V239" i="5"/>
  <c r="BA239" i="5"/>
  <c r="O239" i="5"/>
  <c r="AZ239" i="5"/>
  <c r="U239" i="5"/>
  <c r="T239" i="5"/>
  <c r="M239" i="5"/>
  <c r="BS239" i="5"/>
  <c r="BM239" i="5"/>
  <c r="CG321" i="5"/>
  <c r="BW321" i="5"/>
  <c r="BM321" i="5"/>
  <c r="BC321" i="5"/>
  <c r="AS321" i="5"/>
  <c r="AI321" i="5"/>
  <c r="Y321" i="5"/>
  <c r="O321" i="5"/>
  <c r="E321" i="5"/>
  <c r="CF321" i="5"/>
  <c r="BV321" i="5"/>
  <c r="BL321" i="5"/>
  <c r="BB321" i="5"/>
  <c r="AR321" i="5"/>
  <c r="AH321" i="5"/>
  <c r="X321" i="5"/>
  <c r="N321" i="5"/>
  <c r="D321" i="5"/>
  <c r="CE321" i="5"/>
  <c r="BU321" i="5"/>
  <c r="BK321" i="5"/>
  <c r="BA321" i="5"/>
  <c r="AQ321" i="5"/>
  <c r="AG321" i="5"/>
  <c r="W321" i="5"/>
  <c r="M321" i="5"/>
  <c r="CB321" i="5"/>
  <c r="BO321" i="5"/>
  <c r="AY321" i="5"/>
  <c r="AL321" i="5"/>
  <c r="V321" i="5"/>
  <c r="I321" i="5"/>
  <c r="CA321" i="5"/>
  <c r="BN321" i="5"/>
  <c r="AX321" i="5"/>
  <c r="AK321" i="5"/>
  <c r="U321" i="5"/>
  <c r="H321" i="5"/>
  <c r="BZ321" i="5"/>
  <c r="BJ321" i="5"/>
  <c r="AW321" i="5"/>
  <c r="AJ321" i="5"/>
  <c r="T321" i="5"/>
  <c r="G321" i="5"/>
  <c r="CC321" i="5"/>
  <c r="BP321" i="5"/>
  <c r="AZ321" i="5"/>
  <c r="AM321" i="5"/>
  <c r="Z321" i="5"/>
  <c r="J321" i="5"/>
  <c r="CH321" i="5"/>
  <c r="BG321" i="5"/>
  <c r="AF321" i="5"/>
  <c r="L321" i="5"/>
  <c r="CD321" i="5"/>
  <c r="BF321" i="5"/>
  <c r="AE321" i="5"/>
  <c r="K321" i="5"/>
  <c r="BY321" i="5"/>
  <c r="BE321" i="5"/>
  <c r="AD321" i="5"/>
  <c r="F321" i="5"/>
  <c r="BX321" i="5"/>
  <c r="BD321" i="5"/>
  <c r="AC321" i="5"/>
  <c r="BT321" i="5"/>
  <c r="AV321" i="5"/>
  <c r="AB321" i="5"/>
  <c r="BS321" i="5"/>
  <c r="AU321" i="5"/>
  <c r="AA321" i="5"/>
  <c r="BR321" i="5"/>
  <c r="AT321" i="5"/>
  <c r="S321" i="5"/>
  <c r="BQ321" i="5"/>
  <c r="AP321" i="5"/>
  <c r="R321" i="5"/>
  <c r="BI321" i="5"/>
  <c r="AO321" i="5"/>
  <c r="Q321" i="5"/>
  <c r="BH321" i="5"/>
  <c r="AN321" i="5"/>
  <c r="P321" i="5"/>
  <c r="CE393" i="5"/>
  <c r="BU393" i="5"/>
  <c r="BK393" i="5"/>
  <c r="BA393" i="5"/>
  <c r="AQ393" i="5"/>
  <c r="AG393" i="5"/>
  <c r="W393" i="5"/>
  <c r="M393" i="5"/>
  <c r="BX393" i="5"/>
  <c r="BM393" i="5"/>
  <c r="BB393" i="5"/>
  <c r="AP393" i="5"/>
  <c r="AE393" i="5"/>
  <c r="T393" i="5"/>
  <c r="I393" i="5"/>
  <c r="CH393" i="5"/>
  <c r="BW393" i="5"/>
  <c r="BL393" i="5"/>
  <c r="AZ393" i="5"/>
  <c r="AO393" i="5"/>
  <c r="AD393" i="5"/>
  <c r="S393" i="5"/>
  <c r="H393" i="5"/>
  <c r="CG393" i="5"/>
  <c r="BV393" i="5"/>
  <c r="BJ393" i="5"/>
  <c r="AY393" i="5"/>
  <c r="AN393" i="5"/>
  <c r="AC393" i="5"/>
  <c r="R393" i="5"/>
  <c r="G393" i="5"/>
  <c r="BZ393" i="5"/>
  <c r="BO393" i="5"/>
  <c r="BD393" i="5"/>
  <c r="AS393" i="5"/>
  <c r="AH393" i="5"/>
  <c r="V393" i="5"/>
  <c r="K393" i="5"/>
  <c r="CF393" i="5"/>
  <c r="BP393" i="5"/>
  <c r="AV393" i="5"/>
  <c r="AB393" i="5"/>
  <c r="L393" i="5"/>
  <c r="CD393" i="5"/>
  <c r="BN393" i="5"/>
  <c r="AU393" i="5"/>
  <c r="AA393" i="5"/>
  <c r="J393" i="5"/>
  <c r="CC393" i="5"/>
  <c r="BI393" i="5"/>
  <c r="AT393" i="5"/>
  <c r="Z393" i="5"/>
  <c r="F393" i="5"/>
  <c r="BR393" i="5"/>
  <c r="AX393" i="5"/>
  <c r="AI393" i="5"/>
  <c r="O393" i="5"/>
  <c r="BF393" i="5"/>
  <c r="Y393" i="5"/>
  <c r="BE393" i="5"/>
  <c r="X393" i="5"/>
  <c r="CB393" i="5"/>
  <c r="BC393" i="5"/>
  <c r="U393" i="5"/>
  <c r="BG393" i="5"/>
  <c r="AF393" i="5"/>
  <c r="AW393" i="5"/>
  <c r="D393" i="5"/>
  <c r="AR393" i="5"/>
  <c r="AM393" i="5"/>
  <c r="BH393" i="5"/>
  <c r="E393" i="5"/>
  <c r="BY393" i="5"/>
  <c r="BT393" i="5"/>
  <c r="BS393" i="5"/>
  <c r="BQ393" i="5"/>
  <c r="AL393" i="5"/>
  <c r="AK393" i="5"/>
  <c r="AJ393" i="5"/>
  <c r="Q393" i="5"/>
  <c r="P393" i="5"/>
  <c r="CA393" i="5"/>
  <c r="N393" i="5"/>
  <c r="CC75" i="5"/>
  <c r="BS75" i="5"/>
  <c r="BI75" i="5"/>
  <c r="AY75" i="5"/>
  <c r="AO75" i="5"/>
  <c r="AE75" i="5"/>
  <c r="U75" i="5"/>
  <c r="K75" i="5"/>
  <c r="CB75" i="5"/>
  <c r="BR75" i="5"/>
  <c r="BH75" i="5"/>
  <c r="AX75" i="5"/>
  <c r="AN75" i="5"/>
  <c r="AD75" i="5"/>
  <c r="T75" i="5"/>
  <c r="J75" i="5"/>
  <c r="CA75" i="5"/>
  <c r="BQ75" i="5"/>
  <c r="BG75" i="5"/>
  <c r="AW75" i="5"/>
  <c r="AM75" i="5"/>
  <c r="AC75" i="5"/>
  <c r="S75" i="5"/>
  <c r="I75" i="5"/>
  <c r="CD75" i="5"/>
  <c r="BT75" i="5"/>
  <c r="BJ75" i="5"/>
  <c r="AZ75" i="5"/>
  <c r="AP75" i="5"/>
  <c r="AF75" i="5"/>
  <c r="V75" i="5"/>
  <c r="L75" i="5"/>
  <c r="BV75" i="5"/>
  <c r="BD75" i="5"/>
  <c r="AL75" i="5"/>
  <c r="X75" i="5"/>
  <c r="F75" i="5"/>
  <c r="BU75" i="5"/>
  <c r="BC75" i="5"/>
  <c r="AK75" i="5"/>
  <c r="W75" i="5"/>
  <c r="E75" i="5"/>
  <c r="CH75" i="5"/>
  <c r="BP75" i="5"/>
  <c r="BB75" i="5"/>
  <c r="AJ75" i="5"/>
  <c r="R75" i="5"/>
  <c r="D75" i="5"/>
  <c r="BY75" i="5"/>
  <c r="BK75" i="5"/>
  <c r="AS75" i="5"/>
  <c r="AA75" i="5"/>
  <c r="M75" i="5"/>
  <c r="CF75" i="5"/>
  <c r="BE75" i="5"/>
  <c r="AB75" i="5"/>
  <c r="CE75" i="5"/>
  <c r="BA75" i="5"/>
  <c r="Z75" i="5"/>
  <c r="BZ75" i="5"/>
  <c r="AV75" i="5"/>
  <c r="Y75" i="5"/>
  <c r="BX75" i="5"/>
  <c r="AU75" i="5"/>
  <c r="Q75" i="5"/>
  <c r="BW75" i="5"/>
  <c r="AT75" i="5"/>
  <c r="P75" i="5"/>
  <c r="BO75" i="5"/>
  <c r="AR75" i="5"/>
  <c r="O75" i="5"/>
  <c r="BN75" i="5"/>
  <c r="AQ75" i="5"/>
  <c r="N75" i="5"/>
  <c r="BM75" i="5"/>
  <c r="AI75" i="5"/>
  <c r="H75" i="5"/>
  <c r="BL75" i="5"/>
  <c r="AH75" i="5"/>
  <c r="G75" i="5"/>
  <c r="CG75" i="5"/>
  <c r="BF75" i="5"/>
  <c r="AG75" i="5"/>
  <c r="N177" i="3"/>
  <c r="M177" i="3"/>
  <c r="N109" i="3"/>
  <c r="M109" i="3"/>
  <c r="N173" i="3"/>
  <c r="M173" i="3"/>
  <c r="CG296" i="5"/>
  <c r="BW296" i="5"/>
  <c r="BM296" i="5"/>
  <c r="BC296" i="5"/>
  <c r="AS296" i="5"/>
  <c r="AI296" i="5"/>
  <c r="Y296" i="5"/>
  <c r="O296" i="5"/>
  <c r="E296" i="5"/>
  <c r="CF296" i="5"/>
  <c r="BV296" i="5"/>
  <c r="BL296" i="5"/>
  <c r="BB296" i="5"/>
  <c r="AR296" i="5"/>
  <c r="AH296" i="5"/>
  <c r="X296" i="5"/>
  <c r="N296" i="5"/>
  <c r="CE296" i="5"/>
  <c r="BU296" i="5"/>
  <c r="BK296" i="5"/>
  <c r="BA296" i="5"/>
  <c r="AQ296" i="5"/>
  <c r="AG296" i="5"/>
  <c r="W296" i="5"/>
  <c r="M296" i="5"/>
  <c r="CA296" i="5"/>
  <c r="BN296" i="5"/>
  <c r="AX296" i="5"/>
  <c r="AK296" i="5"/>
  <c r="U296" i="5"/>
  <c r="H296" i="5"/>
  <c r="BZ296" i="5"/>
  <c r="BJ296" i="5"/>
  <c r="AW296" i="5"/>
  <c r="AJ296" i="5"/>
  <c r="T296" i="5"/>
  <c r="G296" i="5"/>
  <c r="BY296" i="5"/>
  <c r="BI296" i="5"/>
  <c r="AV296" i="5"/>
  <c r="AF296" i="5"/>
  <c r="S296" i="5"/>
  <c r="F296" i="5"/>
  <c r="CB296" i="5"/>
  <c r="BO296" i="5"/>
  <c r="AY296" i="5"/>
  <c r="AL296" i="5"/>
  <c r="V296" i="5"/>
  <c r="I296" i="5"/>
  <c r="BR296" i="5"/>
  <c r="AT296" i="5"/>
  <c r="Z296" i="5"/>
  <c r="BQ296" i="5"/>
  <c r="AP296" i="5"/>
  <c r="R296" i="5"/>
  <c r="BP296" i="5"/>
  <c r="AO296" i="5"/>
  <c r="Q296" i="5"/>
  <c r="BS296" i="5"/>
  <c r="AU296" i="5"/>
  <c r="AA296" i="5"/>
  <c r="BF296" i="5"/>
  <c r="P296" i="5"/>
  <c r="BE296" i="5"/>
  <c r="L296" i="5"/>
  <c r="BD296" i="5"/>
  <c r="K296" i="5"/>
  <c r="CH296" i="5"/>
  <c r="AZ296" i="5"/>
  <c r="J296" i="5"/>
  <c r="CD296" i="5"/>
  <c r="AN296" i="5"/>
  <c r="D296" i="5"/>
  <c r="CC296" i="5"/>
  <c r="AM296" i="5"/>
  <c r="BX296" i="5"/>
  <c r="AE296" i="5"/>
  <c r="BT296" i="5"/>
  <c r="AD296" i="5"/>
  <c r="BH296" i="5"/>
  <c r="AC296" i="5"/>
  <c r="BG296" i="5"/>
  <c r="AB296" i="5"/>
  <c r="CA322" i="5"/>
  <c r="BQ322" i="5"/>
  <c r="BG322" i="5"/>
  <c r="AW322" i="5"/>
  <c r="AM322" i="5"/>
  <c r="AC322" i="5"/>
  <c r="S322" i="5"/>
  <c r="I322" i="5"/>
  <c r="BZ322" i="5"/>
  <c r="BP322" i="5"/>
  <c r="BF322" i="5"/>
  <c r="AV322" i="5"/>
  <c r="AL322" i="5"/>
  <c r="AB322" i="5"/>
  <c r="R322" i="5"/>
  <c r="H322" i="5"/>
  <c r="BY322" i="5"/>
  <c r="BO322" i="5"/>
  <c r="BE322" i="5"/>
  <c r="AU322" i="5"/>
  <c r="AK322" i="5"/>
  <c r="AA322" i="5"/>
  <c r="Q322" i="5"/>
  <c r="G322" i="5"/>
  <c r="CC322" i="5"/>
  <c r="BM322" i="5"/>
  <c r="AZ322" i="5"/>
  <c r="AJ322" i="5"/>
  <c r="W322" i="5"/>
  <c r="J322" i="5"/>
  <c r="CB322" i="5"/>
  <c r="BL322" i="5"/>
  <c r="AY322" i="5"/>
  <c r="AI322" i="5"/>
  <c r="V322" i="5"/>
  <c r="F322" i="5"/>
  <c r="BX322" i="5"/>
  <c r="BK322" i="5"/>
  <c r="AX322" i="5"/>
  <c r="AH322" i="5"/>
  <c r="U322" i="5"/>
  <c r="E322" i="5"/>
  <c r="CD322" i="5"/>
  <c r="BN322" i="5"/>
  <c r="BA322" i="5"/>
  <c r="AN322" i="5"/>
  <c r="X322" i="5"/>
  <c r="K322" i="5"/>
  <c r="BS322" i="5"/>
  <c r="AR322" i="5"/>
  <c r="T322" i="5"/>
  <c r="BR322" i="5"/>
  <c r="AQ322" i="5"/>
  <c r="P322" i="5"/>
  <c r="CH322" i="5"/>
  <c r="BJ322" i="5"/>
  <c r="AP322" i="5"/>
  <c r="O322" i="5"/>
  <c r="CG322" i="5"/>
  <c r="BI322" i="5"/>
  <c r="AO322" i="5"/>
  <c r="N322" i="5"/>
  <c r="CF322" i="5"/>
  <c r="BH322" i="5"/>
  <c r="AG322" i="5"/>
  <c r="M322" i="5"/>
  <c r="CE322" i="5"/>
  <c r="BD322" i="5"/>
  <c r="AF322" i="5"/>
  <c r="L322" i="5"/>
  <c r="BW322" i="5"/>
  <c r="BC322" i="5"/>
  <c r="AE322" i="5"/>
  <c r="D322" i="5"/>
  <c r="BV322" i="5"/>
  <c r="BB322" i="5"/>
  <c r="AD322" i="5"/>
  <c r="BU322" i="5"/>
  <c r="AT322" i="5"/>
  <c r="Z322" i="5"/>
  <c r="BT322" i="5"/>
  <c r="AS322" i="5"/>
  <c r="Y322" i="5"/>
  <c r="N16" i="3"/>
  <c r="M16" i="3"/>
  <c r="L213" i="3"/>
  <c r="N61" i="3"/>
  <c r="M61" i="3"/>
  <c r="N311" i="3"/>
  <c r="M311" i="3"/>
  <c r="N392" i="3"/>
  <c r="M392" i="3"/>
  <c r="M92" i="3"/>
  <c r="N92" i="3"/>
  <c r="L393" i="3"/>
  <c r="L467" i="3"/>
  <c r="L34" i="3"/>
  <c r="N50" i="3"/>
  <c r="M50" i="3"/>
  <c r="N402" i="3"/>
  <c r="M402" i="3"/>
  <c r="N419" i="3"/>
  <c r="M419" i="3"/>
  <c r="L142" i="3"/>
  <c r="L241" i="3"/>
  <c r="N491" i="3"/>
  <c r="M491" i="3"/>
  <c r="L93" i="3"/>
  <c r="N473" i="3"/>
  <c r="M473" i="3"/>
  <c r="CB503" i="5"/>
  <c r="BR503" i="5"/>
  <c r="BH503" i="5"/>
  <c r="AX503" i="5"/>
  <c r="AN503" i="5"/>
  <c r="AD503" i="5"/>
  <c r="T503" i="5"/>
  <c r="J503" i="5"/>
  <c r="CA503" i="5"/>
  <c r="BQ503" i="5"/>
  <c r="BG503" i="5"/>
  <c r="AW503" i="5"/>
  <c r="AM503" i="5"/>
  <c r="AC503" i="5"/>
  <c r="S503" i="5"/>
  <c r="I503" i="5"/>
  <c r="BZ503" i="5"/>
  <c r="BP503" i="5"/>
  <c r="BF503" i="5"/>
  <c r="AV503" i="5"/>
  <c r="AL503" i="5"/>
  <c r="AB503" i="5"/>
  <c r="R503" i="5"/>
  <c r="H503" i="5"/>
  <c r="CD503" i="5"/>
  <c r="BT503" i="5"/>
  <c r="BJ503" i="5"/>
  <c r="AZ503" i="5"/>
  <c r="AP503" i="5"/>
  <c r="AF503" i="5"/>
  <c r="V503" i="5"/>
  <c r="L503" i="5"/>
  <c r="CG503" i="5"/>
  <c r="BO503" i="5"/>
  <c r="BA503" i="5"/>
  <c r="AI503" i="5"/>
  <c r="Q503" i="5"/>
  <c r="CF503" i="5"/>
  <c r="BN503" i="5"/>
  <c r="AY503" i="5"/>
  <c r="AH503" i="5"/>
  <c r="P503" i="5"/>
  <c r="CE503" i="5"/>
  <c r="BM503" i="5"/>
  <c r="AU503" i="5"/>
  <c r="AG503" i="5"/>
  <c r="O503" i="5"/>
  <c r="CC503" i="5"/>
  <c r="BL503" i="5"/>
  <c r="AT503" i="5"/>
  <c r="AE503" i="5"/>
  <c r="N503" i="5"/>
  <c r="BY503" i="5"/>
  <c r="BK503" i="5"/>
  <c r="AS503" i="5"/>
  <c r="AA503" i="5"/>
  <c r="BU503" i="5"/>
  <c r="BC503" i="5"/>
  <c r="AK503" i="5"/>
  <c r="W503" i="5"/>
  <c r="E503" i="5"/>
  <c r="BV503" i="5"/>
  <c r="Z503" i="5"/>
  <c r="BS503" i="5"/>
  <c r="Y503" i="5"/>
  <c r="BI503" i="5"/>
  <c r="X503" i="5"/>
  <c r="BX503" i="5"/>
  <c r="AO503" i="5"/>
  <c r="D503" i="5"/>
  <c r="AQ503" i="5"/>
  <c r="AJ503" i="5"/>
  <c r="U503" i="5"/>
  <c r="M503" i="5"/>
  <c r="CH503" i="5"/>
  <c r="K503" i="5"/>
  <c r="BW503" i="5"/>
  <c r="G503" i="5"/>
  <c r="BE503" i="5"/>
  <c r="F503" i="5"/>
  <c r="BD503" i="5"/>
  <c r="BB503" i="5"/>
  <c r="AR503" i="5"/>
  <c r="CD453" i="5"/>
  <c r="BT453" i="5"/>
  <c r="BJ453" i="5"/>
  <c r="AZ453" i="5"/>
  <c r="AP453" i="5"/>
  <c r="AF453" i="5"/>
  <c r="V453" i="5"/>
  <c r="L453" i="5"/>
  <c r="CE453" i="5"/>
  <c r="BS453" i="5"/>
  <c r="BH453" i="5"/>
  <c r="AW453" i="5"/>
  <c r="AL453" i="5"/>
  <c r="AA453" i="5"/>
  <c r="P453" i="5"/>
  <c r="E453" i="5"/>
  <c r="CC453" i="5"/>
  <c r="BR453" i="5"/>
  <c r="BG453" i="5"/>
  <c r="AV453" i="5"/>
  <c r="AK453" i="5"/>
  <c r="Z453" i="5"/>
  <c r="O453" i="5"/>
  <c r="D453" i="5"/>
  <c r="CB453" i="5"/>
  <c r="BQ453" i="5"/>
  <c r="BF453" i="5"/>
  <c r="AU453" i="5"/>
  <c r="AJ453" i="5"/>
  <c r="Y453" i="5"/>
  <c r="N453" i="5"/>
  <c r="CG453" i="5"/>
  <c r="BV453" i="5"/>
  <c r="BK453" i="5"/>
  <c r="AY453" i="5"/>
  <c r="AN453" i="5"/>
  <c r="AC453" i="5"/>
  <c r="R453" i="5"/>
  <c r="G453" i="5"/>
  <c r="BX453" i="5"/>
  <c r="BD453" i="5"/>
  <c r="AM453" i="5"/>
  <c r="T453" i="5"/>
  <c r="BW453" i="5"/>
  <c r="BC453" i="5"/>
  <c r="AI453" i="5"/>
  <c r="S453" i="5"/>
  <c r="BU453" i="5"/>
  <c r="BB453" i="5"/>
  <c r="AH453" i="5"/>
  <c r="Q453" i="5"/>
  <c r="BZ453" i="5"/>
  <c r="BI453" i="5"/>
  <c r="AQ453" i="5"/>
  <c r="W453" i="5"/>
  <c r="F453" i="5"/>
  <c r="BL453" i="5"/>
  <c r="AD453" i="5"/>
  <c r="BE453" i="5"/>
  <c r="AB453" i="5"/>
  <c r="CH453" i="5"/>
  <c r="BA453" i="5"/>
  <c r="X453" i="5"/>
  <c r="CF453" i="5"/>
  <c r="AX453" i="5"/>
  <c r="U453" i="5"/>
  <c r="CA453" i="5"/>
  <c r="AT453" i="5"/>
  <c r="M453" i="5"/>
  <c r="BY453" i="5"/>
  <c r="AS453" i="5"/>
  <c r="K453" i="5"/>
  <c r="BP453" i="5"/>
  <c r="AR453" i="5"/>
  <c r="J453" i="5"/>
  <c r="BN453" i="5"/>
  <c r="AG453" i="5"/>
  <c r="H453" i="5"/>
  <c r="BO453" i="5"/>
  <c r="I453" i="5"/>
  <c r="AO453" i="5"/>
  <c r="AE453" i="5"/>
  <c r="BM453" i="5"/>
  <c r="CE276" i="5"/>
  <c r="BU276" i="5"/>
  <c r="BK276" i="5"/>
  <c r="BA276" i="5"/>
  <c r="AQ276" i="5"/>
  <c r="AG276" i="5"/>
  <c r="W276" i="5"/>
  <c r="M276" i="5"/>
  <c r="CD276" i="5"/>
  <c r="BT276" i="5"/>
  <c r="BJ276" i="5"/>
  <c r="AZ276" i="5"/>
  <c r="AP276" i="5"/>
  <c r="AF276" i="5"/>
  <c r="V276" i="5"/>
  <c r="L276" i="5"/>
  <c r="CC276" i="5"/>
  <c r="BS276" i="5"/>
  <c r="BI276" i="5"/>
  <c r="AY276" i="5"/>
  <c r="AO276" i="5"/>
  <c r="AE276" i="5"/>
  <c r="U276" i="5"/>
  <c r="K276" i="5"/>
  <c r="CF276" i="5"/>
  <c r="BV276" i="5"/>
  <c r="BL276" i="5"/>
  <c r="BB276" i="5"/>
  <c r="AR276" i="5"/>
  <c r="AH276" i="5"/>
  <c r="X276" i="5"/>
  <c r="N276" i="5"/>
  <c r="D276" i="5"/>
  <c r="BQ276" i="5"/>
  <c r="BC276" i="5"/>
  <c r="AK276" i="5"/>
  <c r="S276" i="5"/>
  <c r="E276" i="5"/>
  <c r="CH276" i="5"/>
  <c r="BP276" i="5"/>
  <c r="AX276" i="5"/>
  <c r="AJ276" i="5"/>
  <c r="R276" i="5"/>
  <c r="CG276" i="5"/>
  <c r="BO276" i="5"/>
  <c r="AW276" i="5"/>
  <c r="AI276" i="5"/>
  <c r="Q276" i="5"/>
  <c r="BR276" i="5"/>
  <c r="BD276" i="5"/>
  <c r="AL276" i="5"/>
  <c r="T276" i="5"/>
  <c r="F276" i="5"/>
  <c r="BH276" i="5"/>
  <c r="AD276" i="5"/>
  <c r="H276" i="5"/>
  <c r="BG276" i="5"/>
  <c r="AC276" i="5"/>
  <c r="G276" i="5"/>
  <c r="CB276" i="5"/>
  <c r="BF276" i="5"/>
  <c r="AB276" i="5"/>
  <c r="CA276" i="5"/>
  <c r="BE276" i="5"/>
  <c r="AA276" i="5"/>
  <c r="BZ276" i="5"/>
  <c r="AV276" i="5"/>
  <c r="Z276" i="5"/>
  <c r="BY276" i="5"/>
  <c r="AU276" i="5"/>
  <c r="Y276" i="5"/>
  <c r="BX276" i="5"/>
  <c r="AT276" i="5"/>
  <c r="P276" i="5"/>
  <c r="BM276" i="5"/>
  <c r="AM276" i="5"/>
  <c r="I276" i="5"/>
  <c r="AS276" i="5"/>
  <c r="AN276" i="5"/>
  <c r="O276" i="5"/>
  <c r="J276" i="5"/>
  <c r="BW276" i="5"/>
  <c r="BN276" i="5"/>
  <c r="CC320" i="5"/>
  <c r="BS320" i="5"/>
  <c r="BI320" i="5"/>
  <c r="AY320" i="5"/>
  <c r="AO320" i="5"/>
  <c r="AE320" i="5"/>
  <c r="U320" i="5"/>
  <c r="K320" i="5"/>
  <c r="CB320" i="5"/>
  <c r="BR320" i="5"/>
  <c r="BH320" i="5"/>
  <c r="AX320" i="5"/>
  <c r="AN320" i="5"/>
  <c r="AD320" i="5"/>
  <c r="T320" i="5"/>
  <c r="J320" i="5"/>
  <c r="CA320" i="5"/>
  <c r="BQ320" i="5"/>
  <c r="BG320" i="5"/>
  <c r="AW320" i="5"/>
  <c r="AM320" i="5"/>
  <c r="AC320" i="5"/>
  <c r="S320" i="5"/>
  <c r="I320" i="5"/>
  <c r="CD320" i="5"/>
  <c r="BN320" i="5"/>
  <c r="BA320" i="5"/>
  <c r="AK320" i="5"/>
  <c r="X320" i="5"/>
  <c r="H320" i="5"/>
  <c r="BZ320" i="5"/>
  <c r="BM320" i="5"/>
  <c r="AZ320" i="5"/>
  <c r="AJ320" i="5"/>
  <c r="W320" i="5"/>
  <c r="G320" i="5"/>
  <c r="BY320" i="5"/>
  <c r="BL320" i="5"/>
  <c r="AV320" i="5"/>
  <c r="AI320" i="5"/>
  <c r="V320" i="5"/>
  <c r="F320" i="5"/>
  <c r="CE320" i="5"/>
  <c r="BO320" i="5"/>
  <c r="BB320" i="5"/>
  <c r="AL320" i="5"/>
  <c r="Y320" i="5"/>
  <c r="L320" i="5"/>
  <c r="BV320" i="5"/>
  <c r="AU320" i="5"/>
  <c r="AA320" i="5"/>
  <c r="BU320" i="5"/>
  <c r="AT320" i="5"/>
  <c r="Z320" i="5"/>
  <c r="BT320" i="5"/>
  <c r="AS320" i="5"/>
  <c r="R320" i="5"/>
  <c r="BP320" i="5"/>
  <c r="AR320" i="5"/>
  <c r="Q320" i="5"/>
  <c r="BK320" i="5"/>
  <c r="AQ320" i="5"/>
  <c r="P320" i="5"/>
  <c r="CH320" i="5"/>
  <c r="BJ320" i="5"/>
  <c r="AP320" i="5"/>
  <c r="O320" i="5"/>
  <c r="CG320" i="5"/>
  <c r="BF320" i="5"/>
  <c r="AH320" i="5"/>
  <c r="N320" i="5"/>
  <c r="CF320" i="5"/>
  <c r="BE320" i="5"/>
  <c r="AG320" i="5"/>
  <c r="M320" i="5"/>
  <c r="BX320" i="5"/>
  <c r="BD320" i="5"/>
  <c r="AF320" i="5"/>
  <c r="E320" i="5"/>
  <c r="BW320" i="5"/>
  <c r="BC320" i="5"/>
  <c r="AB320" i="5"/>
  <c r="D320" i="5"/>
  <c r="BZ420" i="5"/>
  <c r="BP420" i="5"/>
  <c r="BF420" i="5"/>
  <c r="AV420" i="5"/>
  <c r="AL420" i="5"/>
  <c r="AB420" i="5"/>
  <c r="R420" i="5"/>
  <c r="H420" i="5"/>
  <c r="BY420" i="5"/>
  <c r="BO420" i="5"/>
  <c r="BE420" i="5"/>
  <c r="AU420" i="5"/>
  <c r="AK420" i="5"/>
  <c r="AA420" i="5"/>
  <c r="Q420" i="5"/>
  <c r="G420" i="5"/>
  <c r="CH420" i="5"/>
  <c r="BX420" i="5"/>
  <c r="BN420" i="5"/>
  <c r="BD420" i="5"/>
  <c r="AT420" i="5"/>
  <c r="AJ420" i="5"/>
  <c r="Z420" i="5"/>
  <c r="P420" i="5"/>
  <c r="F420" i="5"/>
  <c r="CB420" i="5"/>
  <c r="BR420" i="5"/>
  <c r="BH420" i="5"/>
  <c r="CC420" i="5"/>
  <c r="BK420" i="5"/>
  <c r="AW420" i="5"/>
  <c r="AG420" i="5"/>
  <c r="T420" i="5"/>
  <c r="D420" i="5"/>
  <c r="CA420" i="5"/>
  <c r="BJ420" i="5"/>
  <c r="AS420" i="5"/>
  <c r="AF420" i="5"/>
  <c r="S420" i="5"/>
  <c r="BW420" i="5"/>
  <c r="BI420" i="5"/>
  <c r="AR420" i="5"/>
  <c r="AE420" i="5"/>
  <c r="O420" i="5"/>
  <c r="CE420" i="5"/>
  <c r="BM420" i="5"/>
  <c r="AY420" i="5"/>
  <c r="AI420" i="5"/>
  <c r="V420" i="5"/>
  <c r="I420" i="5"/>
  <c r="BT420" i="5"/>
  <c r="AQ420" i="5"/>
  <c r="W420" i="5"/>
  <c r="BS420" i="5"/>
  <c r="AP420" i="5"/>
  <c r="U420" i="5"/>
  <c r="BQ420" i="5"/>
  <c r="AO420" i="5"/>
  <c r="N420" i="5"/>
  <c r="CF420" i="5"/>
  <c r="BB420" i="5"/>
  <c r="AD420" i="5"/>
  <c r="J420" i="5"/>
  <c r="BU420" i="5"/>
  <c r="AC420" i="5"/>
  <c r="BL420" i="5"/>
  <c r="Y420" i="5"/>
  <c r="BG420" i="5"/>
  <c r="X420" i="5"/>
  <c r="CD420" i="5"/>
  <c r="AM420" i="5"/>
  <c r="M420" i="5"/>
  <c r="L420" i="5"/>
  <c r="CG420" i="5"/>
  <c r="K420" i="5"/>
  <c r="BV420" i="5"/>
  <c r="E420" i="5"/>
  <c r="BC420" i="5"/>
  <c r="BA420" i="5"/>
  <c r="AN420" i="5"/>
  <c r="AH420" i="5"/>
  <c r="AZ420" i="5"/>
  <c r="AX420" i="5"/>
  <c r="BY272" i="5"/>
  <c r="BO272" i="5"/>
  <c r="BE272" i="5"/>
  <c r="AU272" i="5"/>
  <c r="AK272" i="5"/>
  <c r="AA272" i="5"/>
  <c r="Q272" i="5"/>
  <c r="G272" i="5"/>
  <c r="CH272" i="5"/>
  <c r="BX272" i="5"/>
  <c r="BN272" i="5"/>
  <c r="BD272" i="5"/>
  <c r="AT272" i="5"/>
  <c r="AJ272" i="5"/>
  <c r="Z272" i="5"/>
  <c r="P272" i="5"/>
  <c r="F272" i="5"/>
  <c r="CG272" i="5"/>
  <c r="BW272" i="5"/>
  <c r="BM272" i="5"/>
  <c r="BC272" i="5"/>
  <c r="AS272" i="5"/>
  <c r="AI272" i="5"/>
  <c r="Y272" i="5"/>
  <c r="O272" i="5"/>
  <c r="E272" i="5"/>
  <c r="BZ272" i="5"/>
  <c r="BP272" i="5"/>
  <c r="BF272" i="5"/>
  <c r="AV272" i="5"/>
  <c r="AL272" i="5"/>
  <c r="AB272" i="5"/>
  <c r="R272" i="5"/>
  <c r="H272" i="5"/>
  <c r="CC272" i="5"/>
  <c r="BK272" i="5"/>
  <c r="AW272" i="5"/>
  <c r="AE272" i="5"/>
  <c r="M272" i="5"/>
  <c r="CB272" i="5"/>
  <c r="BJ272" i="5"/>
  <c r="AR272" i="5"/>
  <c r="AD272" i="5"/>
  <c r="L272" i="5"/>
  <c r="CA272" i="5"/>
  <c r="BI272" i="5"/>
  <c r="AQ272" i="5"/>
  <c r="AC272" i="5"/>
  <c r="K272" i="5"/>
  <c r="CD272" i="5"/>
  <c r="BL272" i="5"/>
  <c r="AX272" i="5"/>
  <c r="AF272" i="5"/>
  <c r="N272" i="5"/>
  <c r="BT272" i="5"/>
  <c r="AP272" i="5"/>
  <c r="T272" i="5"/>
  <c r="BS272" i="5"/>
  <c r="AO272" i="5"/>
  <c r="S272" i="5"/>
  <c r="BR272" i="5"/>
  <c r="AN272" i="5"/>
  <c r="J272" i="5"/>
  <c r="BQ272" i="5"/>
  <c r="AM272" i="5"/>
  <c r="I272" i="5"/>
  <c r="BH272" i="5"/>
  <c r="AH272" i="5"/>
  <c r="D272" i="5"/>
  <c r="BG272" i="5"/>
  <c r="AG272" i="5"/>
  <c r="CF272" i="5"/>
  <c r="BB272" i="5"/>
  <c r="X272" i="5"/>
  <c r="BU272" i="5"/>
  <c r="AY272" i="5"/>
  <c r="U272" i="5"/>
  <c r="CE272" i="5"/>
  <c r="BV272" i="5"/>
  <c r="BA272" i="5"/>
  <c r="AZ272" i="5"/>
  <c r="W272" i="5"/>
  <c r="V272" i="5"/>
  <c r="CD172" i="5"/>
  <c r="BT172" i="5"/>
  <c r="BJ172" i="5"/>
  <c r="AZ172" i="5"/>
  <c r="AP172" i="5"/>
  <c r="AF172" i="5"/>
  <c r="V172" i="5"/>
  <c r="L172" i="5"/>
  <c r="CC172" i="5"/>
  <c r="BS172" i="5"/>
  <c r="BI172" i="5"/>
  <c r="AY172" i="5"/>
  <c r="AO172" i="5"/>
  <c r="AE172" i="5"/>
  <c r="U172" i="5"/>
  <c r="K172" i="5"/>
  <c r="CB172" i="5"/>
  <c r="BR172" i="5"/>
  <c r="BH172" i="5"/>
  <c r="AX172" i="5"/>
  <c r="AN172" i="5"/>
  <c r="AD172" i="5"/>
  <c r="T172" i="5"/>
  <c r="J172" i="5"/>
  <c r="CE172" i="5"/>
  <c r="BU172" i="5"/>
  <c r="BK172" i="5"/>
  <c r="BA172" i="5"/>
  <c r="AQ172" i="5"/>
  <c r="AG172" i="5"/>
  <c r="W172" i="5"/>
  <c r="M172" i="5"/>
  <c r="BQ172" i="5"/>
  <c r="BC172" i="5"/>
  <c r="AK172" i="5"/>
  <c r="S172" i="5"/>
  <c r="E172" i="5"/>
  <c r="CH172" i="5"/>
  <c r="BP172" i="5"/>
  <c r="BB172" i="5"/>
  <c r="AJ172" i="5"/>
  <c r="R172" i="5"/>
  <c r="D172" i="5"/>
  <c r="CG172" i="5"/>
  <c r="BO172" i="5"/>
  <c r="AW172" i="5"/>
  <c r="AI172" i="5"/>
  <c r="Q172" i="5"/>
  <c r="BW172" i="5"/>
  <c r="BE172" i="5"/>
  <c r="AM172" i="5"/>
  <c r="Y172" i="5"/>
  <c r="G172" i="5"/>
  <c r="CF172" i="5"/>
  <c r="BF172" i="5"/>
  <c r="AB172" i="5"/>
  <c r="CA172" i="5"/>
  <c r="BD172" i="5"/>
  <c r="AA172" i="5"/>
  <c r="BZ172" i="5"/>
  <c r="AV172" i="5"/>
  <c r="Z172" i="5"/>
  <c r="BL172" i="5"/>
  <c r="AH172" i="5"/>
  <c r="H172" i="5"/>
  <c r="BN172" i="5"/>
  <c r="P172" i="5"/>
  <c r="BM172" i="5"/>
  <c r="O172" i="5"/>
  <c r="BG172" i="5"/>
  <c r="N172" i="5"/>
  <c r="AU172" i="5"/>
  <c r="I172" i="5"/>
  <c r="AT172" i="5"/>
  <c r="F172" i="5"/>
  <c r="AS172" i="5"/>
  <c r="AR172" i="5"/>
  <c r="BY172" i="5"/>
  <c r="AL172" i="5"/>
  <c r="BX172" i="5"/>
  <c r="AC172" i="5"/>
  <c r="BV172" i="5"/>
  <c r="X172" i="5"/>
  <c r="N472" i="3"/>
  <c r="M472" i="3"/>
  <c r="N169" i="3"/>
  <c r="M169" i="3"/>
  <c r="L107" i="3"/>
  <c r="CF165" i="5"/>
  <c r="BV165" i="5"/>
  <c r="BL165" i="5"/>
  <c r="BB165" i="5"/>
  <c r="AR165" i="5"/>
  <c r="AH165" i="5"/>
  <c r="X165" i="5"/>
  <c r="N165" i="5"/>
  <c r="D165" i="5"/>
  <c r="CE165" i="5"/>
  <c r="BU165" i="5"/>
  <c r="BK165" i="5"/>
  <c r="BA165" i="5"/>
  <c r="AQ165" i="5"/>
  <c r="AG165" i="5"/>
  <c r="W165" i="5"/>
  <c r="M165" i="5"/>
  <c r="CD165" i="5"/>
  <c r="BT165" i="5"/>
  <c r="BJ165" i="5"/>
  <c r="AZ165" i="5"/>
  <c r="AP165" i="5"/>
  <c r="AF165" i="5"/>
  <c r="V165" i="5"/>
  <c r="L165" i="5"/>
  <c r="CG165" i="5"/>
  <c r="BW165" i="5"/>
  <c r="BM165" i="5"/>
  <c r="BC165" i="5"/>
  <c r="AS165" i="5"/>
  <c r="AI165" i="5"/>
  <c r="Y165" i="5"/>
  <c r="O165" i="5"/>
  <c r="E165" i="5"/>
  <c r="BS165" i="5"/>
  <c r="BE165" i="5"/>
  <c r="AM165" i="5"/>
  <c r="U165" i="5"/>
  <c r="G165" i="5"/>
  <c r="BR165" i="5"/>
  <c r="BD165" i="5"/>
  <c r="AL165" i="5"/>
  <c r="T165" i="5"/>
  <c r="F165" i="5"/>
  <c r="BQ165" i="5"/>
  <c r="AY165" i="5"/>
  <c r="AK165" i="5"/>
  <c r="S165" i="5"/>
  <c r="BY165" i="5"/>
  <c r="BG165" i="5"/>
  <c r="AO165" i="5"/>
  <c r="AA165" i="5"/>
  <c r="I165" i="5"/>
  <c r="BZ165" i="5"/>
  <c r="AV165" i="5"/>
  <c r="R165" i="5"/>
  <c r="BX165" i="5"/>
  <c r="AU165" i="5"/>
  <c r="Q165" i="5"/>
  <c r="BP165" i="5"/>
  <c r="AT165" i="5"/>
  <c r="P165" i="5"/>
  <c r="CB165" i="5"/>
  <c r="AX165" i="5"/>
  <c r="AB165" i="5"/>
  <c r="BN165" i="5"/>
  <c r="Z165" i="5"/>
  <c r="BI165" i="5"/>
  <c r="K165" i="5"/>
  <c r="BH165" i="5"/>
  <c r="J165" i="5"/>
  <c r="BF165" i="5"/>
  <c r="H165" i="5"/>
  <c r="AW165" i="5"/>
  <c r="AN165" i="5"/>
  <c r="CH165" i="5"/>
  <c r="AJ165" i="5"/>
  <c r="CC165" i="5"/>
  <c r="AE165" i="5"/>
  <c r="CA165" i="5"/>
  <c r="AD165" i="5"/>
  <c r="BO165" i="5"/>
  <c r="AC165" i="5"/>
  <c r="CD197" i="5"/>
  <c r="BT197" i="5"/>
  <c r="BJ197" i="5"/>
  <c r="AZ197" i="5"/>
  <c r="AP197" i="5"/>
  <c r="AF197" i="5"/>
  <c r="V197" i="5"/>
  <c r="L197" i="5"/>
  <c r="CC197" i="5"/>
  <c r="BS197" i="5"/>
  <c r="BI197" i="5"/>
  <c r="AY197" i="5"/>
  <c r="AO197" i="5"/>
  <c r="AE197" i="5"/>
  <c r="U197" i="5"/>
  <c r="K197" i="5"/>
  <c r="CB197" i="5"/>
  <c r="BR197" i="5"/>
  <c r="BH197" i="5"/>
  <c r="AX197" i="5"/>
  <c r="AN197" i="5"/>
  <c r="AD197" i="5"/>
  <c r="T197" i="5"/>
  <c r="J197" i="5"/>
  <c r="CE197" i="5"/>
  <c r="BU197" i="5"/>
  <c r="BK197" i="5"/>
  <c r="BA197" i="5"/>
  <c r="AQ197" i="5"/>
  <c r="AG197" i="5"/>
  <c r="W197" i="5"/>
  <c r="M197" i="5"/>
  <c r="BQ197" i="5"/>
  <c r="BC197" i="5"/>
  <c r="AK197" i="5"/>
  <c r="S197" i="5"/>
  <c r="E197" i="5"/>
  <c r="CH197" i="5"/>
  <c r="BP197" i="5"/>
  <c r="BB197" i="5"/>
  <c r="AJ197" i="5"/>
  <c r="R197" i="5"/>
  <c r="D197" i="5"/>
  <c r="CG197" i="5"/>
  <c r="BO197" i="5"/>
  <c r="AW197" i="5"/>
  <c r="AI197" i="5"/>
  <c r="Q197" i="5"/>
  <c r="BW197" i="5"/>
  <c r="BE197" i="5"/>
  <c r="AM197" i="5"/>
  <c r="Y197" i="5"/>
  <c r="G197" i="5"/>
  <c r="BX197" i="5"/>
  <c r="AT197" i="5"/>
  <c r="P197" i="5"/>
  <c r="BV197" i="5"/>
  <c r="AS197" i="5"/>
  <c r="O197" i="5"/>
  <c r="BN197" i="5"/>
  <c r="AR197" i="5"/>
  <c r="N197" i="5"/>
  <c r="BM197" i="5"/>
  <c r="AL197" i="5"/>
  <c r="I197" i="5"/>
  <c r="BL197" i="5"/>
  <c r="AH197" i="5"/>
  <c r="H197" i="5"/>
  <c r="BZ197" i="5"/>
  <c r="AV197" i="5"/>
  <c r="Z197" i="5"/>
  <c r="BY197" i="5"/>
  <c r="BG197" i="5"/>
  <c r="BF197" i="5"/>
  <c r="BD197" i="5"/>
  <c r="AU197" i="5"/>
  <c r="AC197" i="5"/>
  <c r="AB197" i="5"/>
  <c r="AA197" i="5"/>
  <c r="CF197" i="5"/>
  <c r="X197" i="5"/>
  <c r="CA197" i="5"/>
  <c r="F197" i="5"/>
  <c r="CH211" i="5"/>
  <c r="BX211" i="5"/>
  <c r="BN211" i="5"/>
  <c r="BD211" i="5"/>
  <c r="AT211" i="5"/>
  <c r="AJ211" i="5"/>
  <c r="Z211" i="5"/>
  <c r="P211" i="5"/>
  <c r="F211" i="5"/>
  <c r="CG211" i="5"/>
  <c r="BW211" i="5"/>
  <c r="BM211" i="5"/>
  <c r="BC211" i="5"/>
  <c r="AS211" i="5"/>
  <c r="AI211" i="5"/>
  <c r="Y211" i="5"/>
  <c r="O211" i="5"/>
  <c r="E211" i="5"/>
  <c r="CF211" i="5"/>
  <c r="BV211" i="5"/>
  <c r="BL211" i="5"/>
  <c r="BB211" i="5"/>
  <c r="AR211" i="5"/>
  <c r="AH211" i="5"/>
  <c r="X211" i="5"/>
  <c r="N211" i="5"/>
  <c r="D211" i="5"/>
  <c r="BY211" i="5"/>
  <c r="BO211" i="5"/>
  <c r="BE211" i="5"/>
  <c r="AU211" i="5"/>
  <c r="AK211" i="5"/>
  <c r="AA211" i="5"/>
  <c r="Q211" i="5"/>
  <c r="G211" i="5"/>
  <c r="CE211" i="5"/>
  <c r="BQ211" i="5"/>
  <c r="AY211" i="5"/>
  <c r="AG211" i="5"/>
  <c r="S211" i="5"/>
  <c r="CD211" i="5"/>
  <c r="BP211" i="5"/>
  <c r="AX211" i="5"/>
  <c r="AF211" i="5"/>
  <c r="R211" i="5"/>
  <c r="CC211" i="5"/>
  <c r="BK211" i="5"/>
  <c r="AW211" i="5"/>
  <c r="AE211" i="5"/>
  <c r="M211" i="5"/>
  <c r="BR211" i="5"/>
  <c r="AZ211" i="5"/>
  <c r="AL211" i="5"/>
  <c r="T211" i="5"/>
  <c r="CB211" i="5"/>
  <c r="BF211" i="5"/>
  <c r="AB211" i="5"/>
  <c r="CA211" i="5"/>
  <c r="BA211" i="5"/>
  <c r="W211" i="5"/>
  <c r="BZ211" i="5"/>
  <c r="AV211" i="5"/>
  <c r="V211" i="5"/>
  <c r="BH211" i="5"/>
  <c r="AD211" i="5"/>
  <c r="H211" i="5"/>
  <c r="AQ211" i="5"/>
  <c r="I211" i="5"/>
  <c r="AP211" i="5"/>
  <c r="AO211" i="5"/>
  <c r="AN211" i="5"/>
  <c r="BU211" i="5"/>
  <c r="AM211" i="5"/>
  <c r="BI211" i="5"/>
  <c r="K211" i="5"/>
  <c r="BS211" i="5"/>
  <c r="BJ211" i="5"/>
  <c r="BG211" i="5"/>
  <c r="AC211" i="5"/>
  <c r="U211" i="5"/>
  <c r="L211" i="5"/>
  <c r="J211" i="5"/>
  <c r="BT211" i="5"/>
  <c r="CF170" i="5"/>
  <c r="BV170" i="5"/>
  <c r="BL170" i="5"/>
  <c r="BB170" i="5"/>
  <c r="AR170" i="5"/>
  <c r="AH170" i="5"/>
  <c r="X170" i="5"/>
  <c r="N170" i="5"/>
  <c r="D170" i="5"/>
  <c r="CE170" i="5"/>
  <c r="BU170" i="5"/>
  <c r="BK170" i="5"/>
  <c r="BA170" i="5"/>
  <c r="AQ170" i="5"/>
  <c r="AG170" i="5"/>
  <c r="W170" i="5"/>
  <c r="M170" i="5"/>
  <c r="CD170" i="5"/>
  <c r="BT170" i="5"/>
  <c r="BJ170" i="5"/>
  <c r="AZ170" i="5"/>
  <c r="AP170" i="5"/>
  <c r="AF170" i="5"/>
  <c r="V170" i="5"/>
  <c r="L170" i="5"/>
  <c r="CG170" i="5"/>
  <c r="BW170" i="5"/>
  <c r="BM170" i="5"/>
  <c r="BC170" i="5"/>
  <c r="AS170" i="5"/>
  <c r="AI170" i="5"/>
  <c r="Y170" i="5"/>
  <c r="O170" i="5"/>
  <c r="E170" i="5"/>
  <c r="BY170" i="5"/>
  <c r="BG170" i="5"/>
  <c r="AO170" i="5"/>
  <c r="AA170" i="5"/>
  <c r="I170" i="5"/>
  <c r="BX170" i="5"/>
  <c r="BF170" i="5"/>
  <c r="AN170" i="5"/>
  <c r="Z170" i="5"/>
  <c r="H170" i="5"/>
  <c r="BS170" i="5"/>
  <c r="BE170" i="5"/>
  <c r="AM170" i="5"/>
  <c r="U170" i="5"/>
  <c r="G170" i="5"/>
  <c r="CA170" i="5"/>
  <c r="BI170" i="5"/>
  <c r="AU170" i="5"/>
  <c r="AC170" i="5"/>
  <c r="K170" i="5"/>
  <c r="BN170" i="5"/>
  <c r="AJ170" i="5"/>
  <c r="F170" i="5"/>
  <c r="BH170" i="5"/>
  <c r="AE170" i="5"/>
  <c r="CH170" i="5"/>
  <c r="BD170" i="5"/>
  <c r="AD170" i="5"/>
  <c r="BP170" i="5"/>
  <c r="AL170" i="5"/>
  <c r="P170" i="5"/>
  <c r="AX170" i="5"/>
  <c r="J170" i="5"/>
  <c r="AW170" i="5"/>
  <c r="AV170" i="5"/>
  <c r="CC170" i="5"/>
  <c r="AT170" i="5"/>
  <c r="CB170" i="5"/>
  <c r="AK170" i="5"/>
  <c r="BZ170" i="5"/>
  <c r="AB170" i="5"/>
  <c r="BR170" i="5"/>
  <c r="T170" i="5"/>
  <c r="BQ170" i="5"/>
  <c r="S170" i="5"/>
  <c r="BO170" i="5"/>
  <c r="R170" i="5"/>
  <c r="AY170" i="5"/>
  <c r="Q170" i="5"/>
  <c r="CA67" i="5"/>
  <c r="BQ67" i="5"/>
  <c r="BG67" i="5"/>
  <c r="AW67" i="5"/>
  <c r="AM67" i="5"/>
  <c r="AC67" i="5"/>
  <c r="S67" i="5"/>
  <c r="I67" i="5"/>
  <c r="BZ67" i="5"/>
  <c r="BP67" i="5"/>
  <c r="BF67" i="5"/>
  <c r="AV67" i="5"/>
  <c r="AL67" i="5"/>
  <c r="AB67" i="5"/>
  <c r="R67" i="5"/>
  <c r="H67" i="5"/>
  <c r="BY67" i="5"/>
  <c r="BO67" i="5"/>
  <c r="BE67" i="5"/>
  <c r="AU67" i="5"/>
  <c r="AK67" i="5"/>
  <c r="AA67" i="5"/>
  <c r="Q67" i="5"/>
  <c r="G67" i="5"/>
  <c r="CB67" i="5"/>
  <c r="BR67" i="5"/>
  <c r="BH67" i="5"/>
  <c r="AX67" i="5"/>
  <c r="AN67" i="5"/>
  <c r="AD67" i="5"/>
  <c r="T67" i="5"/>
  <c r="J67" i="5"/>
  <c r="BX67" i="5"/>
  <c r="BJ67" i="5"/>
  <c r="AR67" i="5"/>
  <c r="Z67" i="5"/>
  <c r="L67" i="5"/>
  <c r="BW67" i="5"/>
  <c r="BI67" i="5"/>
  <c r="AQ67" i="5"/>
  <c r="Y67" i="5"/>
  <c r="K67" i="5"/>
  <c r="BV67" i="5"/>
  <c r="BD67" i="5"/>
  <c r="AP67" i="5"/>
  <c r="X67" i="5"/>
  <c r="F67" i="5"/>
  <c r="CE67" i="5"/>
  <c r="BM67" i="5"/>
  <c r="AY67" i="5"/>
  <c r="AG67" i="5"/>
  <c r="O67" i="5"/>
  <c r="CC67" i="5"/>
  <c r="AZ67" i="5"/>
  <c r="V67" i="5"/>
  <c r="BU67" i="5"/>
  <c r="AT67" i="5"/>
  <c r="U67" i="5"/>
  <c r="BT67" i="5"/>
  <c r="AS67" i="5"/>
  <c r="P67" i="5"/>
  <c r="BS67" i="5"/>
  <c r="AO67" i="5"/>
  <c r="N67" i="5"/>
  <c r="BN67" i="5"/>
  <c r="AJ67" i="5"/>
  <c r="M67" i="5"/>
  <c r="BL67" i="5"/>
  <c r="AI67" i="5"/>
  <c r="E67" i="5"/>
  <c r="CH67" i="5"/>
  <c r="BK67" i="5"/>
  <c r="AH67" i="5"/>
  <c r="D67" i="5"/>
  <c r="CG67" i="5"/>
  <c r="BC67" i="5"/>
  <c r="AF67" i="5"/>
  <c r="CF67" i="5"/>
  <c r="BB67" i="5"/>
  <c r="AE67" i="5"/>
  <c r="CD67" i="5"/>
  <c r="BA67" i="5"/>
  <c r="W67" i="5"/>
  <c r="N449" i="3"/>
  <c r="M449" i="3"/>
  <c r="N496" i="3"/>
  <c r="M496" i="3"/>
  <c r="L203" i="3"/>
  <c r="L152" i="3"/>
  <c r="CG51" i="5"/>
  <c r="BW51" i="5"/>
  <c r="BM51" i="5"/>
  <c r="BC51" i="5"/>
  <c r="AS51" i="5"/>
  <c r="AI51" i="5"/>
  <c r="Y51" i="5"/>
  <c r="O51" i="5"/>
  <c r="E51" i="5"/>
  <c r="CF51" i="5"/>
  <c r="BV51" i="5"/>
  <c r="BL51" i="5"/>
  <c r="BB51" i="5"/>
  <c r="AR51" i="5"/>
  <c r="AH51" i="5"/>
  <c r="X51" i="5"/>
  <c r="N51" i="5"/>
  <c r="D51" i="5"/>
  <c r="CE51" i="5"/>
  <c r="BU51" i="5"/>
  <c r="BK51" i="5"/>
  <c r="BA51" i="5"/>
  <c r="AQ51" i="5"/>
  <c r="AG51" i="5"/>
  <c r="W51" i="5"/>
  <c r="M51" i="5"/>
  <c r="CH51" i="5"/>
  <c r="BX51" i="5"/>
  <c r="BN51" i="5"/>
  <c r="BD51" i="5"/>
  <c r="AT51" i="5"/>
  <c r="AJ51" i="5"/>
  <c r="Z51" i="5"/>
  <c r="P51" i="5"/>
  <c r="F51" i="5"/>
  <c r="BR51" i="5"/>
  <c r="AZ51" i="5"/>
  <c r="AL51" i="5"/>
  <c r="T51" i="5"/>
  <c r="BQ51" i="5"/>
  <c r="AY51" i="5"/>
  <c r="AK51" i="5"/>
  <c r="S51" i="5"/>
  <c r="CD51" i="5"/>
  <c r="BP51" i="5"/>
  <c r="AX51" i="5"/>
  <c r="AF51" i="5"/>
  <c r="R51" i="5"/>
  <c r="BY51" i="5"/>
  <c r="BG51" i="5"/>
  <c r="AO51" i="5"/>
  <c r="AA51" i="5"/>
  <c r="I51" i="5"/>
  <c r="BJ51" i="5"/>
  <c r="AM51" i="5"/>
  <c r="J51" i="5"/>
  <c r="BI51" i="5"/>
  <c r="AE51" i="5"/>
  <c r="H51" i="5"/>
  <c r="BH51" i="5"/>
  <c r="AD51" i="5"/>
  <c r="G51" i="5"/>
  <c r="CC51" i="5"/>
  <c r="BF51" i="5"/>
  <c r="AC51" i="5"/>
  <c r="CB51" i="5"/>
  <c r="BE51" i="5"/>
  <c r="AB51" i="5"/>
  <c r="CA51" i="5"/>
  <c r="AW51" i="5"/>
  <c r="V51" i="5"/>
  <c r="BZ51" i="5"/>
  <c r="AV51" i="5"/>
  <c r="U51" i="5"/>
  <c r="BT51" i="5"/>
  <c r="AU51" i="5"/>
  <c r="Q51" i="5"/>
  <c r="BS51" i="5"/>
  <c r="AP51" i="5"/>
  <c r="L51" i="5"/>
  <c r="BO51" i="5"/>
  <c r="AN51" i="5"/>
  <c r="K51" i="5"/>
  <c r="L246" i="3"/>
  <c r="L24" i="3"/>
  <c r="BZ483" i="5"/>
  <c r="BP483" i="5"/>
  <c r="BF483" i="5"/>
  <c r="AV483" i="5"/>
  <c r="AL483" i="5"/>
  <c r="AB483" i="5"/>
  <c r="R483" i="5"/>
  <c r="H483" i="5"/>
  <c r="BY483" i="5"/>
  <c r="BO483" i="5"/>
  <c r="BE483" i="5"/>
  <c r="AU483" i="5"/>
  <c r="AK483" i="5"/>
  <c r="AA483" i="5"/>
  <c r="Q483" i="5"/>
  <c r="G483" i="5"/>
  <c r="CH483" i="5"/>
  <c r="BX483" i="5"/>
  <c r="BN483" i="5"/>
  <c r="BD483" i="5"/>
  <c r="AT483" i="5"/>
  <c r="AJ483" i="5"/>
  <c r="Z483" i="5"/>
  <c r="P483" i="5"/>
  <c r="F483" i="5"/>
  <c r="CB483" i="5"/>
  <c r="BR483" i="5"/>
  <c r="BH483" i="5"/>
  <c r="AX483" i="5"/>
  <c r="AN483" i="5"/>
  <c r="AD483" i="5"/>
  <c r="T483" i="5"/>
  <c r="J483" i="5"/>
  <c r="BV483" i="5"/>
  <c r="BG483" i="5"/>
  <c r="AP483" i="5"/>
  <c r="X483" i="5"/>
  <c r="I483" i="5"/>
  <c r="BU483" i="5"/>
  <c r="BC483" i="5"/>
  <c r="AO483" i="5"/>
  <c r="W483" i="5"/>
  <c r="E483" i="5"/>
  <c r="BT483" i="5"/>
  <c r="BB483" i="5"/>
  <c r="AM483" i="5"/>
  <c r="V483" i="5"/>
  <c r="D483" i="5"/>
  <c r="CA483" i="5"/>
  <c r="BJ483" i="5"/>
  <c r="AR483" i="5"/>
  <c r="AC483" i="5"/>
  <c r="L483" i="5"/>
  <c r="BS483" i="5"/>
  <c r="AS483" i="5"/>
  <c r="O483" i="5"/>
  <c r="BQ483" i="5"/>
  <c r="AQ483" i="5"/>
  <c r="N483" i="5"/>
  <c r="BM483" i="5"/>
  <c r="AI483" i="5"/>
  <c r="M483" i="5"/>
  <c r="BL483" i="5"/>
  <c r="AH483" i="5"/>
  <c r="K483" i="5"/>
  <c r="CG483" i="5"/>
  <c r="BK483" i="5"/>
  <c r="AG483" i="5"/>
  <c r="CF483" i="5"/>
  <c r="BI483" i="5"/>
  <c r="AF483" i="5"/>
  <c r="CE483" i="5"/>
  <c r="BA483" i="5"/>
  <c r="AE483" i="5"/>
  <c r="CD483" i="5"/>
  <c r="AZ483" i="5"/>
  <c r="Y483" i="5"/>
  <c r="CC483" i="5"/>
  <c r="AY483" i="5"/>
  <c r="U483" i="5"/>
  <c r="BW483" i="5"/>
  <c r="AW483" i="5"/>
  <c r="S483" i="5"/>
  <c r="CD202" i="5"/>
  <c r="BT202" i="5"/>
  <c r="BJ202" i="5"/>
  <c r="AZ202" i="5"/>
  <c r="AP202" i="5"/>
  <c r="AF202" i="5"/>
  <c r="V202" i="5"/>
  <c r="L202" i="5"/>
  <c r="CC202" i="5"/>
  <c r="BS202" i="5"/>
  <c r="BI202" i="5"/>
  <c r="AY202" i="5"/>
  <c r="AO202" i="5"/>
  <c r="AE202" i="5"/>
  <c r="U202" i="5"/>
  <c r="K202" i="5"/>
  <c r="CB202" i="5"/>
  <c r="BR202" i="5"/>
  <c r="BH202" i="5"/>
  <c r="AX202" i="5"/>
  <c r="AN202" i="5"/>
  <c r="AD202" i="5"/>
  <c r="T202" i="5"/>
  <c r="J202" i="5"/>
  <c r="CE202" i="5"/>
  <c r="BU202" i="5"/>
  <c r="BK202" i="5"/>
  <c r="BA202" i="5"/>
  <c r="AQ202" i="5"/>
  <c r="AG202" i="5"/>
  <c r="W202" i="5"/>
  <c r="M202" i="5"/>
  <c r="BW202" i="5"/>
  <c r="BE202" i="5"/>
  <c r="AM202" i="5"/>
  <c r="Y202" i="5"/>
  <c r="G202" i="5"/>
  <c r="BV202" i="5"/>
  <c r="BD202" i="5"/>
  <c r="AL202" i="5"/>
  <c r="X202" i="5"/>
  <c r="F202" i="5"/>
  <c r="BQ202" i="5"/>
  <c r="BC202" i="5"/>
  <c r="AK202" i="5"/>
  <c r="S202" i="5"/>
  <c r="E202" i="5"/>
  <c r="BY202" i="5"/>
  <c r="BG202" i="5"/>
  <c r="AS202" i="5"/>
  <c r="AA202" i="5"/>
  <c r="I202" i="5"/>
  <c r="CH202" i="5"/>
  <c r="BL202" i="5"/>
  <c r="AH202" i="5"/>
  <c r="D202" i="5"/>
  <c r="CG202" i="5"/>
  <c r="BF202" i="5"/>
  <c r="AC202" i="5"/>
  <c r="CF202" i="5"/>
  <c r="BB202" i="5"/>
  <c r="AB202" i="5"/>
  <c r="CA202" i="5"/>
  <c r="AW202" i="5"/>
  <c r="Z202" i="5"/>
  <c r="BZ202" i="5"/>
  <c r="AV202" i="5"/>
  <c r="R202" i="5"/>
  <c r="BN202" i="5"/>
  <c r="AJ202" i="5"/>
  <c r="N202" i="5"/>
  <c r="BM202" i="5"/>
  <c r="AU202" i="5"/>
  <c r="AT202" i="5"/>
  <c r="AR202" i="5"/>
  <c r="AI202" i="5"/>
  <c r="Q202" i="5"/>
  <c r="P202" i="5"/>
  <c r="BX202" i="5"/>
  <c r="O202" i="5"/>
  <c r="BP202" i="5"/>
  <c r="H202" i="5"/>
  <c r="BO202" i="5"/>
  <c r="L512" i="3"/>
  <c r="N130" i="3"/>
  <c r="M130" i="3"/>
  <c r="CH534" i="5"/>
  <c r="BX534" i="5"/>
  <c r="BY534" i="5"/>
  <c r="BN534" i="5"/>
  <c r="BD534" i="5"/>
  <c r="AT534" i="5"/>
  <c r="AJ534" i="5"/>
  <c r="Z534" i="5"/>
  <c r="P534" i="5"/>
  <c r="F534" i="5"/>
  <c r="BW534" i="5"/>
  <c r="BM534" i="5"/>
  <c r="BC534" i="5"/>
  <c r="AS534" i="5"/>
  <c r="AI534" i="5"/>
  <c r="Y534" i="5"/>
  <c r="O534" i="5"/>
  <c r="E534" i="5"/>
  <c r="BZ534" i="5"/>
  <c r="BK534" i="5"/>
  <c r="AY534" i="5"/>
  <c r="AM534" i="5"/>
  <c r="AA534" i="5"/>
  <c r="M534" i="5"/>
  <c r="BV534" i="5"/>
  <c r="BJ534" i="5"/>
  <c r="AX534" i="5"/>
  <c r="AL534" i="5"/>
  <c r="X534" i="5"/>
  <c r="L534" i="5"/>
  <c r="BU534" i="5"/>
  <c r="BI534" i="5"/>
  <c r="AW534" i="5"/>
  <c r="AK534" i="5"/>
  <c r="W534" i="5"/>
  <c r="K534" i="5"/>
  <c r="CB534" i="5"/>
  <c r="BO534" i="5"/>
  <c r="BA534" i="5"/>
  <c r="AO534" i="5"/>
  <c r="AC534" i="5"/>
  <c r="Q534" i="5"/>
  <c r="BR534" i="5"/>
  <c r="AV534" i="5"/>
  <c r="AD534" i="5"/>
  <c r="H534" i="5"/>
  <c r="BQ534" i="5"/>
  <c r="AU534" i="5"/>
  <c r="AB534" i="5"/>
  <c r="G534" i="5"/>
  <c r="CG534" i="5"/>
  <c r="BP534" i="5"/>
  <c r="AR534" i="5"/>
  <c r="V534" i="5"/>
  <c r="D534" i="5"/>
  <c r="BT534" i="5"/>
  <c r="BB534" i="5"/>
  <c r="AF534" i="5"/>
  <c r="J534" i="5"/>
  <c r="BS534" i="5"/>
  <c r="AH534" i="5"/>
  <c r="BL534" i="5"/>
  <c r="AG534" i="5"/>
  <c r="BH534" i="5"/>
  <c r="AE534" i="5"/>
  <c r="CC534" i="5"/>
  <c r="AP534" i="5"/>
  <c r="I534" i="5"/>
  <c r="CF534" i="5"/>
  <c r="U534" i="5"/>
  <c r="CE534" i="5"/>
  <c r="T534" i="5"/>
  <c r="CD534" i="5"/>
  <c r="S534" i="5"/>
  <c r="AQ534" i="5"/>
  <c r="AZ534" i="5"/>
  <c r="AN534" i="5"/>
  <c r="R534" i="5"/>
  <c r="N534" i="5"/>
  <c r="BF534" i="5"/>
  <c r="CA534" i="5"/>
  <c r="BG534" i="5"/>
  <c r="BE534" i="5"/>
  <c r="CG345" i="5"/>
  <c r="BW345" i="5"/>
  <c r="BM345" i="5"/>
  <c r="BC345" i="5"/>
  <c r="AS345" i="5"/>
  <c r="AI345" i="5"/>
  <c r="Y345" i="5"/>
  <c r="O345" i="5"/>
  <c r="E345" i="5"/>
  <c r="BY345" i="5"/>
  <c r="BN345" i="5"/>
  <c r="BB345" i="5"/>
  <c r="AQ345" i="5"/>
  <c r="AF345" i="5"/>
  <c r="U345" i="5"/>
  <c r="J345" i="5"/>
  <c r="BX345" i="5"/>
  <c r="BL345" i="5"/>
  <c r="BA345" i="5"/>
  <c r="AP345" i="5"/>
  <c r="AE345" i="5"/>
  <c r="T345" i="5"/>
  <c r="I345" i="5"/>
  <c r="CH345" i="5"/>
  <c r="BV345" i="5"/>
  <c r="BK345" i="5"/>
  <c r="AZ345" i="5"/>
  <c r="AO345" i="5"/>
  <c r="AD345" i="5"/>
  <c r="S345" i="5"/>
  <c r="H345" i="5"/>
  <c r="CB345" i="5"/>
  <c r="BQ345" i="5"/>
  <c r="BF345" i="5"/>
  <c r="AU345" i="5"/>
  <c r="AJ345" i="5"/>
  <c r="X345" i="5"/>
  <c r="M345" i="5"/>
  <c r="BT345" i="5"/>
  <c r="BD345" i="5"/>
  <c r="AK345" i="5"/>
  <c r="Q345" i="5"/>
  <c r="BS345" i="5"/>
  <c r="AY345" i="5"/>
  <c r="AH345" i="5"/>
  <c r="P345" i="5"/>
  <c r="BR345" i="5"/>
  <c r="AX345" i="5"/>
  <c r="AG345" i="5"/>
  <c r="N345" i="5"/>
  <c r="BU345" i="5"/>
  <c r="BE345" i="5"/>
  <c r="AL345" i="5"/>
  <c r="R345" i="5"/>
  <c r="CA345" i="5"/>
  <c r="AT345" i="5"/>
  <c r="L345" i="5"/>
  <c r="BZ345" i="5"/>
  <c r="AR345" i="5"/>
  <c r="K345" i="5"/>
  <c r="BP345" i="5"/>
  <c r="AN345" i="5"/>
  <c r="G345" i="5"/>
  <c r="BO345" i="5"/>
  <c r="AM345" i="5"/>
  <c r="F345" i="5"/>
  <c r="BJ345" i="5"/>
  <c r="AC345" i="5"/>
  <c r="D345" i="5"/>
  <c r="BI345" i="5"/>
  <c r="AB345" i="5"/>
  <c r="CF345" i="5"/>
  <c r="BH345" i="5"/>
  <c r="AA345" i="5"/>
  <c r="CE345" i="5"/>
  <c r="BG345" i="5"/>
  <c r="Z345" i="5"/>
  <c r="CD345" i="5"/>
  <c r="AW345" i="5"/>
  <c r="W345" i="5"/>
  <c r="CC345" i="5"/>
  <c r="AV345" i="5"/>
  <c r="V345" i="5"/>
  <c r="CE373" i="5"/>
  <c r="BU373" i="5"/>
  <c r="BK373" i="5"/>
  <c r="BA373" i="5"/>
  <c r="AQ373" i="5"/>
  <c r="AG373" i="5"/>
  <c r="W373" i="5"/>
  <c r="M373" i="5"/>
  <c r="CC373" i="5"/>
  <c r="BS373" i="5"/>
  <c r="BI373" i="5"/>
  <c r="AY373" i="5"/>
  <c r="AO373" i="5"/>
  <c r="AE373" i="5"/>
  <c r="U373" i="5"/>
  <c r="K373" i="5"/>
  <c r="CH373" i="5"/>
  <c r="BV373" i="5"/>
  <c r="BH373" i="5"/>
  <c r="AV373" i="5"/>
  <c r="AJ373" i="5"/>
  <c r="X373" i="5"/>
  <c r="J373" i="5"/>
  <c r="CG373" i="5"/>
  <c r="BT373" i="5"/>
  <c r="BG373" i="5"/>
  <c r="AU373" i="5"/>
  <c r="AI373" i="5"/>
  <c r="V373" i="5"/>
  <c r="I373" i="5"/>
  <c r="CF373" i="5"/>
  <c r="BR373" i="5"/>
  <c r="BF373" i="5"/>
  <c r="AT373" i="5"/>
  <c r="AH373" i="5"/>
  <c r="T373" i="5"/>
  <c r="H373" i="5"/>
  <c r="BX373" i="5"/>
  <c r="BL373" i="5"/>
  <c r="AX373" i="5"/>
  <c r="AL373" i="5"/>
  <c r="Z373" i="5"/>
  <c r="N373" i="5"/>
  <c r="BQ373" i="5"/>
  <c r="AZ373" i="5"/>
  <c r="AC373" i="5"/>
  <c r="G373" i="5"/>
  <c r="BP373" i="5"/>
  <c r="AW373" i="5"/>
  <c r="AB373" i="5"/>
  <c r="F373" i="5"/>
  <c r="BO373" i="5"/>
  <c r="AS373" i="5"/>
  <c r="AA373" i="5"/>
  <c r="E373" i="5"/>
  <c r="BY373" i="5"/>
  <c r="AP373" i="5"/>
  <c r="P373" i="5"/>
  <c r="BW373" i="5"/>
  <c r="AN373" i="5"/>
  <c r="O373" i="5"/>
  <c r="BN373" i="5"/>
  <c r="AM373" i="5"/>
  <c r="L373" i="5"/>
  <c r="BZ373" i="5"/>
  <c r="AR373" i="5"/>
  <c r="Q373" i="5"/>
  <c r="CB373" i="5"/>
  <c r="AD373" i="5"/>
  <c r="CA373" i="5"/>
  <c r="Y373" i="5"/>
  <c r="BM373" i="5"/>
  <c r="S373" i="5"/>
  <c r="BJ373" i="5"/>
  <c r="R373" i="5"/>
  <c r="BE373" i="5"/>
  <c r="D373" i="5"/>
  <c r="BD373" i="5"/>
  <c r="BC373" i="5"/>
  <c r="BB373" i="5"/>
  <c r="AK373" i="5"/>
  <c r="CD373" i="5"/>
  <c r="AF373" i="5"/>
  <c r="CH407" i="5"/>
  <c r="CA407" i="5"/>
  <c r="BQ407" i="5"/>
  <c r="BG407" i="5"/>
  <c r="AW407" i="5"/>
  <c r="AM407" i="5"/>
  <c r="AC407" i="5"/>
  <c r="S407" i="5"/>
  <c r="I407" i="5"/>
  <c r="BZ407" i="5"/>
  <c r="BP407" i="5"/>
  <c r="BF407" i="5"/>
  <c r="AV407" i="5"/>
  <c r="AL407" i="5"/>
  <c r="AB407" i="5"/>
  <c r="R407" i="5"/>
  <c r="H407" i="5"/>
  <c r="BY407" i="5"/>
  <c r="BO407" i="5"/>
  <c r="BE407" i="5"/>
  <c r="AU407" i="5"/>
  <c r="AK407" i="5"/>
  <c r="AA407" i="5"/>
  <c r="Q407" i="5"/>
  <c r="G407" i="5"/>
  <c r="CC407" i="5"/>
  <c r="BS407" i="5"/>
  <c r="BI407" i="5"/>
  <c r="AY407" i="5"/>
  <c r="AO407" i="5"/>
  <c r="AE407" i="5"/>
  <c r="U407" i="5"/>
  <c r="K407" i="5"/>
  <c r="BX407" i="5"/>
  <c r="BJ407" i="5"/>
  <c r="AR407" i="5"/>
  <c r="Z407" i="5"/>
  <c r="L407" i="5"/>
  <c r="BW407" i="5"/>
  <c r="BH407" i="5"/>
  <c r="AQ407" i="5"/>
  <c r="Y407" i="5"/>
  <c r="J407" i="5"/>
  <c r="BN407" i="5"/>
  <c r="AT407" i="5"/>
  <c r="X407" i="5"/>
  <c r="D407" i="5"/>
  <c r="CG407" i="5"/>
  <c r="BM407" i="5"/>
  <c r="AS407" i="5"/>
  <c r="W407" i="5"/>
  <c r="CF407" i="5"/>
  <c r="BL407" i="5"/>
  <c r="AP407" i="5"/>
  <c r="V407" i="5"/>
  <c r="BT407" i="5"/>
  <c r="AZ407" i="5"/>
  <c r="AF407" i="5"/>
  <c r="F407" i="5"/>
  <c r="BU407" i="5"/>
  <c r="AI407" i="5"/>
  <c r="BR407" i="5"/>
  <c r="AH407" i="5"/>
  <c r="BK407" i="5"/>
  <c r="AG407" i="5"/>
  <c r="BD407" i="5"/>
  <c r="AD407" i="5"/>
  <c r="BC407" i="5"/>
  <c r="T407" i="5"/>
  <c r="BB407" i="5"/>
  <c r="P407" i="5"/>
  <c r="CB407" i="5"/>
  <c r="AN407" i="5"/>
  <c r="M407" i="5"/>
  <c r="E407" i="5"/>
  <c r="CE407" i="5"/>
  <c r="N407" i="5"/>
  <c r="AJ407" i="5"/>
  <c r="O407" i="5"/>
  <c r="AX407" i="5"/>
  <c r="CD407" i="5"/>
  <c r="BV407" i="5"/>
  <c r="BA407" i="5"/>
  <c r="CH546" i="5"/>
  <c r="BX546" i="5"/>
  <c r="BN546" i="5"/>
  <c r="BD546" i="5"/>
  <c r="AT546" i="5"/>
  <c r="AJ546" i="5"/>
  <c r="Z546" i="5"/>
  <c r="P546" i="5"/>
  <c r="F546" i="5"/>
  <c r="CG546" i="5"/>
  <c r="BW546" i="5"/>
  <c r="BM546" i="5"/>
  <c r="BC546" i="5"/>
  <c r="AS546" i="5"/>
  <c r="AI546" i="5"/>
  <c r="Y546" i="5"/>
  <c r="O546" i="5"/>
  <c r="E546" i="5"/>
  <c r="CF546" i="5"/>
  <c r="BV546" i="5"/>
  <c r="BL546" i="5"/>
  <c r="BB546" i="5"/>
  <c r="AR546" i="5"/>
  <c r="AH546" i="5"/>
  <c r="X546" i="5"/>
  <c r="N546" i="5"/>
  <c r="D546" i="5"/>
  <c r="BZ546" i="5"/>
  <c r="BP546" i="5"/>
  <c r="BF546" i="5"/>
  <c r="AV546" i="5"/>
  <c r="AL546" i="5"/>
  <c r="AB546" i="5"/>
  <c r="R546" i="5"/>
  <c r="H546" i="5"/>
  <c r="CC546" i="5"/>
  <c r="BK546" i="5"/>
  <c r="AW546" i="5"/>
  <c r="AE546" i="5"/>
  <c r="M546" i="5"/>
  <c r="CB546" i="5"/>
  <c r="BJ546" i="5"/>
  <c r="AU546" i="5"/>
  <c r="AD546" i="5"/>
  <c r="L546" i="5"/>
  <c r="BR546" i="5"/>
  <c r="AX546" i="5"/>
  <c r="AA546" i="5"/>
  <c r="G546" i="5"/>
  <c r="BQ546" i="5"/>
  <c r="AQ546" i="5"/>
  <c r="W546" i="5"/>
  <c r="BO546" i="5"/>
  <c r="AP546" i="5"/>
  <c r="V546" i="5"/>
  <c r="BU546" i="5"/>
  <c r="AO546" i="5"/>
  <c r="Q546" i="5"/>
  <c r="BT546" i="5"/>
  <c r="AN546" i="5"/>
  <c r="K546" i="5"/>
  <c r="BS546" i="5"/>
  <c r="AM546" i="5"/>
  <c r="J546" i="5"/>
  <c r="BI546" i="5"/>
  <c r="AC546" i="5"/>
  <c r="BH546" i="5"/>
  <c r="U546" i="5"/>
  <c r="BG546" i="5"/>
  <c r="T546" i="5"/>
  <c r="CA546" i="5"/>
  <c r="AG546" i="5"/>
  <c r="S546" i="5"/>
  <c r="CE546" i="5"/>
  <c r="I546" i="5"/>
  <c r="CD546" i="5"/>
  <c r="AK546" i="5"/>
  <c r="BE546" i="5"/>
  <c r="BA546" i="5"/>
  <c r="AZ546" i="5"/>
  <c r="AY546" i="5"/>
  <c r="BY546" i="5"/>
  <c r="AF546" i="5"/>
  <c r="CC370" i="5"/>
  <c r="BS370" i="5"/>
  <c r="BI370" i="5"/>
  <c r="AY370" i="5"/>
  <c r="AO370" i="5"/>
  <c r="AE370" i="5"/>
  <c r="U370" i="5"/>
  <c r="K370" i="5"/>
  <c r="BZ370" i="5"/>
  <c r="BO370" i="5"/>
  <c r="BD370" i="5"/>
  <c r="AS370" i="5"/>
  <c r="AH370" i="5"/>
  <c r="W370" i="5"/>
  <c r="L370" i="5"/>
  <c r="BY370" i="5"/>
  <c r="BN370" i="5"/>
  <c r="BC370" i="5"/>
  <c r="AR370" i="5"/>
  <c r="AG370" i="5"/>
  <c r="V370" i="5"/>
  <c r="J370" i="5"/>
  <c r="BX370" i="5"/>
  <c r="BM370" i="5"/>
  <c r="BB370" i="5"/>
  <c r="AQ370" i="5"/>
  <c r="AF370" i="5"/>
  <c r="T370" i="5"/>
  <c r="I370" i="5"/>
  <c r="CB370" i="5"/>
  <c r="BQ370" i="5"/>
  <c r="BF370" i="5"/>
  <c r="AU370" i="5"/>
  <c r="AJ370" i="5"/>
  <c r="Y370" i="5"/>
  <c r="N370" i="5"/>
  <c r="CD370" i="5"/>
  <c r="BJ370" i="5"/>
  <c r="AP370" i="5"/>
  <c r="Z370" i="5"/>
  <c r="F370" i="5"/>
  <c r="CA370" i="5"/>
  <c r="BH370" i="5"/>
  <c r="AN370" i="5"/>
  <c r="X370" i="5"/>
  <c r="E370" i="5"/>
  <c r="BW370" i="5"/>
  <c r="BG370" i="5"/>
  <c r="AM370" i="5"/>
  <c r="S370" i="5"/>
  <c r="D370" i="5"/>
  <c r="CG370" i="5"/>
  <c r="BE370" i="5"/>
  <c r="AD370" i="5"/>
  <c r="G370" i="5"/>
  <c r="CF370" i="5"/>
  <c r="BA370" i="5"/>
  <c r="AC370" i="5"/>
  <c r="CE370" i="5"/>
  <c r="AZ370" i="5"/>
  <c r="AB370" i="5"/>
  <c r="CH370" i="5"/>
  <c r="BK370" i="5"/>
  <c r="AI370" i="5"/>
  <c r="H370" i="5"/>
  <c r="BP370" i="5"/>
  <c r="Q370" i="5"/>
  <c r="BL370" i="5"/>
  <c r="P370" i="5"/>
  <c r="AX370" i="5"/>
  <c r="O370" i="5"/>
  <c r="AW370" i="5"/>
  <c r="M370" i="5"/>
  <c r="AV370" i="5"/>
  <c r="AT370" i="5"/>
  <c r="BV370" i="5"/>
  <c r="AL370" i="5"/>
  <c r="BU370" i="5"/>
  <c r="AK370" i="5"/>
  <c r="BT370" i="5"/>
  <c r="BR370" i="5"/>
  <c r="AA370" i="5"/>
  <c r="R370" i="5"/>
  <c r="CB112" i="5"/>
  <c r="BR112" i="5"/>
  <c r="BH112" i="5"/>
  <c r="AX112" i="5"/>
  <c r="AN112" i="5"/>
  <c r="AD112" i="5"/>
  <c r="T112" i="5"/>
  <c r="J112" i="5"/>
  <c r="CA112" i="5"/>
  <c r="BQ112" i="5"/>
  <c r="BG112" i="5"/>
  <c r="AW112" i="5"/>
  <c r="AM112" i="5"/>
  <c r="AC112" i="5"/>
  <c r="S112" i="5"/>
  <c r="BZ112" i="5"/>
  <c r="BP112" i="5"/>
  <c r="BF112" i="5"/>
  <c r="AV112" i="5"/>
  <c r="AL112" i="5"/>
  <c r="AB112" i="5"/>
  <c r="R112" i="5"/>
  <c r="H112" i="5"/>
  <c r="CC112" i="5"/>
  <c r="BM112" i="5"/>
  <c r="AZ112" i="5"/>
  <c r="AJ112" i="5"/>
  <c r="W112" i="5"/>
  <c r="I112" i="5"/>
  <c r="BY112" i="5"/>
  <c r="BL112" i="5"/>
  <c r="AY112" i="5"/>
  <c r="AI112" i="5"/>
  <c r="V112" i="5"/>
  <c r="G112" i="5"/>
  <c r="BX112" i="5"/>
  <c r="BK112" i="5"/>
  <c r="AU112" i="5"/>
  <c r="AH112" i="5"/>
  <c r="U112" i="5"/>
  <c r="F112" i="5"/>
  <c r="CE112" i="5"/>
  <c r="BO112" i="5"/>
  <c r="BB112" i="5"/>
  <c r="AO112" i="5"/>
  <c r="Y112" i="5"/>
  <c r="L112" i="5"/>
  <c r="BV112" i="5"/>
  <c r="BA112" i="5"/>
  <c r="AA112" i="5"/>
  <c r="D112" i="5"/>
  <c r="BU112" i="5"/>
  <c r="AT112" i="5"/>
  <c r="Z112" i="5"/>
  <c r="BT112" i="5"/>
  <c r="AS112" i="5"/>
  <c r="X112" i="5"/>
  <c r="BW112" i="5"/>
  <c r="BC112" i="5"/>
  <c r="AE112" i="5"/>
  <c r="E112" i="5"/>
  <c r="BS112" i="5"/>
  <c r="AG112" i="5"/>
  <c r="BN112" i="5"/>
  <c r="AF112" i="5"/>
  <c r="BJ112" i="5"/>
  <c r="Q112" i="5"/>
  <c r="CG112" i="5"/>
  <c r="AQ112" i="5"/>
  <c r="K112" i="5"/>
  <c r="CD112" i="5"/>
  <c r="M112" i="5"/>
  <c r="BI112" i="5"/>
  <c r="BE112" i="5"/>
  <c r="BD112" i="5"/>
  <c r="AR112" i="5"/>
  <c r="AP112" i="5"/>
  <c r="AK112" i="5"/>
  <c r="P112" i="5"/>
  <c r="CH112" i="5"/>
  <c r="O112" i="5"/>
  <c r="CF112" i="5"/>
  <c r="N112" i="5"/>
  <c r="BZ166" i="5"/>
  <c r="BP166" i="5"/>
  <c r="BF166" i="5"/>
  <c r="AV166" i="5"/>
  <c r="AL166" i="5"/>
  <c r="AB166" i="5"/>
  <c r="R166" i="5"/>
  <c r="H166" i="5"/>
  <c r="BY166" i="5"/>
  <c r="BO166" i="5"/>
  <c r="BE166" i="5"/>
  <c r="AU166" i="5"/>
  <c r="AK166" i="5"/>
  <c r="AA166" i="5"/>
  <c r="Q166" i="5"/>
  <c r="G166" i="5"/>
  <c r="CH166" i="5"/>
  <c r="BX166" i="5"/>
  <c r="BN166" i="5"/>
  <c r="BD166" i="5"/>
  <c r="AT166" i="5"/>
  <c r="AJ166" i="5"/>
  <c r="Z166" i="5"/>
  <c r="P166" i="5"/>
  <c r="F166" i="5"/>
  <c r="CA166" i="5"/>
  <c r="BQ166" i="5"/>
  <c r="BG166" i="5"/>
  <c r="AW166" i="5"/>
  <c r="AM166" i="5"/>
  <c r="AC166" i="5"/>
  <c r="S166" i="5"/>
  <c r="I166" i="5"/>
  <c r="CG166" i="5"/>
  <c r="BS166" i="5"/>
  <c r="BA166" i="5"/>
  <c r="AI166" i="5"/>
  <c r="U166" i="5"/>
  <c r="CF166" i="5"/>
  <c r="BR166" i="5"/>
  <c r="AZ166" i="5"/>
  <c r="AH166" i="5"/>
  <c r="T166" i="5"/>
  <c r="CE166" i="5"/>
  <c r="BM166" i="5"/>
  <c r="AY166" i="5"/>
  <c r="AG166" i="5"/>
  <c r="O166" i="5"/>
  <c r="BU166" i="5"/>
  <c r="BC166" i="5"/>
  <c r="AO166" i="5"/>
  <c r="W166" i="5"/>
  <c r="E166" i="5"/>
  <c r="BV166" i="5"/>
  <c r="AR166" i="5"/>
  <c r="N166" i="5"/>
  <c r="BT166" i="5"/>
  <c r="AQ166" i="5"/>
  <c r="M166" i="5"/>
  <c r="BL166" i="5"/>
  <c r="AP166" i="5"/>
  <c r="L166" i="5"/>
  <c r="CB166" i="5"/>
  <c r="AX166" i="5"/>
  <c r="X166" i="5"/>
  <c r="BW166" i="5"/>
  <c r="AD166" i="5"/>
  <c r="BK166" i="5"/>
  <c r="Y166" i="5"/>
  <c r="BJ166" i="5"/>
  <c r="V166" i="5"/>
  <c r="BI166" i="5"/>
  <c r="K166" i="5"/>
  <c r="BH166" i="5"/>
  <c r="J166" i="5"/>
  <c r="BB166" i="5"/>
  <c r="D166" i="5"/>
  <c r="AS166" i="5"/>
  <c r="AN166" i="5"/>
  <c r="CD166" i="5"/>
  <c r="AF166" i="5"/>
  <c r="CC166" i="5"/>
  <c r="AE166" i="5"/>
  <c r="CF208" i="5"/>
  <c r="BV208" i="5"/>
  <c r="BL208" i="5"/>
  <c r="BB208" i="5"/>
  <c r="AR208" i="5"/>
  <c r="AH208" i="5"/>
  <c r="X208" i="5"/>
  <c r="N208" i="5"/>
  <c r="D208" i="5"/>
  <c r="CE208" i="5"/>
  <c r="BU208" i="5"/>
  <c r="BK208" i="5"/>
  <c r="BA208" i="5"/>
  <c r="AQ208" i="5"/>
  <c r="AG208" i="5"/>
  <c r="W208" i="5"/>
  <c r="M208" i="5"/>
  <c r="CD208" i="5"/>
  <c r="BT208" i="5"/>
  <c r="BJ208" i="5"/>
  <c r="AZ208" i="5"/>
  <c r="AP208" i="5"/>
  <c r="AF208" i="5"/>
  <c r="V208" i="5"/>
  <c r="L208" i="5"/>
  <c r="CG208" i="5"/>
  <c r="BW208" i="5"/>
  <c r="BM208" i="5"/>
  <c r="BC208" i="5"/>
  <c r="AS208" i="5"/>
  <c r="AI208" i="5"/>
  <c r="Y208" i="5"/>
  <c r="O208" i="5"/>
  <c r="E208" i="5"/>
  <c r="BY208" i="5"/>
  <c r="BG208" i="5"/>
  <c r="AO208" i="5"/>
  <c r="AA208" i="5"/>
  <c r="I208" i="5"/>
  <c r="BX208" i="5"/>
  <c r="BF208" i="5"/>
  <c r="AN208" i="5"/>
  <c r="Z208" i="5"/>
  <c r="H208" i="5"/>
  <c r="BS208" i="5"/>
  <c r="BE208" i="5"/>
  <c r="AM208" i="5"/>
  <c r="U208" i="5"/>
  <c r="G208" i="5"/>
  <c r="BZ208" i="5"/>
  <c r="BH208" i="5"/>
  <c r="AT208" i="5"/>
  <c r="AB208" i="5"/>
  <c r="J208" i="5"/>
  <c r="BN208" i="5"/>
  <c r="AJ208" i="5"/>
  <c r="F208" i="5"/>
  <c r="BI208" i="5"/>
  <c r="AE208" i="5"/>
  <c r="CH208" i="5"/>
  <c r="BD208" i="5"/>
  <c r="AD208" i="5"/>
  <c r="BP208" i="5"/>
  <c r="AL208" i="5"/>
  <c r="P208" i="5"/>
  <c r="CA208" i="5"/>
  <c r="AC208" i="5"/>
  <c r="BR208" i="5"/>
  <c r="T208" i="5"/>
  <c r="BQ208" i="5"/>
  <c r="S208" i="5"/>
  <c r="BO208" i="5"/>
  <c r="R208" i="5"/>
  <c r="AY208" i="5"/>
  <c r="Q208" i="5"/>
  <c r="CC208" i="5"/>
  <c r="AU208" i="5"/>
  <c r="CB208" i="5"/>
  <c r="AX208" i="5"/>
  <c r="AW208" i="5"/>
  <c r="AV208" i="5"/>
  <c r="AK208" i="5"/>
  <c r="K208" i="5"/>
  <c r="N153" i="3"/>
  <c r="M153" i="3"/>
  <c r="N335" i="3"/>
  <c r="M335" i="3"/>
  <c r="N276" i="3"/>
  <c r="M276" i="3"/>
  <c r="L475" i="3"/>
  <c r="L45" i="3"/>
  <c r="L52" i="3"/>
  <c r="CF514" i="5"/>
  <c r="BV514" i="5"/>
  <c r="BL514" i="5"/>
  <c r="BB514" i="5"/>
  <c r="AR514" i="5"/>
  <c r="AH514" i="5"/>
  <c r="X514" i="5"/>
  <c r="N514" i="5"/>
  <c r="D514" i="5"/>
  <c r="CD514" i="5"/>
  <c r="BT514" i="5"/>
  <c r="BJ514" i="5"/>
  <c r="CB514" i="5"/>
  <c r="BP514" i="5"/>
  <c r="BD514" i="5"/>
  <c r="AS514" i="5"/>
  <c r="AG514" i="5"/>
  <c r="V514" i="5"/>
  <c r="K514" i="5"/>
  <c r="CA514" i="5"/>
  <c r="BO514" i="5"/>
  <c r="BC514" i="5"/>
  <c r="AQ514" i="5"/>
  <c r="AF514" i="5"/>
  <c r="U514" i="5"/>
  <c r="J514" i="5"/>
  <c r="BZ514" i="5"/>
  <c r="BN514" i="5"/>
  <c r="BA514" i="5"/>
  <c r="AP514" i="5"/>
  <c r="AE514" i="5"/>
  <c r="T514" i="5"/>
  <c r="I514" i="5"/>
  <c r="CE514" i="5"/>
  <c r="BR514" i="5"/>
  <c r="BF514" i="5"/>
  <c r="AU514" i="5"/>
  <c r="AJ514" i="5"/>
  <c r="Y514" i="5"/>
  <c r="M514" i="5"/>
  <c r="BW514" i="5"/>
  <c r="AZ514" i="5"/>
  <c r="AK514" i="5"/>
  <c r="Q514" i="5"/>
  <c r="BU514" i="5"/>
  <c r="AY514" i="5"/>
  <c r="AI514" i="5"/>
  <c r="P514" i="5"/>
  <c r="BS514" i="5"/>
  <c r="AX514" i="5"/>
  <c r="AD514" i="5"/>
  <c r="O514" i="5"/>
  <c r="BY514" i="5"/>
  <c r="BG514" i="5"/>
  <c r="AM514" i="5"/>
  <c r="S514" i="5"/>
  <c r="CC514" i="5"/>
  <c r="AT514" i="5"/>
  <c r="L514" i="5"/>
  <c r="BX514" i="5"/>
  <c r="AO514" i="5"/>
  <c r="H514" i="5"/>
  <c r="BQ514" i="5"/>
  <c r="AN514" i="5"/>
  <c r="G514" i="5"/>
  <c r="BM514" i="5"/>
  <c r="AL514" i="5"/>
  <c r="F514" i="5"/>
  <c r="BK514" i="5"/>
  <c r="AC514" i="5"/>
  <c r="E514" i="5"/>
  <c r="CH514" i="5"/>
  <c r="AW514" i="5"/>
  <c r="W514" i="5"/>
  <c r="BE514" i="5"/>
  <c r="AV514" i="5"/>
  <c r="AB514" i="5"/>
  <c r="BI514" i="5"/>
  <c r="AA514" i="5"/>
  <c r="Z514" i="5"/>
  <c r="R514" i="5"/>
  <c r="CG514" i="5"/>
  <c r="BH514" i="5"/>
  <c r="CB174" i="5"/>
  <c r="BR174" i="5"/>
  <c r="BH174" i="5"/>
  <c r="AX174" i="5"/>
  <c r="AN174" i="5"/>
  <c r="AD174" i="5"/>
  <c r="T174" i="5"/>
  <c r="J174" i="5"/>
  <c r="CA174" i="5"/>
  <c r="BQ174" i="5"/>
  <c r="BG174" i="5"/>
  <c r="AW174" i="5"/>
  <c r="AM174" i="5"/>
  <c r="AC174" i="5"/>
  <c r="S174" i="5"/>
  <c r="I174" i="5"/>
  <c r="BZ174" i="5"/>
  <c r="BP174" i="5"/>
  <c r="BF174" i="5"/>
  <c r="AV174" i="5"/>
  <c r="AL174" i="5"/>
  <c r="AB174" i="5"/>
  <c r="R174" i="5"/>
  <c r="H174" i="5"/>
  <c r="CC174" i="5"/>
  <c r="BS174" i="5"/>
  <c r="BI174" i="5"/>
  <c r="AY174" i="5"/>
  <c r="AO174" i="5"/>
  <c r="AE174" i="5"/>
  <c r="U174" i="5"/>
  <c r="K174" i="5"/>
  <c r="CE174" i="5"/>
  <c r="BM174" i="5"/>
  <c r="AU174" i="5"/>
  <c r="AG174" i="5"/>
  <c r="O174" i="5"/>
  <c r="CD174" i="5"/>
  <c r="BL174" i="5"/>
  <c r="AT174" i="5"/>
  <c r="AF174" i="5"/>
  <c r="N174" i="5"/>
  <c r="BY174" i="5"/>
  <c r="BK174" i="5"/>
  <c r="AS174" i="5"/>
  <c r="AA174" i="5"/>
  <c r="M174" i="5"/>
  <c r="CG174" i="5"/>
  <c r="BO174" i="5"/>
  <c r="BA174" i="5"/>
  <c r="AI174" i="5"/>
  <c r="Q174" i="5"/>
  <c r="BX174" i="5"/>
  <c r="BB174" i="5"/>
  <c r="X174" i="5"/>
  <c r="BW174" i="5"/>
  <c r="AZ174" i="5"/>
  <c r="W174" i="5"/>
  <c r="BV174" i="5"/>
  <c r="AR174" i="5"/>
  <c r="V174" i="5"/>
  <c r="CH174" i="5"/>
  <c r="BD174" i="5"/>
  <c r="Z174" i="5"/>
  <c r="D174" i="5"/>
  <c r="CF174" i="5"/>
  <c r="AJ174" i="5"/>
  <c r="BU174" i="5"/>
  <c r="AH174" i="5"/>
  <c r="BT174" i="5"/>
  <c r="Y174" i="5"/>
  <c r="BN174" i="5"/>
  <c r="P174" i="5"/>
  <c r="BJ174" i="5"/>
  <c r="L174" i="5"/>
  <c r="BE174" i="5"/>
  <c r="G174" i="5"/>
  <c r="BC174" i="5"/>
  <c r="F174" i="5"/>
  <c r="AQ174" i="5"/>
  <c r="E174" i="5"/>
  <c r="AP174" i="5"/>
  <c r="AK174" i="5"/>
  <c r="CG326" i="5"/>
  <c r="BW326" i="5"/>
  <c r="BM326" i="5"/>
  <c r="BC326" i="5"/>
  <c r="AS326" i="5"/>
  <c r="AI326" i="5"/>
  <c r="Y326" i="5"/>
  <c r="O326" i="5"/>
  <c r="E326" i="5"/>
  <c r="CF326" i="5"/>
  <c r="BV326" i="5"/>
  <c r="BL326" i="5"/>
  <c r="BB326" i="5"/>
  <c r="AR326" i="5"/>
  <c r="AH326" i="5"/>
  <c r="X326" i="5"/>
  <c r="N326" i="5"/>
  <c r="D326" i="5"/>
  <c r="CE326" i="5"/>
  <c r="BU326" i="5"/>
  <c r="BK326" i="5"/>
  <c r="BA326" i="5"/>
  <c r="AQ326" i="5"/>
  <c r="AG326" i="5"/>
  <c r="W326" i="5"/>
  <c r="M326" i="5"/>
  <c r="CA326" i="5"/>
  <c r="BN326" i="5"/>
  <c r="AX326" i="5"/>
  <c r="AK326" i="5"/>
  <c r="U326" i="5"/>
  <c r="H326" i="5"/>
  <c r="BZ326" i="5"/>
  <c r="BJ326" i="5"/>
  <c r="AW326" i="5"/>
  <c r="AJ326" i="5"/>
  <c r="T326" i="5"/>
  <c r="G326" i="5"/>
  <c r="BY326" i="5"/>
  <c r="BI326" i="5"/>
  <c r="AV326" i="5"/>
  <c r="AF326" i="5"/>
  <c r="S326" i="5"/>
  <c r="F326" i="5"/>
  <c r="CB326" i="5"/>
  <c r="BO326" i="5"/>
  <c r="AY326" i="5"/>
  <c r="AL326" i="5"/>
  <c r="V326" i="5"/>
  <c r="I326" i="5"/>
  <c r="CD326" i="5"/>
  <c r="BF326" i="5"/>
  <c r="AE326" i="5"/>
  <c r="K326" i="5"/>
  <c r="CC326" i="5"/>
  <c r="BE326" i="5"/>
  <c r="AD326" i="5"/>
  <c r="J326" i="5"/>
  <c r="BX326" i="5"/>
  <c r="BD326" i="5"/>
  <c r="AC326" i="5"/>
  <c r="BT326" i="5"/>
  <c r="AZ326" i="5"/>
  <c r="AB326" i="5"/>
  <c r="BS326" i="5"/>
  <c r="AU326" i="5"/>
  <c r="AA326" i="5"/>
  <c r="BR326" i="5"/>
  <c r="AT326" i="5"/>
  <c r="Z326" i="5"/>
  <c r="BQ326" i="5"/>
  <c r="AP326" i="5"/>
  <c r="R326" i="5"/>
  <c r="BP326" i="5"/>
  <c r="AO326" i="5"/>
  <c r="Q326" i="5"/>
  <c r="BH326" i="5"/>
  <c r="AN326" i="5"/>
  <c r="P326" i="5"/>
  <c r="CH326" i="5"/>
  <c r="BG326" i="5"/>
  <c r="AM326" i="5"/>
  <c r="L326" i="5"/>
  <c r="CD157" i="5"/>
  <c r="BT157" i="5"/>
  <c r="BJ157" i="5"/>
  <c r="AZ157" i="5"/>
  <c r="AP157" i="5"/>
  <c r="AF157" i="5"/>
  <c r="V157" i="5"/>
  <c r="L157" i="5"/>
  <c r="CC157" i="5"/>
  <c r="BS157" i="5"/>
  <c r="BI157" i="5"/>
  <c r="AY157" i="5"/>
  <c r="AO157" i="5"/>
  <c r="AE157" i="5"/>
  <c r="U157" i="5"/>
  <c r="K157" i="5"/>
  <c r="CB157" i="5"/>
  <c r="BR157" i="5"/>
  <c r="BH157" i="5"/>
  <c r="AX157" i="5"/>
  <c r="AN157" i="5"/>
  <c r="AD157" i="5"/>
  <c r="T157" i="5"/>
  <c r="J157" i="5"/>
  <c r="CE157" i="5"/>
  <c r="BU157" i="5"/>
  <c r="BK157" i="5"/>
  <c r="BA157" i="5"/>
  <c r="AQ157" i="5"/>
  <c r="AG157" i="5"/>
  <c r="W157" i="5"/>
  <c r="M157" i="5"/>
  <c r="BY157" i="5"/>
  <c r="BG157" i="5"/>
  <c r="AS157" i="5"/>
  <c r="AA157" i="5"/>
  <c r="I157" i="5"/>
  <c r="BX157" i="5"/>
  <c r="BF157" i="5"/>
  <c r="AR157" i="5"/>
  <c r="Z157" i="5"/>
  <c r="H157" i="5"/>
  <c r="BW157" i="5"/>
  <c r="BE157" i="5"/>
  <c r="AM157" i="5"/>
  <c r="Y157" i="5"/>
  <c r="G157" i="5"/>
  <c r="CA157" i="5"/>
  <c r="BM157" i="5"/>
  <c r="AU157" i="5"/>
  <c r="AC157" i="5"/>
  <c r="O157" i="5"/>
  <c r="BP157" i="5"/>
  <c r="AL157" i="5"/>
  <c r="P157" i="5"/>
  <c r="BO157" i="5"/>
  <c r="AK157" i="5"/>
  <c r="N157" i="5"/>
  <c r="BN157" i="5"/>
  <c r="AJ157" i="5"/>
  <c r="F157" i="5"/>
  <c r="BV157" i="5"/>
  <c r="AV157" i="5"/>
  <c r="R157" i="5"/>
  <c r="BD157" i="5"/>
  <c r="Q157" i="5"/>
  <c r="BC157" i="5"/>
  <c r="E157" i="5"/>
  <c r="BB157" i="5"/>
  <c r="D157" i="5"/>
  <c r="AW157" i="5"/>
  <c r="CH157" i="5"/>
  <c r="AT157" i="5"/>
  <c r="CG157" i="5"/>
  <c r="AI157" i="5"/>
  <c r="CF157" i="5"/>
  <c r="AH157" i="5"/>
  <c r="BZ157" i="5"/>
  <c r="AB157" i="5"/>
  <c r="BQ157" i="5"/>
  <c r="X157" i="5"/>
  <c r="BL157" i="5"/>
  <c r="S157" i="5"/>
  <c r="CB189" i="5"/>
  <c r="BR189" i="5"/>
  <c r="BH189" i="5"/>
  <c r="AX189" i="5"/>
  <c r="AN189" i="5"/>
  <c r="AD189" i="5"/>
  <c r="T189" i="5"/>
  <c r="J189" i="5"/>
  <c r="CA189" i="5"/>
  <c r="BQ189" i="5"/>
  <c r="BG189" i="5"/>
  <c r="AW189" i="5"/>
  <c r="AM189" i="5"/>
  <c r="AC189" i="5"/>
  <c r="S189" i="5"/>
  <c r="I189" i="5"/>
  <c r="BZ189" i="5"/>
  <c r="BP189" i="5"/>
  <c r="BF189" i="5"/>
  <c r="AV189" i="5"/>
  <c r="AL189" i="5"/>
  <c r="AB189" i="5"/>
  <c r="R189" i="5"/>
  <c r="H189" i="5"/>
  <c r="CC189" i="5"/>
  <c r="BS189" i="5"/>
  <c r="BI189" i="5"/>
  <c r="AY189" i="5"/>
  <c r="AO189" i="5"/>
  <c r="AE189" i="5"/>
  <c r="U189" i="5"/>
  <c r="K189" i="5"/>
  <c r="BW189" i="5"/>
  <c r="BE189" i="5"/>
  <c r="AQ189" i="5"/>
  <c r="Y189" i="5"/>
  <c r="G189" i="5"/>
  <c r="BV189" i="5"/>
  <c r="BD189" i="5"/>
  <c r="AP189" i="5"/>
  <c r="X189" i="5"/>
  <c r="F189" i="5"/>
  <c r="BU189" i="5"/>
  <c r="BC189" i="5"/>
  <c r="AK189" i="5"/>
  <c r="W189" i="5"/>
  <c r="E189" i="5"/>
  <c r="BY189" i="5"/>
  <c r="BK189" i="5"/>
  <c r="AS189" i="5"/>
  <c r="AA189" i="5"/>
  <c r="M189" i="5"/>
  <c r="BN189" i="5"/>
  <c r="AJ189" i="5"/>
  <c r="N189" i="5"/>
  <c r="BM189" i="5"/>
  <c r="AI189" i="5"/>
  <c r="L189" i="5"/>
  <c r="CH189" i="5"/>
  <c r="BL189" i="5"/>
  <c r="AH189" i="5"/>
  <c r="D189" i="5"/>
  <c r="CG189" i="5"/>
  <c r="BJ189" i="5"/>
  <c r="AG189" i="5"/>
  <c r="CF189" i="5"/>
  <c r="BB189" i="5"/>
  <c r="AF189" i="5"/>
  <c r="BT189" i="5"/>
  <c r="AT189" i="5"/>
  <c r="P189" i="5"/>
  <c r="BO189" i="5"/>
  <c r="BA189" i="5"/>
  <c r="AZ189" i="5"/>
  <c r="AU189" i="5"/>
  <c r="AR189" i="5"/>
  <c r="Z189" i="5"/>
  <c r="V189" i="5"/>
  <c r="CE189" i="5"/>
  <c r="Q189" i="5"/>
  <c r="CD189" i="5"/>
  <c r="O189" i="5"/>
  <c r="BX189" i="5"/>
  <c r="CC375" i="5"/>
  <c r="BS375" i="5"/>
  <c r="BI375" i="5"/>
  <c r="AY375" i="5"/>
  <c r="AO375" i="5"/>
  <c r="AE375" i="5"/>
  <c r="U375" i="5"/>
  <c r="K375" i="5"/>
  <c r="CB375" i="5"/>
  <c r="BR375" i="5"/>
  <c r="CA375" i="5"/>
  <c r="BQ375" i="5"/>
  <c r="BG375" i="5"/>
  <c r="AW375" i="5"/>
  <c r="AM375" i="5"/>
  <c r="AC375" i="5"/>
  <c r="S375" i="5"/>
  <c r="I375" i="5"/>
  <c r="CE375" i="5"/>
  <c r="BU375" i="5"/>
  <c r="BK375" i="5"/>
  <c r="BA375" i="5"/>
  <c r="AQ375" i="5"/>
  <c r="AG375" i="5"/>
  <c r="W375" i="5"/>
  <c r="M375" i="5"/>
  <c r="BZ375" i="5"/>
  <c r="BL375" i="5"/>
  <c r="AV375" i="5"/>
  <c r="AI375" i="5"/>
  <c r="T375" i="5"/>
  <c r="F375" i="5"/>
  <c r="BY375" i="5"/>
  <c r="BJ375" i="5"/>
  <c r="AU375" i="5"/>
  <c r="AH375" i="5"/>
  <c r="R375" i="5"/>
  <c r="E375" i="5"/>
  <c r="BX375" i="5"/>
  <c r="BH375" i="5"/>
  <c r="AT375" i="5"/>
  <c r="AF375" i="5"/>
  <c r="Q375" i="5"/>
  <c r="D375" i="5"/>
  <c r="CF375" i="5"/>
  <c r="BN375" i="5"/>
  <c r="AZ375" i="5"/>
  <c r="AK375" i="5"/>
  <c r="X375" i="5"/>
  <c r="H375" i="5"/>
  <c r="CG375" i="5"/>
  <c r="BD375" i="5"/>
  <c r="AD375" i="5"/>
  <c r="J375" i="5"/>
  <c r="CD375" i="5"/>
  <c r="BC375" i="5"/>
  <c r="AB375" i="5"/>
  <c r="G375" i="5"/>
  <c r="BW375" i="5"/>
  <c r="BB375" i="5"/>
  <c r="AA375" i="5"/>
  <c r="BM375" i="5"/>
  <c r="Z375" i="5"/>
  <c r="BF375" i="5"/>
  <c r="Y375" i="5"/>
  <c r="BE375" i="5"/>
  <c r="V375" i="5"/>
  <c r="BO375" i="5"/>
  <c r="AJ375" i="5"/>
  <c r="BT375" i="5"/>
  <c r="N375" i="5"/>
  <c r="BP375" i="5"/>
  <c r="L375" i="5"/>
  <c r="AX375" i="5"/>
  <c r="AS375" i="5"/>
  <c r="AR375" i="5"/>
  <c r="AP375" i="5"/>
  <c r="AN375" i="5"/>
  <c r="AL375" i="5"/>
  <c r="CH375" i="5"/>
  <c r="P375" i="5"/>
  <c r="BV375" i="5"/>
  <c r="O375" i="5"/>
  <c r="CD448" i="5"/>
  <c r="BT448" i="5"/>
  <c r="BJ448" i="5"/>
  <c r="AZ448" i="5"/>
  <c r="AP448" i="5"/>
  <c r="AF448" i="5"/>
  <c r="V448" i="5"/>
  <c r="L448" i="5"/>
  <c r="CA448" i="5"/>
  <c r="BP448" i="5"/>
  <c r="BE448" i="5"/>
  <c r="AT448" i="5"/>
  <c r="AI448" i="5"/>
  <c r="X448" i="5"/>
  <c r="M448" i="5"/>
  <c r="BZ448" i="5"/>
  <c r="BO448" i="5"/>
  <c r="BD448" i="5"/>
  <c r="AS448" i="5"/>
  <c r="AH448" i="5"/>
  <c r="W448" i="5"/>
  <c r="K448" i="5"/>
  <c r="BY448" i="5"/>
  <c r="BN448" i="5"/>
  <c r="BC448" i="5"/>
  <c r="AR448" i="5"/>
  <c r="AG448" i="5"/>
  <c r="U448" i="5"/>
  <c r="J448" i="5"/>
  <c r="BX448" i="5"/>
  <c r="BI448" i="5"/>
  <c r="AU448" i="5"/>
  <c r="AC448" i="5"/>
  <c r="O448" i="5"/>
  <c r="BW448" i="5"/>
  <c r="BH448" i="5"/>
  <c r="AQ448" i="5"/>
  <c r="AB448" i="5"/>
  <c r="N448" i="5"/>
  <c r="BV448" i="5"/>
  <c r="BG448" i="5"/>
  <c r="AO448" i="5"/>
  <c r="AA448" i="5"/>
  <c r="I448" i="5"/>
  <c r="CC448" i="5"/>
  <c r="BL448" i="5"/>
  <c r="AW448" i="5"/>
  <c r="AE448" i="5"/>
  <c r="Q448" i="5"/>
  <c r="CE448" i="5"/>
  <c r="BA448" i="5"/>
  <c r="Z448" i="5"/>
  <c r="D448" i="5"/>
  <c r="CB448" i="5"/>
  <c r="AY448" i="5"/>
  <c r="Y448" i="5"/>
  <c r="BU448" i="5"/>
  <c r="AX448" i="5"/>
  <c r="T448" i="5"/>
  <c r="BS448" i="5"/>
  <c r="AV448" i="5"/>
  <c r="S448" i="5"/>
  <c r="BR448" i="5"/>
  <c r="AN448" i="5"/>
  <c r="R448" i="5"/>
  <c r="BQ448" i="5"/>
  <c r="AM448" i="5"/>
  <c r="P448" i="5"/>
  <c r="BM448" i="5"/>
  <c r="AL448" i="5"/>
  <c r="H448" i="5"/>
  <c r="CG448" i="5"/>
  <c r="BF448" i="5"/>
  <c r="AJ448" i="5"/>
  <c r="F448" i="5"/>
  <c r="CH448" i="5"/>
  <c r="AK448" i="5"/>
  <c r="AD448" i="5"/>
  <c r="G448" i="5"/>
  <c r="E448" i="5"/>
  <c r="BK448" i="5"/>
  <c r="CF448" i="5"/>
  <c r="BB448" i="5"/>
  <c r="CD95" i="5"/>
  <c r="BT95" i="5"/>
  <c r="BJ95" i="5"/>
  <c r="AZ95" i="5"/>
  <c r="AP95" i="5"/>
  <c r="AF95" i="5"/>
  <c r="V95" i="5"/>
  <c r="L95" i="5"/>
  <c r="CB95" i="5"/>
  <c r="BR95" i="5"/>
  <c r="BH95" i="5"/>
  <c r="AX95" i="5"/>
  <c r="AN95" i="5"/>
  <c r="AD95" i="5"/>
  <c r="T95" i="5"/>
  <c r="J95" i="5"/>
  <c r="CF95" i="5"/>
  <c r="BS95" i="5"/>
  <c r="BF95" i="5"/>
  <c r="AT95" i="5"/>
  <c r="AH95" i="5"/>
  <c r="U95" i="5"/>
  <c r="H95" i="5"/>
  <c r="CC95" i="5"/>
  <c r="BP95" i="5"/>
  <c r="BD95" i="5"/>
  <c r="CG95" i="5"/>
  <c r="BO95" i="5"/>
  <c r="BA95" i="5"/>
  <c r="AL95" i="5"/>
  <c r="Y95" i="5"/>
  <c r="K95" i="5"/>
  <c r="CE95" i="5"/>
  <c r="BN95" i="5"/>
  <c r="AY95" i="5"/>
  <c r="AK95" i="5"/>
  <c r="X95" i="5"/>
  <c r="I95" i="5"/>
  <c r="CA95" i="5"/>
  <c r="BM95" i="5"/>
  <c r="AW95" i="5"/>
  <c r="AJ95" i="5"/>
  <c r="W95" i="5"/>
  <c r="G95" i="5"/>
  <c r="CH95" i="5"/>
  <c r="BQ95" i="5"/>
  <c r="BB95" i="5"/>
  <c r="AM95" i="5"/>
  <c r="Z95" i="5"/>
  <c r="M95" i="5"/>
  <c r="BZ95" i="5"/>
  <c r="BE95" i="5"/>
  <c r="AE95" i="5"/>
  <c r="F95" i="5"/>
  <c r="BY95" i="5"/>
  <c r="BC95" i="5"/>
  <c r="AC95" i="5"/>
  <c r="E95" i="5"/>
  <c r="BX95" i="5"/>
  <c r="AV95" i="5"/>
  <c r="AB95" i="5"/>
  <c r="D95" i="5"/>
  <c r="BK95" i="5"/>
  <c r="AO95" i="5"/>
  <c r="P95" i="5"/>
  <c r="BL95" i="5"/>
  <c r="S95" i="5"/>
  <c r="BI95" i="5"/>
  <c r="R95" i="5"/>
  <c r="BG95" i="5"/>
  <c r="Q95" i="5"/>
  <c r="AU95" i="5"/>
  <c r="O95" i="5"/>
  <c r="AS95" i="5"/>
  <c r="N95" i="5"/>
  <c r="AR95" i="5"/>
  <c r="AQ95" i="5"/>
  <c r="BW95" i="5"/>
  <c r="AI95" i="5"/>
  <c r="BV95" i="5"/>
  <c r="AG95" i="5"/>
  <c r="BU95" i="5"/>
  <c r="AA95" i="5"/>
  <c r="CD162" i="5"/>
  <c r="BT162" i="5"/>
  <c r="BJ162" i="5"/>
  <c r="AZ162" i="5"/>
  <c r="AP162" i="5"/>
  <c r="AF162" i="5"/>
  <c r="V162" i="5"/>
  <c r="L162" i="5"/>
  <c r="CC162" i="5"/>
  <c r="BS162" i="5"/>
  <c r="BI162" i="5"/>
  <c r="AY162" i="5"/>
  <c r="AO162" i="5"/>
  <c r="AE162" i="5"/>
  <c r="U162" i="5"/>
  <c r="K162" i="5"/>
  <c r="CB162" i="5"/>
  <c r="BR162" i="5"/>
  <c r="BH162" i="5"/>
  <c r="AX162" i="5"/>
  <c r="AN162" i="5"/>
  <c r="AD162" i="5"/>
  <c r="T162" i="5"/>
  <c r="J162" i="5"/>
  <c r="CE162" i="5"/>
  <c r="BU162" i="5"/>
  <c r="BK162" i="5"/>
  <c r="BA162" i="5"/>
  <c r="AQ162" i="5"/>
  <c r="AG162" i="5"/>
  <c r="W162" i="5"/>
  <c r="M162" i="5"/>
  <c r="CA162" i="5"/>
  <c r="BM162" i="5"/>
  <c r="AU162" i="5"/>
  <c r="AC162" i="5"/>
  <c r="O162" i="5"/>
  <c r="BZ162" i="5"/>
  <c r="BL162" i="5"/>
  <c r="AT162" i="5"/>
  <c r="AB162" i="5"/>
  <c r="N162" i="5"/>
  <c r="BY162" i="5"/>
  <c r="BG162" i="5"/>
  <c r="AS162" i="5"/>
  <c r="AA162" i="5"/>
  <c r="I162" i="5"/>
  <c r="CG162" i="5"/>
  <c r="BO162" i="5"/>
  <c r="AW162" i="5"/>
  <c r="AI162" i="5"/>
  <c r="Q162" i="5"/>
  <c r="CH162" i="5"/>
  <c r="BD162" i="5"/>
  <c r="Z162" i="5"/>
  <c r="D162" i="5"/>
  <c r="CF162" i="5"/>
  <c r="BC162" i="5"/>
  <c r="Y162" i="5"/>
  <c r="BX162" i="5"/>
  <c r="BB162" i="5"/>
  <c r="X162" i="5"/>
  <c r="BF162" i="5"/>
  <c r="AJ162" i="5"/>
  <c r="F162" i="5"/>
  <c r="AR162" i="5"/>
  <c r="E162" i="5"/>
  <c r="AM162" i="5"/>
  <c r="AL162" i="5"/>
  <c r="BW162" i="5"/>
  <c r="AK162" i="5"/>
  <c r="BV162" i="5"/>
  <c r="AH162" i="5"/>
  <c r="BQ162" i="5"/>
  <c r="S162" i="5"/>
  <c r="BP162" i="5"/>
  <c r="R162" i="5"/>
  <c r="BN162" i="5"/>
  <c r="P162" i="5"/>
  <c r="BE162" i="5"/>
  <c r="H162" i="5"/>
  <c r="AV162" i="5"/>
  <c r="G162" i="5"/>
  <c r="CH116" i="5"/>
  <c r="BX116" i="5"/>
  <c r="BN116" i="5"/>
  <c r="BD116" i="5"/>
  <c r="AT116" i="5"/>
  <c r="AJ116" i="5"/>
  <c r="Z116" i="5"/>
  <c r="P116" i="5"/>
  <c r="F116" i="5"/>
  <c r="CG116" i="5"/>
  <c r="BW116" i="5"/>
  <c r="BM116" i="5"/>
  <c r="BC116" i="5"/>
  <c r="AS116" i="5"/>
  <c r="AI116" i="5"/>
  <c r="Y116" i="5"/>
  <c r="O116" i="5"/>
  <c r="E116" i="5"/>
  <c r="CF116" i="5"/>
  <c r="BV116" i="5"/>
  <c r="BL116" i="5"/>
  <c r="BB116" i="5"/>
  <c r="AR116" i="5"/>
  <c r="AH116" i="5"/>
  <c r="X116" i="5"/>
  <c r="N116" i="5"/>
  <c r="D116" i="5"/>
  <c r="BZ116" i="5"/>
  <c r="BP116" i="5"/>
  <c r="CC116" i="5"/>
  <c r="BK116" i="5"/>
  <c r="AX116" i="5"/>
  <c r="AK116" i="5"/>
  <c r="U116" i="5"/>
  <c r="H116" i="5"/>
  <c r="CB116" i="5"/>
  <c r="BJ116" i="5"/>
  <c r="AW116" i="5"/>
  <c r="AG116" i="5"/>
  <c r="T116" i="5"/>
  <c r="G116" i="5"/>
  <c r="CA116" i="5"/>
  <c r="BI116" i="5"/>
  <c r="AV116" i="5"/>
  <c r="AF116" i="5"/>
  <c r="S116" i="5"/>
  <c r="CE116" i="5"/>
  <c r="BQ116" i="5"/>
  <c r="AZ116" i="5"/>
  <c r="AM116" i="5"/>
  <c r="W116" i="5"/>
  <c r="J116" i="5"/>
  <c r="BO116" i="5"/>
  <c r="AO116" i="5"/>
  <c r="Q116" i="5"/>
  <c r="BH116" i="5"/>
  <c r="AN116" i="5"/>
  <c r="M116" i="5"/>
  <c r="BG116" i="5"/>
  <c r="AL116" i="5"/>
  <c r="L116" i="5"/>
  <c r="BR116" i="5"/>
  <c r="AP116" i="5"/>
  <c r="R116" i="5"/>
  <c r="AU116" i="5"/>
  <c r="CD116" i="5"/>
  <c r="AQ116" i="5"/>
  <c r="BY116" i="5"/>
  <c r="AE116" i="5"/>
  <c r="BE116" i="5"/>
  <c r="V116" i="5"/>
  <c r="BF116" i="5"/>
  <c r="BA116" i="5"/>
  <c r="AY116" i="5"/>
  <c r="AD116" i="5"/>
  <c r="AC116" i="5"/>
  <c r="AB116" i="5"/>
  <c r="AA116" i="5"/>
  <c r="BU116" i="5"/>
  <c r="K116" i="5"/>
  <c r="BT116" i="5"/>
  <c r="I116" i="5"/>
  <c r="BS116" i="5"/>
  <c r="L122" i="3"/>
  <c r="L125" i="3"/>
  <c r="N181" i="3"/>
  <c r="M181" i="3"/>
  <c r="N431" i="3"/>
  <c r="M431" i="3"/>
  <c r="M192" i="3"/>
  <c r="N192" i="3"/>
  <c r="L303" i="3"/>
  <c r="CH470" i="5"/>
  <c r="BX470" i="5"/>
  <c r="BN470" i="5"/>
  <c r="CD470" i="5"/>
  <c r="BS470" i="5"/>
  <c r="BH470" i="5"/>
  <c r="AX470" i="5"/>
  <c r="AN470" i="5"/>
  <c r="AD470" i="5"/>
  <c r="T470" i="5"/>
  <c r="J470" i="5"/>
  <c r="CC470" i="5"/>
  <c r="BR470" i="5"/>
  <c r="BG470" i="5"/>
  <c r="AW470" i="5"/>
  <c r="AM470" i="5"/>
  <c r="AC470" i="5"/>
  <c r="S470" i="5"/>
  <c r="I470" i="5"/>
  <c r="CB470" i="5"/>
  <c r="BQ470" i="5"/>
  <c r="BF470" i="5"/>
  <c r="AV470" i="5"/>
  <c r="AL470" i="5"/>
  <c r="AB470" i="5"/>
  <c r="R470" i="5"/>
  <c r="H470" i="5"/>
  <c r="CF470" i="5"/>
  <c r="BU470" i="5"/>
  <c r="BJ470" i="5"/>
  <c r="AZ470" i="5"/>
  <c r="AP470" i="5"/>
  <c r="AF470" i="5"/>
  <c r="V470" i="5"/>
  <c r="L470" i="5"/>
  <c r="BY470" i="5"/>
  <c r="BE470" i="5"/>
  <c r="AQ470" i="5"/>
  <c r="Y470" i="5"/>
  <c r="G470" i="5"/>
  <c r="BW470" i="5"/>
  <c r="BD470" i="5"/>
  <c r="AO470" i="5"/>
  <c r="X470" i="5"/>
  <c r="F470" i="5"/>
  <c r="BV470" i="5"/>
  <c r="BC470" i="5"/>
  <c r="AK470" i="5"/>
  <c r="W470" i="5"/>
  <c r="E470" i="5"/>
  <c r="CA470" i="5"/>
  <c r="BK470" i="5"/>
  <c r="AS470" i="5"/>
  <c r="AA470" i="5"/>
  <c r="M470" i="5"/>
  <c r="BM470" i="5"/>
  <c r="AI470" i="5"/>
  <c r="K470" i="5"/>
  <c r="BL470" i="5"/>
  <c r="AH470" i="5"/>
  <c r="D470" i="5"/>
  <c r="BI470" i="5"/>
  <c r="AG470" i="5"/>
  <c r="BP470" i="5"/>
  <c r="AR470" i="5"/>
  <c r="O470" i="5"/>
  <c r="BT470" i="5"/>
  <c r="U470" i="5"/>
  <c r="BO470" i="5"/>
  <c r="Q470" i="5"/>
  <c r="BB470" i="5"/>
  <c r="P470" i="5"/>
  <c r="BA470" i="5"/>
  <c r="N470" i="5"/>
  <c r="AY470" i="5"/>
  <c r="AU470" i="5"/>
  <c r="AT470" i="5"/>
  <c r="CE470" i="5"/>
  <c r="AE470" i="5"/>
  <c r="CG470" i="5"/>
  <c r="BZ470" i="5"/>
  <c r="AJ470" i="5"/>
  <c r="Z470" i="5"/>
  <c r="CB518" i="5"/>
  <c r="BR518" i="5"/>
  <c r="BH518" i="5"/>
  <c r="AX518" i="5"/>
  <c r="AN518" i="5"/>
  <c r="AD518" i="5"/>
  <c r="T518" i="5"/>
  <c r="J518" i="5"/>
  <c r="CA518" i="5"/>
  <c r="BQ518" i="5"/>
  <c r="BG518" i="5"/>
  <c r="AW518" i="5"/>
  <c r="AM518" i="5"/>
  <c r="AC518" i="5"/>
  <c r="S518" i="5"/>
  <c r="I518" i="5"/>
  <c r="BZ518" i="5"/>
  <c r="BP518" i="5"/>
  <c r="BF518" i="5"/>
  <c r="AV518" i="5"/>
  <c r="AL518" i="5"/>
  <c r="AB518" i="5"/>
  <c r="R518" i="5"/>
  <c r="H518" i="5"/>
  <c r="CD518" i="5"/>
  <c r="BT518" i="5"/>
  <c r="BJ518" i="5"/>
  <c r="AZ518" i="5"/>
  <c r="AP518" i="5"/>
  <c r="AF518" i="5"/>
  <c r="V518" i="5"/>
  <c r="L518" i="5"/>
  <c r="BV518" i="5"/>
  <c r="BD518" i="5"/>
  <c r="AO518" i="5"/>
  <c r="X518" i="5"/>
  <c r="F518" i="5"/>
  <c r="BU518" i="5"/>
  <c r="BC518" i="5"/>
  <c r="AK518" i="5"/>
  <c r="W518" i="5"/>
  <c r="E518" i="5"/>
  <c r="CH518" i="5"/>
  <c r="BS518" i="5"/>
  <c r="BB518" i="5"/>
  <c r="AJ518" i="5"/>
  <c r="U518" i="5"/>
  <c r="D518" i="5"/>
  <c r="BX518" i="5"/>
  <c r="BI518" i="5"/>
  <c r="AR518" i="5"/>
  <c r="Z518" i="5"/>
  <c r="K518" i="5"/>
  <c r="BO518" i="5"/>
  <c r="AS518" i="5"/>
  <c r="O518" i="5"/>
  <c r="BN518" i="5"/>
  <c r="AQ518" i="5"/>
  <c r="N518" i="5"/>
  <c r="BM518" i="5"/>
  <c r="AI518" i="5"/>
  <c r="M518" i="5"/>
  <c r="BY518" i="5"/>
  <c r="AU518" i="5"/>
  <c r="Q518" i="5"/>
  <c r="BE518" i="5"/>
  <c r="G518" i="5"/>
  <c r="BA518" i="5"/>
  <c r="AY518" i="5"/>
  <c r="CG518" i="5"/>
  <c r="AT518" i="5"/>
  <c r="CF518" i="5"/>
  <c r="AH518" i="5"/>
  <c r="BL518" i="5"/>
  <c r="Y518" i="5"/>
  <c r="CE518" i="5"/>
  <c r="AA518" i="5"/>
  <c r="AE518" i="5"/>
  <c r="P518" i="5"/>
  <c r="CC518" i="5"/>
  <c r="BW518" i="5"/>
  <c r="BK518" i="5"/>
  <c r="AG518" i="5"/>
  <c r="CD215" i="5"/>
  <c r="BT215" i="5"/>
  <c r="BJ215" i="5"/>
  <c r="AZ215" i="5"/>
  <c r="AP215" i="5"/>
  <c r="AF215" i="5"/>
  <c r="V215" i="5"/>
  <c r="L215" i="5"/>
  <c r="CC215" i="5"/>
  <c r="BS215" i="5"/>
  <c r="BI215" i="5"/>
  <c r="AY215" i="5"/>
  <c r="AO215" i="5"/>
  <c r="AE215" i="5"/>
  <c r="U215" i="5"/>
  <c r="K215" i="5"/>
  <c r="CB215" i="5"/>
  <c r="BR215" i="5"/>
  <c r="BH215" i="5"/>
  <c r="AX215" i="5"/>
  <c r="AN215" i="5"/>
  <c r="AD215" i="5"/>
  <c r="T215" i="5"/>
  <c r="J215" i="5"/>
  <c r="CE215" i="5"/>
  <c r="BU215" i="5"/>
  <c r="BK215" i="5"/>
  <c r="BA215" i="5"/>
  <c r="AQ215" i="5"/>
  <c r="AG215" i="5"/>
  <c r="W215" i="5"/>
  <c r="M215" i="5"/>
  <c r="BW215" i="5"/>
  <c r="BE215" i="5"/>
  <c r="AM215" i="5"/>
  <c r="Y215" i="5"/>
  <c r="G215" i="5"/>
  <c r="BV215" i="5"/>
  <c r="BD215" i="5"/>
  <c r="AL215" i="5"/>
  <c r="X215" i="5"/>
  <c r="F215" i="5"/>
  <c r="BQ215" i="5"/>
  <c r="BC215" i="5"/>
  <c r="AK215" i="5"/>
  <c r="S215" i="5"/>
  <c r="E215" i="5"/>
  <c r="BX215" i="5"/>
  <c r="BF215" i="5"/>
  <c r="AR215" i="5"/>
  <c r="Z215" i="5"/>
  <c r="H215" i="5"/>
  <c r="BP215" i="5"/>
  <c r="AT215" i="5"/>
  <c r="P215" i="5"/>
  <c r="BO215" i="5"/>
  <c r="AS215" i="5"/>
  <c r="O215" i="5"/>
  <c r="BN215" i="5"/>
  <c r="AJ215" i="5"/>
  <c r="N215" i="5"/>
  <c r="BZ215" i="5"/>
  <c r="AV215" i="5"/>
  <c r="R215" i="5"/>
  <c r="CA215" i="5"/>
  <c r="AC215" i="5"/>
  <c r="BY215" i="5"/>
  <c r="AB215" i="5"/>
  <c r="BM215" i="5"/>
  <c r="AA215" i="5"/>
  <c r="BL215" i="5"/>
  <c r="Q215" i="5"/>
  <c r="BG215" i="5"/>
  <c r="I215" i="5"/>
  <c r="CG215" i="5"/>
  <c r="AI215" i="5"/>
  <c r="CF215" i="5"/>
  <c r="BB215" i="5"/>
  <c r="AW215" i="5"/>
  <c r="AU215" i="5"/>
  <c r="AH215" i="5"/>
  <c r="D215" i="5"/>
  <c r="CH215" i="5"/>
  <c r="CE347" i="5"/>
  <c r="BU347" i="5"/>
  <c r="BK347" i="5"/>
  <c r="BA347" i="5"/>
  <c r="AQ347" i="5"/>
  <c r="AG347" i="5"/>
  <c r="W347" i="5"/>
  <c r="M347" i="5"/>
  <c r="CD347" i="5"/>
  <c r="BS347" i="5"/>
  <c r="BH347" i="5"/>
  <c r="AW347" i="5"/>
  <c r="AL347" i="5"/>
  <c r="AA347" i="5"/>
  <c r="P347" i="5"/>
  <c r="E347" i="5"/>
  <c r="CC347" i="5"/>
  <c r="BR347" i="5"/>
  <c r="BG347" i="5"/>
  <c r="AV347" i="5"/>
  <c r="AK347" i="5"/>
  <c r="Z347" i="5"/>
  <c r="O347" i="5"/>
  <c r="D347" i="5"/>
  <c r="CB347" i="5"/>
  <c r="BQ347" i="5"/>
  <c r="BF347" i="5"/>
  <c r="AU347" i="5"/>
  <c r="AJ347" i="5"/>
  <c r="Y347" i="5"/>
  <c r="N347" i="5"/>
  <c r="CH347" i="5"/>
  <c r="BW347" i="5"/>
  <c r="BL347" i="5"/>
  <c r="AZ347" i="5"/>
  <c r="AO347" i="5"/>
  <c r="AD347" i="5"/>
  <c r="S347" i="5"/>
  <c r="H347" i="5"/>
  <c r="BO347" i="5"/>
  <c r="AX347" i="5"/>
  <c r="AE347" i="5"/>
  <c r="K347" i="5"/>
  <c r="CG347" i="5"/>
  <c r="BN347" i="5"/>
  <c r="AT347" i="5"/>
  <c r="AC347" i="5"/>
  <c r="J347" i="5"/>
  <c r="CF347" i="5"/>
  <c r="BM347" i="5"/>
  <c r="AS347" i="5"/>
  <c r="AB347" i="5"/>
  <c r="I347" i="5"/>
  <c r="BP347" i="5"/>
  <c r="AY347" i="5"/>
  <c r="AF347" i="5"/>
  <c r="L347" i="5"/>
  <c r="BE347" i="5"/>
  <c r="X347" i="5"/>
  <c r="BD347" i="5"/>
  <c r="V347" i="5"/>
  <c r="CA347" i="5"/>
  <c r="BC347" i="5"/>
  <c r="U347" i="5"/>
  <c r="BZ347" i="5"/>
  <c r="BB347" i="5"/>
  <c r="T347" i="5"/>
  <c r="BY347" i="5"/>
  <c r="AR347" i="5"/>
  <c r="R347" i="5"/>
  <c r="BX347" i="5"/>
  <c r="AP347" i="5"/>
  <c r="Q347" i="5"/>
  <c r="BV347" i="5"/>
  <c r="AN347" i="5"/>
  <c r="G347" i="5"/>
  <c r="BT347" i="5"/>
  <c r="AM347" i="5"/>
  <c r="F347" i="5"/>
  <c r="BJ347" i="5"/>
  <c r="AI347" i="5"/>
  <c r="BI347" i="5"/>
  <c r="AH347" i="5"/>
  <c r="BY374" i="5"/>
  <c r="BO374" i="5"/>
  <c r="BE374" i="5"/>
  <c r="AU374" i="5"/>
  <c r="AK374" i="5"/>
  <c r="AA374" i="5"/>
  <c r="Q374" i="5"/>
  <c r="G374" i="5"/>
  <c r="CG374" i="5"/>
  <c r="BW374" i="5"/>
  <c r="BM374" i="5"/>
  <c r="BC374" i="5"/>
  <c r="AS374" i="5"/>
  <c r="AI374" i="5"/>
  <c r="Y374" i="5"/>
  <c r="O374" i="5"/>
  <c r="E374" i="5"/>
  <c r="CA374" i="5"/>
  <c r="BQ374" i="5"/>
  <c r="BG374" i="5"/>
  <c r="BZ374" i="5"/>
  <c r="BK374" i="5"/>
  <c r="AX374" i="5"/>
  <c r="AL374" i="5"/>
  <c r="X374" i="5"/>
  <c r="L374" i="5"/>
  <c r="BX374" i="5"/>
  <c r="BJ374" i="5"/>
  <c r="AW374" i="5"/>
  <c r="AJ374" i="5"/>
  <c r="W374" i="5"/>
  <c r="K374" i="5"/>
  <c r="BV374" i="5"/>
  <c r="BI374" i="5"/>
  <c r="AV374" i="5"/>
  <c r="AH374" i="5"/>
  <c r="V374" i="5"/>
  <c r="J374" i="5"/>
  <c r="CC374" i="5"/>
  <c r="BN374" i="5"/>
  <c r="AZ374" i="5"/>
  <c r="AN374" i="5"/>
  <c r="AB374" i="5"/>
  <c r="N374" i="5"/>
  <c r="BS374" i="5"/>
  <c r="AT374" i="5"/>
  <c r="AC374" i="5"/>
  <c r="F374" i="5"/>
  <c r="BR374" i="5"/>
  <c r="AR374" i="5"/>
  <c r="Z374" i="5"/>
  <c r="D374" i="5"/>
  <c r="BP374" i="5"/>
  <c r="AQ374" i="5"/>
  <c r="U374" i="5"/>
  <c r="CD374" i="5"/>
  <c r="AY374" i="5"/>
  <c r="R374" i="5"/>
  <c r="CB374" i="5"/>
  <c r="AP374" i="5"/>
  <c r="P374" i="5"/>
  <c r="BU374" i="5"/>
  <c r="AO374" i="5"/>
  <c r="M374" i="5"/>
  <c r="CE374" i="5"/>
  <c r="BA374" i="5"/>
  <c r="S374" i="5"/>
  <c r="AM374" i="5"/>
  <c r="AG374" i="5"/>
  <c r="CH374" i="5"/>
  <c r="AF374" i="5"/>
  <c r="CF374" i="5"/>
  <c r="AE374" i="5"/>
  <c r="BT374" i="5"/>
  <c r="AD374" i="5"/>
  <c r="BL374" i="5"/>
  <c r="T374" i="5"/>
  <c r="BH374" i="5"/>
  <c r="I374" i="5"/>
  <c r="BF374" i="5"/>
  <c r="H374" i="5"/>
  <c r="BD374" i="5"/>
  <c r="BB374" i="5"/>
  <c r="CD463" i="5"/>
  <c r="BT463" i="5"/>
  <c r="BJ463" i="5"/>
  <c r="AZ463" i="5"/>
  <c r="AP463" i="5"/>
  <c r="AF463" i="5"/>
  <c r="V463" i="5"/>
  <c r="L463" i="5"/>
  <c r="CC463" i="5"/>
  <c r="BS463" i="5"/>
  <c r="BI463" i="5"/>
  <c r="AY463" i="5"/>
  <c r="AO463" i="5"/>
  <c r="AE463" i="5"/>
  <c r="U463" i="5"/>
  <c r="K463" i="5"/>
  <c r="CB463" i="5"/>
  <c r="BR463" i="5"/>
  <c r="BH463" i="5"/>
  <c r="AX463" i="5"/>
  <c r="AN463" i="5"/>
  <c r="AD463" i="5"/>
  <c r="T463" i="5"/>
  <c r="J463" i="5"/>
  <c r="CF463" i="5"/>
  <c r="BV463" i="5"/>
  <c r="BL463" i="5"/>
  <c r="BB463" i="5"/>
  <c r="AR463" i="5"/>
  <c r="AH463" i="5"/>
  <c r="X463" i="5"/>
  <c r="N463" i="5"/>
  <c r="D463" i="5"/>
  <c r="BY463" i="5"/>
  <c r="BG463" i="5"/>
  <c r="AS463" i="5"/>
  <c r="AA463" i="5"/>
  <c r="I463" i="5"/>
  <c r="BX463" i="5"/>
  <c r="BF463" i="5"/>
  <c r="AQ463" i="5"/>
  <c r="Z463" i="5"/>
  <c r="H463" i="5"/>
  <c r="BW463" i="5"/>
  <c r="BE463" i="5"/>
  <c r="AM463" i="5"/>
  <c r="Y463" i="5"/>
  <c r="G463" i="5"/>
  <c r="CA463" i="5"/>
  <c r="BM463" i="5"/>
  <c r="AU463" i="5"/>
  <c r="AC463" i="5"/>
  <c r="O463" i="5"/>
  <c r="CG463" i="5"/>
  <c r="BC463" i="5"/>
  <c r="AB463" i="5"/>
  <c r="CE463" i="5"/>
  <c r="BA463" i="5"/>
  <c r="W463" i="5"/>
  <c r="BZ463" i="5"/>
  <c r="AW463" i="5"/>
  <c r="S463" i="5"/>
  <c r="BK463" i="5"/>
  <c r="AI463" i="5"/>
  <c r="E463" i="5"/>
  <c r="BP463" i="5"/>
  <c r="R463" i="5"/>
  <c r="BO463" i="5"/>
  <c r="Q463" i="5"/>
  <c r="BN463" i="5"/>
  <c r="P463" i="5"/>
  <c r="BD463" i="5"/>
  <c r="M463" i="5"/>
  <c r="AV463" i="5"/>
  <c r="F463" i="5"/>
  <c r="AT463" i="5"/>
  <c r="AL463" i="5"/>
  <c r="BU463" i="5"/>
  <c r="AJ463" i="5"/>
  <c r="CH463" i="5"/>
  <c r="BQ463" i="5"/>
  <c r="AK463" i="5"/>
  <c r="AG463" i="5"/>
  <c r="CE342" i="5"/>
  <c r="CA342" i="5"/>
  <c r="BQ342" i="5"/>
  <c r="BG342" i="5"/>
  <c r="AW342" i="5"/>
  <c r="AM342" i="5"/>
  <c r="AC342" i="5"/>
  <c r="S342" i="5"/>
  <c r="I342" i="5"/>
  <c r="BZ342" i="5"/>
  <c r="BP342" i="5"/>
  <c r="BF342" i="5"/>
  <c r="AV342" i="5"/>
  <c r="AL342" i="5"/>
  <c r="AB342" i="5"/>
  <c r="R342" i="5"/>
  <c r="H342" i="5"/>
  <c r="BY342" i="5"/>
  <c r="BO342" i="5"/>
  <c r="BE342" i="5"/>
  <c r="AU342" i="5"/>
  <c r="AK342" i="5"/>
  <c r="AA342" i="5"/>
  <c r="Q342" i="5"/>
  <c r="G342" i="5"/>
  <c r="BV342" i="5"/>
  <c r="BI342" i="5"/>
  <c r="AS342" i="5"/>
  <c r="AF342" i="5"/>
  <c r="P342" i="5"/>
  <c r="BU342" i="5"/>
  <c r="BH342" i="5"/>
  <c r="AR342" i="5"/>
  <c r="AE342" i="5"/>
  <c r="O342" i="5"/>
  <c r="CH342" i="5"/>
  <c r="BT342" i="5"/>
  <c r="BD342" i="5"/>
  <c r="AQ342" i="5"/>
  <c r="AD342" i="5"/>
  <c r="N342" i="5"/>
  <c r="BW342" i="5"/>
  <c r="BJ342" i="5"/>
  <c r="AT342" i="5"/>
  <c r="AG342" i="5"/>
  <c r="T342" i="5"/>
  <c r="D342" i="5"/>
  <c r="CG342" i="5"/>
  <c r="BL342" i="5"/>
  <c r="AN342" i="5"/>
  <c r="M342" i="5"/>
  <c r="CF342" i="5"/>
  <c r="BK342" i="5"/>
  <c r="AJ342" i="5"/>
  <c r="L342" i="5"/>
  <c r="CD342" i="5"/>
  <c r="BC342" i="5"/>
  <c r="AI342" i="5"/>
  <c r="K342" i="5"/>
  <c r="CC342" i="5"/>
  <c r="BB342" i="5"/>
  <c r="AH342" i="5"/>
  <c r="J342" i="5"/>
  <c r="CB342" i="5"/>
  <c r="BA342" i="5"/>
  <c r="Z342" i="5"/>
  <c r="F342" i="5"/>
  <c r="BX342" i="5"/>
  <c r="AZ342" i="5"/>
  <c r="Y342" i="5"/>
  <c r="E342" i="5"/>
  <c r="BS342" i="5"/>
  <c r="AY342" i="5"/>
  <c r="X342" i="5"/>
  <c r="BR342" i="5"/>
  <c r="AX342" i="5"/>
  <c r="W342" i="5"/>
  <c r="BN342" i="5"/>
  <c r="AP342" i="5"/>
  <c r="V342" i="5"/>
  <c r="BM342" i="5"/>
  <c r="AO342" i="5"/>
  <c r="U342" i="5"/>
  <c r="CA77" i="5"/>
  <c r="BQ77" i="5"/>
  <c r="BG77" i="5"/>
  <c r="AW77" i="5"/>
  <c r="AM77" i="5"/>
  <c r="AC77" i="5"/>
  <c r="S77" i="5"/>
  <c r="I77" i="5"/>
  <c r="BZ77" i="5"/>
  <c r="BP77" i="5"/>
  <c r="BF77" i="5"/>
  <c r="AV77" i="5"/>
  <c r="AL77" i="5"/>
  <c r="AB77" i="5"/>
  <c r="R77" i="5"/>
  <c r="H77" i="5"/>
  <c r="BY77" i="5"/>
  <c r="BO77" i="5"/>
  <c r="BE77" i="5"/>
  <c r="AU77" i="5"/>
  <c r="AK77" i="5"/>
  <c r="AA77" i="5"/>
  <c r="Q77" i="5"/>
  <c r="G77" i="5"/>
  <c r="CB77" i="5"/>
  <c r="BR77" i="5"/>
  <c r="BH77" i="5"/>
  <c r="AX77" i="5"/>
  <c r="AN77" i="5"/>
  <c r="AD77" i="5"/>
  <c r="T77" i="5"/>
  <c r="J77" i="5"/>
  <c r="CF77" i="5"/>
  <c r="BN77" i="5"/>
  <c r="AZ77" i="5"/>
  <c r="AH77" i="5"/>
  <c r="P77" i="5"/>
  <c r="CE77" i="5"/>
  <c r="BM77" i="5"/>
  <c r="AY77" i="5"/>
  <c r="AG77" i="5"/>
  <c r="O77" i="5"/>
  <c r="CD77" i="5"/>
  <c r="BL77" i="5"/>
  <c r="AT77" i="5"/>
  <c r="AF77" i="5"/>
  <c r="N77" i="5"/>
  <c r="BU77" i="5"/>
  <c r="BC77" i="5"/>
  <c r="AO77" i="5"/>
  <c r="W77" i="5"/>
  <c r="E77" i="5"/>
  <c r="BX77" i="5"/>
  <c r="BA77" i="5"/>
  <c r="X77" i="5"/>
  <c r="BW77" i="5"/>
  <c r="AS77" i="5"/>
  <c r="V77" i="5"/>
  <c r="BV77" i="5"/>
  <c r="AR77" i="5"/>
  <c r="U77" i="5"/>
  <c r="BT77" i="5"/>
  <c r="AQ77" i="5"/>
  <c r="M77" i="5"/>
  <c r="BS77" i="5"/>
  <c r="AP77" i="5"/>
  <c r="L77" i="5"/>
  <c r="BK77" i="5"/>
  <c r="AJ77" i="5"/>
  <c r="K77" i="5"/>
  <c r="BJ77" i="5"/>
  <c r="AI77" i="5"/>
  <c r="F77" i="5"/>
  <c r="CH77" i="5"/>
  <c r="BI77" i="5"/>
  <c r="AE77" i="5"/>
  <c r="D77" i="5"/>
  <c r="CG77" i="5"/>
  <c r="BD77" i="5"/>
  <c r="Z77" i="5"/>
  <c r="CC77" i="5"/>
  <c r="BB77" i="5"/>
  <c r="Y77" i="5"/>
  <c r="CF160" i="5"/>
  <c r="BV160" i="5"/>
  <c r="BL160" i="5"/>
  <c r="BB160" i="5"/>
  <c r="AR160" i="5"/>
  <c r="AH160" i="5"/>
  <c r="X160" i="5"/>
  <c r="N160" i="5"/>
  <c r="D160" i="5"/>
  <c r="CE160" i="5"/>
  <c r="BU160" i="5"/>
  <c r="BK160" i="5"/>
  <c r="BA160" i="5"/>
  <c r="AQ160" i="5"/>
  <c r="AG160" i="5"/>
  <c r="W160" i="5"/>
  <c r="M160" i="5"/>
  <c r="CD160" i="5"/>
  <c r="BT160" i="5"/>
  <c r="BJ160" i="5"/>
  <c r="AZ160" i="5"/>
  <c r="AP160" i="5"/>
  <c r="AF160" i="5"/>
  <c r="V160" i="5"/>
  <c r="L160" i="5"/>
  <c r="CG160" i="5"/>
  <c r="BW160" i="5"/>
  <c r="BM160" i="5"/>
  <c r="BC160" i="5"/>
  <c r="AS160" i="5"/>
  <c r="AI160" i="5"/>
  <c r="Y160" i="5"/>
  <c r="O160" i="5"/>
  <c r="E160" i="5"/>
  <c r="BQ160" i="5"/>
  <c r="AY160" i="5"/>
  <c r="AK160" i="5"/>
  <c r="S160" i="5"/>
  <c r="CH160" i="5"/>
  <c r="BP160" i="5"/>
  <c r="AX160" i="5"/>
  <c r="AJ160" i="5"/>
  <c r="R160" i="5"/>
  <c r="CC160" i="5"/>
  <c r="BO160" i="5"/>
  <c r="AW160" i="5"/>
  <c r="AE160" i="5"/>
  <c r="Q160" i="5"/>
  <c r="BS160" i="5"/>
  <c r="BE160" i="5"/>
  <c r="AM160" i="5"/>
  <c r="U160" i="5"/>
  <c r="G160" i="5"/>
  <c r="BH160" i="5"/>
  <c r="AD160" i="5"/>
  <c r="H160" i="5"/>
  <c r="BG160" i="5"/>
  <c r="AC160" i="5"/>
  <c r="F160" i="5"/>
  <c r="CB160" i="5"/>
  <c r="BF160" i="5"/>
  <c r="AB160" i="5"/>
  <c r="BN160" i="5"/>
  <c r="AN160" i="5"/>
  <c r="J160" i="5"/>
  <c r="BZ160" i="5"/>
  <c r="AL160" i="5"/>
  <c r="BY160" i="5"/>
  <c r="AA160" i="5"/>
  <c r="BX160" i="5"/>
  <c r="Z160" i="5"/>
  <c r="BR160" i="5"/>
  <c r="T160" i="5"/>
  <c r="BI160" i="5"/>
  <c r="P160" i="5"/>
  <c r="BD160" i="5"/>
  <c r="K160" i="5"/>
  <c r="AV160" i="5"/>
  <c r="I160" i="5"/>
  <c r="AU160" i="5"/>
  <c r="AT160" i="5"/>
  <c r="CA160" i="5"/>
  <c r="AO160" i="5"/>
  <c r="CH188" i="5"/>
  <c r="BX188" i="5"/>
  <c r="BN188" i="5"/>
  <c r="BD188" i="5"/>
  <c r="AT188" i="5"/>
  <c r="AJ188" i="5"/>
  <c r="Z188" i="5"/>
  <c r="P188" i="5"/>
  <c r="F188" i="5"/>
  <c r="CG188" i="5"/>
  <c r="BW188" i="5"/>
  <c r="BM188" i="5"/>
  <c r="BC188" i="5"/>
  <c r="AS188" i="5"/>
  <c r="AI188" i="5"/>
  <c r="Y188" i="5"/>
  <c r="O188" i="5"/>
  <c r="E188" i="5"/>
  <c r="CF188" i="5"/>
  <c r="BV188" i="5"/>
  <c r="BL188" i="5"/>
  <c r="BB188" i="5"/>
  <c r="AR188" i="5"/>
  <c r="AH188" i="5"/>
  <c r="X188" i="5"/>
  <c r="N188" i="5"/>
  <c r="D188" i="5"/>
  <c r="BY188" i="5"/>
  <c r="BO188" i="5"/>
  <c r="BE188" i="5"/>
  <c r="AU188" i="5"/>
  <c r="AK188" i="5"/>
  <c r="AA188" i="5"/>
  <c r="Q188" i="5"/>
  <c r="G188" i="5"/>
  <c r="CA188" i="5"/>
  <c r="BI188" i="5"/>
  <c r="AQ188" i="5"/>
  <c r="AC188" i="5"/>
  <c r="K188" i="5"/>
  <c r="BZ188" i="5"/>
  <c r="BH188" i="5"/>
  <c r="AP188" i="5"/>
  <c r="AB188" i="5"/>
  <c r="J188" i="5"/>
  <c r="BU188" i="5"/>
  <c r="BG188" i="5"/>
  <c r="AO188" i="5"/>
  <c r="W188" i="5"/>
  <c r="I188" i="5"/>
  <c r="CC188" i="5"/>
  <c r="BK188" i="5"/>
  <c r="AW188" i="5"/>
  <c r="AE188" i="5"/>
  <c r="M188" i="5"/>
  <c r="BR188" i="5"/>
  <c r="AN188" i="5"/>
  <c r="R188" i="5"/>
  <c r="BQ188" i="5"/>
  <c r="AM188" i="5"/>
  <c r="L188" i="5"/>
  <c r="BP188" i="5"/>
  <c r="AL188" i="5"/>
  <c r="H188" i="5"/>
  <c r="BJ188" i="5"/>
  <c r="AG188" i="5"/>
  <c r="BF188" i="5"/>
  <c r="AF188" i="5"/>
  <c r="BT188" i="5"/>
  <c r="AX188" i="5"/>
  <c r="T188" i="5"/>
  <c r="CD188" i="5"/>
  <c r="S188" i="5"/>
  <c r="CB188" i="5"/>
  <c r="BS188" i="5"/>
  <c r="BA188" i="5"/>
  <c r="AZ188" i="5"/>
  <c r="AY188" i="5"/>
  <c r="AV188" i="5"/>
  <c r="AD188" i="5"/>
  <c r="V188" i="5"/>
  <c r="CE188" i="5"/>
  <c r="U188" i="5"/>
  <c r="L462" i="3"/>
  <c r="L322" i="3"/>
  <c r="CB481" i="5"/>
  <c r="BR481" i="5"/>
  <c r="BH481" i="5"/>
  <c r="AX481" i="5"/>
  <c r="AN481" i="5"/>
  <c r="AD481" i="5"/>
  <c r="T481" i="5"/>
  <c r="J481" i="5"/>
  <c r="CA481" i="5"/>
  <c r="BQ481" i="5"/>
  <c r="BG481" i="5"/>
  <c r="AW481" i="5"/>
  <c r="AM481" i="5"/>
  <c r="AC481" i="5"/>
  <c r="S481" i="5"/>
  <c r="I481" i="5"/>
  <c r="BZ481" i="5"/>
  <c r="BP481" i="5"/>
  <c r="BF481" i="5"/>
  <c r="AV481" i="5"/>
  <c r="AL481" i="5"/>
  <c r="AB481" i="5"/>
  <c r="R481" i="5"/>
  <c r="H481" i="5"/>
  <c r="BV481" i="5"/>
  <c r="BI481" i="5"/>
  <c r="AS481" i="5"/>
  <c r="AF481" i="5"/>
  <c r="P481" i="5"/>
  <c r="CH481" i="5"/>
  <c r="BU481" i="5"/>
  <c r="BE481" i="5"/>
  <c r="AR481" i="5"/>
  <c r="AE481" i="5"/>
  <c r="O481" i="5"/>
  <c r="CG481" i="5"/>
  <c r="BT481" i="5"/>
  <c r="BD481" i="5"/>
  <c r="AQ481" i="5"/>
  <c r="AA481" i="5"/>
  <c r="N481" i="5"/>
  <c r="BX481" i="5"/>
  <c r="BK481" i="5"/>
  <c r="AU481" i="5"/>
  <c r="AH481" i="5"/>
  <c r="U481" i="5"/>
  <c r="E481" i="5"/>
  <c r="CF481" i="5"/>
  <c r="BL481" i="5"/>
  <c r="AK481" i="5"/>
  <c r="M481" i="5"/>
  <c r="CE481" i="5"/>
  <c r="BJ481" i="5"/>
  <c r="AJ481" i="5"/>
  <c r="L481" i="5"/>
  <c r="CD481" i="5"/>
  <c r="BC481" i="5"/>
  <c r="AI481" i="5"/>
  <c r="K481" i="5"/>
  <c r="CC481" i="5"/>
  <c r="BB481" i="5"/>
  <c r="AG481" i="5"/>
  <c r="G481" i="5"/>
  <c r="BY481" i="5"/>
  <c r="BA481" i="5"/>
  <c r="BW481" i="5"/>
  <c r="AZ481" i="5"/>
  <c r="Y481" i="5"/>
  <c r="D481" i="5"/>
  <c r="BS481" i="5"/>
  <c r="AY481" i="5"/>
  <c r="X481" i="5"/>
  <c r="BO481" i="5"/>
  <c r="AT481" i="5"/>
  <c r="W481" i="5"/>
  <c r="BN481" i="5"/>
  <c r="AP481" i="5"/>
  <c r="V481" i="5"/>
  <c r="Z481" i="5"/>
  <c r="Q481" i="5"/>
  <c r="F481" i="5"/>
  <c r="BM481" i="5"/>
  <c r="AO481" i="5"/>
  <c r="CE506" i="5"/>
  <c r="BU506" i="5"/>
  <c r="BK506" i="5"/>
  <c r="BA506" i="5"/>
  <c r="AQ506" i="5"/>
  <c r="AG506" i="5"/>
  <c r="CD506" i="5"/>
  <c r="BT506" i="5"/>
  <c r="BJ506" i="5"/>
  <c r="AZ506" i="5"/>
  <c r="CC506" i="5"/>
  <c r="BS506" i="5"/>
  <c r="BI506" i="5"/>
  <c r="AY506" i="5"/>
  <c r="AO506" i="5"/>
  <c r="AE506" i="5"/>
  <c r="BW506" i="5"/>
  <c r="BG506" i="5"/>
  <c r="AT506" i="5"/>
  <c r="AH506" i="5"/>
  <c r="V506" i="5"/>
  <c r="L506" i="5"/>
  <c r="BV506" i="5"/>
  <c r="BF506" i="5"/>
  <c r="AS506" i="5"/>
  <c r="AF506" i="5"/>
  <c r="U506" i="5"/>
  <c r="K506" i="5"/>
  <c r="CH506" i="5"/>
  <c r="BR506" i="5"/>
  <c r="BE506" i="5"/>
  <c r="AR506" i="5"/>
  <c r="AD506" i="5"/>
  <c r="T506" i="5"/>
  <c r="J506" i="5"/>
  <c r="BY506" i="5"/>
  <c r="BL506" i="5"/>
  <c r="AV506" i="5"/>
  <c r="AJ506" i="5"/>
  <c r="X506" i="5"/>
  <c r="N506" i="5"/>
  <c r="D506" i="5"/>
  <c r="BQ506" i="5"/>
  <c r="AW506" i="5"/>
  <c r="AA506" i="5"/>
  <c r="I506" i="5"/>
  <c r="BP506" i="5"/>
  <c r="AU506" i="5"/>
  <c r="Z506" i="5"/>
  <c r="H506" i="5"/>
  <c r="BO506" i="5"/>
  <c r="AP506" i="5"/>
  <c r="Y506" i="5"/>
  <c r="G506" i="5"/>
  <c r="BN506" i="5"/>
  <c r="AN506" i="5"/>
  <c r="W506" i="5"/>
  <c r="F506" i="5"/>
  <c r="CG506" i="5"/>
  <c r="BM506" i="5"/>
  <c r="AM506" i="5"/>
  <c r="S506" i="5"/>
  <c r="E506" i="5"/>
  <c r="BZ506" i="5"/>
  <c r="BB506" i="5"/>
  <c r="AC506" i="5"/>
  <c r="O506" i="5"/>
  <c r="CA506" i="5"/>
  <c r="R506" i="5"/>
  <c r="BX506" i="5"/>
  <c r="Q506" i="5"/>
  <c r="BH506" i="5"/>
  <c r="P506" i="5"/>
  <c r="CF506" i="5"/>
  <c r="AI506" i="5"/>
  <c r="BD506" i="5"/>
  <c r="BC506" i="5"/>
  <c r="AX506" i="5"/>
  <c r="AL506" i="5"/>
  <c r="AK506" i="5"/>
  <c r="AB506" i="5"/>
  <c r="M506" i="5"/>
  <c r="CB506" i="5"/>
  <c r="CA337" i="5"/>
  <c r="BQ337" i="5"/>
  <c r="BG337" i="5"/>
  <c r="AW337" i="5"/>
  <c r="AM337" i="5"/>
  <c r="AC337" i="5"/>
  <c r="S337" i="5"/>
  <c r="I337" i="5"/>
  <c r="BZ337" i="5"/>
  <c r="BP337" i="5"/>
  <c r="BF337" i="5"/>
  <c r="AV337" i="5"/>
  <c r="AL337" i="5"/>
  <c r="AB337" i="5"/>
  <c r="R337" i="5"/>
  <c r="H337" i="5"/>
  <c r="BY337" i="5"/>
  <c r="BO337" i="5"/>
  <c r="BE337" i="5"/>
  <c r="AU337" i="5"/>
  <c r="AK337" i="5"/>
  <c r="AA337" i="5"/>
  <c r="Q337" i="5"/>
  <c r="G337" i="5"/>
  <c r="BW337" i="5"/>
  <c r="BJ337" i="5"/>
  <c r="AT337" i="5"/>
  <c r="AG337" i="5"/>
  <c r="T337" i="5"/>
  <c r="D337" i="5"/>
  <c r="BV337" i="5"/>
  <c r="BI337" i="5"/>
  <c r="AS337" i="5"/>
  <c r="AF337" i="5"/>
  <c r="P337" i="5"/>
  <c r="CH337" i="5"/>
  <c r="BU337" i="5"/>
  <c r="BH337" i="5"/>
  <c r="AR337" i="5"/>
  <c r="AE337" i="5"/>
  <c r="O337" i="5"/>
  <c r="BX337" i="5"/>
  <c r="BK337" i="5"/>
  <c r="AX337" i="5"/>
  <c r="AH337" i="5"/>
  <c r="U337" i="5"/>
  <c r="E337" i="5"/>
  <c r="CG337" i="5"/>
  <c r="BM337" i="5"/>
  <c r="AO337" i="5"/>
  <c r="N337" i="5"/>
  <c r="CF337" i="5"/>
  <c r="BL337" i="5"/>
  <c r="AN337" i="5"/>
  <c r="M337" i="5"/>
  <c r="CE337" i="5"/>
  <c r="BD337" i="5"/>
  <c r="AJ337" i="5"/>
  <c r="L337" i="5"/>
  <c r="CD337" i="5"/>
  <c r="BC337" i="5"/>
  <c r="AI337" i="5"/>
  <c r="K337" i="5"/>
  <c r="CC337" i="5"/>
  <c r="BB337" i="5"/>
  <c r="AD337" i="5"/>
  <c r="J337" i="5"/>
  <c r="CB337" i="5"/>
  <c r="BA337" i="5"/>
  <c r="Z337" i="5"/>
  <c r="F337" i="5"/>
  <c r="BT337" i="5"/>
  <c r="AZ337" i="5"/>
  <c r="Y337" i="5"/>
  <c r="BS337" i="5"/>
  <c r="AY337" i="5"/>
  <c r="X337" i="5"/>
  <c r="BR337" i="5"/>
  <c r="AQ337" i="5"/>
  <c r="W337" i="5"/>
  <c r="BN337" i="5"/>
  <c r="AP337" i="5"/>
  <c r="V337" i="5"/>
  <c r="CE368" i="5"/>
  <c r="BU368" i="5"/>
  <c r="BK368" i="5"/>
  <c r="BA368" i="5"/>
  <c r="AQ368" i="5"/>
  <c r="AG368" i="5"/>
  <c r="W368" i="5"/>
  <c r="M368" i="5"/>
  <c r="CF368" i="5"/>
  <c r="BT368" i="5"/>
  <c r="BI368" i="5"/>
  <c r="AX368" i="5"/>
  <c r="AM368" i="5"/>
  <c r="AB368" i="5"/>
  <c r="Q368" i="5"/>
  <c r="F368" i="5"/>
  <c r="CD368" i="5"/>
  <c r="BS368" i="5"/>
  <c r="BH368" i="5"/>
  <c r="AW368" i="5"/>
  <c r="AL368" i="5"/>
  <c r="AA368" i="5"/>
  <c r="P368" i="5"/>
  <c r="E368" i="5"/>
  <c r="CC368" i="5"/>
  <c r="BR368" i="5"/>
  <c r="BG368" i="5"/>
  <c r="AV368" i="5"/>
  <c r="AK368" i="5"/>
  <c r="Z368" i="5"/>
  <c r="O368" i="5"/>
  <c r="D368" i="5"/>
  <c r="CH368" i="5"/>
  <c r="BW368" i="5"/>
  <c r="BL368" i="5"/>
  <c r="AZ368" i="5"/>
  <c r="AO368" i="5"/>
  <c r="AD368" i="5"/>
  <c r="S368" i="5"/>
  <c r="H368" i="5"/>
  <c r="BO368" i="5"/>
  <c r="AU368" i="5"/>
  <c r="AE368" i="5"/>
  <c r="K368" i="5"/>
  <c r="CG368" i="5"/>
  <c r="BN368" i="5"/>
  <c r="AT368" i="5"/>
  <c r="AC368" i="5"/>
  <c r="J368" i="5"/>
  <c r="CB368" i="5"/>
  <c r="BM368" i="5"/>
  <c r="AS368" i="5"/>
  <c r="Y368" i="5"/>
  <c r="I368" i="5"/>
  <c r="BV368" i="5"/>
  <c r="AR368" i="5"/>
  <c r="T368" i="5"/>
  <c r="BQ368" i="5"/>
  <c r="AP368" i="5"/>
  <c r="R368" i="5"/>
  <c r="BP368" i="5"/>
  <c r="AN368" i="5"/>
  <c r="N368" i="5"/>
  <c r="BX368" i="5"/>
  <c r="AY368" i="5"/>
  <c r="U368" i="5"/>
  <c r="BE368" i="5"/>
  <c r="L368" i="5"/>
  <c r="BD368" i="5"/>
  <c r="G368" i="5"/>
  <c r="BC368" i="5"/>
  <c r="BB368" i="5"/>
  <c r="AJ368" i="5"/>
  <c r="CA368" i="5"/>
  <c r="AI368" i="5"/>
  <c r="BZ368" i="5"/>
  <c r="AH368" i="5"/>
  <c r="BY368" i="5"/>
  <c r="AF368" i="5"/>
  <c r="BF368" i="5"/>
  <c r="X368" i="5"/>
  <c r="V368" i="5"/>
  <c r="BJ368" i="5"/>
  <c r="CH251" i="5"/>
  <c r="BX251" i="5"/>
  <c r="BN251" i="5"/>
  <c r="BD251" i="5"/>
  <c r="AT251" i="5"/>
  <c r="AJ251" i="5"/>
  <c r="Z251" i="5"/>
  <c r="P251" i="5"/>
  <c r="F251" i="5"/>
  <c r="CG251" i="5"/>
  <c r="BW251" i="5"/>
  <c r="BM251" i="5"/>
  <c r="BC251" i="5"/>
  <c r="AS251" i="5"/>
  <c r="AI251" i="5"/>
  <c r="Y251" i="5"/>
  <c r="O251" i="5"/>
  <c r="E251" i="5"/>
  <c r="CF251" i="5"/>
  <c r="BV251" i="5"/>
  <c r="BL251" i="5"/>
  <c r="BB251" i="5"/>
  <c r="AR251" i="5"/>
  <c r="AH251" i="5"/>
  <c r="X251" i="5"/>
  <c r="N251" i="5"/>
  <c r="D251" i="5"/>
  <c r="BY251" i="5"/>
  <c r="BO251" i="5"/>
  <c r="BE251" i="5"/>
  <c r="AU251" i="5"/>
  <c r="AK251" i="5"/>
  <c r="AA251" i="5"/>
  <c r="Q251" i="5"/>
  <c r="G251" i="5"/>
  <c r="CA251" i="5"/>
  <c r="BI251" i="5"/>
  <c r="AQ251" i="5"/>
  <c r="AC251" i="5"/>
  <c r="K251" i="5"/>
  <c r="BZ251" i="5"/>
  <c r="BH251" i="5"/>
  <c r="AP251" i="5"/>
  <c r="AB251" i="5"/>
  <c r="J251" i="5"/>
  <c r="BU251" i="5"/>
  <c r="BG251" i="5"/>
  <c r="AO251" i="5"/>
  <c r="W251" i="5"/>
  <c r="I251" i="5"/>
  <c r="CB251" i="5"/>
  <c r="BJ251" i="5"/>
  <c r="AV251" i="5"/>
  <c r="AD251" i="5"/>
  <c r="L251" i="5"/>
  <c r="BF251" i="5"/>
  <c r="AF251" i="5"/>
  <c r="CE251" i="5"/>
  <c r="BA251" i="5"/>
  <c r="AE251" i="5"/>
  <c r="CD251" i="5"/>
  <c r="AZ251" i="5"/>
  <c r="V251" i="5"/>
  <c r="BP251" i="5"/>
  <c r="AL251" i="5"/>
  <c r="H251" i="5"/>
  <c r="CC251" i="5"/>
  <c r="AM251" i="5"/>
  <c r="BT251" i="5"/>
  <c r="AG251" i="5"/>
  <c r="BS251" i="5"/>
  <c r="U251" i="5"/>
  <c r="BR251" i="5"/>
  <c r="T251" i="5"/>
  <c r="BQ251" i="5"/>
  <c r="S251" i="5"/>
  <c r="BK251" i="5"/>
  <c r="R251" i="5"/>
  <c r="AY251" i="5"/>
  <c r="M251" i="5"/>
  <c r="AX251" i="5"/>
  <c r="AW251" i="5"/>
  <c r="AN251" i="5"/>
  <c r="CB82" i="5"/>
  <c r="BR82" i="5"/>
  <c r="BH82" i="5"/>
  <c r="AX82" i="5"/>
  <c r="AN82" i="5"/>
  <c r="AD82" i="5"/>
  <c r="T82" i="5"/>
  <c r="J82" i="5"/>
  <c r="BZ82" i="5"/>
  <c r="BO82" i="5"/>
  <c r="BD82" i="5"/>
  <c r="AS82" i="5"/>
  <c r="AH82" i="5"/>
  <c r="W82" i="5"/>
  <c r="L82" i="5"/>
  <c r="BX82" i="5"/>
  <c r="BL82" i="5"/>
  <c r="AZ82" i="5"/>
  <c r="AM82" i="5"/>
  <c r="AA82" i="5"/>
  <c r="O82" i="5"/>
  <c r="BW82" i="5"/>
  <c r="BK82" i="5"/>
  <c r="AY82" i="5"/>
  <c r="AL82" i="5"/>
  <c r="Z82" i="5"/>
  <c r="N82" i="5"/>
  <c r="CH82" i="5"/>
  <c r="BV82" i="5"/>
  <c r="BJ82" i="5"/>
  <c r="AW82" i="5"/>
  <c r="AK82" i="5"/>
  <c r="Y82" i="5"/>
  <c r="M82" i="5"/>
  <c r="BY82" i="5"/>
  <c r="BM82" i="5"/>
  <c r="BA82" i="5"/>
  <c r="AO82" i="5"/>
  <c r="AB82" i="5"/>
  <c r="P82" i="5"/>
  <c r="D82" i="5"/>
  <c r="CE82" i="5"/>
  <c r="BI82" i="5"/>
  <c r="AQ82" i="5"/>
  <c r="U82" i="5"/>
  <c r="CD82" i="5"/>
  <c r="BG82" i="5"/>
  <c r="AP82" i="5"/>
  <c r="S82" i="5"/>
  <c r="CC82" i="5"/>
  <c r="BF82" i="5"/>
  <c r="AJ82" i="5"/>
  <c r="R82" i="5"/>
  <c r="BQ82" i="5"/>
  <c r="AU82" i="5"/>
  <c r="AC82" i="5"/>
  <c r="G82" i="5"/>
  <c r="BN82" i="5"/>
  <c r="AE82" i="5"/>
  <c r="BE82" i="5"/>
  <c r="X82" i="5"/>
  <c r="BC82" i="5"/>
  <c r="V82" i="5"/>
  <c r="CG82" i="5"/>
  <c r="BB82" i="5"/>
  <c r="Q82" i="5"/>
  <c r="CF82" i="5"/>
  <c r="AV82" i="5"/>
  <c r="K82" i="5"/>
  <c r="CA82" i="5"/>
  <c r="AT82" i="5"/>
  <c r="I82" i="5"/>
  <c r="BU82" i="5"/>
  <c r="AR82" i="5"/>
  <c r="H82" i="5"/>
  <c r="BT82" i="5"/>
  <c r="AI82" i="5"/>
  <c r="F82" i="5"/>
  <c r="BS82" i="5"/>
  <c r="AG82" i="5"/>
  <c r="E82" i="5"/>
  <c r="BP82" i="5"/>
  <c r="AF82" i="5"/>
  <c r="CH138" i="5"/>
  <c r="BX138" i="5"/>
  <c r="BN138" i="5"/>
  <c r="BD138" i="5"/>
  <c r="AT138" i="5"/>
  <c r="AJ138" i="5"/>
  <c r="Z138" i="5"/>
  <c r="P138" i="5"/>
  <c r="F138" i="5"/>
  <c r="CG138" i="5"/>
  <c r="BW138" i="5"/>
  <c r="BM138" i="5"/>
  <c r="BC138" i="5"/>
  <c r="AS138" i="5"/>
  <c r="AI138" i="5"/>
  <c r="Y138" i="5"/>
  <c r="O138" i="5"/>
  <c r="E138" i="5"/>
  <c r="CF138" i="5"/>
  <c r="BV138" i="5"/>
  <c r="BL138" i="5"/>
  <c r="BB138" i="5"/>
  <c r="AR138" i="5"/>
  <c r="AH138" i="5"/>
  <c r="X138" i="5"/>
  <c r="N138" i="5"/>
  <c r="D138" i="5"/>
  <c r="BY138" i="5"/>
  <c r="BO138" i="5"/>
  <c r="BE138" i="5"/>
  <c r="AU138" i="5"/>
  <c r="AK138" i="5"/>
  <c r="AA138" i="5"/>
  <c r="Q138" i="5"/>
  <c r="G138" i="5"/>
  <c r="CA138" i="5"/>
  <c r="BI138" i="5"/>
  <c r="AQ138" i="5"/>
  <c r="AC138" i="5"/>
  <c r="K138" i="5"/>
  <c r="BZ138" i="5"/>
  <c r="BH138" i="5"/>
  <c r="AP138" i="5"/>
  <c r="AB138" i="5"/>
  <c r="J138" i="5"/>
  <c r="BU138" i="5"/>
  <c r="BG138" i="5"/>
  <c r="AO138" i="5"/>
  <c r="W138" i="5"/>
  <c r="I138" i="5"/>
  <c r="CC138" i="5"/>
  <c r="BK138" i="5"/>
  <c r="AW138" i="5"/>
  <c r="AE138" i="5"/>
  <c r="M138" i="5"/>
  <c r="BP138" i="5"/>
  <c r="AL138" i="5"/>
  <c r="H138" i="5"/>
  <c r="BJ138" i="5"/>
  <c r="AG138" i="5"/>
  <c r="BF138" i="5"/>
  <c r="AF138" i="5"/>
  <c r="BR138" i="5"/>
  <c r="AN138" i="5"/>
  <c r="R138" i="5"/>
  <c r="BT138" i="5"/>
  <c r="V138" i="5"/>
  <c r="BS138" i="5"/>
  <c r="U138" i="5"/>
  <c r="BQ138" i="5"/>
  <c r="T138" i="5"/>
  <c r="BA138" i="5"/>
  <c r="S138" i="5"/>
  <c r="AZ138" i="5"/>
  <c r="L138" i="5"/>
  <c r="AY138" i="5"/>
  <c r="AX138" i="5"/>
  <c r="CB138" i="5"/>
  <c r="AD138" i="5"/>
  <c r="CE138" i="5"/>
  <c r="CD138" i="5"/>
  <c r="AV138" i="5"/>
  <c r="AM138" i="5"/>
  <c r="O10" i="4"/>
  <c r="O91" i="4"/>
  <c r="O105" i="4"/>
  <c r="O125" i="4"/>
  <c r="O145" i="4"/>
  <c r="O6" i="4"/>
  <c r="O267" i="4"/>
  <c r="O55" i="4"/>
  <c r="O24" i="4"/>
  <c r="O18" i="4"/>
  <c r="O207" i="4"/>
  <c r="O35" i="4"/>
  <c r="O15" i="4"/>
  <c r="O181" i="4"/>
  <c r="O142" i="4"/>
  <c r="O242" i="4"/>
  <c r="O347" i="4"/>
  <c r="O408" i="4"/>
  <c r="O402" i="4"/>
  <c r="O484" i="4"/>
  <c r="O140" i="4"/>
  <c r="O240" i="4"/>
  <c r="O340" i="4"/>
  <c r="O407" i="4"/>
  <c r="O239" i="4"/>
  <c r="O339" i="4"/>
  <c r="O48" i="4"/>
  <c r="O148" i="4"/>
  <c r="O248" i="4"/>
  <c r="O345" i="4"/>
  <c r="O406" i="4"/>
  <c r="O452" i="4"/>
  <c r="O126" i="4"/>
  <c r="O226" i="4"/>
  <c r="O326" i="4"/>
  <c r="O394" i="4"/>
  <c r="O185" i="4"/>
  <c r="O285" i="4"/>
  <c r="O440" i="4"/>
  <c r="O174" i="4"/>
  <c r="O274" i="4"/>
  <c r="O359" i="4"/>
  <c r="O444" i="4"/>
  <c r="O243" i="4"/>
  <c r="O342" i="4"/>
  <c r="O458" i="4"/>
  <c r="O496" i="4"/>
  <c r="O492" i="4"/>
  <c r="O431" i="4"/>
  <c r="O490" i="4"/>
  <c r="N439" i="3"/>
  <c r="M439" i="3"/>
  <c r="CG284" i="5"/>
  <c r="BW284" i="5"/>
  <c r="BM284" i="5"/>
  <c r="BC284" i="5"/>
  <c r="AS284" i="5"/>
  <c r="AI284" i="5"/>
  <c r="Y284" i="5"/>
  <c r="O284" i="5"/>
  <c r="E284" i="5"/>
  <c r="CF284" i="5"/>
  <c r="BV284" i="5"/>
  <c r="BL284" i="5"/>
  <c r="BB284" i="5"/>
  <c r="AR284" i="5"/>
  <c r="AH284" i="5"/>
  <c r="X284" i="5"/>
  <c r="N284" i="5"/>
  <c r="D284" i="5"/>
  <c r="CE284" i="5"/>
  <c r="BU284" i="5"/>
  <c r="BK284" i="5"/>
  <c r="BA284" i="5"/>
  <c r="AQ284" i="5"/>
  <c r="AG284" i="5"/>
  <c r="W284" i="5"/>
  <c r="M284" i="5"/>
  <c r="CH284" i="5"/>
  <c r="BX284" i="5"/>
  <c r="BN284" i="5"/>
  <c r="BD284" i="5"/>
  <c r="AT284" i="5"/>
  <c r="AJ284" i="5"/>
  <c r="Z284" i="5"/>
  <c r="P284" i="5"/>
  <c r="F284" i="5"/>
  <c r="CC284" i="5"/>
  <c r="BO284" i="5"/>
  <c r="AW284" i="5"/>
  <c r="AE284" i="5"/>
  <c r="Q284" i="5"/>
  <c r="CB284" i="5"/>
  <c r="BJ284" i="5"/>
  <c r="AV284" i="5"/>
  <c r="AD284" i="5"/>
  <c r="L284" i="5"/>
  <c r="CA284" i="5"/>
  <c r="BI284" i="5"/>
  <c r="AU284" i="5"/>
  <c r="AC284" i="5"/>
  <c r="K284" i="5"/>
  <c r="CD284" i="5"/>
  <c r="BP284" i="5"/>
  <c r="AX284" i="5"/>
  <c r="AF284" i="5"/>
  <c r="R284" i="5"/>
  <c r="BR284" i="5"/>
  <c r="AN284" i="5"/>
  <c r="J284" i="5"/>
  <c r="BQ284" i="5"/>
  <c r="AM284" i="5"/>
  <c r="I284" i="5"/>
  <c r="BH284" i="5"/>
  <c r="AL284" i="5"/>
  <c r="H284" i="5"/>
  <c r="BG284" i="5"/>
  <c r="AK284" i="5"/>
  <c r="G284" i="5"/>
  <c r="BF284" i="5"/>
  <c r="AB284" i="5"/>
  <c r="BE284" i="5"/>
  <c r="AA284" i="5"/>
  <c r="BZ284" i="5"/>
  <c r="AZ284" i="5"/>
  <c r="V284" i="5"/>
  <c r="BT284" i="5"/>
  <c r="AP284" i="5"/>
  <c r="T284" i="5"/>
  <c r="BS284" i="5"/>
  <c r="AO284" i="5"/>
  <c r="S284" i="5"/>
  <c r="BY284" i="5"/>
  <c r="AY284" i="5"/>
  <c r="U284" i="5"/>
  <c r="CG80" i="5" l="1"/>
  <c r="CG505" i="5"/>
  <c r="CG468" i="5"/>
  <c r="CG105" i="5"/>
  <c r="CG474" i="5"/>
  <c r="CG307" i="5"/>
  <c r="CG176" i="5"/>
  <c r="CG358" i="5"/>
  <c r="CG201" i="5"/>
  <c r="M408" i="3"/>
  <c r="N408" i="3"/>
  <c r="CG269" i="5"/>
  <c r="CG461" i="5"/>
  <c r="M483" i="3"/>
  <c r="N483" i="3"/>
  <c r="N458" i="3"/>
  <c r="M458" i="3"/>
  <c r="N19" i="3"/>
  <c r="M19" i="3"/>
  <c r="M108" i="3"/>
  <c r="N108" i="3"/>
  <c r="M158" i="3"/>
  <c r="N158" i="3"/>
  <c r="M57" i="3"/>
  <c r="N57" i="3"/>
  <c r="CG536" i="5"/>
  <c r="CG65" i="5"/>
  <c r="CG41" i="5"/>
  <c r="CG243" i="5"/>
  <c r="CG398" i="5"/>
  <c r="CG485" i="5"/>
  <c r="CG484" i="5"/>
  <c r="CG187" i="5"/>
  <c r="M383" i="3"/>
  <c r="N383" i="3"/>
  <c r="M508" i="3"/>
  <c r="N508" i="3"/>
  <c r="N117" i="3"/>
  <c r="M117" i="3"/>
  <c r="N353" i="3"/>
  <c r="M353" i="3"/>
  <c r="CG436" i="5"/>
  <c r="CH466" i="5"/>
  <c r="CG252" i="5"/>
  <c r="CG361" i="5"/>
  <c r="M73" i="3"/>
  <c r="N73" i="3"/>
  <c r="N433" i="3"/>
  <c r="M433" i="3"/>
  <c r="CG133" i="5"/>
  <c r="CG216" i="5"/>
  <c r="CG460" i="5"/>
  <c r="CG244" i="5"/>
  <c r="CG181" i="5"/>
  <c r="CG380" i="5"/>
  <c r="CG486" i="5"/>
  <c r="CG402" i="5"/>
  <c r="CG444" i="5"/>
  <c r="CG350" i="5"/>
  <c r="CG316" i="5"/>
  <c r="CG145" i="5"/>
  <c r="CG127" i="5"/>
  <c r="CG414" i="5"/>
  <c r="CG268" i="5"/>
  <c r="CG45" i="5"/>
  <c r="CG228" i="5"/>
  <c r="CG432" i="5"/>
  <c r="CG325" i="5"/>
  <c r="CG57" i="5"/>
  <c r="CG499" i="5"/>
  <c r="CG173" i="5"/>
  <c r="CG229" i="5"/>
  <c r="CG410" i="5"/>
  <c r="CG390" i="5"/>
  <c r="CG502" i="5"/>
  <c r="CG47" i="5"/>
  <c r="CG240" i="5"/>
  <c r="CG308" i="5"/>
  <c r="R28" i="5"/>
  <c r="BG28" i="5"/>
  <c r="CB28" i="5"/>
  <c r="CD28" i="5"/>
  <c r="F28" i="5"/>
  <c r="W28" i="5"/>
  <c r="AH28" i="5"/>
  <c r="AS28" i="5"/>
  <c r="N79" i="3"/>
  <c r="M79" i="3"/>
  <c r="N56" i="3"/>
  <c r="M56" i="3"/>
  <c r="CG278" i="5"/>
  <c r="CH205" i="5"/>
  <c r="CG426" i="5"/>
  <c r="CH247" i="5"/>
  <c r="CG142" i="5"/>
  <c r="CH89" i="5"/>
  <c r="CH226" i="5"/>
  <c r="CG480" i="5"/>
  <c r="N76" i="3"/>
  <c r="M76" i="3"/>
  <c r="CH273" i="5"/>
  <c r="CH141" i="5"/>
  <c r="CH195" i="5"/>
  <c r="CH62" i="5"/>
  <c r="CH164" i="5"/>
  <c r="CG104" i="5"/>
  <c r="CG386" i="5"/>
  <c r="CH399" i="5"/>
  <c r="CG511" i="5"/>
  <c r="N129" i="3"/>
  <c r="M129" i="3"/>
  <c r="N54" i="3"/>
  <c r="M54" i="3"/>
  <c r="CH456" i="5"/>
  <c r="CH156" i="5"/>
  <c r="N322" i="3"/>
  <c r="M322" i="3"/>
  <c r="M122" i="3"/>
  <c r="N122" i="3"/>
  <c r="N93" i="3"/>
  <c r="M93" i="3"/>
  <c r="N462" i="3"/>
  <c r="M462" i="3"/>
  <c r="M52" i="3"/>
  <c r="N52" i="3"/>
  <c r="M152" i="3"/>
  <c r="N152" i="3"/>
  <c r="N34" i="3"/>
  <c r="M34" i="3"/>
  <c r="M30" i="3"/>
  <c r="N30" i="3"/>
  <c r="AK28" i="5"/>
  <c r="BZ28" i="5"/>
  <c r="I28" i="5"/>
  <c r="K28" i="5"/>
  <c r="P28" i="5"/>
  <c r="AG28" i="5"/>
  <c r="AR28" i="5"/>
  <c r="C8" i="5" s="1"/>
  <c r="BC28" i="5"/>
  <c r="N451" i="3"/>
  <c r="M451" i="3"/>
  <c r="M32" i="3"/>
  <c r="N32" i="3"/>
  <c r="N233" i="3"/>
  <c r="M233" i="3"/>
  <c r="N510" i="3"/>
  <c r="M510" i="3"/>
  <c r="N263" i="3"/>
  <c r="M263" i="3"/>
  <c r="N71" i="3"/>
  <c r="M71" i="3"/>
  <c r="CH361" i="5"/>
  <c r="CH142" i="5"/>
  <c r="CG226" i="5"/>
  <c r="CH416" i="5"/>
  <c r="CH245" i="5"/>
  <c r="CH168" i="5"/>
  <c r="CH545" i="5"/>
  <c r="CH220" i="5"/>
  <c r="CH93" i="5"/>
  <c r="CG550" i="5"/>
  <c r="CH520" i="5"/>
  <c r="CG435" i="5"/>
  <c r="N487" i="3"/>
  <c r="M487" i="3"/>
  <c r="N133" i="3"/>
  <c r="M133" i="3"/>
  <c r="CG222" i="5"/>
  <c r="CH301" i="5"/>
  <c r="CG155" i="5"/>
  <c r="CH131" i="5"/>
  <c r="CH64" i="5"/>
  <c r="AQ28" i="5"/>
  <c r="N146" i="3"/>
  <c r="M146" i="3"/>
  <c r="M48" i="3"/>
  <c r="N48" i="3"/>
  <c r="N229" i="3"/>
  <c r="M229" i="3"/>
  <c r="N352" i="3"/>
  <c r="M352" i="3"/>
  <c r="N413" i="3"/>
  <c r="M413" i="3"/>
  <c r="N163" i="3"/>
  <c r="M163" i="3"/>
  <c r="N223" i="3"/>
  <c r="M223" i="3"/>
  <c r="CH452" i="5"/>
  <c r="CH308" i="5"/>
  <c r="CG416" i="5"/>
  <c r="CH146" i="5"/>
  <c r="CH218" i="5"/>
  <c r="CH397" i="5"/>
  <c r="CH309" i="5"/>
  <c r="CG168" i="5"/>
  <c r="CH49" i="5"/>
  <c r="CG97" i="5"/>
  <c r="CH366" i="5"/>
  <c r="CH192" i="5"/>
  <c r="CH517" i="5"/>
  <c r="CG258" i="5"/>
  <c r="CH324" i="5"/>
  <c r="CH403" i="5"/>
  <c r="CG103" i="5"/>
  <c r="CH319" i="5"/>
  <c r="CH292" i="5"/>
  <c r="CH217" i="5"/>
  <c r="CG64" i="5"/>
  <c r="AZ28" i="5"/>
  <c r="N387" i="3"/>
  <c r="M387" i="3"/>
  <c r="N475" i="3"/>
  <c r="M475" i="3"/>
  <c r="N241" i="3"/>
  <c r="M241" i="3"/>
  <c r="N393" i="3"/>
  <c r="M393" i="3"/>
  <c r="AE28" i="5"/>
  <c r="BS28" i="5"/>
  <c r="AO28" i="5"/>
  <c r="AU28" i="5"/>
  <c r="AW28" i="5"/>
  <c r="AJ28" i="5"/>
  <c r="BA28" i="5"/>
  <c r="BL28" i="5"/>
  <c r="BW28" i="5"/>
  <c r="M39" i="3"/>
  <c r="N39" i="3"/>
  <c r="N438" i="3"/>
  <c r="M438" i="3"/>
  <c r="N237" i="3"/>
  <c r="M237" i="3"/>
  <c r="N204" i="3"/>
  <c r="M204" i="3"/>
  <c r="N255" i="3"/>
  <c r="M255" i="3"/>
  <c r="CH127" i="5"/>
  <c r="CH474" i="5"/>
  <c r="N155" i="3"/>
  <c r="M155" i="3"/>
  <c r="CG482" i="5"/>
  <c r="CG304" i="5"/>
  <c r="CH502" i="5"/>
  <c r="CH76" i="5"/>
  <c r="CH32" i="5"/>
  <c r="CG334" i="5"/>
  <c r="N231" i="3"/>
  <c r="M231" i="3"/>
  <c r="CH271" i="5"/>
  <c r="CG309" i="5"/>
  <c r="CG49" i="5"/>
  <c r="CH97" i="5"/>
  <c r="CG366" i="5"/>
  <c r="CG541" i="5"/>
  <c r="CG517" i="5"/>
  <c r="CG141" i="5"/>
  <c r="CG37" i="5"/>
  <c r="CH102" i="5"/>
  <c r="CG324" i="5"/>
  <c r="CG403" i="5"/>
  <c r="CG387" i="5"/>
  <c r="CH509" i="5"/>
  <c r="CG360" i="5"/>
  <c r="CG449" i="5"/>
  <c r="M112" i="3"/>
  <c r="N112" i="3"/>
  <c r="CG319" i="5"/>
  <c r="CG292" i="5"/>
  <c r="CH451" i="5"/>
  <c r="CG400" i="5"/>
  <c r="Z28" i="5"/>
  <c r="M142" i="3"/>
  <c r="N142" i="3"/>
  <c r="N156" i="3"/>
  <c r="M156" i="3"/>
  <c r="N407" i="3"/>
  <c r="M407" i="3"/>
  <c r="AX28" i="5"/>
  <c r="S28" i="5"/>
  <c r="BH28" i="5"/>
  <c r="BJ28" i="5"/>
  <c r="BP28" i="5"/>
  <c r="AT28" i="5"/>
  <c r="BK28" i="5"/>
  <c r="BV28" i="5"/>
  <c r="N131" i="3"/>
  <c r="M131" i="3"/>
  <c r="N89" i="3"/>
  <c r="M89" i="3"/>
  <c r="N497" i="3"/>
  <c r="M497" i="3"/>
  <c r="N331" i="3"/>
  <c r="M331" i="3"/>
  <c r="N59" i="3"/>
  <c r="M59" i="3"/>
  <c r="M118" i="3"/>
  <c r="N118" i="3"/>
  <c r="M252" i="3"/>
  <c r="N252" i="3"/>
  <c r="CH99" i="5"/>
  <c r="CH184" i="5"/>
  <c r="CH230" i="5"/>
  <c r="CH136" i="5"/>
  <c r="CH411" i="5"/>
  <c r="N468" i="3"/>
  <c r="M468" i="3"/>
  <c r="CH278" i="5"/>
  <c r="CG237" i="5"/>
  <c r="CG279" i="5"/>
  <c r="CG247" i="5"/>
  <c r="CG487" i="5"/>
  <c r="CH491" i="5"/>
  <c r="CH48" i="5"/>
  <c r="CG397" i="5"/>
  <c r="CH548" i="5"/>
  <c r="CH150" i="5"/>
  <c r="CG395" i="5"/>
  <c r="CG195" i="5"/>
  <c r="CG93" i="5"/>
  <c r="CH258" i="5"/>
  <c r="CH442" i="5"/>
  <c r="CG365" i="5"/>
  <c r="CH435" i="5"/>
  <c r="CG167" i="5"/>
  <c r="CH81" i="5"/>
  <c r="CH35" i="5"/>
  <c r="CG131" i="5"/>
  <c r="N45" i="3"/>
  <c r="M45" i="3"/>
  <c r="N107" i="3"/>
  <c r="M107" i="3"/>
  <c r="N467" i="3"/>
  <c r="M467" i="3"/>
  <c r="BB28" i="5"/>
  <c r="N295" i="3"/>
  <c r="M295" i="3"/>
  <c r="N332" i="3"/>
  <c r="M332" i="3"/>
  <c r="BQ28" i="5"/>
  <c r="AL28" i="5"/>
  <c r="CA28" i="5"/>
  <c r="CC28" i="5"/>
  <c r="H28" i="5"/>
  <c r="BD28" i="5"/>
  <c r="BU28" i="5"/>
  <c r="CF28" i="5"/>
  <c r="N97" i="3"/>
  <c r="M97" i="3"/>
  <c r="N47" i="3"/>
  <c r="M47" i="3"/>
  <c r="B41" i="4"/>
  <c r="N74" i="3"/>
  <c r="M74" i="3"/>
  <c r="N179" i="3"/>
  <c r="M179" i="3"/>
  <c r="N388" i="3"/>
  <c r="M388" i="3"/>
  <c r="B44" i="4"/>
  <c r="C17" i="2"/>
  <c r="CH275" i="5"/>
  <c r="CH426" i="5"/>
  <c r="CH461" i="5"/>
  <c r="CG146" i="5"/>
  <c r="CH277" i="5"/>
  <c r="CG192" i="5"/>
  <c r="N250" i="3"/>
  <c r="M250" i="3"/>
  <c r="CG509" i="5"/>
  <c r="CH360" i="5"/>
  <c r="CG233" i="5"/>
  <c r="CH94" i="5"/>
  <c r="CG293" i="5"/>
  <c r="CH167" i="5"/>
  <c r="CG399" i="5"/>
  <c r="CH287" i="5"/>
  <c r="CG421" i="5"/>
  <c r="N502" i="3"/>
  <c r="M502" i="3"/>
  <c r="CG451" i="5"/>
  <c r="N303" i="3"/>
  <c r="M303" i="3"/>
  <c r="N213" i="3"/>
  <c r="M213" i="3"/>
  <c r="L28" i="5"/>
  <c r="AD28" i="5"/>
  <c r="N24" i="3"/>
  <c r="M24" i="3"/>
  <c r="N103" i="3"/>
  <c r="M103" i="3"/>
  <c r="Q28" i="5"/>
  <c r="BE28" i="5"/>
  <c r="G28" i="5"/>
  <c r="J28" i="5"/>
  <c r="V28" i="5"/>
  <c r="BN28" i="5"/>
  <c r="CE28" i="5"/>
  <c r="E28" i="5"/>
  <c r="N338" i="3"/>
  <c r="M338" i="3"/>
  <c r="N281" i="3"/>
  <c r="M281" i="3"/>
  <c r="CH409" i="5"/>
  <c r="CH388" i="5"/>
  <c r="N104" i="3"/>
  <c r="M104" i="3"/>
  <c r="CG148" i="5"/>
  <c r="CG356" i="5"/>
  <c r="M78" i="3"/>
  <c r="N78" i="3"/>
  <c r="CG411" i="5"/>
  <c r="CH240" i="5"/>
  <c r="CG33" i="5"/>
  <c r="CH33" i="5"/>
  <c r="CH151" i="5"/>
  <c r="CH237" i="5"/>
  <c r="CG205" i="5"/>
  <c r="CG452" i="5"/>
  <c r="N113" i="3"/>
  <c r="M113" i="3"/>
  <c r="CH343" i="5"/>
  <c r="CH528" i="5"/>
  <c r="CG218" i="5"/>
  <c r="CG277" i="5"/>
  <c r="CH500" i="5"/>
  <c r="CG273" i="5"/>
  <c r="CH111" i="5"/>
  <c r="CH541" i="5"/>
  <c r="CH262" i="5"/>
  <c r="N336" i="3"/>
  <c r="M336" i="3"/>
  <c r="CH430" i="5"/>
  <c r="CH550" i="5"/>
  <c r="CG489" i="5"/>
  <c r="CH365" i="5"/>
  <c r="CH69" i="5"/>
  <c r="CG520" i="5"/>
  <c r="CG62" i="5"/>
  <c r="CH103" i="5"/>
  <c r="N456" i="3"/>
  <c r="M456" i="3"/>
  <c r="CH104" i="5"/>
  <c r="CG199" i="5"/>
  <c r="CH511" i="5"/>
  <c r="N405" i="3"/>
  <c r="M405" i="3"/>
  <c r="CG287" i="5"/>
  <c r="CH531" i="5"/>
  <c r="CH400" i="5"/>
  <c r="U28" i="5"/>
  <c r="N75" i="3"/>
  <c r="M75" i="3"/>
  <c r="M212" i="3"/>
  <c r="N212" i="3"/>
  <c r="CH169" i="5"/>
  <c r="N215" i="3"/>
  <c r="M215" i="3"/>
  <c r="CH356" i="5"/>
  <c r="CH154" i="5"/>
  <c r="CH252" i="5"/>
  <c r="CG151" i="5"/>
  <c r="CG140" i="5"/>
  <c r="CH72" i="5"/>
  <c r="CG89" i="5"/>
  <c r="CH454" i="5"/>
  <c r="CG528" i="5"/>
  <c r="CG48" i="5"/>
  <c r="CG548" i="5"/>
  <c r="N296" i="3"/>
  <c r="M296" i="3"/>
  <c r="CG111" i="5"/>
  <c r="CG262" i="5"/>
  <c r="CG545" i="5"/>
  <c r="CG220" i="5"/>
  <c r="CH395" i="5"/>
  <c r="CG377" i="5"/>
  <c r="CH377" i="5"/>
  <c r="CH163" i="5"/>
  <c r="CH387" i="5"/>
  <c r="CG442" i="5"/>
  <c r="CG69" i="5"/>
  <c r="CH233" i="5"/>
  <c r="CH232" i="5"/>
  <c r="CH475" i="5"/>
  <c r="CH222" i="5"/>
  <c r="CG301" i="5"/>
  <c r="CH155" i="5"/>
  <c r="N205" i="3"/>
  <c r="M205" i="3"/>
  <c r="CG81" i="5"/>
  <c r="CG217" i="5"/>
  <c r="CG456" i="5"/>
  <c r="CG156" i="5"/>
  <c r="N203" i="3"/>
  <c r="M203" i="3"/>
  <c r="BM28" i="5"/>
  <c r="N246" i="3"/>
  <c r="M246" i="3"/>
  <c r="AF28" i="5"/>
  <c r="BY28" i="5"/>
  <c r="AA28" i="5"/>
  <c r="AC28" i="5"/>
  <c r="AN28" i="5"/>
  <c r="BX28" i="5"/>
  <c r="D28" i="5"/>
  <c r="O28" i="5"/>
  <c r="N363" i="3"/>
  <c r="M363" i="3"/>
  <c r="N513" i="3"/>
  <c r="M513" i="3"/>
  <c r="N25" i="3"/>
  <c r="M25" i="3"/>
  <c r="AY28" i="5"/>
  <c r="T28" i="5"/>
  <c r="AP28" i="5"/>
  <c r="AV28" i="5"/>
  <c r="BF28" i="5"/>
  <c r="N28" i="5"/>
  <c r="Y28" i="5"/>
  <c r="M178" i="3"/>
  <c r="N178" i="3"/>
  <c r="N110" i="3"/>
  <c r="M110" i="3"/>
  <c r="N327" i="3"/>
  <c r="M327" i="3"/>
  <c r="CH441" i="5"/>
  <c r="CH79" i="5"/>
  <c r="CH120" i="5"/>
  <c r="CH270" i="5"/>
  <c r="CG357" i="5"/>
  <c r="CH227" i="5"/>
  <c r="CG194" i="5"/>
  <c r="CH194" i="5"/>
  <c r="CH459" i="5"/>
  <c r="CG440" i="5"/>
  <c r="CH338" i="5"/>
  <c r="CG329" i="5"/>
  <c r="CG533" i="5"/>
  <c r="N410" i="3"/>
  <c r="M410" i="3"/>
  <c r="CH382" i="5"/>
  <c r="M318" i="3"/>
  <c r="N318" i="3"/>
  <c r="CG87" i="5"/>
  <c r="CH328" i="5"/>
  <c r="CH306" i="5"/>
  <c r="N312" i="3"/>
  <c r="M312" i="3"/>
  <c r="CG462" i="5"/>
  <c r="CH90" i="5"/>
  <c r="CG526" i="5"/>
  <c r="CG455" i="5"/>
  <c r="CH183" i="5"/>
  <c r="CG523" i="5"/>
  <c r="CG214" i="5"/>
  <c r="CH45" i="5"/>
  <c r="CG110" i="5"/>
  <c r="CH281" i="5"/>
  <c r="CH236" i="5"/>
  <c r="CG184" i="5"/>
  <c r="M28" i="3"/>
  <c r="N28" i="3"/>
  <c r="CH431" i="5"/>
  <c r="CH286" i="5"/>
  <c r="CH159" i="5"/>
  <c r="CH279" i="5"/>
  <c r="CH487" i="5"/>
  <c r="CG491" i="5"/>
  <c r="CG72" i="5"/>
  <c r="CG343" i="5"/>
  <c r="CG271" i="5"/>
  <c r="CG454" i="5"/>
  <c r="CH478" i="5"/>
  <c r="CG150" i="5"/>
  <c r="CH37" i="5"/>
  <c r="CG163" i="5"/>
  <c r="CG94" i="5"/>
  <c r="CH293" i="5"/>
  <c r="N210" i="3"/>
  <c r="M210" i="3"/>
  <c r="CH128" i="5"/>
  <c r="CG164" i="5"/>
  <c r="CG475" i="5"/>
  <c r="CH386" i="5"/>
  <c r="CH336" i="5"/>
  <c r="CH421" i="5"/>
  <c r="N143" i="3"/>
  <c r="M143" i="3"/>
  <c r="AB28" i="5"/>
  <c r="N125" i="3"/>
  <c r="M125" i="3"/>
  <c r="N512" i="3"/>
  <c r="M512" i="3"/>
  <c r="BR28" i="5"/>
  <c r="AM28" i="5"/>
  <c r="BI28" i="5"/>
  <c r="BO28" i="5"/>
  <c r="BT28" i="5"/>
  <c r="M28" i="5"/>
  <c r="X28" i="5"/>
  <c r="AI28" i="5"/>
  <c r="N415" i="3"/>
  <c r="M415" i="3"/>
  <c r="N347" i="3"/>
  <c r="M347" i="3"/>
  <c r="N517" i="3"/>
  <c r="M517" i="3"/>
  <c r="CH198" i="5"/>
  <c r="CH60" i="5"/>
  <c r="CH178" i="5"/>
  <c r="CH46" i="5"/>
  <c r="CH540" i="5"/>
  <c r="CH109" i="5"/>
  <c r="CH354" i="5"/>
  <c r="CG79" i="5"/>
  <c r="N463" i="3"/>
  <c r="M463" i="3"/>
  <c r="CH80" i="5"/>
  <c r="CH143" i="5"/>
  <c r="CG66" i="5"/>
  <c r="CG459" i="5"/>
  <c r="CH465" i="5"/>
  <c r="CH535" i="5"/>
  <c r="CH332" i="5"/>
  <c r="CG83" i="5"/>
  <c r="CH438" i="5"/>
  <c r="CG125" i="5"/>
  <c r="CG349" i="5"/>
  <c r="CH536" i="5"/>
  <c r="CH432" i="5"/>
  <c r="CH282" i="5"/>
  <c r="CG261" i="5"/>
  <c r="CG147" i="5"/>
  <c r="CH316" i="5"/>
  <c r="CG78" i="5"/>
  <c r="CG171" i="5"/>
  <c r="CG369" i="5"/>
  <c r="CH363" i="5"/>
  <c r="CG183" i="5"/>
  <c r="CG412" i="5"/>
  <c r="CH412" i="5"/>
  <c r="CH410" i="5"/>
  <c r="CH485" i="5"/>
  <c r="CG169" i="5"/>
  <c r="N227" i="3"/>
  <c r="M227" i="3"/>
  <c r="N256" i="3"/>
  <c r="M256" i="3"/>
  <c r="CH353" i="5"/>
  <c r="CG281" i="5"/>
  <c r="CG236" i="5"/>
  <c r="CH482" i="5"/>
  <c r="CG76" i="5"/>
  <c r="CG230" i="5"/>
  <c r="CH117" i="5"/>
  <c r="CH436" i="5"/>
  <c r="CG288" i="5"/>
  <c r="CH47" i="5"/>
  <c r="CG275" i="5"/>
  <c r="CH269" i="5"/>
  <c r="N522" i="3"/>
  <c r="M522" i="3"/>
  <c r="CH140" i="5"/>
  <c r="CH71" i="5"/>
  <c r="CH480" i="5"/>
  <c r="CG478" i="5"/>
  <c r="CG245" i="5"/>
  <c r="CG500" i="5"/>
  <c r="CG430" i="5"/>
  <c r="CG102" i="5"/>
  <c r="CH489" i="5"/>
  <c r="CH449" i="5"/>
  <c r="CG232" i="5"/>
  <c r="CG128" i="5"/>
  <c r="CH199" i="5"/>
  <c r="CG336" i="5"/>
  <c r="N271" i="3"/>
  <c r="M271" i="3"/>
  <c r="CG531" i="5"/>
  <c r="M222" i="3"/>
  <c r="N222" i="3"/>
  <c r="N5" i="3"/>
  <c r="M5" i="3"/>
  <c r="B38" i="3"/>
  <c r="CG35" i="5"/>
  <c r="CH28" i="5" l="1"/>
  <c r="C7" i="5" s="1"/>
  <c r="CG28" i="5"/>
  <c r="C6" i="5" s="1"/>
  <c r="C20" i="5" s="1"/>
  <c r="D5" i="5"/>
  <c r="C5" i="5"/>
  <c r="B5" i="5"/>
  <c r="B40" i="3"/>
  <c r="B39" i="3"/>
  <c r="C14" i="2" s="1"/>
  <c r="B41" i="3"/>
  <c r="C13" i="2"/>
  <c r="C21" i="2" l="1"/>
  <c r="B42" i="3"/>
  <c r="B18" i="5"/>
  <c r="B17" i="5"/>
  <c r="C18" i="2"/>
  <c r="B14" i="5"/>
  <c r="C18" i="5"/>
  <c r="C19" i="2"/>
</calcChain>
</file>

<file path=xl/sharedStrings.xml><?xml version="1.0" encoding="utf-8"?>
<sst xmlns="http://schemas.openxmlformats.org/spreadsheetml/2006/main" count="335" uniqueCount="195">
  <si>
    <t>FRE-GY 6123 Financial Risk Management, Fall 2026: Homework 1</t>
  </si>
  <si>
    <t>Name</t>
  </si>
  <si>
    <t>Rajvardhan Pawar</t>
  </si>
  <si>
    <t>NetID</t>
  </si>
  <si>
    <t>rsp9234</t>
  </si>
  <si>
    <t>Question</t>
  </si>
  <si>
    <t>Result</t>
  </si>
  <si>
    <t>Value</t>
  </si>
  <si>
    <t>Units</t>
  </si>
  <si>
    <t>Worked on sheet</t>
  </si>
  <si>
    <t>Q1</t>
  </si>
  <si>
    <t>2-yr shocks: % of days within 1 SD of the mean</t>
  </si>
  <si>
    <t>% of days</t>
  </si>
  <si>
    <t>Q1-Q4 Stats</t>
  </si>
  <si>
    <t>2-yr shocks: % of days within 2 SD of the mean</t>
  </si>
  <si>
    <t>10-yr shocks: % of days within 1 SD of the mean</t>
  </si>
  <si>
    <t>10-yr shocks: % of days within 2 SD of the mean</t>
  </si>
  <si>
    <t>Q2</t>
  </si>
  <si>
    <t>Sample correlation, full 2-year window</t>
  </si>
  <si>
    <t>no units</t>
  </si>
  <si>
    <t>Q3</t>
  </si>
  <si>
    <t>E[2-yr shock | 10-yr shock &gt;= 0]</t>
  </si>
  <si>
    <t>bp</t>
  </si>
  <si>
    <t>E[10-yr shock | 2-yr shock &gt;= 0]</t>
  </si>
  <si>
    <t>Q4</t>
  </si>
  <si>
    <t>Days with both shocks more than 1 SD from the mean</t>
  </si>
  <si>
    <t>days</t>
  </si>
  <si>
    <t>Correlation on those days</t>
  </si>
  <si>
    <t>Q5</t>
  </si>
  <si>
    <t>2-yr notes to sell against long $20 million 10-yr</t>
  </si>
  <si>
    <t>$ million face</t>
  </si>
  <si>
    <t>Q5-Q7 VaR</t>
  </si>
  <si>
    <t>Q6</t>
  </si>
  <si>
    <t>10-yr notes with the same PV01 as $15 million 2-yr</t>
  </si>
  <si>
    <t>Q7</t>
  </si>
  <si>
    <t>99% 1-day VaR of the Q6 portfolio</t>
  </si>
  <si>
    <t>$</t>
  </si>
  <si>
    <t>Q8</t>
  </si>
  <si>
    <t>A with the lowest 99% 1-day VaR</t>
  </si>
  <si>
    <t>Q8 VaR Graph</t>
  </si>
  <si>
    <t>VaR at that A</t>
  </si>
  <si>
    <t>A with zero total PV01</t>
  </si>
  <si>
    <t>VaR at zero total PV01</t>
  </si>
  <si>
    <t>Assumptions and VaR method</t>
  </si>
  <si>
    <t>1. Shocks are the daily yield changes in bp on Sheet1: 521 changes from 522 daily yields, 1-Oct-24 to 30-Sep-26. Days with a zero change are kept.</t>
  </si>
  <si>
    <t>2. Mean and standard deviation are sample statistics over the full window (STDEV.S, n-1). 'Within k SD' means |change - mean| &lt;= k x SD.</t>
  </si>
  <si>
    <t>3. PV01 and d2P/dY2 come from the Bloomberg screens on Sheet1 (per 100 face) and are held fixed. Position sizes are face amounts.</t>
  </si>
  <si>
    <t>4. Repricing (second order, as % of par): price chg = -PV01 x chg/100 + 0.5 x d2P/dY2 x chg^2/10000, with chg in bp. PV01 is a positive number, so a long position loses when the yield rises.</t>
  </si>
  <si>
    <t>5. VaR method: historical simulation. Each of the 521 historical (2-yr, 10-yr) change pairs is applied to today's position as an absolute move in bp, each leg is repriced with the formula above and the two legs are added.</t>
  </si>
  <si>
    <t>6. 99% 1-day VaR = -(1st percentile of the 521 simulated P&amp;Ls), using PERCENTILE.INC, shown as a positive dollar loss. The 5th, 6th and 7th worst days are also shown on the Q5-Q7 VaR sheet.</t>
  </si>
  <si>
    <t>7. One-day horizon, every day in the window weighted equally, and no carry, roll-down or financing cost.</t>
  </si>
  <si>
    <t>2-yr Tsy</t>
  </si>
  <si>
    <t>10-yr Tsy</t>
  </si>
  <si>
    <t>CHG in bp (2-yr Tsy)</t>
  </si>
  <si>
    <t>CHG in bp (10-yr Tsy)</t>
  </si>
  <si>
    <t>d2P/dY2</t>
  </si>
  <si>
    <t xml:space="preserve"> </t>
  </si>
  <si>
    <t>Q1 to Q4: statistics on the daily yield shocks</t>
  </si>
  <si>
    <t>Shocks = daily yield changes in bp from Sheet1 (columns D and E), 2-Oct-24 to 30-Sep-26.</t>
  </si>
  <si>
    <t>Daily working for Q4</t>
  </si>
  <si>
    <t>Summary statistics</t>
  </si>
  <si>
    <t>Date</t>
  </si>
  <si>
    <t>2-yr chg (bp)</t>
  </si>
  <si>
    <t>10-yr chg (bp)</t>
  </si>
  <si>
    <t>2-yr: more than 1 SD from mean? (1 = yes)</t>
  </si>
  <si>
    <t>10-yr: more than 1 SD from mean? (1 = yes)</t>
  </si>
  <si>
    <t>Both? (Q4 subset)</t>
  </si>
  <si>
    <t>2-yr chg on subset days (bp)</t>
  </si>
  <si>
    <t>10-yr chg on subset days (bp)</t>
  </si>
  <si>
    <t>Number of daily changes</t>
  </si>
  <si>
    <t>Mean change</t>
  </si>
  <si>
    <t>Standard deviation (sample, n-1)</t>
  </si>
  <si>
    <t>Excess kurtosis (0 for a normal)</t>
  </si>
  <si>
    <t>Q1. Share of daily changes within 1 and 2 SD of the mean</t>
  </si>
  <si>
    <t>Lower bound: mean - 1 SD</t>
  </si>
  <si>
    <t>Upper bound: mean + 1 SD</t>
  </si>
  <si>
    <t>Days within 1 SD</t>
  </si>
  <si>
    <t>% of days within 1 SD</t>
  </si>
  <si>
    <t>Lower bound: mean - 2 SD</t>
  </si>
  <si>
    <t>Upper bound: mean + 2 SD</t>
  </si>
  <si>
    <t>Days within 2 SD</t>
  </si>
  <si>
    <t>% of days within 2 SD</t>
  </si>
  <si>
    <t>For comparison, normal distribution: within 1 SD</t>
  </si>
  <si>
    <t>For comparison, normal distribution: within 2 SD</t>
  </si>
  <si>
    <t>Q2. Sample correlation over the full 2-year window</t>
  </si>
  <si>
    <t>Correlation of 2-yr and 10-yr daily changes</t>
  </si>
  <si>
    <t>Q3. Conditional expected values</t>
  </si>
  <si>
    <t>No. of days</t>
  </si>
  <si>
    <t>E[2-yr shock | 10-yr shock &lt; 0]</t>
  </si>
  <si>
    <t>E[10-yr shock | 2-yr shock &lt; 0]</t>
  </si>
  <si>
    <t>Rough implied correlation from E[2-yr | 10-yr &gt;= 0]</t>
  </si>
  <si>
    <t>Rough implied correlation from E[10-yr | 2-yr &gt;= 0]</t>
  </si>
  <si>
    <t>Implied correlation uses E[X | Y&gt;=0] = corr x SD(X) x sqrt(2/pi), which holds for joint normal shocks with zero mean.</t>
  </si>
  <si>
    <t>Q4. Days when BOTH shocks are more than 1 SD from their mean</t>
  </si>
  <si>
    <t>2-yr: days more than 1 SD from the mean</t>
  </si>
  <si>
    <t>10-yr: days more than 1 SD from the mean</t>
  </si>
  <si>
    <t>Days in the subset (both at the same time)</t>
  </si>
  <si>
    <t>Correlation on the subset</t>
  </si>
  <si>
    <t>Subset days with both yields up</t>
  </si>
  <si>
    <t>Subset days with both yields down</t>
  </si>
  <si>
    <t>Subset days with the two yields moving opposite ways</t>
  </si>
  <si>
    <t>Other figures quoted in the write-up</t>
  </si>
  <si>
    <t>Largest 1-day fall</t>
  </si>
  <si>
    <t>Largest 1-day rise</t>
  </si>
  <si>
    <t>Days more than 3 SD from the mean</t>
  </si>
  <si>
    <t>Days beyond 3 SD expected for a normal</t>
  </si>
  <si>
    <t>Q5 to Q7: PV01 hedge, equal-PV01 portfolio and 99% 1-day VaR</t>
  </si>
  <si>
    <t>Blue numbers are typed inputs. Everything else is a formula.</t>
  </si>
  <si>
    <t>Price chg (% of par) = -PV01 x chg/100 + 0.5 x d2P/dY2 x chg^2/10000.   P&amp;L ($) = face x price chg / 100.</t>
  </si>
  <si>
    <t>Bond inputs (from the Bloomberg screens on Sheet1)</t>
  </si>
  <si>
    <t>Daily repricing: every historical day applied to today's position</t>
  </si>
  <si>
    <t>PV01 = -dP/dY</t>
  </si>
  <si>
    <t>price points per 100 face, per 100 bp</t>
  </si>
  <si>
    <t>2-yr price chg (% of par)</t>
  </si>
  <si>
    <t>10-yr price chg (% of par)</t>
  </si>
  <si>
    <t>2-yr leg P&amp;L ($)</t>
  </si>
  <si>
    <t>10-yr leg P&amp;L ($)</t>
  </si>
  <si>
    <t>Portfolio P&amp;L ($)</t>
  </si>
  <si>
    <t>Portfolio P&amp;L, 1st order only ($)</t>
  </si>
  <si>
    <t>price points per 100 face, per (100 bp)^2</t>
  </si>
  <si>
    <t>DV01 per $1 million face</t>
  </si>
  <si>
    <t>$ per bp</t>
  </si>
  <si>
    <t>Q5. Long $20 million 10-yr notes: 2-yr notes to sell for zero PV01</t>
  </si>
  <si>
    <t>Long 10-yr position</t>
  </si>
  <si>
    <t>DV01 of the long 10-yr position</t>
  </si>
  <si>
    <t>2-yr notes to sell</t>
  </si>
  <si>
    <t>DV01 of the short 2-yr position</t>
  </si>
  <si>
    <t>Net DV01 after the hedge</t>
  </si>
  <si>
    <t>Hedge ratio (2-yr face per 1 of 10-yr face)</t>
  </si>
  <si>
    <t>x</t>
  </si>
  <si>
    <t>Q6. Long $15 million 2-yr notes plus 10-yr notes with the same PV01</t>
  </si>
  <si>
    <t>Long 2-yr position</t>
  </si>
  <si>
    <t>DV01 of the 2-yr leg</t>
  </si>
  <si>
    <t>10-yr notes needed for the same PV01</t>
  </si>
  <si>
    <t>DV01 of the 10-yr leg</t>
  </si>
  <si>
    <t>Total DV01 of the portfolio</t>
  </si>
  <si>
    <t>Same PV01, same risk? Each leg on its own</t>
  </si>
  <si>
    <t>2-yr leg</t>
  </si>
  <si>
    <t>10-yr leg</t>
  </si>
  <si>
    <t>Daily SD of the yield change</t>
  </si>
  <si>
    <t>Excess kurtosis of the yield change</t>
  </si>
  <si>
    <t>Daily SD of the leg P&amp;L</t>
  </si>
  <si>
    <t>Stand-alone 99% 1-day VaR</t>
  </si>
  <si>
    <t>Worst 1-day loss in the window</t>
  </si>
  <si>
    <t>Share of portfolio P&amp;L variance</t>
  </si>
  <si>
    <t>% of variance</t>
  </si>
  <si>
    <t>Q7. 99% 1-day VaR of the Q6 portfolio (historical simulation)</t>
  </si>
  <si>
    <t>Confidence level</t>
  </si>
  <si>
    <t>probability</t>
  </si>
  <si>
    <t>Number of historical scenarios</t>
  </si>
  <si>
    <t>99% 1-day VaR = -(1st percentile of P&amp;L)</t>
  </si>
  <si>
    <t>5th worst daily loss</t>
  </si>
  <si>
    <t>6th worst daily loss</t>
  </si>
  <si>
    <t>Worst daily loss in the window</t>
  </si>
  <si>
    <t>Mean daily P&amp;L</t>
  </si>
  <si>
    <t>SD of daily P&amp;L</t>
  </si>
  <si>
    <t>Check: normal VaR = 2.326 x SD</t>
  </si>
  <si>
    <t>Check: VaR using the first-order (PV01) term only</t>
  </si>
  <si>
    <t>Sum of the two stand-alone VaRs</t>
  </si>
  <si>
    <t>7th worst daily loss</t>
  </si>
  <si>
    <t>VaR as a parallel move = VaR / total DV01</t>
  </si>
  <si>
    <t>Date of the worst day</t>
  </si>
  <si>
    <t>date</t>
  </si>
  <si>
    <t>2-yr and 10-yr change on the worst day</t>
  </si>
  <si>
    <t>Q8: 99% 1-day VaR of P(A) = $15 million 2-yr notes + A million 10-yr notes</t>
  </si>
  <si>
    <t>A &lt; 0 means the 10-yr notes are sold short. Same historical simulation and repricing as Q7.</t>
  </si>
  <si>
    <t>Key points on the curve</t>
  </si>
  <si>
    <t>A ($ million face)</t>
  </si>
  <si>
    <t>99% 1-day VaR ($)</t>
  </si>
  <si>
    <t>Net DV01 ($ per bp)</t>
  </si>
  <si>
    <t>Lowest VaR on the grid</t>
  </si>
  <si>
    <t>Zero total PV01</t>
  </si>
  <si>
    <t>Minimum-variance hedge (beta x zero-PV01 amount)</t>
  </si>
  <si>
    <t>No 10-yr position (A = 0)</t>
  </si>
  <si>
    <t>Other inputs</t>
  </si>
  <si>
    <t>Beta of 2-yr change on 10-yr change (regression slope)</t>
  </si>
  <si>
    <t>bp per bp</t>
  </si>
  <si>
    <t>Grid start for A</t>
  </si>
  <si>
    <t>Grid step for A</t>
  </si>
  <si>
    <t>Risk left after the best linear hedge = sqrt(1 - corr^2)</t>
  </si>
  <si>
    <t>% of unhedged SD</t>
  </si>
  <si>
    <t>Lowest VaR as a share of the VaR with no hedge</t>
  </si>
  <si>
    <t>% of unhedged VaR</t>
  </si>
  <si>
    <t>Vertical marker lines for the chart</t>
  </si>
  <si>
    <t>VaR ($)</t>
  </si>
  <si>
    <t>Lowest VaR: bottom of line</t>
  </si>
  <si>
    <t>Lowest VaR: top of line</t>
  </si>
  <si>
    <t>Zero total PV01: bottom of line</t>
  </si>
  <si>
    <t>Zero total PV01: top of line</t>
  </si>
  <si>
    <t>P&amp;L grid: each column is the portfolio P&amp;L for one value of A = 2-yr leg P&amp;L + A x (10-yr P&amp;L per $1 million).</t>
  </si>
  <si>
    <t>Zero PV01</t>
  </si>
  <si>
    <t>Min variance</t>
  </si>
  <si>
    <t>A ($ million face of 10-yr notes)</t>
  </si>
  <si>
    <t>10-yr P&amp;L per $1 million face ($)</t>
  </si>
  <si>
    <t>Portfolio P&amp;L ($) for each A, across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</si>
</sst>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d\-mmm\-yy;@"/>
    <numFmt numFmtId="165" formatCode="0.000"/>
    <numFmt numFmtId="166" formatCode="0.0"/>
    <numFmt numFmtId="167" formatCode="0.0000"/>
    <numFmt numFmtId="168" formatCode="#,##0.0"/>
    <numFmt numFmtId="169" formatCode="0.0%"/>
  </numFmts>
  <fonts count="8">
    <font>
      <sz val="11"/>
      <color theme="1"/>
      <name val="Calibri"/>
      <family val="2"/>
      <scheme val="minor"/>
    </font>
    <font>
      <sz val="14"/>
      <color theme="1"/>
      <name val="Bahnschrift"/>
      <family val="2"/>
    </font>
    <font>
      <b/>
      <sz val="14"/>
      <color theme="1"/>
      <name val="Bahnschrift"/>
      <family val="2"/>
    </font>
    <font>
      <b/>
      <sz val="14"/>
      <name val="Calibri"/>
    </font>
    <font>
      <i/>
      <sz val="10"/>
      <color rgb="FF595959"/>
      <name val="Calibri"/>
    </font>
    <font>
      <b/>
      <sz val="11"/>
      <name val="Calibri"/>
    </font>
    <font>
      <sz val="11"/>
      <name val="Calibri"/>
    </font>
    <font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 wrapText="1"/>
    </xf>
    <xf numFmtId="10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4" fillId="0" borderId="0" xfId="0" applyFont="1"/>
    <xf numFmtId="1" fontId="0" fillId="0" borderId="0" xfId="0" applyNumberFormat="1" applyAlignment="1">
      <alignment horizontal="right"/>
    </xf>
    <xf numFmtId="1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0" fontId="5" fillId="4" borderId="0" xfId="0" applyNumberFormat="1" applyFont="1" applyFill="1" applyAlignment="1">
      <alignment horizontal="right"/>
    </xf>
    <xf numFmtId="10" fontId="0" fillId="0" borderId="0" xfId="0" applyNumberFormat="1" applyAlignment="1">
      <alignment horizontal="right"/>
    </xf>
    <xf numFmtId="167" fontId="5" fillId="4" borderId="0" xfId="0" applyNumberFormat="1" applyFont="1" applyFill="1" applyAlignment="1">
      <alignment horizontal="right"/>
    </xf>
    <xf numFmtId="2" fontId="5" fillId="4" borderId="0" xfId="0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4" borderId="0" xfId="0" applyNumberFormat="1" applyFont="1" applyFill="1" applyAlignment="1">
      <alignment horizontal="right"/>
    </xf>
    <xf numFmtId="166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7" fontId="0" fillId="0" borderId="0" xfId="0" applyNumberFormat="1"/>
    <xf numFmtId="3" fontId="0" fillId="0" borderId="0" xfId="0" applyNumberFormat="1"/>
    <xf numFmtId="168" fontId="0" fillId="0" borderId="0" xfId="0" applyNumberFormat="1" applyAlignment="1">
      <alignment horizontal="right"/>
    </xf>
    <xf numFmtId="2" fontId="7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5" fontId="5" fillId="4" borderId="0" xfId="0" applyNumberFormat="1" applyFont="1" applyFill="1" applyAlignment="1">
      <alignment horizontal="right"/>
    </xf>
    <xf numFmtId="169" fontId="0" fillId="0" borderId="0" xfId="0" applyNumberFormat="1" applyAlignment="1">
      <alignment horizontal="right"/>
    </xf>
    <xf numFmtId="9" fontId="7" fillId="0" borderId="0" xfId="0" applyNumberFormat="1" applyFont="1" applyAlignment="1">
      <alignment horizontal="right"/>
    </xf>
    <xf numFmtId="3" fontId="5" fillId="4" borderId="0" xfId="0" applyNumberFormat="1" applyFont="1" applyFill="1" applyAlignment="1">
      <alignment horizontal="right"/>
    </xf>
    <xf numFmtId="15" fontId="0" fillId="0" borderId="0" xfId="0" applyNumberFormat="1" applyAlignment="1">
      <alignment horizontal="right"/>
    </xf>
    <xf numFmtId="165" fontId="7" fillId="0" borderId="0" xfId="0" applyNumberFormat="1" applyFont="1" applyAlignment="1">
      <alignment horizontal="right"/>
    </xf>
    <xf numFmtId="2" fontId="5" fillId="3" borderId="0" xfId="0" applyNumberFormat="1" applyFont="1" applyFill="1"/>
    <xf numFmtId="165" fontId="5" fillId="3" borderId="0" xfId="0" applyNumberFormat="1" applyFont="1" applyFill="1"/>
    <xf numFmtId="3" fontId="5" fillId="0" borderId="0" xfId="0" applyNumberFormat="1" applyFont="1"/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99% 1-day VaR of P(A): $15 million 2-yr + A million 10-yr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99% 1-day VaR</c:v>
          </c:tx>
          <c:spPr>
            <a:ln w="28575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'Q8 VaR Graph'!$D$26:$CF$26</c:f>
              <c:numCache>
                <c:formatCode>0.00</c:formatCode>
                <c:ptCount val="81"/>
                <c:pt idx="0">
                  <c:v>-10</c:v>
                </c:pt>
                <c:pt idx="1">
                  <c:v>-9.75</c:v>
                </c:pt>
                <c:pt idx="2">
                  <c:v>-9.5</c:v>
                </c:pt>
                <c:pt idx="3">
                  <c:v>-9.25</c:v>
                </c:pt>
                <c:pt idx="4">
                  <c:v>-9</c:v>
                </c:pt>
                <c:pt idx="5">
                  <c:v>-8.75</c:v>
                </c:pt>
                <c:pt idx="6">
                  <c:v>-8.5</c:v>
                </c:pt>
                <c:pt idx="7">
                  <c:v>-8.25</c:v>
                </c:pt>
                <c:pt idx="8">
                  <c:v>-8</c:v>
                </c:pt>
                <c:pt idx="9">
                  <c:v>-7.75</c:v>
                </c:pt>
                <c:pt idx="10">
                  <c:v>-7.5</c:v>
                </c:pt>
                <c:pt idx="11">
                  <c:v>-7.25</c:v>
                </c:pt>
                <c:pt idx="12">
                  <c:v>-7</c:v>
                </c:pt>
                <c:pt idx="13">
                  <c:v>-6.75</c:v>
                </c:pt>
                <c:pt idx="14">
                  <c:v>-6.5</c:v>
                </c:pt>
                <c:pt idx="15">
                  <c:v>-6.25</c:v>
                </c:pt>
                <c:pt idx="16">
                  <c:v>-6</c:v>
                </c:pt>
                <c:pt idx="17">
                  <c:v>-5.75</c:v>
                </c:pt>
                <c:pt idx="18">
                  <c:v>-5.5</c:v>
                </c:pt>
                <c:pt idx="19">
                  <c:v>-5.25</c:v>
                </c:pt>
                <c:pt idx="20">
                  <c:v>-5</c:v>
                </c:pt>
                <c:pt idx="21">
                  <c:v>-4.75</c:v>
                </c:pt>
                <c:pt idx="22">
                  <c:v>-4.5</c:v>
                </c:pt>
                <c:pt idx="23">
                  <c:v>-4.25</c:v>
                </c:pt>
                <c:pt idx="24">
                  <c:v>-4</c:v>
                </c:pt>
                <c:pt idx="25">
                  <c:v>-3.75</c:v>
                </c:pt>
                <c:pt idx="26">
                  <c:v>-3.5</c:v>
                </c:pt>
                <c:pt idx="27">
                  <c:v>-3.25</c:v>
                </c:pt>
                <c:pt idx="28">
                  <c:v>-3</c:v>
                </c:pt>
                <c:pt idx="29">
                  <c:v>-2.75</c:v>
                </c:pt>
                <c:pt idx="30">
                  <c:v>-2.5</c:v>
                </c:pt>
                <c:pt idx="31">
                  <c:v>-2.25</c:v>
                </c:pt>
                <c:pt idx="32">
                  <c:v>-2</c:v>
                </c:pt>
                <c:pt idx="33">
                  <c:v>-1.75</c:v>
                </c:pt>
                <c:pt idx="34">
                  <c:v>-1.5</c:v>
                </c:pt>
                <c:pt idx="35">
                  <c:v>-1.25</c:v>
                </c:pt>
                <c:pt idx="36">
                  <c:v>-1</c:v>
                </c:pt>
                <c:pt idx="37">
                  <c:v>-0.75</c:v>
                </c:pt>
                <c:pt idx="38">
                  <c:v>-0.5</c:v>
                </c:pt>
                <c:pt idx="39">
                  <c:v>-0.25</c:v>
                </c:pt>
                <c:pt idx="40">
                  <c:v>0</c:v>
                </c:pt>
                <c:pt idx="41">
                  <c:v>0.25</c:v>
                </c:pt>
                <c:pt idx="42">
                  <c:v>0.5</c:v>
                </c:pt>
                <c:pt idx="43">
                  <c:v>0.75</c:v>
                </c:pt>
                <c:pt idx="44">
                  <c:v>1</c:v>
                </c:pt>
                <c:pt idx="45">
                  <c:v>1.25</c:v>
                </c:pt>
                <c:pt idx="46">
                  <c:v>1.5</c:v>
                </c:pt>
                <c:pt idx="47">
                  <c:v>1.75</c:v>
                </c:pt>
                <c:pt idx="48">
                  <c:v>2</c:v>
                </c:pt>
                <c:pt idx="49">
                  <c:v>2.25</c:v>
                </c:pt>
                <c:pt idx="50">
                  <c:v>2.5</c:v>
                </c:pt>
                <c:pt idx="51">
                  <c:v>2.75</c:v>
                </c:pt>
                <c:pt idx="52">
                  <c:v>3</c:v>
                </c:pt>
                <c:pt idx="53">
                  <c:v>3.25</c:v>
                </c:pt>
                <c:pt idx="54">
                  <c:v>3.5</c:v>
                </c:pt>
                <c:pt idx="55">
                  <c:v>3.75</c:v>
                </c:pt>
                <c:pt idx="56">
                  <c:v>4</c:v>
                </c:pt>
                <c:pt idx="57">
                  <c:v>4.25</c:v>
                </c:pt>
                <c:pt idx="58">
                  <c:v>4.5</c:v>
                </c:pt>
                <c:pt idx="59">
                  <c:v>4.75</c:v>
                </c:pt>
                <c:pt idx="60">
                  <c:v>5</c:v>
                </c:pt>
                <c:pt idx="61">
                  <c:v>5.25</c:v>
                </c:pt>
                <c:pt idx="62">
                  <c:v>5.5</c:v>
                </c:pt>
                <c:pt idx="63">
                  <c:v>5.75</c:v>
                </c:pt>
                <c:pt idx="64">
                  <c:v>6</c:v>
                </c:pt>
                <c:pt idx="65">
                  <c:v>6.25</c:v>
                </c:pt>
                <c:pt idx="66">
                  <c:v>6.5</c:v>
                </c:pt>
                <c:pt idx="67">
                  <c:v>6.75</c:v>
                </c:pt>
                <c:pt idx="68">
                  <c:v>7</c:v>
                </c:pt>
                <c:pt idx="69">
                  <c:v>7.25</c:v>
                </c:pt>
                <c:pt idx="70">
                  <c:v>7.5</c:v>
                </c:pt>
                <c:pt idx="71">
                  <c:v>7.75</c:v>
                </c:pt>
                <c:pt idx="72">
                  <c:v>8</c:v>
                </c:pt>
                <c:pt idx="73">
                  <c:v>8.25</c:v>
                </c:pt>
                <c:pt idx="74">
                  <c:v>8.5</c:v>
                </c:pt>
                <c:pt idx="75">
                  <c:v>8.75</c:v>
                </c:pt>
                <c:pt idx="76">
                  <c:v>9</c:v>
                </c:pt>
                <c:pt idx="77">
                  <c:v>9.25</c:v>
                </c:pt>
                <c:pt idx="78">
                  <c:v>9.5</c:v>
                </c:pt>
                <c:pt idx="79">
                  <c:v>9.75</c:v>
                </c:pt>
                <c:pt idx="80">
                  <c:v>10</c:v>
                </c:pt>
              </c:numCache>
            </c:numRef>
          </c:xVal>
          <c:yVal>
            <c:numRef>
              <c:f>'Q8 VaR Graph'!$D$28:$CF$28</c:f>
              <c:numCache>
                <c:formatCode>#,##0</c:formatCode>
                <c:ptCount val="81"/>
                <c:pt idx="0">
                  <c:v>59841.00497635761</c:v>
                </c:pt>
                <c:pt idx="1">
                  <c:v>57871.340328150429</c:v>
                </c:pt>
                <c:pt idx="2">
                  <c:v>55901.675679943241</c:v>
                </c:pt>
                <c:pt idx="3">
                  <c:v>53932.011031736067</c:v>
                </c:pt>
                <c:pt idx="4">
                  <c:v>51962.346383528886</c:v>
                </c:pt>
                <c:pt idx="5">
                  <c:v>49992.681735321705</c:v>
                </c:pt>
                <c:pt idx="6">
                  <c:v>48023.017087114524</c:v>
                </c:pt>
                <c:pt idx="7">
                  <c:v>46053.352438907343</c:v>
                </c:pt>
                <c:pt idx="8">
                  <c:v>44083.687790700162</c:v>
                </c:pt>
                <c:pt idx="9">
                  <c:v>42127.683704875868</c:v>
                </c:pt>
                <c:pt idx="10">
                  <c:v>40217.644260768058</c:v>
                </c:pt>
                <c:pt idx="11">
                  <c:v>38307.604816660263</c:v>
                </c:pt>
                <c:pt idx="12">
                  <c:v>36140.125989896493</c:v>
                </c:pt>
                <c:pt idx="13">
                  <c:v>34204.282351246417</c:v>
                </c:pt>
                <c:pt idx="14">
                  <c:v>32335.821185065986</c:v>
                </c:pt>
                <c:pt idx="15">
                  <c:v>30750.44439919194</c:v>
                </c:pt>
                <c:pt idx="16">
                  <c:v>28952.171127595135</c:v>
                </c:pt>
                <c:pt idx="17">
                  <c:v>27153.897855998322</c:v>
                </c:pt>
                <c:pt idx="18">
                  <c:v>25362.364267010438</c:v>
                </c:pt>
                <c:pt idx="19">
                  <c:v>24272.146438683812</c:v>
                </c:pt>
                <c:pt idx="20">
                  <c:v>22750.440971936361</c:v>
                </c:pt>
                <c:pt idx="21">
                  <c:v>21619.615364178815</c:v>
                </c:pt>
                <c:pt idx="22">
                  <c:v>21125.461358636705</c:v>
                </c:pt>
                <c:pt idx="23">
                  <c:v>21231.708386791739</c:v>
                </c:pt>
                <c:pt idx="24">
                  <c:v>20548.725418491704</c:v>
                </c:pt>
                <c:pt idx="25">
                  <c:v>20073.72371027722</c:v>
                </c:pt>
                <c:pt idx="26">
                  <c:v>20303.296449302354</c:v>
                </c:pt>
                <c:pt idx="27">
                  <c:v>20064.481311100852</c:v>
                </c:pt>
                <c:pt idx="28">
                  <c:v>19772.674542178131</c:v>
                </c:pt>
                <c:pt idx="29">
                  <c:v>19532.975020151523</c:v>
                </c:pt>
                <c:pt idx="30">
                  <c:v>19751.074219627601</c:v>
                </c:pt>
                <c:pt idx="31">
                  <c:v>20871.513367865125</c:v>
                </c:pt>
                <c:pt idx="32">
                  <c:v>22194.235472509798</c:v>
                </c:pt>
                <c:pt idx="33">
                  <c:v>23555.121809417338</c:v>
                </c:pt>
                <c:pt idx="34">
                  <c:v>24945.477071886384</c:v>
                </c:pt>
                <c:pt idx="35">
                  <c:v>26526.165532776326</c:v>
                </c:pt>
                <c:pt idx="36">
                  <c:v>28324.878796601522</c:v>
                </c:pt>
                <c:pt idx="37">
                  <c:v>29760.18684239345</c:v>
                </c:pt>
                <c:pt idx="38">
                  <c:v>31324.464170410418</c:v>
                </c:pt>
                <c:pt idx="39">
                  <c:v>32989.398196176408</c:v>
                </c:pt>
                <c:pt idx="40">
                  <c:v>34654.332221942401</c:v>
                </c:pt>
                <c:pt idx="41">
                  <c:v>36319.266247708394</c:v>
                </c:pt>
                <c:pt idx="42">
                  <c:v>38177.861687665878</c:v>
                </c:pt>
                <c:pt idx="43">
                  <c:v>39783.040262124494</c:v>
                </c:pt>
                <c:pt idx="44">
                  <c:v>41410.990923349775</c:v>
                </c:pt>
                <c:pt idx="45">
                  <c:v>43178.904065127543</c:v>
                </c:pt>
                <c:pt idx="46">
                  <c:v>45254.270143332978</c:v>
                </c:pt>
                <c:pt idx="47">
                  <c:v>47469.495060130204</c:v>
                </c:pt>
                <c:pt idx="48">
                  <c:v>49813.905658913012</c:v>
                </c:pt>
                <c:pt idx="49">
                  <c:v>52158.316257695828</c:v>
                </c:pt>
                <c:pt idx="50">
                  <c:v>54502.72685647865</c:v>
                </c:pt>
                <c:pt idx="51">
                  <c:v>56852.103547578168</c:v>
                </c:pt>
                <c:pt idx="52">
                  <c:v>59360.472040557041</c:v>
                </c:pt>
                <c:pt idx="53">
                  <c:v>61585.570032333766</c:v>
                </c:pt>
                <c:pt idx="54">
                  <c:v>63880.369251609889</c:v>
                </c:pt>
                <c:pt idx="55">
                  <c:v>66224.779850392719</c:v>
                </c:pt>
                <c:pt idx="56">
                  <c:v>68569.190449175527</c:v>
                </c:pt>
                <c:pt idx="57">
                  <c:v>70913.601047958335</c:v>
                </c:pt>
                <c:pt idx="58">
                  <c:v>73258.011646741143</c:v>
                </c:pt>
                <c:pt idx="59">
                  <c:v>75602.422245523965</c:v>
                </c:pt>
                <c:pt idx="60">
                  <c:v>77946.832844306788</c:v>
                </c:pt>
                <c:pt idx="61">
                  <c:v>80291.243443089596</c:v>
                </c:pt>
                <c:pt idx="62">
                  <c:v>82635.654041872403</c:v>
                </c:pt>
                <c:pt idx="63">
                  <c:v>84980.064640655211</c:v>
                </c:pt>
                <c:pt idx="64">
                  <c:v>87324.475239438034</c:v>
                </c:pt>
                <c:pt idx="65">
                  <c:v>89668.885838220842</c:v>
                </c:pt>
                <c:pt idx="66">
                  <c:v>92013.296437003664</c:v>
                </c:pt>
                <c:pt idx="67">
                  <c:v>94357.707035786472</c:v>
                </c:pt>
                <c:pt idx="68">
                  <c:v>96702.11763456928</c:v>
                </c:pt>
                <c:pt idx="69">
                  <c:v>99046.528233352088</c:v>
                </c:pt>
                <c:pt idx="70">
                  <c:v>101390.93883213493</c:v>
                </c:pt>
                <c:pt idx="71">
                  <c:v>103735.34943091773</c:v>
                </c:pt>
                <c:pt idx="72">
                  <c:v>106079.76002970054</c:v>
                </c:pt>
                <c:pt idx="73">
                  <c:v>108424.17062848335</c:v>
                </c:pt>
                <c:pt idx="74">
                  <c:v>110768.58122726616</c:v>
                </c:pt>
                <c:pt idx="75">
                  <c:v>113112.99182604898</c:v>
                </c:pt>
                <c:pt idx="76">
                  <c:v>115457.40242483179</c:v>
                </c:pt>
                <c:pt idx="77">
                  <c:v>117801.81302361461</c:v>
                </c:pt>
                <c:pt idx="78">
                  <c:v>120146.22362239742</c:v>
                </c:pt>
                <c:pt idx="79">
                  <c:v>122490.63422118023</c:v>
                </c:pt>
                <c:pt idx="80">
                  <c:v>124835.04481996306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0E-EC4C-B384-EF0183799A94}"/>
            </c:ext>
          </c:extLst>
        </c:ser>
        <c:ser>
          <c:idx val="1"/>
          <c:order val="1"/>
          <c:tx>
            <c:v>Lowest VaR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'Q8 VaR Graph'!$B$17:$B$18</c:f>
              <c:numCache>
                <c:formatCode>0.000</c:formatCode>
                <c:ptCount val="2"/>
                <c:pt idx="0">
                  <c:v>-2.75</c:v>
                </c:pt>
                <c:pt idx="1">
                  <c:v>-2.75</c:v>
                </c:pt>
              </c:numCache>
            </c:numRef>
          </c:xVal>
          <c:yVal>
            <c:numRef>
              <c:f>'Q8 VaR Graph'!$C$17:$C$18</c:f>
              <c:numCache>
                <c:formatCode>#,##0</c:formatCode>
                <c:ptCount val="2"/>
                <c:pt idx="0">
                  <c:v>0</c:v>
                </c:pt>
                <c:pt idx="1">
                  <c:v>19532.975020151523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0E-EC4C-B384-EF0183799A94}"/>
            </c:ext>
          </c:extLst>
        </c:ser>
        <c:ser>
          <c:idx val="2"/>
          <c:order val="2"/>
          <c:tx>
            <c:v>Zero total PV01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xVal>
            <c:numRef>
              <c:f>'Q8 VaR Graph'!$B$19:$B$20</c:f>
              <c:numCache>
                <c:formatCode>0.000</c:formatCode>
                <c:ptCount val="2"/>
                <c:pt idx="0">
                  <c:v>-3.8160390138173934</c:v>
                </c:pt>
                <c:pt idx="1">
                  <c:v>-3.8160390138173934</c:v>
                </c:pt>
              </c:numCache>
            </c:numRef>
          </c:xVal>
          <c:yVal>
            <c:numRef>
              <c:f>'Q8 VaR Graph'!$C$19:$C$20</c:f>
              <c:numCache>
                <c:formatCode>#,##0</c:formatCode>
                <c:ptCount val="2"/>
                <c:pt idx="0">
                  <c:v>0</c:v>
                </c:pt>
                <c:pt idx="1">
                  <c:v>20106.048932131129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0E-EC4C-B384-EF0183799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-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 = 10-yr notes ($ million face, negative = short)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  <c:majorUnit val="2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99% 1-day VaR ($)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182567</xdr:colOff>
      <xdr:row>1</xdr:row>
      <xdr:rowOff>66675</xdr:rowOff>
    </xdr:from>
    <xdr:to>
      <xdr:col>11</xdr:col>
      <xdr:colOff>114300</xdr:colOff>
      <xdr:row>14</xdr:row>
      <xdr:rowOff>171895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0217" y="295275"/>
          <a:ext cx="7589833" cy="30770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352425</xdr:colOff>
      <xdr:row>22</xdr:row>
      <xdr:rowOff>114300</xdr:rowOff>
    </xdr:from>
    <xdr:to>
      <xdr:col>11</xdr:col>
      <xdr:colOff>601269</xdr:colOff>
      <xdr:row>39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5172075"/>
          <a:ext cx="7906944" cy="38195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190500</xdr:colOff>
      <xdr:row>48</xdr:row>
      <xdr:rowOff>19050</xdr:rowOff>
    </xdr:from>
    <xdr:to>
      <xdr:col>9</xdr:col>
      <xdr:colOff>1238931</xdr:colOff>
      <xdr:row>58</xdr:row>
      <xdr:rowOff>171790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10134600"/>
          <a:ext cx="4877481" cy="24387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56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3"/>
  <sheetViews>
    <sheetView showGridLines="0" workbookViewId="0">
      <selection activeCell="I17" sqref="I17"/>
    </sheetView>
  </sheetViews>
  <sheetFormatPr baseColWidth="10" defaultColWidth="19.1640625" defaultRowHeight="16"/>
  <cols>
    <col min="1" max="1" width="19.1640625" style="1" customWidth="1"/>
    <col min="2" max="3" width="19.1640625" style="3" customWidth="1"/>
    <col min="4" max="4" width="28.1640625" style="4" customWidth="1"/>
    <col min="5" max="5" width="32.5" style="4" customWidth="1"/>
    <col min="6" max="7" width="19.1640625" style="2" customWidth="1"/>
    <col min="8" max="16384" width="19.1640625" style="2"/>
  </cols>
  <sheetData>
    <row r="1" spans="1:5">
      <c r="A1" s="14"/>
      <c r="B1" s="15" t="s">
        <v>51</v>
      </c>
      <c r="C1" s="15" t="s">
        <v>52</v>
      </c>
      <c r="D1" s="16" t="s">
        <v>53</v>
      </c>
      <c r="E1" s="16" t="s">
        <v>54</v>
      </c>
    </row>
    <row r="2" spans="1:5">
      <c r="A2" s="14">
        <v>45566</v>
      </c>
      <c r="B2" s="15">
        <v>3.6059999999999999</v>
      </c>
      <c r="C2" s="15">
        <v>3.7320000000000002</v>
      </c>
      <c r="D2" s="16"/>
      <c r="E2" s="16"/>
    </row>
    <row r="3" spans="1:5">
      <c r="A3" s="14">
        <v>45567</v>
      </c>
      <c r="B3" s="15">
        <v>3.6429999999999998</v>
      </c>
      <c r="C3" s="15">
        <v>3.7829999999999999</v>
      </c>
      <c r="D3" s="16">
        <f t="shared" ref="D3:D66" si="0">100*(B3-B2)</f>
        <v>3.6999999999999922</v>
      </c>
      <c r="E3" s="16">
        <f t="shared" ref="E3:E66" si="1">100*(C3-C2)</f>
        <v>5.0999999999999712</v>
      </c>
    </row>
    <row r="4" spans="1:5">
      <c r="A4" s="14">
        <v>45568</v>
      </c>
      <c r="B4" s="15">
        <v>3.706</v>
      </c>
      <c r="C4" s="15">
        <v>3.847</v>
      </c>
      <c r="D4" s="16">
        <f t="shared" si="0"/>
        <v>6.3000000000000167</v>
      </c>
      <c r="E4" s="16">
        <f t="shared" si="1"/>
        <v>6.4000000000000057</v>
      </c>
    </row>
    <row r="5" spans="1:5">
      <c r="A5" s="14">
        <v>45569</v>
      </c>
      <c r="B5" s="15">
        <v>3.9239999999999999</v>
      </c>
      <c r="C5" s="15">
        <v>3.968</v>
      </c>
      <c r="D5" s="16">
        <f t="shared" si="0"/>
        <v>21.799999999999997</v>
      </c>
      <c r="E5" s="16">
        <f t="shared" si="1"/>
        <v>12.1</v>
      </c>
    </row>
    <row r="6" spans="1:5">
      <c r="A6" s="14">
        <v>45572</v>
      </c>
      <c r="B6" s="15">
        <v>3.996</v>
      </c>
      <c r="C6" s="15">
        <v>4.0270000000000001</v>
      </c>
      <c r="D6" s="16">
        <f t="shared" si="0"/>
        <v>7.2000000000000064</v>
      </c>
      <c r="E6" s="16">
        <f t="shared" si="1"/>
        <v>5.9000000000000163</v>
      </c>
    </row>
    <row r="7" spans="1:5">
      <c r="A7" s="14">
        <v>45573</v>
      </c>
      <c r="B7" s="15">
        <v>3.9590000000000001</v>
      </c>
      <c r="C7" s="15">
        <v>4.0129999999999999</v>
      </c>
      <c r="D7" s="16">
        <f t="shared" si="0"/>
        <v>-3.6999999999999922</v>
      </c>
      <c r="E7" s="16">
        <f t="shared" si="1"/>
        <v>-1.4000000000000234</v>
      </c>
    </row>
    <row r="8" spans="1:5">
      <c r="A8" s="14">
        <v>45574</v>
      </c>
      <c r="B8" s="15">
        <v>4.024</v>
      </c>
      <c r="C8" s="15">
        <v>4.0739999999999998</v>
      </c>
      <c r="D8" s="16">
        <f t="shared" si="0"/>
        <v>6.4999999999999947</v>
      </c>
      <c r="E8" s="16">
        <f t="shared" si="1"/>
        <v>6.0999999999999943</v>
      </c>
    </row>
    <row r="9" spans="1:5">
      <c r="A9" s="14">
        <v>45575</v>
      </c>
      <c r="B9" s="15">
        <v>3.9590000000000001</v>
      </c>
      <c r="C9" s="15">
        <v>4.0629999999999997</v>
      </c>
      <c r="D9" s="16">
        <f t="shared" si="0"/>
        <v>-6.4999999999999947</v>
      </c>
      <c r="E9" s="16">
        <f t="shared" si="1"/>
        <v>-1.1000000000000121</v>
      </c>
    </row>
    <row r="10" spans="1:5">
      <c r="A10" s="14">
        <v>45576</v>
      </c>
      <c r="B10" s="15">
        <v>3.9569999999999999</v>
      </c>
      <c r="C10" s="15">
        <v>4.101</v>
      </c>
      <c r="D10" s="16">
        <f t="shared" si="0"/>
        <v>-0.20000000000002238</v>
      </c>
      <c r="E10" s="16">
        <f t="shared" si="1"/>
        <v>3.8000000000000256</v>
      </c>
    </row>
    <row r="11" spans="1:5">
      <c r="A11" s="14">
        <v>45579</v>
      </c>
      <c r="B11" s="15">
        <v>3.9569999999999999</v>
      </c>
      <c r="C11" s="15">
        <v>4.101</v>
      </c>
      <c r="D11" s="16">
        <f t="shared" si="0"/>
        <v>0</v>
      </c>
      <c r="E11" s="16">
        <f t="shared" si="1"/>
        <v>0</v>
      </c>
    </row>
    <row r="12" spans="1:5">
      <c r="A12" s="14">
        <v>45580</v>
      </c>
      <c r="B12" s="15">
        <v>3.948</v>
      </c>
      <c r="C12" s="15">
        <v>4.0339999999999998</v>
      </c>
      <c r="D12" s="16">
        <f t="shared" si="0"/>
        <v>-0.8999999999999897</v>
      </c>
      <c r="E12" s="16">
        <f t="shared" si="1"/>
        <v>-6.7000000000000171</v>
      </c>
    </row>
    <row r="13" spans="1:5">
      <c r="A13" s="14">
        <v>45581</v>
      </c>
      <c r="B13" s="15">
        <v>3.94</v>
      </c>
      <c r="C13" s="15">
        <v>4.0140000000000002</v>
      </c>
      <c r="D13" s="16">
        <f t="shared" si="0"/>
        <v>-0.80000000000000071</v>
      </c>
      <c r="E13" s="16">
        <f t="shared" si="1"/>
        <v>-1.9999999999999574</v>
      </c>
    </row>
    <row r="14" spans="1:5">
      <c r="A14" s="14">
        <v>45582</v>
      </c>
      <c r="B14" s="15">
        <v>3.9729999999999999</v>
      </c>
      <c r="C14" s="15">
        <v>4.0919999999999996</v>
      </c>
      <c r="D14" s="16">
        <f t="shared" si="0"/>
        <v>3.2999999999999918</v>
      </c>
      <c r="E14" s="16">
        <f t="shared" si="1"/>
        <v>7.7999999999999403</v>
      </c>
    </row>
    <row r="15" spans="1:5">
      <c r="A15" s="14">
        <v>45583</v>
      </c>
      <c r="B15" s="15">
        <v>3.9489999999999998</v>
      </c>
      <c r="C15" s="15">
        <v>4.0839999999999996</v>
      </c>
      <c r="D15" s="16">
        <f t="shared" si="0"/>
        <v>-2.4000000000000021</v>
      </c>
      <c r="E15" s="16">
        <f t="shared" si="1"/>
        <v>-0.80000000000000071</v>
      </c>
    </row>
    <row r="16" spans="1:5">
      <c r="A16" s="14">
        <v>45586</v>
      </c>
      <c r="B16" s="15">
        <v>4.0330000000000004</v>
      </c>
      <c r="C16" s="15">
        <v>4.1970000000000001</v>
      </c>
      <c r="D16" s="16">
        <f t="shared" si="0"/>
        <v>8.4000000000000519</v>
      </c>
      <c r="E16" s="16">
        <f t="shared" si="1"/>
        <v>11.300000000000043</v>
      </c>
    </row>
    <row r="17" spans="1:9">
      <c r="A17" s="14">
        <v>45587</v>
      </c>
      <c r="B17" s="15">
        <v>4.0330000000000004</v>
      </c>
      <c r="C17" s="15">
        <v>4.2089999999999996</v>
      </c>
      <c r="D17" s="16">
        <f t="shared" si="0"/>
        <v>0</v>
      </c>
      <c r="E17" s="16">
        <f t="shared" si="1"/>
        <v>1.1999999999999567</v>
      </c>
      <c r="H17" s="17" t="s">
        <v>51</v>
      </c>
      <c r="I17" s="6"/>
    </row>
    <row r="18" spans="1:9">
      <c r="A18" s="14">
        <v>45588</v>
      </c>
      <c r="B18" s="15">
        <v>4.08</v>
      </c>
      <c r="C18" s="15">
        <v>4.2469999999999999</v>
      </c>
      <c r="D18" s="16">
        <f t="shared" si="0"/>
        <v>4.6999999999999709</v>
      </c>
      <c r="E18" s="16">
        <f t="shared" si="1"/>
        <v>3.8000000000000256</v>
      </c>
      <c r="H18" s="7" t="str">
        <f>"-dP/dY = PV01"</f>
        <v>-dP/dY = PV01</v>
      </c>
      <c r="I18" s="12">
        <f>1.878</f>
        <v>1.8779999999999999</v>
      </c>
    </row>
    <row r="19" spans="1:9" ht="20.25" customHeight="1">
      <c r="A19" s="14">
        <v>45589</v>
      </c>
      <c r="B19" s="15">
        <v>4.0810000000000004</v>
      </c>
      <c r="C19" s="15">
        <v>4.2130000000000001</v>
      </c>
      <c r="D19" s="16">
        <f t="shared" si="0"/>
        <v>0.1000000000000334</v>
      </c>
      <c r="E19" s="16">
        <f t="shared" si="1"/>
        <v>-3.3999999999999808</v>
      </c>
      <c r="H19" s="9" t="s">
        <v>55</v>
      </c>
      <c r="I19" s="13">
        <f>(0.045*99.7513)/100</f>
        <v>4.4888085000000001E-2</v>
      </c>
    </row>
    <row r="20" spans="1:9">
      <c r="A20" s="14">
        <v>45590</v>
      </c>
      <c r="B20" s="15">
        <v>4.1070000000000002</v>
      </c>
      <c r="C20" s="15">
        <v>4.2409999999999997</v>
      </c>
      <c r="D20" s="16">
        <f t="shared" si="0"/>
        <v>2.5999999999999801</v>
      </c>
      <c r="E20" s="16">
        <f t="shared" si="1"/>
        <v>2.7999999999999581</v>
      </c>
    </row>
    <row r="21" spans="1:9">
      <c r="A21" s="14">
        <v>45593</v>
      </c>
      <c r="B21" s="15">
        <v>4.141</v>
      </c>
      <c r="C21" s="15">
        <v>4.2830000000000004</v>
      </c>
      <c r="D21" s="16">
        <f t="shared" si="0"/>
        <v>3.3999999999999808</v>
      </c>
      <c r="E21" s="16">
        <f t="shared" si="1"/>
        <v>4.2000000000000703</v>
      </c>
    </row>
    <row r="22" spans="1:9">
      <c r="A22" s="14">
        <v>45594</v>
      </c>
      <c r="B22" s="15">
        <v>4.0979999999999999</v>
      </c>
      <c r="C22" s="15">
        <v>4.2549999999999999</v>
      </c>
      <c r="D22" s="16">
        <f t="shared" si="0"/>
        <v>-4.3000000000000149</v>
      </c>
      <c r="E22" s="16">
        <f t="shared" si="1"/>
        <v>-2.8000000000000469</v>
      </c>
    </row>
    <row r="23" spans="1:9">
      <c r="A23" s="14">
        <v>45595</v>
      </c>
      <c r="B23" s="15">
        <v>4.1840000000000002</v>
      </c>
      <c r="C23" s="15">
        <v>4.3010000000000002</v>
      </c>
      <c r="D23" s="16">
        <f t="shared" si="0"/>
        <v>8.6000000000000298</v>
      </c>
      <c r="E23" s="16">
        <f t="shared" si="1"/>
        <v>4.6000000000000263</v>
      </c>
    </row>
    <row r="24" spans="1:9">
      <c r="A24" s="14">
        <v>45596</v>
      </c>
      <c r="B24" s="15">
        <v>4.1719999999999997</v>
      </c>
      <c r="C24" s="15">
        <v>4.2850000000000001</v>
      </c>
      <c r="D24" s="16">
        <f t="shared" si="0"/>
        <v>-1.2000000000000455</v>
      </c>
      <c r="E24" s="16">
        <f t="shared" si="1"/>
        <v>-1.6000000000000014</v>
      </c>
    </row>
    <row r="25" spans="1:9">
      <c r="A25" s="14">
        <v>45597</v>
      </c>
      <c r="B25" s="15">
        <v>4.2089999999999996</v>
      </c>
      <c r="C25" s="15">
        <v>4.3849999999999998</v>
      </c>
      <c r="D25" s="16">
        <f t="shared" si="0"/>
        <v>3.6999999999999922</v>
      </c>
      <c r="E25" s="16">
        <f t="shared" si="1"/>
        <v>9.9999999999999645</v>
      </c>
    </row>
    <row r="26" spans="1:9">
      <c r="A26" s="14">
        <v>45600</v>
      </c>
      <c r="B26" s="15">
        <v>4.1619999999999999</v>
      </c>
      <c r="C26" s="15">
        <v>4.2859999999999996</v>
      </c>
      <c r="D26" s="16">
        <f t="shared" si="0"/>
        <v>-4.6999999999999709</v>
      </c>
      <c r="E26" s="16">
        <f t="shared" si="1"/>
        <v>-9.9000000000000199</v>
      </c>
    </row>
    <row r="27" spans="1:9">
      <c r="A27" s="14">
        <v>45601</v>
      </c>
      <c r="B27" s="15">
        <v>4.18</v>
      </c>
      <c r="C27" s="15">
        <v>4.2729999999999997</v>
      </c>
      <c r="D27" s="16">
        <f t="shared" si="0"/>
        <v>1.7999999999999794</v>
      </c>
      <c r="E27" s="16">
        <f t="shared" si="1"/>
        <v>-1.2999999999999901</v>
      </c>
    </row>
    <row r="28" spans="1:9">
      <c r="A28" s="14">
        <v>45602</v>
      </c>
      <c r="B28" s="15">
        <v>4.2640000000000002</v>
      </c>
      <c r="C28" s="15">
        <v>4.4329999999999998</v>
      </c>
      <c r="D28" s="16">
        <f t="shared" si="0"/>
        <v>8.4000000000000519</v>
      </c>
      <c r="E28" s="16">
        <f t="shared" si="1"/>
        <v>16.000000000000014</v>
      </c>
    </row>
    <row r="29" spans="1:9">
      <c r="A29" s="14">
        <v>45603</v>
      </c>
      <c r="B29" s="15">
        <v>4.2</v>
      </c>
      <c r="C29" s="15">
        <v>4.3280000000000003</v>
      </c>
      <c r="D29" s="16">
        <f t="shared" si="0"/>
        <v>-6.4000000000000057</v>
      </c>
      <c r="E29" s="16">
        <f t="shared" si="1"/>
        <v>-10.499999999999954</v>
      </c>
    </row>
    <row r="30" spans="1:9">
      <c r="A30" s="14">
        <v>45604</v>
      </c>
      <c r="B30" s="15">
        <v>4.2549999999999999</v>
      </c>
      <c r="C30" s="15">
        <v>4.3049999999999997</v>
      </c>
      <c r="D30" s="16">
        <f t="shared" si="0"/>
        <v>5.4999999999999716</v>
      </c>
      <c r="E30" s="16">
        <f t="shared" si="1"/>
        <v>-2.3000000000000576</v>
      </c>
    </row>
    <row r="31" spans="1:9">
      <c r="A31" s="14">
        <v>45607</v>
      </c>
      <c r="B31" s="15">
        <v>4.2549999999999999</v>
      </c>
      <c r="C31" s="15">
        <v>4.3049999999999997</v>
      </c>
      <c r="D31" s="16">
        <f t="shared" si="0"/>
        <v>0</v>
      </c>
      <c r="E31" s="16">
        <f t="shared" si="1"/>
        <v>0</v>
      </c>
    </row>
    <row r="32" spans="1:9">
      <c r="A32" s="14">
        <v>45608</v>
      </c>
      <c r="B32" s="15">
        <v>4.3419999999999996</v>
      </c>
      <c r="C32" s="15">
        <v>4.4290000000000003</v>
      </c>
      <c r="D32" s="16">
        <f t="shared" si="0"/>
        <v>8.6999999999999744</v>
      </c>
      <c r="E32" s="16">
        <f t="shared" si="1"/>
        <v>12.400000000000055</v>
      </c>
    </row>
    <row r="33" spans="1:10">
      <c r="A33" s="14">
        <v>45609</v>
      </c>
      <c r="B33" s="15">
        <v>4.2880000000000003</v>
      </c>
      <c r="C33" s="15">
        <v>4.452</v>
      </c>
      <c r="D33" s="16">
        <f t="shared" si="0"/>
        <v>-5.3999999999999382</v>
      </c>
      <c r="E33" s="16">
        <f t="shared" si="1"/>
        <v>2.2999999999999687</v>
      </c>
    </row>
    <row r="34" spans="1:10">
      <c r="A34" s="14">
        <v>45610</v>
      </c>
      <c r="B34" s="15">
        <v>4.3470000000000004</v>
      </c>
      <c r="C34" s="15">
        <v>4.4370000000000003</v>
      </c>
      <c r="D34" s="16">
        <f t="shared" si="0"/>
        <v>5.9000000000000163</v>
      </c>
      <c r="E34" s="16">
        <f t="shared" si="1"/>
        <v>-1.499999999999968</v>
      </c>
    </row>
    <row r="35" spans="1:10">
      <c r="A35" s="14">
        <v>45611</v>
      </c>
      <c r="B35" s="15">
        <v>4.3049999999999997</v>
      </c>
      <c r="C35" s="15">
        <v>4.4400000000000004</v>
      </c>
      <c r="D35" s="16">
        <f t="shared" si="0"/>
        <v>-4.2000000000000703</v>
      </c>
      <c r="E35" s="16">
        <f t="shared" si="1"/>
        <v>0.30000000000001137</v>
      </c>
    </row>
    <row r="36" spans="1:10">
      <c r="A36" s="14">
        <v>45614</v>
      </c>
      <c r="B36" s="15">
        <v>4.2809999999999997</v>
      </c>
      <c r="C36" s="15">
        <v>4.415</v>
      </c>
      <c r="D36" s="16">
        <f t="shared" si="0"/>
        <v>-2.4000000000000021</v>
      </c>
      <c r="E36" s="16">
        <f t="shared" si="1"/>
        <v>-2.5000000000000355</v>
      </c>
    </row>
    <row r="37" spans="1:10">
      <c r="A37" s="14">
        <v>45615</v>
      </c>
      <c r="B37" s="15">
        <v>4.282</v>
      </c>
      <c r="C37" s="15">
        <v>4.3970000000000002</v>
      </c>
      <c r="D37" s="16">
        <f t="shared" si="0"/>
        <v>0.1000000000000334</v>
      </c>
      <c r="E37" s="16">
        <f t="shared" si="1"/>
        <v>-1.7999999999999794</v>
      </c>
    </row>
    <row r="38" spans="1:10">
      <c r="A38" s="14">
        <v>45616</v>
      </c>
      <c r="B38" s="15">
        <v>4.3170000000000002</v>
      </c>
      <c r="C38" s="15">
        <v>4.4119999999999999</v>
      </c>
      <c r="D38" s="16">
        <f t="shared" si="0"/>
        <v>3.5000000000000142</v>
      </c>
      <c r="E38" s="16">
        <f t="shared" si="1"/>
        <v>1.499999999999968</v>
      </c>
    </row>
    <row r="39" spans="1:10">
      <c r="A39" s="14">
        <v>45617</v>
      </c>
      <c r="B39" s="15">
        <v>4.3499999999999996</v>
      </c>
      <c r="C39" s="15">
        <v>4.423</v>
      </c>
      <c r="D39" s="16">
        <f t="shared" si="0"/>
        <v>3.2999999999999474</v>
      </c>
      <c r="E39" s="16">
        <f t="shared" si="1"/>
        <v>1.1000000000000121</v>
      </c>
    </row>
    <row r="40" spans="1:10">
      <c r="A40" s="14">
        <v>45618</v>
      </c>
      <c r="B40" s="15">
        <v>4.3760000000000003</v>
      </c>
      <c r="C40" s="15">
        <v>4.4009999999999998</v>
      </c>
      <c r="D40" s="16">
        <f t="shared" si="0"/>
        <v>2.6000000000000689</v>
      </c>
      <c r="E40" s="16">
        <f t="shared" si="1"/>
        <v>-2.2000000000000242</v>
      </c>
    </row>
    <row r="41" spans="1:10">
      <c r="A41" s="14">
        <v>45621</v>
      </c>
      <c r="B41" s="15">
        <v>4.2720000000000002</v>
      </c>
      <c r="C41" s="15">
        <v>4.2750000000000004</v>
      </c>
      <c r="D41" s="16">
        <f t="shared" si="0"/>
        <v>-10.400000000000009</v>
      </c>
      <c r="E41" s="16">
        <f t="shared" si="1"/>
        <v>-12.599999999999945</v>
      </c>
      <c r="I41" s="18" t="s">
        <v>52</v>
      </c>
      <c r="J41" s="6"/>
    </row>
    <row r="42" spans="1:10">
      <c r="A42" s="14">
        <v>45622</v>
      </c>
      <c r="B42" s="15">
        <v>4.2569999999999997</v>
      </c>
      <c r="C42" s="15">
        <v>4.3070000000000004</v>
      </c>
      <c r="D42" s="16">
        <f t="shared" si="0"/>
        <v>-1.5000000000000568</v>
      </c>
      <c r="E42" s="16">
        <f t="shared" si="1"/>
        <v>3.2000000000000028</v>
      </c>
      <c r="I42" s="7" t="str">
        <f>"-dP/dY = PV01"</f>
        <v>-dP/dY = PV01</v>
      </c>
      <c r="J42" s="12">
        <v>7.3819999999999997</v>
      </c>
    </row>
    <row r="43" spans="1:10" ht="20.25" customHeight="1">
      <c r="A43" s="14">
        <v>45623</v>
      </c>
      <c r="B43" s="15">
        <v>4.2290000000000001</v>
      </c>
      <c r="C43" s="15">
        <v>4.2640000000000002</v>
      </c>
      <c r="D43" s="16">
        <f t="shared" si="0"/>
        <v>-2.7999999999999581</v>
      </c>
      <c r="E43" s="16">
        <f t="shared" si="1"/>
        <v>-4.3000000000000149</v>
      </c>
      <c r="I43" s="9" t="s">
        <v>55</v>
      </c>
      <c r="J43" s="13">
        <f>0.723*95.5438/100</f>
        <v>0.69078167400000001</v>
      </c>
    </row>
    <row r="44" spans="1:10">
      <c r="A44" s="14">
        <v>45624</v>
      </c>
      <c r="B44" s="15">
        <v>4.2290000000000001</v>
      </c>
      <c r="C44" s="15">
        <v>4.2640000000000002</v>
      </c>
      <c r="D44" s="16">
        <f t="shared" si="0"/>
        <v>0</v>
      </c>
      <c r="E44" s="16">
        <f t="shared" si="1"/>
        <v>0</v>
      </c>
    </row>
    <row r="45" spans="1:10">
      <c r="A45" s="14">
        <v>45625</v>
      </c>
      <c r="B45" s="15">
        <v>4.1529999999999996</v>
      </c>
      <c r="C45" s="15">
        <v>4.17</v>
      </c>
      <c r="D45" s="16">
        <f t="shared" si="0"/>
        <v>-7.6000000000000512</v>
      </c>
      <c r="E45" s="16">
        <f t="shared" si="1"/>
        <v>-9.4000000000000306</v>
      </c>
    </row>
    <row r="46" spans="1:10">
      <c r="A46" s="14">
        <v>45628</v>
      </c>
      <c r="B46" s="15">
        <v>4.1820000000000004</v>
      </c>
      <c r="C46" s="15">
        <v>4.1920000000000002</v>
      </c>
      <c r="D46" s="16">
        <f t="shared" si="0"/>
        <v>2.9000000000000803</v>
      </c>
      <c r="E46" s="16">
        <f t="shared" si="1"/>
        <v>2.2000000000000242</v>
      </c>
    </row>
    <row r="47" spans="1:10">
      <c r="A47" s="14">
        <v>45629</v>
      </c>
      <c r="B47" s="15">
        <v>4.181</v>
      </c>
      <c r="C47" s="15">
        <v>4.2249999999999996</v>
      </c>
      <c r="D47" s="16">
        <f t="shared" si="0"/>
        <v>-0.1000000000000334</v>
      </c>
      <c r="E47" s="16">
        <f t="shared" si="1"/>
        <v>3.2999999999999474</v>
      </c>
    </row>
    <row r="48" spans="1:10">
      <c r="A48" s="14">
        <v>45630</v>
      </c>
      <c r="B48" s="15">
        <v>4.1280000000000001</v>
      </c>
      <c r="C48" s="15">
        <v>4.181</v>
      </c>
      <c r="D48" s="16">
        <f t="shared" si="0"/>
        <v>-5.2999999999999936</v>
      </c>
      <c r="E48" s="16">
        <f t="shared" si="1"/>
        <v>-4.3999999999999595</v>
      </c>
    </row>
    <row r="49" spans="1:11">
      <c r="A49" s="14">
        <v>45631</v>
      </c>
      <c r="B49" s="15">
        <v>4.1449999999999996</v>
      </c>
      <c r="C49" s="15">
        <v>4.1769999999999996</v>
      </c>
      <c r="D49" s="16">
        <f t="shared" si="0"/>
        <v>1.699999999999946</v>
      </c>
      <c r="E49" s="16">
        <f t="shared" si="1"/>
        <v>-0.40000000000004476</v>
      </c>
      <c r="F49" s="5"/>
      <c r="G49" s="5"/>
      <c r="H49" s="5"/>
      <c r="I49" s="5"/>
      <c r="J49" s="5"/>
      <c r="K49" s="6"/>
    </row>
    <row r="50" spans="1:11">
      <c r="A50" s="14">
        <v>45632</v>
      </c>
      <c r="B50" s="15">
        <v>4.1050000000000004</v>
      </c>
      <c r="C50" s="15">
        <v>4.1539999999999999</v>
      </c>
      <c r="D50" s="16">
        <f t="shared" si="0"/>
        <v>-3.9999999999999147</v>
      </c>
      <c r="E50" s="16">
        <f t="shared" si="1"/>
        <v>-2.2999999999999687</v>
      </c>
      <c r="K50" s="8"/>
    </row>
    <row r="51" spans="1:11">
      <c r="A51" s="14">
        <v>45635</v>
      </c>
      <c r="B51" s="15">
        <v>4.1260000000000003</v>
      </c>
      <c r="C51" s="15">
        <v>4.202</v>
      </c>
      <c r="D51" s="16">
        <f t="shared" si="0"/>
        <v>2.0999999999999908</v>
      </c>
      <c r="E51" s="16">
        <f t="shared" si="1"/>
        <v>4.8000000000000043</v>
      </c>
      <c r="F51" s="2" t="s">
        <v>56</v>
      </c>
      <c r="G51" s="2" t="s">
        <v>56</v>
      </c>
      <c r="K51" s="8"/>
    </row>
    <row r="52" spans="1:11">
      <c r="A52" s="14">
        <v>45636</v>
      </c>
      <c r="B52" s="15">
        <v>4.1449999999999996</v>
      </c>
      <c r="C52" s="15">
        <v>4.2270000000000003</v>
      </c>
      <c r="D52" s="16">
        <f t="shared" si="0"/>
        <v>1.899999999999924</v>
      </c>
      <c r="E52" s="16">
        <f t="shared" si="1"/>
        <v>2.5000000000000355</v>
      </c>
      <c r="G52" s="2" t="s">
        <v>56</v>
      </c>
      <c r="K52" s="8"/>
    </row>
    <row r="53" spans="1:11">
      <c r="A53" s="14">
        <v>45637</v>
      </c>
      <c r="B53" s="15">
        <v>4.1539999999999999</v>
      </c>
      <c r="C53" s="15">
        <v>4.2720000000000002</v>
      </c>
      <c r="D53" s="16">
        <f t="shared" si="0"/>
        <v>0.90000000000003411</v>
      </c>
      <c r="E53" s="16">
        <f t="shared" si="1"/>
        <v>4.4999999999999929</v>
      </c>
      <c r="F53" s="2" t="s">
        <v>56</v>
      </c>
      <c r="G53" s="2" t="s">
        <v>56</v>
      </c>
      <c r="K53" s="8"/>
    </row>
    <row r="54" spans="1:11">
      <c r="A54" s="14">
        <v>45638</v>
      </c>
      <c r="B54" s="15">
        <v>4.1929999999999996</v>
      </c>
      <c r="C54" s="15">
        <v>4.3289999999999997</v>
      </c>
      <c r="D54" s="16">
        <f t="shared" si="0"/>
        <v>3.8999999999999702</v>
      </c>
      <c r="E54" s="16">
        <f t="shared" si="1"/>
        <v>5.6999999999999496</v>
      </c>
      <c r="F54" s="2" t="s">
        <v>56</v>
      </c>
      <c r="K54" s="8"/>
    </row>
    <row r="55" spans="1:11">
      <c r="A55" s="14">
        <v>45639</v>
      </c>
      <c r="B55" s="15">
        <v>4.2469999999999999</v>
      </c>
      <c r="C55" s="15">
        <v>4.3979999999999997</v>
      </c>
      <c r="D55" s="16">
        <f t="shared" si="0"/>
        <v>5.400000000000027</v>
      </c>
      <c r="E55" s="16">
        <f t="shared" si="1"/>
        <v>6.899999999999995</v>
      </c>
      <c r="F55" s="2" t="s">
        <v>56</v>
      </c>
      <c r="K55" s="8"/>
    </row>
    <row r="56" spans="1:11">
      <c r="A56" s="14">
        <v>45642</v>
      </c>
      <c r="B56" s="15">
        <v>4.2510000000000003</v>
      </c>
      <c r="C56" s="15">
        <v>4.399</v>
      </c>
      <c r="D56" s="16">
        <f t="shared" si="0"/>
        <v>0.40000000000004476</v>
      </c>
      <c r="E56" s="16">
        <f t="shared" si="1"/>
        <v>0.1000000000000334</v>
      </c>
      <c r="K56" s="8"/>
    </row>
    <row r="57" spans="1:11">
      <c r="A57" s="14">
        <v>45643</v>
      </c>
      <c r="B57" s="15">
        <v>4.2469999999999999</v>
      </c>
      <c r="C57" s="15">
        <v>4.4000000000000004</v>
      </c>
      <c r="D57" s="16">
        <f t="shared" si="0"/>
        <v>-0.40000000000004476</v>
      </c>
      <c r="E57" s="16">
        <f t="shared" si="1"/>
        <v>0.1000000000000334</v>
      </c>
      <c r="K57" s="8"/>
    </row>
    <row r="58" spans="1:11">
      <c r="A58" s="14">
        <v>45644</v>
      </c>
      <c r="B58" s="15">
        <v>4.3579999999999997</v>
      </c>
      <c r="C58" s="15">
        <v>4.516</v>
      </c>
      <c r="D58" s="16">
        <f t="shared" si="0"/>
        <v>11.099999999999977</v>
      </c>
      <c r="E58" s="16">
        <f t="shared" si="1"/>
        <v>11.599999999999966</v>
      </c>
      <c r="K58" s="8"/>
    </row>
    <row r="59" spans="1:11">
      <c r="A59" s="14">
        <v>45645</v>
      </c>
      <c r="B59" s="15">
        <v>4.319</v>
      </c>
      <c r="C59" s="15">
        <v>4.5640000000000001</v>
      </c>
      <c r="D59" s="16">
        <f t="shared" si="0"/>
        <v>-3.8999999999999702</v>
      </c>
      <c r="E59" s="16">
        <f t="shared" si="1"/>
        <v>4.8000000000000043</v>
      </c>
      <c r="F59" s="10"/>
      <c r="G59" s="10"/>
      <c r="H59" s="10"/>
      <c r="I59" s="10"/>
      <c r="J59" s="10"/>
      <c r="K59" s="11"/>
    </row>
    <row r="60" spans="1:11">
      <c r="A60" s="14">
        <v>45646</v>
      </c>
      <c r="B60" s="15">
        <v>4.3120000000000003</v>
      </c>
      <c r="C60" s="15">
        <v>4.5229999999999997</v>
      </c>
      <c r="D60" s="16">
        <f t="shared" si="0"/>
        <v>-0.69999999999996732</v>
      </c>
      <c r="E60" s="16">
        <f t="shared" si="1"/>
        <v>-4.1000000000000369</v>
      </c>
    </row>
    <row r="61" spans="1:11">
      <c r="A61" s="14">
        <v>45649</v>
      </c>
      <c r="B61" s="15">
        <v>4.3419999999999996</v>
      </c>
      <c r="C61" s="15">
        <v>4.5880000000000001</v>
      </c>
      <c r="D61" s="16">
        <f t="shared" si="0"/>
        <v>2.9999999999999361</v>
      </c>
      <c r="E61" s="16">
        <f t="shared" si="1"/>
        <v>6.5000000000000391</v>
      </c>
    </row>
    <row r="62" spans="1:11">
      <c r="A62" s="14">
        <v>45650</v>
      </c>
      <c r="B62" s="15">
        <v>4.335</v>
      </c>
      <c r="C62" s="15">
        <v>4.59</v>
      </c>
      <c r="D62" s="16">
        <f t="shared" si="0"/>
        <v>-0.69999999999996732</v>
      </c>
      <c r="E62" s="16">
        <f t="shared" si="1"/>
        <v>0.19999999999997797</v>
      </c>
    </row>
    <row r="63" spans="1:11">
      <c r="A63" s="14">
        <v>45651</v>
      </c>
      <c r="B63" s="15">
        <v>4.335</v>
      </c>
      <c r="C63" s="15">
        <v>4.59</v>
      </c>
      <c r="D63" s="16">
        <f t="shared" si="0"/>
        <v>0</v>
      </c>
      <c r="E63" s="16">
        <f t="shared" si="1"/>
        <v>0</v>
      </c>
    </row>
    <row r="64" spans="1:11">
      <c r="A64" s="14">
        <v>45652</v>
      </c>
      <c r="B64" s="15">
        <v>4.33</v>
      </c>
      <c r="C64" s="15">
        <v>4.5839999999999996</v>
      </c>
      <c r="D64" s="16">
        <f t="shared" si="0"/>
        <v>-0.49999999999998934</v>
      </c>
      <c r="E64" s="16">
        <f t="shared" si="1"/>
        <v>-0.60000000000002274</v>
      </c>
    </row>
    <row r="65" spans="1:5">
      <c r="A65" s="14">
        <v>45653</v>
      </c>
      <c r="B65" s="15">
        <v>4.3289999999999997</v>
      </c>
      <c r="C65" s="15">
        <v>4.6260000000000003</v>
      </c>
      <c r="D65" s="16">
        <f t="shared" si="0"/>
        <v>-0.1000000000000334</v>
      </c>
      <c r="E65" s="16">
        <f t="shared" si="1"/>
        <v>4.2000000000000703</v>
      </c>
    </row>
    <row r="66" spans="1:5">
      <c r="A66" s="14">
        <v>45656</v>
      </c>
      <c r="B66" s="15">
        <v>4.2439999999999998</v>
      </c>
      <c r="C66" s="15">
        <v>4.5339999999999998</v>
      </c>
      <c r="D66" s="16">
        <f t="shared" si="0"/>
        <v>-8.4999999999999964</v>
      </c>
      <c r="E66" s="16">
        <f t="shared" si="1"/>
        <v>-9.2000000000000526</v>
      </c>
    </row>
    <row r="67" spans="1:5">
      <c r="A67" s="14">
        <v>45657</v>
      </c>
      <c r="B67" s="15">
        <v>4.2430000000000003</v>
      </c>
      <c r="C67" s="15">
        <v>4.5720000000000001</v>
      </c>
      <c r="D67" s="16">
        <f t="shared" ref="D67:D130" si="2">100*(B67-B66)</f>
        <v>-9.9999999999944578E-2</v>
      </c>
      <c r="E67" s="16">
        <f t="shared" ref="E67:E130" si="3">100*(C67-C66)</f>
        <v>3.8000000000000256</v>
      </c>
    </row>
    <row r="68" spans="1:5">
      <c r="A68" s="14">
        <v>45658</v>
      </c>
      <c r="B68" s="15">
        <v>4.2430000000000003</v>
      </c>
      <c r="C68" s="15">
        <v>4.5720000000000001</v>
      </c>
      <c r="D68" s="16">
        <f t="shared" si="2"/>
        <v>0</v>
      </c>
      <c r="E68" s="16">
        <f t="shared" si="3"/>
        <v>0</v>
      </c>
    </row>
    <row r="69" spans="1:5">
      <c r="A69" s="14">
        <v>45659</v>
      </c>
      <c r="B69" s="15">
        <v>4.242</v>
      </c>
      <c r="C69" s="15">
        <v>4.5599999999999996</v>
      </c>
      <c r="D69" s="16">
        <f t="shared" si="2"/>
        <v>-0.1000000000000334</v>
      </c>
      <c r="E69" s="16">
        <f t="shared" si="3"/>
        <v>-1.2000000000000455</v>
      </c>
    </row>
    <row r="70" spans="1:5">
      <c r="A70" s="14">
        <v>45660</v>
      </c>
      <c r="B70" s="15">
        <v>4.2809999999999997</v>
      </c>
      <c r="C70" s="15">
        <v>4.5990000000000002</v>
      </c>
      <c r="D70" s="16">
        <f t="shared" si="2"/>
        <v>3.8999999999999702</v>
      </c>
      <c r="E70" s="16">
        <f t="shared" si="3"/>
        <v>3.900000000000059</v>
      </c>
    </row>
    <row r="71" spans="1:5">
      <c r="A71" s="14">
        <v>45663</v>
      </c>
      <c r="B71" s="15">
        <v>4.2770000000000001</v>
      </c>
      <c r="C71" s="15">
        <v>4.6310000000000002</v>
      </c>
      <c r="D71" s="16">
        <f t="shared" si="2"/>
        <v>-0.39999999999995595</v>
      </c>
      <c r="E71" s="16">
        <f t="shared" si="3"/>
        <v>3.2000000000000028</v>
      </c>
    </row>
    <row r="72" spans="1:5">
      <c r="A72" s="14">
        <v>45664</v>
      </c>
      <c r="B72" s="15">
        <v>4.2930000000000001</v>
      </c>
      <c r="C72" s="15">
        <v>4.6859999999999999</v>
      </c>
      <c r="D72" s="16">
        <f t="shared" si="2"/>
        <v>1.6000000000000014</v>
      </c>
      <c r="E72" s="16">
        <f t="shared" si="3"/>
        <v>5.4999999999999716</v>
      </c>
    </row>
    <row r="73" spans="1:5">
      <c r="A73" s="14">
        <v>45665</v>
      </c>
      <c r="B73" s="15">
        <v>4.2850000000000001</v>
      </c>
      <c r="C73" s="15">
        <v>4.6909999999999998</v>
      </c>
      <c r="D73" s="16">
        <f t="shared" si="2"/>
        <v>-0.80000000000000071</v>
      </c>
      <c r="E73" s="16">
        <f t="shared" si="3"/>
        <v>0.49999999999998934</v>
      </c>
    </row>
    <row r="74" spans="1:5">
      <c r="A74" s="14">
        <v>45666</v>
      </c>
      <c r="B74" s="15">
        <v>4.2649999999999997</v>
      </c>
      <c r="C74" s="15">
        <v>4.6900000000000004</v>
      </c>
      <c r="D74" s="16">
        <f t="shared" si="2"/>
        <v>-2.0000000000000462</v>
      </c>
      <c r="E74" s="16">
        <f t="shared" si="3"/>
        <v>-9.9999999999944578E-2</v>
      </c>
    </row>
    <row r="75" spans="1:5">
      <c r="A75" s="14">
        <v>45667</v>
      </c>
      <c r="B75" s="15">
        <v>4.3810000000000002</v>
      </c>
      <c r="C75" s="15">
        <v>4.76</v>
      </c>
      <c r="D75" s="16">
        <f t="shared" si="2"/>
        <v>11.600000000000055</v>
      </c>
      <c r="E75" s="16">
        <f t="shared" si="3"/>
        <v>6.9999999999999396</v>
      </c>
    </row>
    <row r="76" spans="1:5">
      <c r="A76" s="14">
        <v>45670</v>
      </c>
      <c r="B76" s="15">
        <v>4.3810000000000002</v>
      </c>
      <c r="C76" s="15">
        <v>4.78</v>
      </c>
      <c r="D76" s="16">
        <f t="shared" si="2"/>
        <v>0</v>
      </c>
      <c r="E76" s="16">
        <f t="shared" si="3"/>
        <v>2.0000000000000462</v>
      </c>
    </row>
    <row r="77" spans="1:5">
      <c r="A77" s="14">
        <v>45671</v>
      </c>
      <c r="B77" s="15">
        <v>4.3680000000000003</v>
      </c>
      <c r="C77" s="15">
        <v>4.7930000000000001</v>
      </c>
      <c r="D77" s="16">
        <f t="shared" si="2"/>
        <v>-1.2999999999999901</v>
      </c>
      <c r="E77" s="16">
        <f t="shared" si="3"/>
        <v>1.2999999999999901</v>
      </c>
    </row>
    <row r="78" spans="1:5">
      <c r="A78" s="14">
        <v>45672</v>
      </c>
      <c r="B78" s="15">
        <v>4.266</v>
      </c>
      <c r="C78" s="15">
        <v>4.6539999999999999</v>
      </c>
      <c r="D78" s="16">
        <f t="shared" si="2"/>
        <v>-10.200000000000031</v>
      </c>
      <c r="E78" s="16">
        <f t="shared" si="3"/>
        <v>-13.900000000000023</v>
      </c>
    </row>
    <row r="79" spans="1:5">
      <c r="A79" s="14">
        <v>45673</v>
      </c>
      <c r="B79" s="15">
        <v>4.2309999999999999</v>
      </c>
      <c r="C79" s="15">
        <v>4.6139999999999999</v>
      </c>
      <c r="D79" s="16">
        <f t="shared" si="2"/>
        <v>-3.5000000000000142</v>
      </c>
      <c r="E79" s="16">
        <f t="shared" si="3"/>
        <v>-4.0000000000000036</v>
      </c>
    </row>
    <row r="80" spans="1:5">
      <c r="A80" s="14">
        <v>45674</v>
      </c>
      <c r="B80" s="15">
        <v>4.2850000000000001</v>
      </c>
      <c r="C80" s="15">
        <v>4.6280000000000001</v>
      </c>
      <c r="D80" s="16">
        <f t="shared" si="2"/>
        <v>5.400000000000027</v>
      </c>
      <c r="E80" s="16">
        <f t="shared" si="3"/>
        <v>1.4000000000000234</v>
      </c>
    </row>
    <row r="81" spans="1:5">
      <c r="A81" s="14">
        <v>45677</v>
      </c>
      <c r="B81" s="15">
        <v>4.2850000000000001</v>
      </c>
      <c r="C81" s="15">
        <v>4.6280000000000001</v>
      </c>
      <c r="D81" s="16">
        <f t="shared" si="2"/>
        <v>0</v>
      </c>
      <c r="E81" s="16">
        <f t="shared" si="3"/>
        <v>0</v>
      </c>
    </row>
    <row r="82" spans="1:5">
      <c r="A82" s="14">
        <v>45678</v>
      </c>
      <c r="B82" s="15">
        <v>4.2750000000000004</v>
      </c>
      <c r="C82" s="15">
        <v>4.577</v>
      </c>
      <c r="D82" s="16">
        <f t="shared" si="2"/>
        <v>-0.99999999999997868</v>
      </c>
      <c r="E82" s="16">
        <f t="shared" si="3"/>
        <v>-5.1000000000000156</v>
      </c>
    </row>
    <row r="83" spans="1:5">
      <c r="A83" s="14">
        <v>45679</v>
      </c>
      <c r="B83" s="15">
        <v>4.3</v>
      </c>
      <c r="C83" s="15">
        <v>4.6120000000000001</v>
      </c>
      <c r="D83" s="16">
        <f t="shared" si="2"/>
        <v>2.4999999999999467</v>
      </c>
      <c r="E83" s="16">
        <f t="shared" si="3"/>
        <v>3.5000000000000142</v>
      </c>
    </row>
    <row r="84" spans="1:5">
      <c r="A84" s="14">
        <v>45680</v>
      </c>
      <c r="B84" s="15">
        <v>4.2910000000000004</v>
      </c>
      <c r="C84" s="15">
        <v>4.6449999999999996</v>
      </c>
      <c r="D84" s="16">
        <f t="shared" si="2"/>
        <v>-0.89999999999994529</v>
      </c>
      <c r="E84" s="16">
        <f t="shared" si="3"/>
        <v>3.2999999999999474</v>
      </c>
    </row>
    <row r="85" spans="1:5">
      <c r="A85" s="14">
        <v>45681</v>
      </c>
      <c r="B85" s="15">
        <v>4.2679999999999998</v>
      </c>
      <c r="C85" s="15">
        <v>4.6219999999999999</v>
      </c>
      <c r="D85" s="16">
        <f t="shared" si="2"/>
        <v>-2.3000000000000576</v>
      </c>
      <c r="E85" s="16">
        <f t="shared" si="3"/>
        <v>-2.2999999999999687</v>
      </c>
    </row>
    <row r="86" spans="1:5">
      <c r="A86" s="14">
        <v>45684</v>
      </c>
      <c r="B86" s="15">
        <v>4.1989999999999998</v>
      </c>
      <c r="C86" s="15">
        <v>4.5350000000000001</v>
      </c>
      <c r="D86" s="16">
        <f t="shared" si="2"/>
        <v>-6.899999999999995</v>
      </c>
      <c r="E86" s="16">
        <f t="shared" si="3"/>
        <v>-8.6999999999999744</v>
      </c>
    </row>
    <row r="87" spans="1:5">
      <c r="A87" s="14">
        <v>45685</v>
      </c>
      <c r="B87" s="15">
        <v>4.1970000000000001</v>
      </c>
      <c r="C87" s="15">
        <v>4.5330000000000004</v>
      </c>
      <c r="D87" s="16">
        <f t="shared" si="2"/>
        <v>-0.19999999999997797</v>
      </c>
      <c r="E87" s="16">
        <f t="shared" si="3"/>
        <v>-0.19999999999997797</v>
      </c>
    </row>
    <row r="88" spans="1:5">
      <c r="A88" s="14">
        <v>45686</v>
      </c>
      <c r="B88" s="15">
        <v>4.2160000000000002</v>
      </c>
      <c r="C88" s="15">
        <v>4.53</v>
      </c>
      <c r="D88" s="16">
        <f t="shared" si="2"/>
        <v>1.9000000000000128</v>
      </c>
      <c r="E88" s="16">
        <f t="shared" si="3"/>
        <v>-0.30000000000001137</v>
      </c>
    </row>
    <row r="89" spans="1:5">
      <c r="A89" s="14">
        <v>45687</v>
      </c>
      <c r="B89" s="15">
        <v>4.2080000000000002</v>
      </c>
      <c r="C89" s="15">
        <v>4.5170000000000003</v>
      </c>
      <c r="D89" s="16">
        <f t="shared" si="2"/>
        <v>-0.80000000000000071</v>
      </c>
      <c r="E89" s="16">
        <f t="shared" si="3"/>
        <v>-1.2999999999999901</v>
      </c>
    </row>
    <row r="90" spans="1:5">
      <c r="A90" s="14">
        <v>45688</v>
      </c>
      <c r="B90" s="15">
        <v>4.1989999999999998</v>
      </c>
      <c r="C90" s="15">
        <v>4.5410000000000004</v>
      </c>
      <c r="D90" s="16">
        <f t="shared" si="2"/>
        <v>-0.90000000000003411</v>
      </c>
      <c r="E90" s="16">
        <f t="shared" si="3"/>
        <v>2.4000000000000021</v>
      </c>
    </row>
    <row r="91" spans="1:5">
      <c r="A91" s="14">
        <v>45691</v>
      </c>
      <c r="B91" s="15">
        <v>4.25</v>
      </c>
      <c r="C91" s="15">
        <v>4.5570000000000004</v>
      </c>
      <c r="D91" s="16">
        <f t="shared" si="2"/>
        <v>5.1000000000000156</v>
      </c>
      <c r="E91" s="16">
        <f t="shared" si="3"/>
        <v>1.6000000000000014</v>
      </c>
    </row>
    <row r="92" spans="1:5">
      <c r="A92" s="14">
        <v>45692</v>
      </c>
      <c r="B92" s="15">
        <v>4.2149999999999999</v>
      </c>
      <c r="C92" s="15">
        <v>4.5129999999999999</v>
      </c>
      <c r="D92" s="16">
        <f t="shared" si="2"/>
        <v>-3.5000000000000142</v>
      </c>
      <c r="E92" s="16">
        <f t="shared" si="3"/>
        <v>-4.4000000000000483</v>
      </c>
    </row>
    <row r="93" spans="1:5">
      <c r="A93" s="14">
        <v>45693</v>
      </c>
      <c r="B93" s="15">
        <v>4.1890000000000001</v>
      </c>
      <c r="C93" s="15">
        <v>4.4189999999999996</v>
      </c>
      <c r="D93" s="16">
        <f t="shared" si="2"/>
        <v>-2.5999999999999801</v>
      </c>
      <c r="E93" s="16">
        <f t="shared" si="3"/>
        <v>-9.4000000000000306</v>
      </c>
    </row>
    <row r="94" spans="1:5">
      <c r="A94" s="14">
        <v>45694</v>
      </c>
      <c r="B94" s="15">
        <v>4.2140000000000004</v>
      </c>
      <c r="C94" s="15">
        <v>4.4349999999999996</v>
      </c>
      <c r="D94" s="16">
        <f t="shared" si="2"/>
        <v>2.5000000000000355</v>
      </c>
      <c r="E94" s="16">
        <f t="shared" si="3"/>
        <v>1.6000000000000014</v>
      </c>
    </row>
    <row r="95" spans="1:5">
      <c r="A95" s="14">
        <v>45695</v>
      </c>
      <c r="B95" s="15">
        <v>4.29</v>
      </c>
      <c r="C95" s="15">
        <v>4.4960000000000004</v>
      </c>
      <c r="D95" s="16">
        <f t="shared" si="2"/>
        <v>7.5999999999999623</v>
      </c>
      <c r="E95" s="16">
        <f t="shared" si="3"/>
        <v>6.1000000000000831</v>
      </c>
    </row>
    <row r="96" spans="1:5">
      <c r="A96" s="14">
        <v>45698</v>
      </c>
      <c r="B96" s="15">
        <v>4.2770000000000001</v>
      </c>
      <c r="C96" s="15">
        <v>4.4980000000000002</v>
      </c>
      <c r="D96" s="16">
        <f t="shared" si="2"/>
        <v>-1.2999999999999901</v>
      </c>
      <c r="E96" s="16">
        <f t="shared" si="3"/>
        <v>0.19999999999997797</v>
      </c>
    </row>
    <row r="97" spans="1:5">
      <c r="A97" s="14">
        <v>45699</v>
      </c>
      <c r="B97" s="15">
        <v>4.2859999999999996</v>
      </c>
      <c r="C97" s="15">
        <v>4.5359999999999996</v>
      </c>
      <c r="D97" s="16">
        <f t="shared" si="2"/>
        <v>0.89999999999994529</v>
      </c>
      <c r="E97" s="16">
        <f t="shared" si="3"/>
        <v>3.7999999999999368</v>
      </c>
    </row>
    <row r="98" spans="1:5">
      <c r="A98" s="14">
        <v>45700</v>
      </c>
      <c r="B98" s="15">
        <v>4.3559999999999999</v>
      </c>
      <c r="C98" s="15">
        <v>4.625</v>
      </c>
      <c r="D98" s="16">
        <f t="shared" si="2"/>
        <v>7.0000000000000284</v>
      </c>
      <c r="E98" s="16">
        <f t="shared" si="3"/>
        <v>8.9000000000000412</v>
      </c>
    </row>
    <row r="99" spans="1:5">
      <c r="A99" s="14">
        <v>45701</v>
      </c>
      <c r="B99" s="15">
        <v>4.3090000000000002</v>
      </c>
      <c r="C99" s="15">
        <v>4.53</v>
      </c>
      <c r="D99" s="16">
        <f t="shared" si="2"/>
        <v>-4.6999999999999709</v>
      </c>
      <c r="E99" s="16">
        <f t="shared" si="3"/>
        <v>-9.4999999999999751</v>
      </c>
    </row>
    <row r="100" spans="1:5">
      <c r="A100" s="14">
        <v>45702</v>
      </c>
      <c r="B100" s="15">
        <v>4.2610000000000001</v>
      </c>
      <c r="C100" s="15">
        <v>4.4770000000000003</v>
      </c>
      <c r="D100" s="16">
        <f t="shared" si="2"/>
        <v>-4.8000000000000043</v>
      </c>
      <c r="E100" s="16">
        <f t="shared" si="3"/>
        <v>-5.2999999999999936</v>
      </c>
    </row>
    <row r="101" spans="1:5">
      <c r="A101" s="14">
        <v>45705</v>
      </c>
      <c r="B101" s="15">
        <v>4.2610000000000001</v>
      </c>
      <c r="C101" s="15">
        <v>4.4770000000000003</v>
      </c>
      <c r="D101" s="16">
        <f t="shared" si="2"/>
        <v>0</v>
      </c>
      <c r="E101" s="16">
        <f t="shared" si="3"/>
        <v>0</v>
      </c>
    </row>
    <row r="102" spans="1:5">
      <c r="A102" s="14">
        <v>45706</v>
      </c>
      <c r="B102" s="15">
        <v>4.3079999999999998</v>
      </c>
      <c r="C102" s="15">
        <v>4.5510000000000002</v>
      </c>
      <c r="D102" s="16">
        <f t="shared" si="2"/>
        <v>4.6999999999999709</v>
      </c>
      <c r="E102" s="16">
        <f t="shared" si="3"/>
        <v>7.3999999999999844</v>
      </c>
    </row>
    <row r="103" spans="1:5">
      <c r="A103" s="14">
        <v>45707</v>
      </c>
      <c r="B103" s="15">
        <v>4.2699999999999996</v>
      </c>
      <c r="C103" s="15">
        <v>4.5339999999999998</v>
      </c>
      <c r="D103" s="16">
        <f t="shared" si="2"/>
        <v>-3.8000000000000256</v>
      </c>
      <c r="E103" s="16">
        <f t="shared" si="3"/>
        <v>-1.7000000000000348</v>
      </c>
    </row>
    <row r="104" spans="1:5">
      <c r="A104" s="14">
        <v>45708</v>
      </c>
      <c r="B104" s="15">
        <v>4.2709999999999999</v>
      </c>
      <c r="C104" s="15">
        <v>4.5060000000000002</v>
      </c>
      <c r="D104" s="16">
        <f t="shared" si="2"/>
        <v>0.1000000000000334</v>
      </c>
      <c r="E104" s="16">
        <f t="shared" si="3"/>
        <v>-2.7999999999999581</v>
      </c>
    </row>
    <row r="105" spans="1:5">
      <c r="A105" s="14">
        <v>45709</v>
      </c>
      <c r="B105" s="15">
        <v>4.2</v>
      </c>
      <c r="C105" s="15">
        <v>4.4320000000000004</v>
      </c>
      <c r="D105" s="16">
        <f t="shared" si="2"/>
        <v>-7.099999999999973</v>
      </c>
      <c r="E105" s="16">
        <f t="shared" si="3"/>
        <v>-7.3999999999999844</v>
      </c>
    </row>
    <row r="106" spans="1:5">
      <c r="A106" s="14">
        <v>45712</v>
      </c>
      <c r="B106" s="15">
        <v>4.1760000000000002</v>
      </c>
      <c r="C106" s="15">
        <v>4.4009999999999998</v>
      </c>
      <c r="D106" s="16">
        <f t="shared" si="2"/>
        <v>-2.4000000000000021</v>
      </c>
      <c r="E106" s="16">
        <f t="shared" si="3"/>
        <v>-3.1000000000000583</v>
      </c>
    </row>
    <row r="107" spans="1:5">
      <c r="A107" s="14">
        <v>45713</v>
      </c>
      <c r="B107" s="15">
        <v>4.0960000000000001</v>
      </c>
      <c r="C107" s="15">
        <v>4.2949999999999999</v>
      </c>
      <c r="D107" s="16">
        <f t="shared" si="2"/>
        <v>-8.0000000000000071</v>
      </c>
      <c r="E107" s="16">
        <f t="shared" si="3"/>
        <v>-10.599999999999987</v>
      </c>
    </row>
    <row r="108" spans="1:5">
      <c r="A108" s="14">
        <v>45714</v>
      </c>
      <c r="B108" s="15">
        <v>4.0730000000000004</v>
      </c>
      <c r="C108" s="15">
        <v>4.2569999999999997</v>
      </c>
      <c r="D108" s="16">
        <f t="shared" si="2"/>
        <v>-2.2999999999999687</v>
      </c>
      <c r="E108" s="16">
        <f t="shared" si="3"/>
        <v>-3.8000000000000256</v>
      </c>
    </row>
    <row r="109" spans="1:5">
      <c r="A109" s="14">
        <v>45715</v>
      </c>
      <c r="B109" s="15">
        <v>4.0529999999999999</v>
      </c>
      <c r="C109" s="15">
        <v>4.2610000000000001</v>
      </c>
      <c r="D109" s="16">
        <f t="shared" si="2"/>
        <v>-2.0000000000000462</v>
      </c>
      <c r="E109" s="16">
        <f t="shared" si="3"/>
        <v>0.40000000000004476</v>
      </c>
    </row>
    <row r="110" spans="1:5">
      <c r="A110" s="14">
        <v>45716</v>
      </c>
      <c r="B110" s="15">
        <v>3.9910000000000001</v>
      </c>
      <c r="C110" s="15">
        <v>4.2089999999999996</v>
      </c>
      <c r="D110" s="16">
        <f t="shared" si="2"/>
        <v>-6.1999999999999833</v>
      </c>
      <c r="E110" s="16">
        <f t="shared" si="3"/>
        <v>-5.200000000000049</v>
      </c>
    </row>
    <row r="111" spans="1:5">
      <c r="A111" s="14">
        <v>45719</v>
      </c>
      <c r="B111" s="15">
        <v>3.952</v>
      </c>
      <c r="C111" s="15">
        <v>4.1559999999999997</v>
      </c>
      <c r="D111" s="16">
        <f t="shared" si="2"/>
        <v>-3.9000000000000146</v>
      </c>
      <c r="E111" s="16">
        <f t="shared" si="3"/>
        <v>-5.2999999999999936</v>
      </c>
    </row>
    <row r="112" spans="1:5">
      <c r="A112" s="14">
        <v>45720</v>
      </c>
      <c r="B112" s="15">
        <v>3.9929999999999999</v>
      </c>
      <c r="C112" s="15">
        <v>4.2450000000000001</v>
      </c>
      <c r="D112" s="16">
        <f t="shared" si="2"/>
        <v>4.0999999999999925</v>
      </c>
      <c r="E112" s="16">
        <f t="shared" si="3"/>
        <v>8.9000000000000412</v>
      </c>
    </row>
    <row r="113" spans="1:5">
      <c r="A113" s="14">
        <v>45721</v>
      </c>
      <c r="B113" s="15">
        <v>4.0069999999999997</v>
      </c>
      <c r="C113" s="15">
        <v>4.28</v>
      </c>
      <c r="D113" s="16">
        <f t="shared" si="2"/>
        <v>1.399999999999979</v>
      </c>
      <c r="E113" s="16">
        <f t="shared" si="3"/>
        <v>3.5000000000000142</v>
      </c>
    </row>
    <row r="114" spans="1:5">
      <c r="A114" s="14">
        <v>45722</v>
      </c>
      <c r="B114" s="15">
        <v>3.9609999999999999</v>
      </c>
      <c r="C114" s="15">
        <v>4.2789999999999999</v>
      </c>
      <c r="D114" s="16">
        <f t="shared" si="2"/>
        <v>-4.5999999999999819</v>
      </c>
      <c r="E114" s="16">
        <f t="shared" si="3"/>
        <v>-0.1000000000000334</v>
      </c>
    </row>
    <row r="115" spans="1:5">
      <c r="A115" s="14">
        <v>45723</v>
      </c>
      <c r="B115" s="15">
        <v>4.0010000000000003</v>
      </c>
      <c r="C115" s="15">
        <v>4.3029999999999999</v>
      </c>
      <c r="D115" s="16">
        <f t="shared" si="2"/>
        <v>4.000000000000048</v>
      </c>
      <c r="E115" s="16">
        <f t="shared" si="3"/>
        <v>2.4000000000000021</v>
      </c>
    </row>
    <row r="116" spans="1:5">
      <c r="A116" s="14">
        <v>45726</v>
      </c>
      <c r="B116" s="15">
        <v>3.8849999999999998</v>
      </c>
      <c r="C116" s="15">
        <v>4.2149999999999999</v>
      </c>
      <c r="D116" s="16">
        <f t="shared" si="2"/>
        <v>-11.600000000000055</v>
      </c>
      <c r="E116" s="16">
        <f t="shared" si="3"/>
        <v>-8.8000000000000078</v>
      </c>
    </row>
    <row r="117" spans="1:5">
      <c r="A117" s="14">
        <v>45727</v>
      </c>
      <c r="B117" s="15">
        <v>3.9449999999999998</v>
      </c>
      <c r="C117" s="15">
        <v>4.2809999999999997</v>
      </c>
      <c r="D117" s="16">
        <f t="shared" si="2"/>
        <v>6.0000000000000053</v>
      </c>
      <c r="E117" s="16">
        <f t="shared" si="3"/>
        <v>6.5999999999999837</v>
      </c>
    </row>
    <row r="118" spans="1:5">
      <c r="A118" s="14">
        <v>45728</v>
      </c>
      <c r="B118" s="15">
        <v>3.99</v>
      </c>
      <c r="C118" s="15">
        <v>4.3129999999999997</v>
      </c>
      <c r="D118" s="16">
        <f t="shared" si="2"/>
        <v>4.5000000000000373</v>
      </c>
      <c r="E118" s="16">
        <f t="shared" si="3"/>
        <v>3.2000000000000028</v>
      </c>
    </row>
    <row r="119" spans="1:5">
      <c r="A119" s="14">
        <v>45729</v>
      </c>
      <c r="B119" s="15">
        <v>3.9590000000000001</v>
      </c>
      <c r="C119" s="15">
        <v>4.2699999999999996</v>
      </c>
      <c r="D119" s="16">
        <f t="shared" si="2"/>
        <v>-3.1000000000000139</v>
      </c>
      <c r="E119" s="16">
        <f t="shared" si="3"/>
        <v>-4.3000000000000149</v>
      </c>
    </row>
    <row r="120" spans="1:5">
      <c r="A120" s="14">
        <v>45730</v>
      </c>
      <c r="B120" s="15">
        <v>4.0179999999999998</v>
      </c>
      <c r="C120" s="15">
        <v>4.3140000000000001</v>
      </c>
      <c r="D120" s="16">
        <f t="shared" si="2"/>
        <v>5.8999999999999719</v>
      </c>
      <c r="E120" s="16">
        <f t="shared" si="3"/>
        <v>4.4000000000000483</v>
      </c>
    </row>
    <row r="121" spans="1:5">
      <c r="A121" s="14">
        <v>45733</v>
      </c>
      <c r="B121" s="15">
        <v>4.0460000000000003</v>
      </c>
      <c r="C121" s="15">
        <v>4.3</v>
      </c>
      <c r="D121" s="16">
        <f t="shared" si="2"/>
        <v>2.8000000000000469</v>
      </c>
      <c r="E121" s="16">
        <f t="shared" si="3"/>
        <v>-1.4000000000000234</v>
      </c>
    </row>
    <row r="122" spans="1:5">
      <c r="A122" s="14">
        <v>45734</v>
      </c>
      <c r="B122" s="15">
        <v>4.0419999999999998</v>
      </c>
      <c r="C122" s="15">
        <v>4.2850000000000001</v>
      </c>
      <c r="D122" s="16">
        <f t="shared" si="2"/>
        <v>-0.40000000000004476</v>
      </c>
      <c r="E122" s="16">
        <f t="shared" si="3"/>
        <v>-1.499999999999968</v>
      </c>
    </row>
    <row r="123" spans="1:5">
      <c r="A123" s="14">
        <v>45735</v>
      </c>
      <c r="B123" s="15">
        <v>3.9740000000000002</v>
      </c>
      <c r="C123" s="15">
        <v>4.2439999999999998</v>
      </c>
      <c r="D123" s="16">
        <f t="shared" si="2"/>
        <v>-6.7999999999999616</v>
      </c>
      <c r="E123" s="16">
        <f t="shared" si="3"/>
        <v>-4.1000000000000369</v>
      </c>
    </row>
    <row r="124" spans="1:5">
      <c r="A124" s="14">
        <v>45736</v>
      </c>
      <c r="B124" s="15">
        <v>3.9649999999999999</v>
      </c>
      <c r="C124" s="15">
        <v>4.2389999999999999</v>
      </c>
      <c r="D124" s="16">
        <f t="shared" si="2"/>
        <v>-0.90000000000003411</v>
      </c>
      <c r="E124" s="16">
        <f t="shared" si="3"/>
        <v>-0.49999999999998934</v>
      </c>
    </row>
    <row r="125" spans="1:5">
      <c r="A125" s="14">
        <v>45737</v>
      </c>
      <c r="B125" s="15">
        <v>3.95</v>
      </c>
      <c r="C125" s="15">
        <v>4.2480000000000002</v>
      </c>
      <c r="D125" s="16">
        <f t="shared" si="2"/>
        <v>-1.499999999999968</v>
      </c>
      <c r="E125" s="16">
        <f t="shared" si="3"/>
        <v>0.90000000000003411</v>
      </c>
    </row>
    <row r="126" spans="1:5">
      <c r="A126" s="14">
        <v>45740</v>
      </c>
      <c r="B126" s="15">
        <v>4.0369999999999999</v>
      </c>
      <c r="C126" s="15">
        <v>4.3369999999999997</v>
      </c>
      <c r="D126" s="16">
        <f t="shared" si="2"/>
        <v>8.6999999999999744</v>
      </c>
      <c r="E126" s="16">
        <f t="shared" si="3"/>
        <v>8.8999999999999524</v>
      </c>
    </row>
    <row r="127" spans="1:5">
      <c r="A127" s="14">
        <v>45741</v>
      </c>
      <c r="B127" s="15">
        <v>4.0170000000000003</v>
      </c>
      <c r="C127" s="15">
        <v>4.3140000000000001</v>
      </c>
      <c r="D127" s="16">
        <f t="shared" si="2"/>
        <v>-1.9999999999999574</v>
      </c>
      <c r="E127" s="16">
        <f t="shared" si="3"/>
        <v>-2.2999999999999687</v>
      </c>
    </row>
    <row r="128" spans="1:5">
      <c r="A128" s="14">
        <v>45742</v>
      </c>
      <c r="B128" s="15">
        <v>4.0190000000000001</v>
      </c>
      <c r="C128" s="15">
        <v>4.3529999999999998</v>
      </c>
      <c r="D128" s="16">
        <f t="shared" si="2"/>
        <v>0.19999999999997797</v>
      </c>
      <c r="E128" s="16">
        <f t="shared" si="3"/>
        <v>3.8999999999999702</v>
      </c>
    </row>
    <row r="129" spans="1:5">
      <c r="A129" s="14">
        <v>45743</v>
      </c>
      <c r="B129" s="15">
        <v>3.9929999999999999</v>
      </c>
      <c r="C129" s="15">
        <v>4.3609999999999998</v>
      </c>
      <c r="D129" s="16">
        <f t="shared" si="2"/>
        <v>-2.6000000000000245</v>
      </c>
      <c r="E129" s="16">
        <f t="shared" si="3"/>
        <v>0.80000000000000071</v>
      </c>
    </row>
    <row r="130" spans="1:5">
      <c r="A130" s="14">
        <v>45744</v>
      </c>
      <c r="B130" s="15">
        <v>3.9129999999999998</v>
      </c>
      <c r="C130" s="15">
        <v>4.25</v>
      </c>
      <c r="D130" s="16">
        <f t="shared" si="2"/>
        <v>-8.0000000000000071</v>
      </c>
      <c r="E130" s="16">
        <f t="shared" si="3"/>
        <v>-11.099999999999977</v>
      </c>
    </row>
    <row r="131" spans="1:5">
      <c r="A131" s="14">
        <v>45747</v>
      </c>
      <c r="B131" s="15">
        <v>3.8849999999999998</v>
      </c>
      <c r="C131" s="15">
        <v>4.2069999999999999</v>
      </c>
      <c r="D131" s="16">
        <f t="shared" ref="D131:D194" si="4">100*(B131-B130)</f>
        <v>-2.8000000000000025</v>
      </c>
      <c r="E131" s="16">
        <f t="shared" ref="E131:E194" si="5">100*(C131-C130)</f>
        <v>-4.3000000000000149</v>
      </c>
    </row>
    <row r="132" spans="1:5">
      <c r="A132" s="14">
        <v>45748</v>
      </c>
      <c r="B132" s="15">
        <v>3.883</v>
      </c>
      <c r="C132" s="15">
        <v>4.17</v>
      </c>
      <c r="D132" s="16">
        <f t="shared" si="4"/>
        <v>-0.19999999999997797</v>
      </c>
      <c r="E132" s="16">
        <f t="shared" si="5"/>
        <v>-3.6999999999999922</v>
      </c>
    </row>
    <row r="133" spans="1:5">
      <c r="A133" s="14">
        <v>45749</v>
      </c>
      <c r="B133" s="15">
        <v>3.863</v>
      </c>
      <c r="C133" s="15">
        <v>4.133</v>
      </c>
      <c r="D133" s="16">
        <f t="shared" si="4"/>
        <v>-2.0000000000000018</v>
      </c>
      <c r="E133" s="16">
        <f t="shared" si="5"/>
        <v>-3.6999999999999922</v>
      </c>
    </row>
    <row r="134" spans="1:5">
      <c r="A134" s="14">
        <v>45750</v>
      </c>
      <c r="B134" s="15">
        <v>3.6850000000000001</v>
      </c>
      <c r="C134" s="15">
        <v>4.03</v>
      </c>
      <c r="D134" s="16">
        <f t="shared" si="4"/>
        <v>-17.799999999999994</v>
      </c>
      <c r="E134" s="16">
        <f t="shared" si="5"/>
        <v>-10.299999999999976</v>
      </c>
    </row>
    <row r="135" spans="1:5">
      <c r="A135" s="14">
        <v>45751</v>
      </c>
      <c r="B135" s="15">
        <v>3.6549999999999998</v>
      </c>
      <c r="C135" s="15">
        <v>3.9969999999999999</v>
      </c>
      <c r="D135" s="16">
        <f t="shared" si="4"/>
        <v>-3.0000000000000249</v>
      </c>
      <c r="E135" s="16">
        <f t="shared" si="5"/>
        <v>-3.3000000000000362</v>
      </c>
    </row>
    <row r="136" spans="1:5">
      <c r="A136" s="14">
        <v>45754</v>
      </c>
      <c r="B136" s="15">
        <v>3.766</v>
      </c>
      <c r="C136" s="15">
        <v>4.1859999999999999</v>
      </c>
      <c r="D136" s="16">
        <f t="shared" si="4"/>
        <v>11.100000000000021</v>
      </c>
      <c r="E136" s="16">
        <f t="shared" si="5"/>
        <v>18.900000000000006</v>
      </c>
    </row>
    <row r="137" spans="1:5">
      <c r="A137" s="14">
        <v>45755</v>
      </c>
      <c r="B137" s="15">
        <v>3.7290000000000001</v>
      </c>
      <c r="C137" s="15">
        <v>4.2949999999999999</v>
      </c>
      <c r="D137" s="16">
        <f t="shared" si="4"/>
        <v>-3.6999999999999922</v>
      </c>
      <c r="E137" s="16">
        <f t="shared" si="5"/>
        <v>10.899999999999999</v>
      </c>
    </row>
    <row r="138" spans="1:5">
      <c r="A138" s="14">
        <v>45756</v>
      </c>
      <c r="B138" s="15">
        <v>3.911</v>
      </c>
      <c r="C138" s="15">
        <v>4.3360000000000003</v>
      </c>
      <c r="D138" s="16">
        <f t="shared" si="4"/>
        <v>18.199999999999996</v>
      </c>
      <c r="E138" s="16">
        <f t="shared" si="5"/>
        <v>4.1000000000000369</v>
      </c>
    </row>
    <row r="139" spans="1:5">
      <c r="A139" s="14">
        <v>45757</v>
      </c>
      <c r="B139" s="15">
        <v>3.8660000000000001</v>
      </c>
      <c r="C139" s="15">
        <v>4.4279999999999999</v>
      </c>
      <c r="D139" s="16">
        <f t="shared" si="4"/>
        <v>-4.4999999999999929</v>
      </c>
      <c r="E139" s="16">
        <f t="shared" si="5"/>
        <v>9.1999999999999638</v>
      </c>
    </row>
    <row r="140" spans="1:5">
      <c r="A140" s="14">
        <v>45758</v>
      </c>
      <c r="B140" s="15">
        <v>3.9630000000000001</v>
      </c>
      <c r="C140" s="15">
        <v>4.492</v>
      </c>
      <c r="D140" s="16">
        <f t="shared" si="4"/>
        <v>9.6999999999999975</v>
      </c>
      <c r="E140" s="16">
        <f t="shared" si="5"/>
        <v>6.4000000000000057</v>
      </c>
    </row>
    <row r="141" spans="1:5">
      <c r="A141" s="14">
        <v>45761</v>
      </c>
      <c r="B141" s="15">
        <v>3.847</v>
      </c>
      <c r="C141" s="15">
        <v>4.3760000000000003</v>
      </c>
      <c r="D141" s="16">
        <f t="shared" si="4"/>
        <v>-11.60000000000001</v>
      </c>
      <c r="E141" s="16">
        <f t="shared" si="5"/>
        <v>-11.599999999999966</v>
      </c>
    </row>
    <row r="142" spans="1:5">
      <c r="A142" s="14">
        <v>45762</v>
      </c>
      <c r="B142" s="15">
        <v>3.8479999999999999</v>
      </c>
      <c r="C142" s="15">
        <v>4.3360000000000003</v>
      </c>
      <c r="D142" s="16">
        <f t="shared" si="4"/>
        <v>9.9999999999988987E-2</v>
      </c>
      <c r="E142" s="16">
        <f t="shared" si="5"/>
        <v>-4.0000000000000036</v>
      </c>
    </row>
    <row r="143" spans="1:5">
      <c r="A143" s="14">
        <v>45763</v>
      </c>
      <c r="B143" s="15">
        <v>3.7719999999999998</v>
      </c>
      <c r="C143" s="15">
        <v>4.2789999999999999</v>
      </c>
      <c r="D143" s="16">
        <f t="shared" si="4"/>
        <v>-7.6000000000000068</v>
      </c>
      <c r="E143" s="16">
        <f t="shared" si="5"/>
        <v>-5.7000000000000384</v>
      </c>
    </row>
    <row r="144" spans="1:5">
      <c r="A144" s="14">
        <v>45764</v>
      </c>
      <c r="B144" s="15">
        <v>3.8</v>
      </c>
      <c r="C144" s="15">
        <v>4.3259999999999996</v>
      </c>
      <c r="D144" s="16">
        <f t="shared" si="4"/>
        <v>2.8000000000000025</v>
      </c>
      <c r="E144" s="16">
        <f t="shared" si="5"/>
        <v>4.6999999999999709</v>
      </c>
    </row>
    <row r="145" spans="1:5">
      <c r="A145" s="14">
        <v>45765</v>
      </c>
      <c r="B145" s="15">
        <v>3.8</v>
      </c>
      <c r="C145" s="15">
        <v>4.3259999999999996</v>
      </c>
      <c r="D145" s="16">
        <f t="shared" si="4"/>
        <v>0</v>
      </c>
      <c r="E145" s="16">
        <f t="shared" si="5"/>
        <v>0</v>
      </c>
    </row>
    <row r="146" spans="1:5">
      <c r="A146" s="14">
        <v>45768</v>
      </c>
      <c r="B146" s="15">
        <v>3.7650000000000001</v>
      </c>
      <c r="C146" s="15">
        <v>4.4119999999999999</v>
      </c>
      <c r="D146" s="16">
        <f t="shared" si="4"/>
        <v>-3.4999999999999698</v>
      </c>
      <c r="E146" s="16">
        <f t="shared" si="5"/>
        <v>8.6000000000000298</v>
      </c>
    </row>
    <row r="147" spans="1:5">
      <c r="A147" s="14">
        <v>45769</v>
      </c>
      <c r="B147" s="15">
        <v>3.82</v>
      </c>
      <c r="C147" s="15">
        <v>4.4029999999999996</v>
      </c>
      <c r="D147" s="16">
        <f t="shared" si="4"/>
        <v>5.4999999999999716</v>
      </c>
      <c r="E147" s="16">
        <f t="shared" si="5"/>
        <v>-0.90000000000003411</v>
      </c>
    </row>
    <row r="148" spans="1:5">
      <c r="A148" s="14">
        <v>45770</v>
      </c>
      <c r="B148" s="15">
        <v>3.8730000000000002</v>
      </c>
      <c r="C148" s="15">
        <v>4.3840000000000003</v>
      </c>
      <c r="D148" s="16">
        <f t="shared" si="4"/>
        <v>5.300000000000038</v>
      </c>
      <c r="E148" s="16">
        <f t="shared" si="5"/>
        <v>-1.899999999999924</v>
      </c>
    </row>
    <row r="149" spans="1:5">
      <c r="A149" s="14">
        <v>45771</v>
      </c>
      <c r="B149" s="15">
        <v>3.8</v>
      </c>
      <c r="C149" s="15">
        <v>4.3170000000000002</v>
      </c>
      <c r="D149" s="16">
        <f t="shared" si="4"/>
        <v>-7.3000000000000398</v>
      </c>
      <c r="E149" s="16">
        <f t="shared" si="5"/>
        <v>-6.7000000000000171</v>
      </c>
    </row>
    <row r="150" spans="1:5">
      <c r="A150" s="14">
        <v>45772</v>
      </c>
      <c r="B150" s="15">
        <v>3.75</v>
      </c>
      <c r="C150" s="15">
        <v>4.2370000000000001</v>
      </c>
      <c r="D150" s="16">
        <f t="shared" si="4"/>
        <v>-4.9999999999999822</v>
      </c>
      <c r="E150" s="16">
        <f t="shared" si="5"/>
        <v>-8.0000000000000071</v>
      </c>
    </row>
    <row r="151" spans="1:5">
      <c r="A151" s="14">
        <v>45775</v>
      </c>
      <c r="B151" s="15">
        <v>3.6960000000000002</v>
      </c>
      <c r="C151" s="15">
        <v>4.21</v>
      </c>
      <c r="D151" s="16">
        <f t="shared" si="4"/>
        <v>-5.3999999999999826</v>
      </c>
      <c r="E151" s="16">
        <f t="shared" si="5"/>
        <v>-2.7000000000000135</v>
      </c>
    </row>
    <row r="152" spans="1:5">
      <c r="A152" s="14">
        <v>45776</v>
      </c>
      <c r="B152" s="15">
        <v>3.6520000000000001</v>
      </c>
      <c r="C152" s="15">
        <v>4.1740000000000004</v>
      </c>
      <c r="D152" s="16">
        <f t="shared" si="4"/>
        <v>-4.4000000000000039</v>
      </c>
      <c r="E152" s="16">
        <f t="shared" si="5"/>
        <v>-3.5999999999999588</v>
      </c>
    </row>
    <row r="153" spans="1:5">
      <c r="A153" s="14">
        <v>45777</v>
      </c>
      <c r="B153" s="15">
        <v>3.605</v>
      </c>
      <c r="C153" s="15">
        <v>4.1630000000000003</v>
      </c>
      <c r="D153" s="16">
        <f t="shared" si="4"/>
        <v>-4.7000000000000153</v>
      </c>
      <c r="E153" s="16">
        <f t="shared" si="5"/>
        <v>-1.1000000000000121</v>
      </c>
    </row>
    <row r="154" spans="1:5">
      <c r="A154" s="14">
        <v>45778</v>
      </c>
      <c r="B154" s="15">
        <v>3.7010000000000001</v>
      </c>
      <c r="C154" s="15">
        <v>4.22</v>
      </c>
      <c r="D154" s="16">
        <f t="shared" si="4"/>
        <v>9.6000000000000085</v>
      </c>
      <c r="E154" s="16">
        <f t="shared" si="5"/>
        <v>5.6999999999999496</v>
      </c>
    </row>
    <row r="155" spans="1:5">
      <c r="A155" s="14">
        <v>45779</v>
      </c>
      <c r="B155" s="15">
        <v>3.8250000000000002</v>
      </c>
      <c r="C155" s="15">
        <v>4.3099999999999996</v>
      </c>
      <c r="D155" s="16">
        <f t="shared" si="4"/>
        <v>12.400000000000011</v>
      </c>
      <c r="E155" s="16">
        <f t="shared" si="5"/>
        <v>8.9999999999999858</v>
      </c>
    </row>
    <row r="156" spans="1:5">
      <c r="A156" s="14">
        <v>45782</v>
      </c>
      <c r="B156" s="15">
        <v>3.8340000000000001</v>
      </c>
      <c r="C156" s="15">
        <v>4.3449999999999998</v>
      </c>
      <c r="D156" s="16">
        <f t="shared" si="4"/>
        <v>0.8999999999999897</v>
      </c>
      <c r="E156" s="16">
        <f t="shared" si="5"/>
        <v>3.5000000000000142</v>
      </c>
    </row>
    <row r="157" spans="1:5">
      <c r="A157" s="14">
        <v>45783</v>
      </c>
      <c r="B157" s="15">
        <v>3.7850000000000001</v>
      </c>
      <c r="C157" s="15">
        <v>4.2969999999999997</v>
      </c>
      <c r="D157" s="16">
        <f t="shared" si="4"/>
        <v>-4.8999999999999932</v>
      </c>
      <c r="E157" s="16">
        <f t="shared" si="5"/>
        <v>-4.8000000000000043</v>
      </c>
    </row>
    <row r="158" spans="1:5">
      <c r="A158" s="14">
        <v>45784</v>
      </c>
      <c r="B158" s="15">
        <v>3.7789999999999999</v>
      </c>
      <c r="C158" s="15">
        <v>4.2709999999999999</v>
      </c>
      <c r="D158" s="16">
        <f t="shared" si="4"/>
        <v>-0.60000000000002274</v>
      </c>
      <c r="E158" s="16">
        <f t="shared" si="5"/>
        <v>-2.5999999999999801</v>
      </c>
    </row>
    <row r="159" spans="1:5">
      <c r="A159" s="14">
        <v>45785</v>
      </c>
      <c r="B159" s="15">
        <v>3.8759999999999999</v>
      </c>
      <c r="C159" s="15">
        <v>4.38</v>
      </c>
      <c r="D159" s="16">
        <f t="shared" si="4"/>
        <v>9.6999999999999975</v>
      </c>
      <c r="E159" s="16">
        <f t="shared" si="5"/>
        <v>10.899999999999999</v>
      </c>
    </row>
    <row r="160" spans="1:5">
      <c r="A160" s="14">
        <v>45786</v>
      </c>
      <c r="B160" s="15">
        <v>3.8919999999999999</v>
      </c>
      <c r="C160" s="15">
        <v>4.38</v>
      </c>
      <c r="D160" s="16">
        <f t="shared" si="4"/>
        <v>1.6000000000000014</v>
      </c>
      <c r="E160" s="16">
        <f t="shared" si="5"/>
        <v>0</v>
      </c>
    </row>
    <row r="161" spans="1:5">
      <c r="A161" s="14">
        <v>45789</v>
      </c>
      <c r="B161" s="15">
        <v>4.0119999999999996</v>
      </c>
      <c r="C161" s="15">
        <v>4.4729999999999999</v>
      </c>
      <c r="D161" s="16">
        <f t="shared" si="4"/>
        <v>11.999999999999966</v>
      </c>
      <c r="E161" s="16">
        <f t="shared" si="5"/>
        <v>9.2999999999999972</v>
      </c>
    </row>
    <row r="162" spans="1:5">
      <c r="A162" s="14">
        <v>45790</v>
      </c>
      <c r="B162" s="15">
        <v>4.0019999999999998</v>
      </c>
      <c r="C162" s="15">
        <v>4.4669999999999996</v>
      </c>
      <c r="D162" s="16">
        <f t="shared" si="4"/>
        <v>-0.99999999999997868</v>
      </c>
      <c r="E162" s="16">
        <f t="shared" si="5"/>
        <v>-0.60000000000002274</v>
      </c>
    </row>
    <row r="163" spans="1:5">
      <c r="A163" s="14">
        <v>45791</v>
      </c>
      <c r="B163" s="15">
        <v>4.0529999999999999</v>
      </c>
      <c r="C163" s="15">
        <v>4.5380000000000003</v>
      </c>
      <c r="D163" s="16">
        <f t="shared" si="4"/>
        <v>5.1000000000000156</v>
      </c>
      <c r="E163" s="16">
        <f t="shared" si="5"/>
        <v>7.1000000000000618</v>
      </c>
    </row>
    <row r="164" spans="1:5">
      <c r="A164" s="14">
        <v>45792</v>
      </c>
      <c r="B164" s="15">
        <v>3.9630000000000001</v>
      </c>
      <c r="C164" s="15">
        <v>4.4329999999999998</v>
      </c>
      <c r="D164" s="16">
        <f t="shared" si="4"/>
        <v>-8.9999999999999858</v>
      </c>
      <c r="E164" s="16">
        <f t="shared" si="5"/>
        <v>-10.500000000000043</v>
      </c>
    </row>
    <row r="165" spans="1:5">
      <c r="A165" s="14">
        <v>45793</v>
      </c>
      <c r="B165" s="15">
        <v>4.0019999999999998</v>
      </c>
      <c r="C165" s="15">
        <v>4.4800000000000004</v>
      </c>
      <c r="D165" s="16">
        <f t="shared" si="4"/>
        <v>3.8999999999999702</v>
      </c>
      <c r="E165" s="16">
        <f t="shared" si="5"/>
        <v>4.7000000000000597</v>
      </c>
    </row>
    <row r="166" spans="1:5">
      <c r="A166" s="14">
        <v>45796</v>
      </c>
      <c r="B166" s="15">
        <v>3.9780000000000002</v>
      </c>
      <c r="C166" s="15">
        <v>4.45</v>
      </c>
      <c r="D166" s="16">
        <f t="shared" si="4"/>
        <v>-2.3999999999999577</v>
      </c>
      <c r="E166" s="16">
        <f t="shared" si="5"/>
        <v>-3.0000000000000249</v>
      </c>
    </row>
    <row r="167" spans="1:5">
      <c r="A167" s="14">
        <v>45797</v>
      </c>
      <c r="B167" s="15">
        <v>3.9729999999999999</v>
      </c>
      <c r="C167" s="15">
        <v>4.4889999999999999</v>
      </c>
      <c r="D167" s="16">
        <f t="shared" si="4"/>
        <v>-0.50000000000003375</v>
      </c>
      <c r="E167" s="16">
        <f t="shared" si="5"/>
        <v>3.8999999999999702</v>
      </c>
    </row>
    <row r="168" spans="1:5">
      <c r="A168" s="14">
        <v>45798</v>
      </c>
      <c r="B168" s="15">
        <v>4.0199999999999996</v>
      </c>
      <c r="C168" s="15">
        <v>4.601</v>
      </c>
      <c r="D168" s="16">
        <f t="shared" si="4"/>
        <v>4.6999999999999709</v>
      </c>
      <c r="E168" s="16">
        <f t="shared" si="5"/>
        <v>11.20000000000001</v>
      </c>
    </row>
    <row r="169" spans="1:5">
      <c r="A169" s="14">
        <v>45799</v>
      </c>
      <c r="B169" s="15">
        <v>3.992</v>
      </c>
      <c r="C169" s="15">
        <v>4.53</v>
      </c>
      <c r="D169" s="16">
        <f t="shared" si="4"/>
        <v>-2.7999999999999581</v>
      </c>
      <c r="E169" s="16">
        <f t="shared" si="5"/>
        <v>-7.099999999999973</v>
      </c>
    </row>
    <row r="170" spans="1:5">
      <c r="A170" s="14">
        <v>45800</v>
      </c>
      <c r="B170" s="15">
        <v>3.9940000000000002</v>
      </c>
      <c r="C170" s="15">
        <v>4.5129999999999999</v>
      </c>
      <c r="D170" s="16">
        <f t="shared" si="4"/>
        <v>0.20000000000002238</v>
      </c>
      <c r="E170" s="16">
        <f t="shared" si="5"/>
        <v>-1.7000000000000348</v>
      </c>
    </row>
    <row r="171" spans="1:5">
      <c r="A171" s="14">
        <v>45803</v>
      </c>
      <c r="B171" s="15">
        <v>3.9940000000000002</v>
      </c>
      <c r="C171" s="15">
        <v>4.5129999999999999</v>
      </c>
      <c r="D171" s="16">
        <f t="shared" si="4"/>
        <v>0</v>
      </c>
      <c r="E171" s="16">
        <f t="shared" si="5"/>
        <v>0</v>
      </c>
    </row>
    <row r="172" spans="1:5">
      <c r="A172" s="14">
        <v>45804</v>
      </c>
      <c r="B172" s="15">
        <v>3.9830000000000001</v>
      </c>
      <c r="C172" s="15">
        <v>4.4459999999999997</v>
      </c>
      <c r="D172" s="16">
        <f t="shared" si="4"/>
        <v>-1.1000000000000121</v>
      </c>
      <c r="E172" s="16">
        <f t="shared" si="5"/>
        <v>-6.7000000000000171</v>
      </c>
    </row>
    <row r="173" spans="1:5">
      <c r="A173" s="14">
        <v>45805</v>
      </c>
      <c r="B173" s="15">
        <v>3.9910000000000001</v>
      </c>
      <c r="C173" s="15">
        <v>4.4800000000000004</v>
      </c>
      <c r="D173" s="16">
        <f t="shared" si="4"/>
        <v>0.80000000000000071</v>
      </c>
      <c r="E173" s="16">
        <f t="shared" si="5"/>
        <v>3.4000000000000696</v>
      </c>
    </row>
    <row r="174" spans="1:5">
      <c r="A174" s="14">
        <v>45806</v>
      </c>
      <c r="B174" s="15">
        <v>3.94</v>
      </c>
      <c r="C174" s="15">
        <v>4.42</v>
      </c>
      <c r="D174" s="16">
        <f t="shared" si="4"/>
        <v>-5.1000000000000156</v>
      </c>
      <c r="E174" s="16">
        <f t="shared" si="5"/>
        <v>-6.0000000000000497</v>
      </c>
    </row>
    <row r="175" spans="1:5">
      <c r="A175" s="14">
        <v>45807</v>
      </c>
      <c r="B175" s="15">
        <v>3.9009999999999998</v>
      </c>
      <c r="C175" s="15">
        <v>4.4029999999999996</v>
      </c>
      <c r="D175" s="16">
        <f t="shared" si="4"/>
        <v>-3.9000000000000146</v>
      </c>
      <c r="E175" s="16">
        <f t="shared" si="5"/>
        <v>-1.7000000000000348</v>
      </c>
    </row>
    <row r="176" spans="1:5">
      <c r="A176" s="14">
        <v>45810</v>
      </c>
      <c r="B176" s="15">
        <v>3.9380000000000002</v>
      </c>
      <c r="C176" s="15">
        <v>4.4420000000000002</v>
      </c>
      <c r="D176" s="16">
        <f t="shared" si="4"/>
        <v>3.7000000000000366</v>
      </c>
      <c r="E176" s="16">
        <f t="shared" si="5"/>
        <v>3.900000000000059</v>
      </c>
    </row>
    <row r="177" spans="1:5">
      <c r="A177" s="14">
        <v>45811</v>
      </c>
      <c r="B177" s="15">
        <v>3.9529999999999998</v>
      </c>
      <c r="C177" s="15">
        <v>4.4560000000000004</v>
      </c>
      <c r="D177" s="16">
        <f t="shared" si="4"/>
        <v>1.499999999999968</v>
      </c>
      <c r="E177" s="16">
        <f t="shared" si="5"/>
        <v>1.4000000000000234</v>
      </c>
    </row>
    <row r="178" spans="1:5">
      <c r="A178" s="14">
        <v>45812</v>
      </c>
      <c r="B178" s="15">
        <v>3.8679999999999999</v>
      </c>
      <c r="C178" s="15">
        <v>4.3559999999999999</v>
      </c>
      <c r="D178" s="16">
        <f t="shared" si="4"/>
        <v>-8.4999999999999964</v>
      </c>
      <c r="E178" s="16">
        <f t="shared" si="5"/>
        <v>-10.000000000000053</v>
      </c>
    </row>
    <row r="179" spans="1:5">
      <c r="A179" s="14">
        <v>45813</v>
      </c>
      <c r="B179" s="15">
        <v>3.9220000000000002</v>
      </c>
      <c r="C179" s="15">
        <v>4.3929999999999998</v>
      </c>
      <c r="D179" s="16">
        <f t="shared" si="4"/>
        <v>5.400000000000027</v>
      </c>
      <c r="E179" s="16">
        <f t="shared" si="5"/>
        <v>3.6999999999999922</v>
      </c>
    </row>
    <row r="180" spans="1:5">
      <c r="A180" s="14">
        <v>45814</v>
      </c>
      <c r="B180" s="15">
        <v>4.0380000000000003</v>
      </c>
      <c r="C180" s="15">
        <v>4.508</v>
      </c>
      <c r="D180" s="16">
        <f t="shared" si="4"/>
        <v>11.60000000000001</v>
      </c>
      <c r="E180" s="16">
        <f t="shared" si="5"/>
        <v>11.500000000000021</v>
      </c>
    </row>
    <row r="181" spans="1:5">
      <c r="A181" s="14">
        <v>45817</v>
      </c>
      <c r="B181" s="15">
        <v>4.0039999999999996</v>
      </c>
      <c r="C181" s="15">
        <v>4.476</v>
      </c>
      <c r="D181" s="16">
        <f t="shared" si="4"/>
        <v>-3.4000000000000696</v>
      </c>
      <c r="E181" s="16">
        <f t="shared" si="5"/>
        <v>-3.2000000000000028</v>
      </c>
    </row>
    <row r="182" spans="1:5">
      <c r="A182" s="14">
        <v>45818</v>
      </c>
      <c r="B182" s="15">
        <v>4.0199999999999996</v>
      </c>
      <c r="C182" s="15">
        <v>4.4720000000000004</v>
      </c>
      <c r="D182" s="16">
        <f t="shared" si="4"/>
        <v>1.6000000000000014</v>
      </c>
      <c r="E182" s="16">
        <f t="shared" si="5"/>
        <v>-0.39999999999995595</v>
      </c>
    </row>
    <row r="183" spans="1:5">
      <c r="A183" s="14">
        <v>45819</v>
      </c>
      <c r="B183" s="15">
        <v>3.9540000000000002</v>
      </c>
      <c r="C183" s="15">
        <v>4.4219999999999997</v>
      </c>
      <c r="D183" s="16">
        <f t="shared" si="4"/>
        <v>-6.5999999999999392</v>
      </c>
      <c r="E183" s="16">
        <f t="shared" si="5"/>
        <v>-5.0000000000000711</v>
      </c>
    </row>
    <row r="184" spans="1:5">
      <c r="A184" s="14">
        <v>45820</v>
      </c>
      <c r="B184" s="15">
        <v>3.91</v>
      </c>
      <c r="C184" s="15">
        <v>4.3609999999999998</v>
      </c>
      <c r="D184" s="16">
        <f t="shared" si="4"/>
        <v>-4.4000000000000039</v>
      </c>
      <c r="E184" s="16">
        <f t="shared" si="5"/>
        <v>-6.0999999999999943</v>
      </c>
    </row>
    <row r="185" spans="1:5">
      <c r="A185" s="14">
        <v>45821</v>
      </c>
      <c r="B185" s="15">
        <v>3.9489999999999998</v>
      </c>
      <c r="C185" s="15">
        <v>4.4009999999999998</v>
      </c>
      <c r="D185" s="16">
        <f t="shared" si="4"/>
        <v>3.8999999999999702</v>
      </c>
      <c r="E185" s="16">
        <f t="shared" si="5"/>
        <v>4.0000000000000036</v>
      </c>
    </row>
    <row r="186" spans="1:5">
      <c r="A186" s="14">
        <v>45824</v>
      </c>
      <c r="B186" s="15">
        <v>3.9689999999999999</v>
      </c>
      <c r="C186" s="15">
        <v>4.4480000000000004</v>
      </c>
      <c r="D186" s="16">
        <f t="shared" si="4"/>
        <v>2.0000000000000018</v>
      </c>
      <c r="E186" s="16">
        <f t="shared" si="5"/>
        <v>4.7000000000000597</v>
      </c>
    </row>
    <row r="187" spans="1:5">
      <c r="A187" s="14">
        <v>45825</v>
      </c>
      <c r="B187" s="15">
        <v>3.9540000000000002</v>
      </c>
      <c r="C187" s="15">
        <v>4.391</v>
      </c>
      <c r="D187" s="16">
        <f t="shared" si="4"/>
        <v>-1.499999999999968</v>
      </c>
      <c r="E187" s="16">
        <f t="shared" si="5"/>
        <v>-5.7000000000000384</v>
      </c>
    </row>
    <row r="188" spans="1:5">
      <c r="A188" s="14">
        <v>45826</v>
      </c>
      <c r="B188" s="15">
        <v>3.9430000000000001</v>
      </c>
      <c r="C188" s="15">
        <v>4.3929999999999998</v>
      </c>
      <c r="D188" s="16">
        <f t="shared" si="4"/>
        <v>-1.1000000000000121</v>
      </c>
      <c r="E188" s="16">
        <f t="shared" si="5"/>
        <v>0.19999999999997797</v>
      </c>
    </row>
    <row r="189" spans="1:5">
      <c r="A189" s="14">
        <v>45827</v>
      </c>
      <c r="B189" s="15">
        <v>3.9430000000000001</v>
      </c>
      <c r="C189" s="15">
        <v>4.3929999999999998</v>
      </c>
      <c r="D189" s="16">
        <f t="shared" si="4"/>
        <v>0</v>
      </c>
      <c r="E189" s="16">
        <f t="shared" si="5"/>
        <v>0</v>
      </c>
    </row>
    <row r="190" spans="1:5">
      <c r="A190" s="14">
        <v>45828</v>
      </c>
      <c r="B190" s="15">
        <v>3.9089999999999998</v>
      </c>
      <c r="C190" s="15">
        <v>4.3780000000000001</v>
      </c>
      <c r="D190" s="16">
        <f t="shared" si="4"/>
        <v>-3.4000000000000252</v>
      </c>
      <c r="E190" s="16">
        <f t="shared" si="5"/>
        <v>-1.499999999999968</v>
      </c>
    </row>
    <row r="191" spans="1:5">
      <c r="A191" s="14">
        <v>45831</v>
      </c>
      <c r="B191" s="15">
        <v>3.8639999999999999</v>
      </c>
      <c r="C191" s="15">
        <v>4.3490000000000002</v>
      </c>
      <c r="D191" s="16">
        <f t="shared" si="4"/>
        <v>-4.4999999999999929</v>
      </c>
      <c r="E191" s="16">
        <f t="shared" si="5"/>
        <v>-2.8999999999999915</v>
      </c>
    </row>
    <row r="192" spans="1:5">
      <c r="A192" s="14">
        <v>45832</v>
      </c>
      <c r="B192" s="15">
        <v>3.8260000000000001</v>
      </c>
      <c r="C192" s="15">
        <v>4.2960000000000003</v>
      </c>
      <c r="D192" s="16">
        <f t="shared" si="4"/>
        <v>-3.7999999999999812</v>
      </c>
      <c r="E192" s="16">
        <f t="shared" si="5"/>
        <v>-5.2999999999999936</v>
      </c>
    </row>
    <row r="193" spans="1:5">
      <c r="A193" s="14">
        <v>45833</v>
      </c>
      <c r="B193" s="15">
        <v>3.7829999999999999</v>
      </c>
      <c r="C193" s="15">
        <v>4.2930000000000001</v>
      </c>
      <c r="D193" s="16">
        <f t="shared" si="4"/>
        <v>-4.3000000000000149</v>
      </c>
      <c r="E193" s="16">
        <f t="shared" si="5"/>
        <v>-0.30000000000001137</v>
      </c>
    </row>
    <row r="194" spans="1:5">
      <c r="A194" s="14">
        <v>45834</v>
      </c>
      <c r="B194" s="15">
        <v>3.72</v>
      </c>
      <c r="C194" s="15">
        <v>4.2430000000000003</v>
      </c>
      <c r="D194" s="16">
        <f t="shared" si="4"/>
        <v>-6.2999999999999723</v>
      </c>
      <c r="E194" s="16">
        <f t="shared" si="5"/>
        <v>-4.9999999999999822</v>
      </c>
    </row>
    <row r="195" spans="1:5">
      <c r="A195" s="14">
        <v>45835</v>
      </c>
      <c r="B195" s="15">
        <v>3.7490000000000001</v>
      </c>
      <c r="C195" s="15">
        <v>4.2789999999999999</v>
      </c>
      <c r="D195" s="16">
        <f t="shared" ref="D195:D258" si="6">100*(B195-B194)</f>
        <v>2.8999999999999915</v>
      </c>
      <c r="E195" s="16">
        <f t="shared" ref="E195:E258" si="7">100*(C195-C194)</f>
        <v>3.5999999999999588</v>
      </c>
    </row>
    <row r="196" spans="1:5">
      <c r="A196" s="14">
        <v>45838</v>
      </c>
      <c r="B196" s="15">
        <v>3.7210000000000001</v>
      </c>
      <c r="C196" s="15">
        <v>4.2300000000000004</v>
      </c>
      <c r="D196" s="16">
        <f t="shared" si="6"/>
        <v>-2.8000000000000025</v>
      </c>
      <c r="E196" s="16">
        <f t="shared" si="7"/>
        <v>-4.8999999999999488</v>
      </c>
    </row>
    <row r="197" spans="1:5">
      <c r="A197" s="14">
        <v>45839</v>
      </c>
      <c r="B197" s="15">
        <v>3.7730000000000001</v>
      </c>
      <c r="C197" s="15">
        <v>4.2430000000000003</v>
      </c>
      <c r="D197" s="16">
        <f t="shared" si="6"/>
        <v>5.2000000000000046</v>
      </c>
      <c r="E197" s="16">
        <f t="shared" si="7"/>
        <v>1.2999999999999901</v>
      </c>
    </row>
    <row r="198" spans="1:5">
      <c r="A198" s="14">
        <v>45840</v>
      </c>
      <c r="B198" s="15">
        <v>3.786</v>
      </c>
      <c r="C198" s="15">
        <v>4.2789999999999999</v>
      </c>
      <c r="D198" s="16">
        <f t="shared" si="6"/>
        <v>1.2999999999999901</v>
      </c>
      <c r="E198" s="16">
        <f t="shared" si="7"/>
        <v>3.5999999999999588</v>
      </c>
    </row>
    <row r="199" spans="1:5">
      <c r="A199" s="14">
        <v>45841</v>
      </c>
      <c r="B199" s="15">
        <v>3.883</v>
      </c>
      <c r="C199" s="15">
        <v>4.3479999999999999</v>
      </c>
      <c r="D199" s="16">
        <f t="shared" si="6"/>
        <v>9.6999999999999975</v>
      </c>
      <c r="E199" s="16">
        <f t="shared" si="7"/>
        <v>6.899999999999995</v>
      </c>
    </row>
    <row r="200" spans="1:5">
      <c r="A200" s="14">
        <v>45842</v>
      </c>
      <c r="B200" s="15">
        <v>3.883</v>
      </c>
      <c r="C200" s="15">
        <v>4.3479999999999999</v>
      </c>
      <c r="D200" s="16">
        <f t="shared" si="6"/>
        <v>0</v>
      </c>
      <c r="E200" s="16">
        <f t="shared" si="7"/>
        <v>0</v>
      </c>
    </row>
    <row r="201" spans="1:5">
      <c r="A201" s="14">
        <v>45845</v>
      </c>
      <c r="B201" s="15">
        <v>3.8959999999999999</v>
      </c>
      <c r="C201" s="15">
        <v>4.3810000000000002</v>
      </c>
      <c r="D201" s="16">
        <f t="shared" si="6"/>
        <v>1.2999999999999901</v>
      </c>
      <c r="E201" s="16">
        <f t="shared" si="7"/>
        <v>3.3000000000000362</v>
      </c>
    </row>
    <row r="202" spans="1:5">
      <c r="A202" s="14">
        <v>45846</v>
      </c>
      <c r="B202" s="15">
        <v>3.8929999999999998</v>
      </c>
      <c r="C202" s="15">
        <v>4.4009999999999998</v>
      </c>
      <c r="D202" s="16">
        <f t="shared" si="6"/>
        <v>-0.30000000000001137</v>
      </c>
      <c r="E202" s="16">
        <f t="shared" si="7"/>
        <v>1.9999999999999574</v>
      </c>
    </row>
    <row r="203" spans="1:5">
      <c r="A203" s="14">
        <v>45847</v>
      </c>
      <c r="B203" s="15">
        <v>3.8450000000000002</v>
      </c>
      <c r="C203" s="15">
        <v>4.3330000000000002</v>
      </c>
      <c r="D203" s="16">
        <f t="shared" si="6"/>
        <v>-4.7999999999999599</v>
      </c>
      <c r="E203" s="16">
        <f t="shared" si="7"/>
        <v>-6.7999999999999616</v>
      </c>
    </row>
    <row r="204" spans="1:5">
      <c r="A204" s="14">
        <v>45848</v>
      </c>
      <c r="B204" s="15">
        <v>3.8730000000000002</v>
      </c>
      <c r="C204" s="15">
        <v>4.351</v>
      </c>
      <c r="D204" s="16">
        <f t="shared" si="6"/>
        <v>2.8000000000000025</v>
      </c>
      <c r="E204" s="16">
        <f t="shared" si="7"/>
        <v>1.7999999999999794</v>
      </c>
    </row>
    <row r="205" spans="1:5">
      <c r="A205" s="14">
        <v>45849</v>
      </c>
      <c r="B205" s="15">
        <v>3.887</v>
      </c>
      <c r="C205" s="15">
        <v>4.4109999999999996</v>
      </c>
      <c r="D205" s="16">
        <f t="shared" si="6"/>
        <v>1.399999999999979</v>
      </c>
      <c r="E205" s="16">
        <f t="shared" si="7"/>
        <v>5.9999999999999609</v>
      </c>
    </row>
    <row r="206" spans="1:5">
      <c r="A206" s="14">
        <v>45852</v>
      </c>
      <c r="B206" s="15">
        <v>3.9009999999999998</v>
      </c>
      <c r="C206" s="15">
        <v>4.4349999999999996</v>
      </c>
      <c r="D206" s="16">
        <f t="shared" si="6"/>
        <v>1.399999999999979</v>
      </c>
      <c r="E206" s="16">
        <f t="shared" si="7"/>
        <v>2.4000000000000021</v>
      </c>
    </row>
    <row r="207" spans="1:5">
      <c r="A207" s="14">
        <v>45853</v>
      </c>
      <c r="B207" s="15">
        <v>3.9420000000000002</v>
      </c>
      <c r="C207" s="15">
        <v>4.4829999999999997</v>
      </c>
      <c r="D207" s="16">
        <f t="shared" si="6"/>
        <v>4.1000000000000369</v>
      </c>
      <c r="E207" s="16">
        <f t="shared" si="7"/>
        <v>4.8000000000000043</v>
      </c>
    </row>
    <row r="208" spans="1:5">
      <c r="A208" s="14">
        <v>45854</v>
      </c>
      <c r="B208" s="15">
        <v>3.8940000000000001</v>
      </c>
      <c r="C208" s="15">
        <v>4.4569999999999999</v>
      </c>
      <c r="D208" s="16">
        <f t="shared" si="6"/>
        <v>-4.8000000000000043</v>
      </c>
      <c r="E208" s="16">
        <f t="shared" si="7"/>
        <v>-2.5999999999999801</v>
      </c>
    </row>
    <row r="209" spans="1:5">
      <c r="A209" s="14">
        <v>45855</v>
      </c>
      <c r="B209" s="15">
        <v>3.9060000000000001</v>
      </c>
      <c r="C209" s="15">
        <v>4.4530000000000003</v>
      </c>
      <c r="D209" s="16">
        <f t="shared" si="6"/>
        <v>1.2000000000000011</v>
      </c>
      <c r="E209" s="16">
        <f t="shared" si="7"/>
        <v>-0.39999999999995595</v>
      </c>
    </row>
    <row r="210" spans="1:5">
      <c r="A210" s="14">
        <v>45856</v>
      </c>
      <c r="B210" s="15">
        <v>3.871</v>
      </c>
      <c r="C210" s="15">
        <v>4.4180000000000001</v>
      </c>
      <c r="D210" s="16">
        <f t="shared" si="6"/>
        <v>-3.5000000000000142</v>
      </c>
      <c r="E210" s="16">
        <f t="shared" si="7"/>
        <v>-3.5000000000000142</v>
      </c>
    </row>
    <row r="211" spans="1:5">
      <c r="A211" s="14">
        <v>45859</v>
      </c>
      <c r="B211" s="15">
        <v>3.8620000000000001</v>
      </c>
      <c r="C211" s="15">
        <v>4.3789999999999996</v>
      </c>
      <c r="D211" s="16">
        <f t="shared" si="6"/>
        <v>-0.8999999999999897</v>
      </c>
      <c r="E211" s="16">
        <f t="shared" si="7"/>
        <v>-3.900000000000059</v>
      </c>
    </row>
    <row r="212" spans="1:5">
      <c r="A212" s="14">
        <v>45860</v>
      </c>
      <c r="B212" s="15">
        <v>3.8340000000000001</v>
      </c>
      <c r="C212" s="15">
        <v>4.3460000000000001</v>
      </c>
      <c r="D212" s="16">
        <f t="shared" si="6"/>
        <v>-2.8000000000000025</v>
      </c>
      <c r="E212" s="16">
        <f t="shared" si="7"/>
        <v>-3.2999999999999474</v>
      </c>
    </row>
    <row r="213" spans="1:5">
      <c r="A213" s="14">
        <v>45861</v>
      </c>
      <c r="B213" s="15">
        <v>3.8809999999999998</v>
      </c>
      <c r="C213" s="15">
        <v>4.383</v>
      </c>
      <c r="D213" s="16">
        <f t="shared" si="6"/>
        <v>4.6999999999999709</v>
      </c>
      <c r="E213" s="16">
        <f t="shared" si="7"/>
        <v>3.6999999999999922</v>
      </c>
    </row>
    <row r="214" spans="1:5">
      <c r="A214" s="14">
        <v>45862</v>
      </c>
      <c r="B214" s="15">
        <v>3.9169999999999998</v>
      </c>
      <c r="C214" s="15">
        <v>4.3979999999999997</v>
      </c>
      <c r="D214" s="16">
        <f t="shared" si="6"/>
        <v>3.6000000000000032</v>
      </c>
      <c r="E214" s="16">
        <f t="shared" si="7"/>
        <v>1.499999999999968</v>
      </c>
    </row>
    <row r="215" spans="1:5">
      <c r="A215" s="14">
        <v>45863</v>
      </c>
      <c r="B215" s="15">
        <v>3.9249999999999998</v>
      </c>
      <c r="C215" s="15">
        <v>4.3899999999999997</v>
      </c>
      <c r="D215" s="16">
        <f t="shared" si="6"/>
        <v>0.80000000000000071</v>
      </c>
      <c r="E215" s="16">
        <f t="shared" si="7"/>
        <v>-0.80000000000000071</v>
      </c>
    </row>
    <row r="216" spans="1:5">
      <c r="A216" s="14">
        <v>45866</v>
      </c>
      <c r="B216" s="15">
        <v>3.9279999999999999</v>
      </c>
      <c r="C216" s="15">
        <v>4.4119999999999999</v>
      </c>
      <c r="D216" s="16">
        <f t="shared" si="6"/>
        <v>0.30000000000001137</v>
      </c>
      <c r="E216" s="16">
        <f t="shared" si="7"/>
        <v>2.2000000000000242</v>
      </c>
    </row>
    <row r="217" spans="1:5">
      <c r="A217" s="14">
        <v>45867</v>
      </c>
      <c r="B217" s="15">
        <v>3.87</v>
      </c>
      <c r="C217" s="15">
        <v>4.3209999999999997</v>
      </c>
      <c r="D217" s="16">
        <f t="shared" si="6"/>
        <v>-5.7999999999999829</v>
      </c>
      <c r="E217" s="16">
        <f t="shared" si="7"/>
        <v>-9.1000000000000192</v>
      </c>
    </row>
    <row r="218" spans="1:5">
      <c r="A218" s="14">
        <v>45868</v>
      </c>
      <c r="B218" s="15">
        <v>3.9430000000000001</v>
      </c>
      <c r="C218" s="15">
        <v>4.3719999999999999</v>
      </c>
      <c r="D218" s="16">
        <f t="shared" si="6"/>
        <v>7.2999999999999954</v>
      </c>
      <c r="E218" s="16">
        <f t="shared" si="7"/>
        <v>5.1000000000000156</v>
      </c>
    </row>
    <row r="219" spans="1:5">
      <c r="A219" s="14">
        <v>45869</v>
      </c>
      <c r="B219" s="15">
        <v>3.9580000000000002</v>
      </c>
      <c r="C219" s="15">
        <v>4.3760000000000003</v>
      </c>
      <c r="D219" s="16">
        <f t="shared" si="6"/>
        <v>1.5000000000000124</v>
      </c>
      <c r="E219" s="16">
        <f t="shared" si="7"/>
        <v>0.40000000000004476</v>
      </c>
    </row>
    <row r="220" spans="1:5">
      <c r="A220" s="14">
        <v>45870</v>
      </c>
      <c r="B220" s="15">
        <v>3.6840000000000002</v>
      </c>
      <c r="C220" s="15">
        <v>4.218</v>
      </c>
      <c r="D220" s="16">
        <f t="shared" si="6"/>
        <v>-27.400000000000002</v>
      </c>
      <c r="E220" s="16">
        <f t="shared" si="7"/>
        <v>-15.800000000000036</v>
      </c>
    </row>
    <row r="221" spans="1:5">
      <c r="A221" s="14">
        <v>45873</v>
      </c>
      <c r="B221" s="15">
        <v>3.6760000000000002</v>
      </c>
      <c r="C221" s="15">
        <v>4.194</v>
      </c>
      <c r="D221" s="16">
        <f t="shared" si="6"/>
        <v>-0.80000000000000071</v>
      </c>
      <c r="E221" s="16">
        <f t="shared" si="7"/>
        <v>-2.4000000000000021</v>
      </c>
    </row>
    <row r="222" spans="1:5">
      <c r="A222" s="14">
        <v>45874</v>
      </c>
      <c r="B222" s="15">
        <v>3.7250000000000001</v>
      </c>
      <c r="C222" s="15">
        <v>4.2119999999999997</v>
      </c>
      <c r="D222" s="16">
        <f t="shared" si="6"/>
        <v>4.8999999999999932</v>
      </c>
      <c r="E222" s="16">
        <f t="shared" si="7"/>
        <v>1.7999999999999794</v>
      </c>
    </row>
    <row r="223" spans="1:5">
      <c r="A223" s="14">
        <v>45875</v>
      </c>
      <c r="B223" s="15">
        <v>3.7149999999999999</v>
      </c>
      <c r="C223" s="15">
        <v>4.2290000000000001</v>
      </c>
      <c r="D223" s="16">
        <f t="shared" si="6"/>
        <v>-1.0000000000000231</v>
      </c>
      <c r="E223" s="16">
        <f t="shared" si="7"/>
        <v>1.7000000000000348</v>
      </c>
    </row>
    <row r="224" spans="1:5">
      <c r="A224" s="14">
        <v>45876</v>
      </c>
      <c r="B224" s="15">
        <v>3.73</v>
      </c>
      <c r="C224" s="15">
        <v>4.2510000000000003</v>
      </c>
      <c r="D224" s="16">
        <f t="shared" si="6"/>
        <v>1.5000000000000124</v>
      </c>
      <c r="E224" s="16">
        <f t="shared" si="7"/>
        <v>2.2000000000000242</v>
      </c>
    </row>
    <row r="225" spans="1:5">
      <c r="A225" s="14">
        <v>45877</v>
      </c>
      <c r="B225" s="15">
        <v>3.7639999999999998</v>
      </c>
      <c r="C225" s="15">
        <v>4.2839999999999998</v>
      </c>
      <c r="D225" s="16">
        <f t="shared" si="6"/>
        <v>3.3999999999999808</v>
      </c>
      <c r="E225" s="16">
        <f t="shared" si="7"/>
        <v>3.2999999999999474</v>
      </c>
    </row>
    <row r="226" spans="1:5">
      <c r="A226" s="14">
        <v>45880</v>
      </c>
      <c r="B226" s="15">
        <v>3.7690000000000001</v>
      </c>
      <c r="C226" s="15">
        <v>4.2869999999999999</v>
      </c>
      <c r="D226" s="16">
        <f t="shared" si="6"/>
        <v>0.50000000000003375</v>
      </c>
      <c r="E226" s="16">
        <f t="shared" si="7"/>
        <v>0.30000000000001137</v>
      </c>
    </row>
    <row r="227" spans="1:5">
      <c r="A227" s="14">
        <v>45881</v>
      </c>
      <c r="B227" s="15">
        <v>3.7320000000000002</v>
      </c>
      <c r="C227" s="15">
        <v>4.2910000000000004</v>
      </c>
      <c r="D227" s="16">
        <f t="shared" si="6"/>
        <v>-3.6999999999999922</v>
      </c>
      <c r="E227" s="16">
        <f t="shared" si="7"/>
        <v>0.40000000000004476</v>
      </c>
    </row>
    <row r="228" spans="1:5">
      <c r="A228" s="14">
        <v>45882</v>
      </c>
      <c r="B228" s="15">
        <v>3.6760000000000002</v>
      </c>
      <c r="C228" s="15">
        <v>4.2350000000000003</v>
      </c>
      <c r="D228" s="16">
        <f t="shared" si="6"/>
        <v>-5.600000000000005</v>
      </c>
      <c r="E228" s="16">
        <f t="shared" si="7"/>
        <v>-5.600000000000005</v>
      </c>
    </row>
    <row r="229" spans="1:5">
      <c r="A229" s="14">
        <v>45883</v>
      </c>
      <c r="B229" s="15">
        <v>3.7330000000000001</v>
      </c>
      <c r="C229" s="15">
        <v>4.2859999999999996</v>
      </c>
      <c r="D229" s="16">
        <f t="shared" si="6"/>
        <v>5.699999999999994</v>
      </c>
      <c r="E229" s="16">
        <f t="shared" si="7"/>
        <v>5.0999999999999268</v>
      </c>
    </row>
    <row r="230" spans="1:5">
      <c r="A230" s="14">
        <v>45884</v>
      </c>
      <c r="B230" s="15">
        <v>3.7519999999999998</v>
      </c>
      <c r="C230" s="15">
        <v>4.319</v>
      </c>
      <c r="D230" s="16">
        <f t="shared" si="6"/>
        <v>1.8999999999999684</v>
      </c>
      <c r="E230" s="16">
        <f t="shared" si="7"/>
        <v>3.3000000000000362</v>
      </c>
    </row>
    <row r="231" spans="1:5">
      <c r="A231" s="14">
        <v>45887</v>
      </c>
      <c r="B231" s="15">
        <v>3.7650000000000001</v>
      </c>
      <c r="C231" s="15">
        <v>4.3339999999999996</v>
      </c>
      <c r="D231" s="16">
        <f t="shared" si="6"/>
        <v>1.3000000000000345</v>
      </c>
      <c r="E231" s="16">
        <f t="shared" si="7"/>
        <v>1.499999999999968</v>
      </c>
    </row>
    <row r="232" spans="1:5">
      <c r="A232" s="14">
        <v>45888</v>
      </c>
      <c r="B232" s="15">
        <v>3.7490000000000001</v>
      </c>
      <c r="C232" s="15">
        <v>4.3070000000000004</v>
      </c>
      <c r="D232" s="16">
        <f t="shared" si="6"/>
        <v>-1.6000000000000014</v>
      </c>
      <c r="E232" s="16">
        <f t="shared" si="7"/>
        <v>-2.6999999999999247</v>
      </c>
    </row>
    <row r="233" spans="1:5">
      <c r="A233" s="14">
        <v>45889</v>
      </c>
      <c r="B233" s="15">
        <v>3.7490000000000001</v>
      </c>
      <c r="C233" s="15">
        <v>4.2919999999999998</v>
      </c>
      <c r="D233" s="16">
        <f t="shared" si="6"/>
        <v>0</v>
      </c>
      <c r="E233" s="16">
        <f t="shared" si="7"/>
        <v>-1.5000000000000568</v>
      </c>
    </row>
    <row r="234" spans="1:5">
      <c r="A234" s="14">
        <v>45890</v>
      </c>
      <c r="B234" s="15">
        <v>3.794</v>
      </c>
      <c r="C234" s="15">
        <v>4.3289999999999997</v>
      </c>
      <c r="D234" s="16">
        <f t="shared" si="6"/>
        <v>4.4999999999999929</v>
      </c>
      <c r="E234" s="16">
        <f t="shared" si="7"/>
        <v>3.6999999999999922</v>
      </c>
    </row>
    <row r="235" spans="1:5">
      <c r="A235" s="14">
        <v>45891</v>
      </c>
      <c r="B235" s="15">
        <v>3.6970000000000001</v>
      </c>
      <c r="C235" s="15">
        <v>4.2549999999999999</v>
      </c>
      <c r="D235" s="16">
        <f t="shared" si="6"/>
        <v>-9.6999999999999975</v>
      </c>
      <c r="E235" s="16">
        <f t="shared" si="7"/>
        <v>-7.3999999999999844</v>
      </c>
    </row>
    <row r="236" spans="1:5">
      <c r="A236" s="14">
        <v>45894</v>
      </c>
      <c r="B236" s="15">
        <v>3.7250000000000001</v>
      </c>
      <c r="C236" s="15">
        <v>4.2759999999999998</v>
      </c>
      <c r="D236" s="16">
        <f t="shared" si="6"/>
        <v>2.8000000000000025</v>
      </c>
      <c r="E236" s="16">
        <f t="shared" si="7"/>
        <v>2.0999999999999908</v>
      </c>
    </row>
    <row r="237" spans="1:5">
      <c r="A237" s="14">
        <v>45895</v>
      </c>
      <c r="B237" s="15">
        <v>3.68</v>
      </c>
      <c r="C237" s="15">
        <v>4.2619999999999996</v>
      </c>
      <c r="D237" s="16">
        <f t="shared" si="6"/>
        <v>-4.4999999999999929</v>
      </c>
      <c r="E237" s="16">
        <f t="shared" si="7"/>
        <v>-1.4000000000000234</v>
      </c>
    </row>
    <row r="238" spans="1:5">
      <c r="A238" s="14">
        <v>45896</v>
      </c>
      <c r="B238" s="15">
        <v>3.6110000000000002</v>
      </c>
      <c r="C238" s="15">
        <v>4.2350000000000003</v>
      </c>
      <c r="D238" s="16">
        <f t="shared" si="6"/>
        <v>-6.899999999999995</v>
      </c>
      <c r="E238" s="16">
        <f t="shared" si="7"/>
        <v>-2.6999999999999247</v>
      </c>
    </row>
    <row r="239" spans="1:5">
      <c r="A239" s="14">
        <v>45897</v>
      </c>
      <c r="B239" s="15">
        <v>3.6309999999999998</v>
      </c>
      <c r="C239" s="15">
        <v>4.2050000000000001</v>
      </c>
      <c r="D239" s="16">
        <f t="shared" si="6"/>
        <v>1.9999999999999574</v>
      </c>
      <c r="E239" s="16">
        <f t="shared" si="7"/>
        <v>-3.0000000000000249</v>
      </c>
    </row>
    <row r="240" spans="1:5">
      <c r="A240" s="14">
        <v>45898</v>
      </c>
      <c r="B240" s="15">
        <v>3.6179999999999999</v>
      </c>
      <c r="C240" s="15">
        <v>4.2300000000000004</v>
      </c>
      <c r="D240" s="16">
        <f t="shared" si="6"/>
        <v>-1.2999999999999901</v>
      </c>
      <c r="E240" s="16">
        <f t="shared" si="7"/>
        <v>2.5000000000000355</v>
      </c>
    </row>
    <row r="241" spans="1:5">
      <c r="A241" s="14">
        <v>45901</v>
      </c>
      <c r="B241" s="15">
        <v>3.6179999999999999</v>
      </c>
      <c r="C241" s="15">
        <v>4.2300000000000004</v>
      </c>
      <c r="D241" s="16">
        <f t="shared" si="6"/>
        <v>0</v>
      </c>
      <c r="E241" s="16">
        <f t="shared" si="7"/>
        <v>0</v>
      </c>
    </row>
    <row r="242" spans="1:5">
      <c r="A242" s="14">
        <v>45902</v>
      </c>
      <c r="B242" s="15">
        <v>3.64</v>
      </c>
      <c r="C242" s="15">
        <v>4.2619999999999996</v>
      </c>
      <c r="D242" s="16">
        <f t="shared" si="6"/>
        <v>2.2000000000000242</v>
      </c>
      <c r="E242" s="16">
        <f t="shared" si="7"/>
        <v>3.199999999999914</v>
      </c>
    </row>
    <row r="243" spans="1:5">
      <c r="A243" s="14">
        <v>45903</v>
      </c>
      <c r="B243" s="15">
        <v>3.6179999999999999</v>
      </c>
      <c r="C243" s="15">
        <v>4.218</v>
      </c>
      <c r="D243" s="16">
        <f t="shared" si="6"/>
        <v>-2.2000000000000242</v>
      </c>
      <c r="E243" s="16">
        <f t="shared" si="7"/>
        <v>-4.3999999999999595</v>
      </c>
    </row>
    <row r="244" spans="1:5">
      <c r="A244" s="14">
        <v>45904</v>
      </c>
      <c r="B244" s="15">
        <v>3.589</v>
      </c>
      <c r="C244" s="15">
        <v>4.1619999999999999</v>
      </c>
      <c r="D244" s="16">
        <f t="shared" si="6"/>
        <v>-2.8999999999999915</v>
      </c>
      <c r="E244" s="16">
        <f t="shared" si="7"/>
        <v>-5.600000000000005</v>
      </c>
    </row>
    <row r="245" spans="1:5">
      <c r="A245" s="14">
        <v>45905</v>
      </c>
      <c r="B245" s="15">
        <v>3.51</v>
      </c>
      <c r="C245" s="15">
        <v>4.0759999999999996</v>
      </c>
      <c r="D245" s="16">
        <f t="shared" si="6"/>
        <v>-7.9000000000000181</v>
      </c>
      <c r="E245" s="16">
        <f t="shared" si="7"/>
        <v>-8.6000000000000298</v>
      </c>
    </row>
    <row r="246" spans="1:5">
      <c r="A246" s="14">
        <v>45908</v>
      </c>
      <c r="B246" s="15">
        <v>3.4870000000000001</v>
      </c>
      <c r="C246" s="15">
        <v>4.0410000000000004</v>
      </c>
      <c r="D246" s="16">
        <f t="shared" si="6"/>
        <v>-2.2999999999999687</v>
      </c>
      <c r="E246" s="16">
        <f t="shared" si="7"/>
        <v>-3.4999999999999254</v>
      </c>
    </row>
    <row r="247" spans="1:5">
      <c r="A247" s="14">
        <v>45909</v>
      </c>
      <c r="B247" s="15">
        <v>3.5590000000000002</v>
      </c>
      <c r="C247" s="15">
        <v>4.0880000000000001</v>
      </c>
      <c r="D247" s="16">
        <f t="shared" si="6"/>
        <v>7.2000000000000064</v>
      </c>
      <c r="E247" s="16">
        <f t="shared" si="7"/>
        <v>4.6999999999999709</v>
      </c>
    </row>
    <row r="248" spans="1:5">
      <c r="A248" s="14">
        <v>45910</v>
      </c>
      <c r="B248" s="15">
        <v>3.5449999999999999</v>
      </c>
      <c r="C248" s="15">
        <v>4.0469999999999997</v>
      </c>
      <c r="D248" s="16">
        <f t="shared" si="6"/>
        <v>-1.4000000000000234</v>
      </c>
      <c r="E248" s="16">
        <f t="shared" si="7"/>
        <v>-4.1000000000000369</v>
      </c>
    </row>
    <row r="249" spans="1:5">
      <c r="A249" s="14">
        <v>45911</v>
      </c>
      <c r="B249" s="15">
        <v>3.544</v>
      </c>
      <c r="C249" s="15">
        <v>4.0220000000000002</v>
      </c>
      <c r="D249" s="16">
        <f t="shared" si="6"/>
        <v>-9.9999999999988987E-2</v>
      </c>
      <c r="E249" s="16">
        <f t="shared" si="7"/>
        <v>-2.4999999999999467</v>
      </c>
    </row>
    <row r="250" spans="1:5">
      <c r="A250" s="14">
        <v>45912</v>
      </c>
      <c r="B250" s="15">
        <v>3.5579999999999998</v>
      </c>
      <c r="C250" s="15">
        <v>4.0670000000000002</v>
      </c>
      <c r="D250" s="16">
        <f t="shared" si="6"/>
        <v>1.399999999999979</v>
      </c>
      <c r="E250" s="16">
        <f t="shared" si="7"/>
        <v>4.4999999999999929</v>
      </c>
    </row>
    <row r="251" spans="1:5">
      <c r="A251" s="14">
        <v>45915</v>
      </c>
      <c r="B251" s="15">
        <v>3.5390000000000001</v>
      </c>
      <c r="C251" s="15">
        <v>4.0389999999999997</v>
      </c>
      <c r="D251" s="16">
        <f t="shared" si="6"/>
        <v>-1.8999999999999684</v>
      </c>
      <c r="E251" s="16">
        <f t="shared" si="7"/>
        <v>-2.8000000000000469</v>
      </c>
    </row>
    <row r="252" spans="1:5">
      <c r="A252" s="14">
        <v>45916</v>
      </c>
      <c r="B252" s="15">
        <v>3.504</v>
      </c>
      <c r="C252" s="15">
        <v>4.0289999999999999</v>
      </c>
      <c r="D252" s="16">
        <f t="shared" si="6"/>
        <v>-3.5000000000000142</v>
      </c>
      <c r="E252" s="16">
        <f t="shared" si="7"/>
        <v>-0.99999999999997868</v>
      </c>
    </row>
    <row r="253" spans="1:5">
      <c r="A253" s="14">
        <v>45917</v>
      </c>
      <c r="B253" s="15">
        <v>3.5539999999999998</v>
      </c>
      <c r="C253" s="15">
        <v>4.0890000000000004</v>
      </c>
      <c r="D253" s="16">
        <f t="shared" si="6"/>
        <v>4.9999999999999822</v>
      </c>
      <c r="E253" s="16">
        <f t="shared" si="7"/>
        <v>6.0000000000000497</v>
      </c>
    </row>
    <row r="254" spans="1:5">
      <c r="A254" s="14">
        <v>45918</v>
      </c>
      <c r="B254" s="15">
        <v>3.5649999999999999</v>
      </c>
      <c r="C254" s="15">
        <v>4.1059999999999999</v>
      </c>
      <c r="D254" s="16">
        <f t="shared" si="6"/>
        <v>1.1000000000000121</v>
      </c>
      <c r="E254" s="16">
        <f t="shared" si="7"/>
        <v>1.699999999999946</v>
      </c>
    </row>
    <row r="255" spans="1:5">
      <c r="A255" s="14">
        <v>45919</v>
      </c>
      <c r="B255" s="15">
        <v>3.573</v>
      </c>
      <c r="C255" s="15">
        <v>4.1280000000000001</v>
      </c>
      <c r="D255" s="16">
        <f t="shared" si="6"/>
        <v>0.80000000000000071</v>
      </c>
      <c r="E255" s="16">
        <f t="shared" si="7"/>
        <v>2.2000000000000242</v>
      </c>
    </row>
    <row r="256" spans="1:5">
      <c r="A256" s="14">
        <v>45922</v>
      </c>
      <c r="B256" s="15">
        <v>3.6040000000000001</v>
      </c>
      <c r="C256" s="15">
        <v>4.1479999999999997</v>
      </c>
      <c r="D256" s="16">
        <f t="shared" si="6"/>
        <v>3.1000000000000139</v>
      </c>
      <c r="E256" s="16">
        <f t="shared" si="7"/>
        <v>1.9999999999999574</v>
      </c>
    </row>
    <row r="257" spans="1:5">
      <c r="A257" s="14">
        <v>45923</v>
      </c>
      <c r="B257" s="15">
        <v>3.5870000000000002</v>
      </c>
      <c r="C257" s="15">
        <v>4.1070000000000002</v>
      </c>
      <c r="D257" s="16">
        <f t="shared" si="6"/>
        <v>-1.6999999999999904</v>
      </c>
      <c r="E257" s="16">
        <f t="shared" si="7"/>
        <v>-4.0999999999999481</v>
      </c>
    </row>
    <row r="258" spans="1:5">
      <c r="A258" s="14">
        <v>45924</v>
      </c>
      <c r="B258" s="15">
        <v>3.605</v>
      </c>
      <c r="C258" s="15">
        <v>4.1479999999999997</v>
      </c>
      <c r="D258" s="16">
        <f t="shared" si="6"/>
        <v>1.7999999999999794</v>
      </c>
      <c r="E258" s="16">
        <f t="shared" si="7"/>
        <v>4.0999999999999481</v>
      </c>
    </row>
    <row r="259" spans="1:5">
      <c r="A259" s="14">
        <v>45925</v>
      </c>
      <c r="B259" s="15">
        <v>3.6560000000000001</v>
      </c>
      <c r="C259" s="15">
        <v>4.1710000000000003</v>
      </c>
      <c r="D259" s="16">
        <f t="shared" ref="D259:D322" si="8">100*(B259-B258)</f>
        <v>5.1000000000000156</v>
      </c>
      <c r="E259" s="16">
        <f t="shared" ref="E259:E322" si="9">100*(C259-C258)</f>
        <v>2.3000000000000576</v>
      </c>
    </row>
    <row r="260" spans="1:5">
      <c r="A260" s="14">
        <v>45926</v>
      </c>
      <c r="B260" s="15">
        <v>3.6440000000000001</v>
      </c>
      <c r="C260" s="15">
        <v>4.1760000000000002</v>
      </c>
      <c r="D260" s="16">
        <f t="shared" si="8"/>
        <v>-1.2000000000000011</v>
      </c>
      <c r="E260" s="16">
        <f t="shared" si="9"/>
        <v>0.49999999999998934</v>
      </c>
    </row>
    <row r="261" spans="1:5">
      <c r="A261" s="14">
        <v>45929</v>
      </c>
      <c r="B261" s="15">
        <v>3.6219999999999999</v>
      </c>
      <c r="C261" s="15">
        <v>4.1399999999999997</v>
      </c>
      <c r="D261" s="16">
        <f t="shared" si="8"/>
        <v>-2.2000000000000242</v>
      </c>
      <c r="E261" s="16">
        <f t="shared" si="9"/>
        <v>-3.6000000000000476</v>
      </c>
    </row>
    <row r="262" spans="1:5">
      <c r="A262" s="14">
        <v>45930</v>
      </c>
      <c r="B262" s="15">
        <v>3.609</v>
      </c>
      <c r="C262" s="15">
        <v>4.1509999999999998</v>
      </c>
      <c r="D262" s="16">
        <f t="shared" si="8"/>
        <v>-1.2999999999999901</v>
      </c>
      <c r="E262" s="16">
        <f t="shared" si="9"/>
        <v>1.1000000000000121</v>
      </c>
    </row>
    <row r="263" spans="1:5">
      <c r="A263" s="14">
        <v>45931</v>
      </c>
      <c r="B263" s="15">
        <v>3.5369999999999999</v>
      </c>
      <c r="C263" s="15">
        <v>4.0990000000000002</v>
      </c>
      <c r="D263" s="16">
        <f t="shared" si="8"/>
        <v>-7.2000000000000064</v>
      </c>
      <c r="E263" s="16">
        <f t="shared" si="9"/>
        <v>-5.1999999999999602</v>
      </c>
    </row>
    <row r="264" spans="1:5">
      <c r="A264" s="14">
        <v>45932</v>
      </c>
      <c r="B264" s="15">
        <v>3.54</v>
      </c>
      <c r="C264" s="15">
        <v>4.0839999999999996</v>
      </c>
      <c r="D264" s="16">
        <f t="shared" si="8"/>
        <v>0.30000000000001137</v>
      </c>
      <c r="E264" s="16">
        <f t="shared" si="9"/>
        <v>-1.5000000000000568</v>
      </c>
    </row>
    <row r="265" spans="1:5">
      <c r="A265" s="14">
        <v>45933</v>
      </c>
      <c r="B265" s="15">
        <v>3.577</v>
      </c>
      <c r="C265" s="15">
        <v>4.12</v>
      </c>
      <c r="D265" s="16">
        <f t="shared" si="8"/>
        <v>3.6999999999999922</v>
      </c>
      <c r="E265" s="16">
        <f t="shared" si="9"/>
        <v>3.6000000000000476</v>
      </c>
    </row>
    <row r="266" spans="1:5">
      <c r="A266" s="14">
        <v>45936</v>
      </c>
      <c r="B266" s="15">
        <v>3.589</v>
      </c>
      <c r="C266" s="15">
        <v>4.1539999999999999</v>
      </c>
      <c r="D266" s="16">
        <f t="shared" si="8"/>
        <v>1.2000000000000011</v>
      </c>
      <c r="E266" s="16">
        <f t="shared" si="9"/>
        <v>3.3999999999999808</v>
      </c>
    </row>
    <row r="267" spans="1:5">
      <c r="A267" s="14">
        <v>45937</v>
      </c>
      <c r="B267" s="15">
        <v>3.5649999999999999</v>
      </c>
      <c r="C267" s="15">
        <v>4.1239999999999997</v>
      </c>
      <c r="D267" s="16">
        <f t="shared" si="8"/>
        <v>-2.4000000000000021</v>
      </c>
      <c r="E267" s="16">
        <f t="shared" si="9"/>
        <v>-3.0000000000000249</v>
      </c>
    </row>
    <row r="268" spans="1:5">
      <c r="A268" s="14">
        <v>45938</v>
      </c>
      <c r="B268" s="15">
        <v>3.5819999999999999</v>
      </c>
      <c r="C268" s="15">
        <v>4.1189999999999998</v>
      </c>
      <c r="D268" s="16">
        <f t="shared" si="8"/>
        <v>1.6999999999999904</v>
      </c>
      <c r="E268" s="16">
        <f t="shared" si="9"/>
        <v>-0.49999999999998934</v>
      </c>
    </row>
    <row r="269" spans="1:5">
      <c r="A269" s="14">
        <v>45939</v>
      </c>
      <c r="B269" s="15">
        <v>3.5939999999999999</v>
      </c>
      <c r="C269" s="15">
        <v>4.1390000000000002</v>
      </c>
      <c r="D269" s="16">
        <f t="shared" si="8"/>
        <v>1.2000000000000011</v>
      </c>
      <c r="E269" s="16">
        <f t="shared" si="9"/>
        <v>2.0000000000000462</v>
      </c>
    </row>
    <row r="270" spans="1:5">
      <c r="A270" s="14">
        <v>45940</v>
      </c>
      <c r="B270" s="15">
        <v>3.5030000000000001</v>
      </c>
      <c r="C270" s="15">
        <v>4.0339999999999998</v>
      </c>
      <c r="D270" s="16">
        <f t="shared" si="8"/>
        <v>-9.0999999999999748</v>
      </c>
      <c r="E270" s="16">
        <f t="shared" si="9"/>
        <v>-10.500000000000043</v>
      </c>
    </row>
    <row r="271" spans="1:5">
      <c r="A271" s="14">
        <v>45943</v>
      </c>
      <c r="B271" s="15">
        <v>3.5030000000000001</v>
      </c>
      <c r="C271" s="15">
        <v>4.0339999999999998</v>
      </c>
      <c r="D271" s="16">
        <f t="shared" si="8"/>
        <v>0</v>
      </c>
      <c r="E271" s="16">
        <f t="shared" si="9"/>
        <v>0</v>
      </c>
    </row>
    <row r="272" spans="1:5">
      <c r="A272" s="14">
        <v>45944</v>
      </c>
      <c r="B272" s="15">
        <v>3.4820000000000002</v>
      </c>
      <c r="C272" s="15">
        <v>4.0330000000000004</v>
      </c>
      <c r="D272" s="16">
        <f t="shared" si="8"/>
        <v>-2.0999999999999908</v>
      </c>
      <c r="E272" s="16">
        <f t="shared" si="9"/>
        <v>-9.9999999999944578E-2</v>
      </c>
    </row>
    <row r="273" spans="1:5">
      <c r="A273" s="14">
        <v>45945</v>
      </c>
      <c r="B273" s="15">
        <v>3.4980000000000002</v>
      </c>
      <c r="C273" s="15">
        <v>4.0289999999999999</v>
      </c>
      <c r="D273" s="16">
        <f t="shared" si="8"/>
        <v>1.6000000000000014</v>
      </c>
      <c r="E273" s="16">
        <f t="shared" si="9"/>
        <v>-0.40000000000004476</v>
      </c>
    </row>
    <row r="274" spans="1:5">
      <c r="A274" s="14">
        <v>45946</v>
      </c>
      <c r="B274" s="15">
        <v>3.4249999999999998</v>
      </c>
      <c r="C274" s="15">
        <v>3.9750000000000001</v>
      </c>
      <c r="D274" s="16">
        <f t="shared" si="8"/>
        <v>-7.3000000000000398</v>
      </c>
      <c r="E274" s="16">
        <f t="shared" si="9"/>
        <v>-5.3999999999999826</v>
      </c>
    </row>
    <row r="275" spans="1:5">
      <c r="A275" s="14">
        <v>45947</v>
      </c>
      <c r="B275" s="15">
        <v>3.4580000000000002</v>
      </c>
      <c r="C275" s="15">
        <v>4.01</v>
      </c>
      <c r="D275" s="16">
        <f t="shared" si="8"/>
        <v>3.3000000000000362</v>
      </c>
      <c r="E275" s="16">
        <f t="shared" si="9"/>
        <v>3.4999999999999698</v>
      </c>
    </row>
    <row r="276" spans="1:5">
      <c r="A276" s="14">
        <v>45950</v>
      </c>
      <c r="B276" s="15">
        <v>3.456</v>
      </c>
      <c r="C276" s="15">
        <v>3.9809999999999999</v>
      </c>
      <c r="D276" s="16">
        <f t="shared" si="8"/>
        <v>-0.20000000000002238</v>
      </c>
      <c r="E276" s="16">
        <f t="shared" si="9"/>
        <v>-2.8999999999999915</v>
      </c>
    </row>
    <row r="277" spans="1:5">
      <c r="A277" s="14">
        <v>45951</v>
      </c>
      <c r="B277" s="15">
        <v>3.456</v>
      </c>
      <c r="C277" s="15">
        <v>3.964</v>
      </c>
      <c r="D277" s="16">
        <f t="shared" si="8"/>
        <v>0</v>
      </c>
      <c r="E277" s="16">
        <f t="shared" si="9"/>
        <v>-1.6999999999999904</v>
      </c>
    </row>
    <row r="278" spans="1:5">
      <c r="A278" s="14">
        <v>45952</v>
      </c>
      <c r="B278" s="15">
        <v>3.4460000000000002</v>
      </c>
      <c r="C278" s="15">
        <v>3.9510000000000001</v>
      </c>
      <c r="D278" s="16">
        <f t="shared" si="8"/>
        <v>-0.99999999999997868</v>
      </c>
      <c r="E278" s="16">
        <f t="shared" si="9"/>
        <v>-1.2999999999999901</v>
      </c>
    </row>
    <row r="279" spans="1:5">
      <c r="A279" s="14">
        <v>45953</v>
      </c>
      <c r="B279" s="15">
        <v>3.492</v>
      </c>
      <c r="C279" s="15">
        <v>4.0019999999999998</v>
      </c>
      <c r="D279" s="16">
        <f t="shared" si="8"/>
        <v>4.5999999999999819</v>
      </c>
      <c r="E279" s="16">
        <f t="shared" si="9"/>
        <v>5.0999999999999712</v>
      </c>
    </row>
    <row r="280" spans="1:5">
      <c r="A280" s="14">
        <v>45954</v>
      </c>
      <c r="B280" s="15">
        <v>3.4830000000000001</v>
      </c>
      <c r="C280" s="15">
        <v>4.0030000000000001</v>
      </c>
      <c r="D280" s="16">
        <f t="shared" si="8"/>
        <v>-0.8999999999999897</v>
      </c>
      <c r="E280" s="16">
        <f t="shared" si="9"/>
        <v>0.1000000000000334</v>
      </c>
    </row>
    <row r="281" spans="1:5">
      <c r="A281" s="14">
        <v>45957</v>
      </c>
      <c r="B281" s="15">
        <v>3.4929999999999999</v>
      </c>
      <c r="C281" s="15">
        <v>3.9809999999999999</v>
      </c>
      <c r="D281" s="16">
        <f t="shared" si="8"/>
        <v>0.99999999999997868</v>
      </c>
      <c r="E281" s="16">
        <f t="shared" si="9"/>
        <v>-2.2000000000000242</v>
      </c>
    </row>
    <row r="282" spans="1:5">
      <c r="A282" s="14">
        <v>45958</v>
      </c>
      <c r="B282" s="15">
        <v>3.4910000000000001</v>
      </c>
      <c r="C282" s="15">
        <v>3.9769999999999999</v>
      </c>
      <c r="D282" s="16">
        <f t="shared" si="8"/>
        <v>-0.19999999999997797</v>
      </c>
      <c r="E282" s="16">
        <f t="shared" si="9"/>
        <v>-0.40000000000000036</v>
      </c>
    </row>
    <row r="283" spans="1:5">
      <c r="A283" s="14">
        <v>45959</v>
      </c>
      <c r="B283" s="15">
        <v>3.5990000000000002</v>
      </c>
      <c r="C283" s="15">
        <v>4.0780000000000003</v>
      </c>
      <c r="D283" s="16">
        <f t="shared" si="8"/>
        <v>10.80000000000001</v>
      </c>
      <c r="E283" s="16">
        <f t="shared" si="9"/>
        <v>10.100000000000042</v>
      </c>
    </row>
    <row r="284" spans="1:5">
      <c r="A284" s="14">
        <v>45960</v>
      </c>
      <c r="B284" s="15">
        <v>3.61</v>
      </c>
      <c r="C284" s="15">
        <v>4.0990000000000002</v>
      </c>
      <c r="D284" s="16">
        <f t="shared" si="8"/>
        <v>1.0999999999999677</v>
      </c>
      <c r="E284" s="16">
        <f t="shared" si="9"/>
        <v>2.0999999999999908</v>
      </c>
    </row>
    <row r="285" spans="1:5">
      <c r="A285" s="14">
        <v>45961</v>
      </c>
      <c r="B285" s="15">
        <v>3.5750000000000002</v>
      </c>
      <c r="C285" s="15">
        <v>4.0780000000000003</v>
      </c>
      <c r="D285" s="16">
        <f t="shared" si="8"/>
        <v>-3.4999999999999698</v>
      </c>
      <c r="E285" s="16">
        <f t="shared" si="9"/>
        <v>-2.0999999999999908</v>
      </c>
    </row>
    <row r="286" spans="1:5">
      <c r="A286" s="14">
        <v>45964</v>
      </c>
      <c r="B286" s="15">
        <v>3.6059999999999999</v>
      </c>
      <c r="C286" s="15">
        <v>4.1109999999999998</v>
      </c>
      <c r="D286" s="16">
        <f t="shared" si="8"/>
        <v>3.0999999999999694</v>
      </c>
      <c r="E286" s="16">
        <f t="shared" si="9"/>
        <v>3.2999999999999474</v>
      </c>
    </row>
    <row r="287" spans="1:5">
      <c r="A287" s="14">
        <v>45965</v>
      </c>
      <c r="B287" s="15">
        <v>3.577</v>
      </c>
      <c r="C287" s="15">
        <v>4.0860000000000003</v>
      </c>
      <c r="D287" s="16">
        <f t="shared" si="8"/>
        <v>-2.8999999999999915</v>
      </c>
      <c r="E287" s="16">
        <f t="shared" si="9"/>
        <v>-2.4999999999999467</v>
      </c>
    </row>
    <row r="288" spans="1:5">
      <c r="A288" s="14">
        <v>45966</v>
      </c>
      <c r="B288" s="15">
        <v>3.6320000000000001</v>
      </c>
      <c r="C288" s="15">
        <v>4.16</v>
      </c>
      <c r="D288" s="16">
        <f t="shared" si="8"/>
        <v>5.500000000000016</v>
      </c>
      <c r="E288" s="16">
        <f t="shared" si="9"/>
        <v>7.3999999999999844</v>
      </c>
    </row>
    <row r="289" spans="1:5">
      <c r="A289" s="14">
        <v>45967</v>
      </c>
      <c r="B289" s="15">
        <v>3.556</v>
      </c>
      <c r="C289" s="15">
        <v>4.0839999999999996</v>
      </c>
      <c r="D289" s="16">
        <f t="shared" si="8"/>
        <v>-7.6000000000000068</v>
      </c>
      <c r="E289" s="16">
        <f t="shared" si="9"/>
        <v>-7.6000000000000512</v>
      </c>
    </row>
    <row r="290" spans="1:5">
      <c r="A290" s="14">
        <v>45968</v>
      </c>
      <c r="B290" s="15">
        <v>3.5630000000000002</v>
      </c>
      <c r="C290" s="15">
        <v>4.0979999999999999</v>
      </c>
      <c r="D290" s="16">
        <f t="shared" si="8"/>
        <v>0.70000000000001172</v>
      </c>
      <c r="E290" s="16">
        <f t="shared" si="9"/>
        <v>1.4000000000000234</v>
      </c>
    </row>
    <row r="291" spans="1:5">
      <c r="A291" s="14">
        <v>45971</v>
      </c>
      <c r="B291" s="15">
        <v>3.5920000000000001</v>
      </c>
      <c r="C291" s="15">
        <v>4.117</v>
      </c>
      <c r="D291" s="16">
        <f t="shared" si="8"/>
        <v>2.8999999999999915</v>
      </c>
      <c r="E291" s="16">
        <f t="shared" si="9"/>
        <v>1.9000000000000128</v>
      </c>
    </row>
    <row r="292" spans="1:5">
      <c r="A292" s="14">
        <v>45972</v>
      </c>
      <c r="B292" s="15">
        <v>3.5920000000000001</v>
      </c>
      <c r="C292" s="15">
        <v>4.117</v>
      </c>
      <c r="D292" s="16">
        <f t="shared" si="8"/>
        <v>0</v>
      </c>
      <c r="E292" s="16">
        <f t="shared" si="9"/>
        <v>0</v>
      </c>
    </row>
    <row r="293" spans="1:5">
      <c r="A293" s="14">
        <v>45973</v>
      </c>
      <c r="B293" s="15">
        <v>3.57</v>
      </c>
      <c r="C293" s="15">
        <v>4.07</v>
      </c>
      <c r="D293" s="16">
        <f t="shared" si="8"/>
        <v>-2.2000000000000242</v>
      </c>
      <c r="E293" s="16">
        <f t="shared" si="9"/>
        <v>-4.6999999999999709</v>
      </c>
    </row>
    <row r="294" spans="1:5">
      <c r="A294" s="14">
        <v>45974</v>
      </c>
      <c r="B294" s="15">
        <v>3.5920000000000001</v>
      </c>
      <c r="C294" s="15">
        <v>4.12</v>
      </c>
      <c r="D294" s="16">
        <f t="shared" si="8"/>
        <v>2.2000000000000242</v>
      </c>
      <c r="E294" s="16">
        <f t="shared" si="9"/>
        <v>4.9999999999999822</v>
      </c>
    </row>
    <row r="295" spans="1:5">
      <c r="A295" s="14">
        <v>45975</v>
      </c>
      <c r="B295" s="15">
        <v>3.6080000000000001</v>
      </c>
      <c r="C295" s="15">
        <v>4.149</v>
      </c>
      <c r="D295" s="16">
        <f t="shared" si="8"/>
        <v>1.6000000000000014</v>
      </c>
      <c r="E295" s="16">
        <f t="shared" si="9"/>
        <v>2.8999999999999915</v>
      </c>
    </row>
    <row r="296" spans="1:5">
      <c r="A296" s="14">
        <v>45978</v>
      </c>
      <c r="B296" s="15">
        <v>3.6110000000000002</v>
      </c>
      <c r="C296" s="15">
        <v>4.1399999999999997</v>
      </c>
      <c r="D296" s="16">
        <f t="shared" si="8"/>
        <v>0.30000000000001137</v>
      </c>
      <c r="E296" s="16">
        <f t="shared" si="9"/>
        <v>-0.90000000000003411</v>
      </c>
    </row>
    <row r="297" spans="1:5">
      <c r="A297" s="14">
        <v>45979</v>
      </c>
      <c r="B297" s="15">
        <v>3.5739999999999998</v>
      </c>
      <c r="C297" s="15">
        <v>4.1139999999999999</v>
      </c>
      <c r="D297" s="16">
        <f t="shared" si="8"/>
        <v>-3.7000000000000366</v>
      </c>
      <c r="E297" s="16">
        <f t="shared" si="9"/>
        <v>-2.5999999999999801</v>
      </c>
    </row>
    <row r="298" spans="1:5">
      <c r="A298" s="14">
        <v>45980</v>
      </c>
      <c r="B298" s="15">
        <v>3.593</v>
      </c>
      <c r="C298" s="15">
        <v>4.1379999999999999</v>
      </c>
      <c r="D298" s="16">
        <f t="shared" si="8"/>
        <v>1.9000000000000128</v>
      </c>
      <c r="E298" s="16">
        <f t="shared" si="9"/>
        <v>2.4000000000000021</v>
      </c>
    </row>
    <row r="299" spans="1:5">
      <c r="A299" s="14">
        <v>45981</v>
      </c>
      <c r="B299" s="15">
        <v>3.5339999999999998</v>
      </c>
      <c r="C299" s="15">
        <v>4.085</v>
      </c>
      <c r="D299" s="16">
        <f t="shared" si="8"/>
        <v>-5.9000000000000163</v>
      </c>
      <c r="E299" s="16">
        <f t="shared" si="9"/>
        <v>-5.2999999999999936</v>
      </c>
    </row>
    <row r="300" spans="1:5">
      <c r="A300" s="14">
        <v>45982</v>
      </c>
      <c r="B300" s="15">
        <v>3.51</v>
      </c>
      <c r="C300" s="15">
        <v>4.0650000000000004</v>
      </c>
      <c r="D300" s="16">
        <f t="shared" si="8"/>
        <v>-2.4000000000000021</v>
      </c>
      <c r="E300" s="16">
        <f t="shared" si="9"/>
        <v>-1.9999999999999574</v>
      </c>
    </row>
    <row r="301" spans="1:5">
      <c r="A301" s="14">
        <v>45985</v>
      </c>
      <c r="B301" s="15">
        <v>3.4980000000000002</v>
      </c>
      <c r="C301" s="15">
        <v>4.0259999999999998</v>
      </c>
      <c r="D301" s="16">
        <f t="shared" si="8"/>
        <v>-1.1999999999999567</v>
      </c>
      <c r="E301" s="16">
        <f t="shared" si="9"/>
        <v>-3.900000000000059</v>
      </c>
    </row>
    <row r="302" spans="1:5">
      <c r="A302" s="14">
        <v>45986</v>
      </c>
      <c r="B302" s="15">
        <v>3.46</v>
      </c>
      <c r="C302" s="15">
        <v>3.9969999999999999</v>
      </c>
      <c r="D302" s="16">
        <f t="shared" si="8"/>
        <v>-3.8000000000000256</v>
      </c>
      <c r="E302" s="16">
        <f t="shared" si="9"/>
        <v>-2.8999999999999915</v>
      </c>
    </row>
    <row r="303" spans="1:5">
      <c r="A303" s="14">
        <v>45987</v>
      </c>
      <c r="B303" s="15">
        <v>3.4769999999999999</v>
      </c>
      <c r="C303" s="15">
        <v>3.9950000000000001</v>
      </c>
      <c r="D303" s="16">
        <f t="shared" si="8"/>
        <v>1.6999999999999904</v>
      </c>
      <c r="E303" s="16">
        <f t="shared" si="9"/>
        <v>-0.19999999999997797</v>
      </c>
    </row>
    <row r="304" spans="1:5">
      <c r="A304" s="14">
        <v>45988</v>
      </c>
      <c r="B304" s="15">
        <v>3.4769999999999999</v>
      </c>
      <c r="C304" s="15">
        <v>3.9950000000000001</v>
      </c>
      <c r="D304" s="16">
        <f t="shared" si="8"/>
        <v>0</v>
      </c>
      <c r="E304" s="16">
        <f t="shared" si="9"/>
        <v>0</v>
      </c>
    </row>
    <row r="305" spans="1:5">
      <c r="A305" s="14">
        <v>45989</v>
      </c>
      <c r="B305" s="15">
        <v>3.4910000000000001</v>
      </c>
      <c r="C305" s="15">
        <v>4.0149999999999997</v>
      </c>
      <c r="D305" s="16">
        <f t="shared" si="8"/>
        <v>1.4000000000000234</v>
      </c>
      <c r="E305" s="16">
        <f t="shared" si="9"/>
        <v>1.9999999999999574</v>
      </c>
    </row>
    <row r="306" spans="1:5">
      <c r="A306" s="14">
        <v>45992</v>
      </c>
      <c r="B306" s="15">
        <v>3.5310000000000001</v>
      </c>
      <c r="C306" s="15">
        <v>4.0869999999999997</v>
      </c>
      <c r="D306" s="16">
        <f t="shared" si="8"/>
        <v>4.0000000000000036</v>
      </c>
      <c r="E306" s="16">
        <f t="shared" si="9"/>
        <v>7.2000000000000064</v>
      </c>
    </row>
    <row r="307" spans="1:5">
      <c r="A307" s="14">
        <v>45993</v>
      </c>
      <c r="B307" s="15">
        <v>3.51</v>
      </c>
      <c r="C307" s="15">
        <v>4.0869999999999997</v>
      </c>
      <c r="D307" s="16">
        <f t="shared" si="8"/>
        <v>-2.1000000000000352</v>
      </c>
      <c r="E307" s="16">
        <f t="shared" si="9"/>
        <v>0</v>
      </c>
    </row>
    <row r="308" spans="1:5">
      <c r="A308" s="14">
        <v>45994</v>
      </c>
      <c r="B308" s="15">
        <v>3.4860000000000002</v>
      </c>
      <c r="C308" s="15">
        <v>4.0640000000000001</v>
      </c>
      <c r="D308" s="16">
        <f t="shared" si="8"/>
        <v>-2.3999999999999577</v>
      </c>
      <c r="E308" s="16">
        <f t="shared" si="9"/>
        <v>-2.2999999999999687</v>
      </c>
    </row>
    <row r="309" spans="1:5">
      <c r="A309" s="14">
        <v>45995</v>
      </c>
      <c r="B309" s="15">
        <v>3.524</v>
      </c>
      <c r="C309" s="15">
        <v>4.0990000000000002</v>
      </c>
      <c r="D309" s="16">
        <f t="shared" si="8"/>
        <v>3.7999999999999812</v>
      </c>
      <c r="E309" s="16">
        <f t="shared" si="9"/>
        <v>3.5000000000000142</v>
      </c>
    </row>
    <row r="310" spans="1:5">
      <c r="A310" s="14">
        <v>45996</v>
      </c>
      <c r="B310" s="15">
        <v>3.5609999999999999</v>
      </c>
      <c r="C310" s="15">
        <v>4.1360000000000001</v>
      </c>
      <c r="D310" s="16">
        <f t="shared" si="8"/>
        <v>3.6999999999999922</v>
      </c>
      <c r="E310" s="16">
        <f t="shared" si="9"/>
        <v>3.6999999999999922</v>
      </c>
    </row>
    <row r="311" spans="1:5">
      <c r="A311" s="14">
        <v>45999</v>
      </c>
      <c r="B311" s="15">
        <v>3.5760000000000001</v>
      </c>
      <c r="C311" s="15">
        <v>4.165</v>
      </c>
      <c r="D311" s="16">
        <f t="shared" si="8"/>
        <v>1.5000000000000124</v>
      </c>
      <c r="E311" s="16">
        <f t="shared" si="9"/>
        <v>2.8999999999999915</v>
      </c>
    </row>
    <row r="312" spans="1:5">
      <c r="A312" s="14">
        <v>46000</v>
      </c>
      <c r="B312" s="15">
        <v>3.617</v>
      </c>
      <c r="C312" s="15">
        <v>4.1890000000000001</v>
      </c>
      <c r="D312" s="16">
        <f t="shared" si="8"/>
        <v>4.0999999999999925</v>
      </c>
      <c r="E312" s="16">
        <f t="shared" si="9"/>
        <v>2.4000000000000021</v>
      </c>
    </row>
    <row r="313" spans="1:5">
      <c r="A313" s="14">
        <v>46001</v>
      </c>
      <c r="B313" s="15">
        <v>3.5390000000000001</v>
      </c>
      <c r="C313" s="15">
        <v>4.149</v>
      </c>
      <c r="D313" s="16">
        <f t="shared" si="8"/>
        <v>-7.7999999999999847</v>
      </c>
      <c r="E313" s="16">
        <f t="shared" si="9"/>
        <v>-4.0000000000000036</v>
      </c>
    </row>
    <row r="314" spans="1:5">
      <c r="A314" s="14">
        <v>46002</v>
      </c>
      <c r="B314" s="15">
        <v>3.5409999999999999</v>
      </c>
      <c r="C314" s="15">
        <v>4.1580000000000004</v>
      </c>
      <c r="D314" s="16">
        <f t="shared" si="8"/>
        <v>0.19999999999997797</v>
      </c>
      <c r="E314" s="16">
        <f t="shared" si="9"/>
        <v>0.90000000000003411</v>
      </c>
    </row>
    <row r="315" spans="1:5">
      <c r="A315" s="14">
        <v>46003</v>
      </c>
      <c r="B315" s="15">
        <v>3.5230000000000001</v>
      </c>
      <c r="C315" s="15">
        <v>4.1849999999999996</v>
      </c>
      <c r="D315" s="16">
        <f t="shared" si="8"/>
        <v>-1.7999999999999794</v>
      </c>
      <c r="E315" s="16">
        <f t="shared" si="9"/>
        <v>2.6999999999999247</v>
      </c>
    </row>
    <row r="316" spans="1:5">
      <c r="A316" s="14">
        <v>46006</v>
      </c>
      <c r="B316" s="15">
        <v>3.5030000000000001</v>
      </c>
      <c r="C316" s="15">
        <v>4.1740000000000004</v>
      </c>
      <c r="D316" s="16">
        <f t="shared" si="8"/>
        <v>-2.0000000000000018</v>
      </c>
      <c r="E316" s="16">
        <f t="shared" si="9"/>
        <v>-1.0999999999999233</v>
      </c>
    </row>
    <row r="317" spans="1:5">
      <c r="A317" s="14">
        <v>46007</v>
      </c>
      <c r="B317" s="15">
        <v>3.488</v>
      </c>
      <c r="C317" s="15">
        <v>4.1459999999999999</v>
      </c>
      <c r="D317" s="16">
        <f t="shared" si="8"/>
        <v>-1.5000000000000124</v>
      </c>
      <c r="E317" s="16">
        <f t="shared" si="9"/>
        <v>-2.8000000000000469</v>
      </c>
    </row>
    <row r="318" spans="1:5">
      <c r="A318" s="14">
        <v>46008</v>
      </c>
      <c r="B318" s="15">
        <v>3.484</v>
      </c>
      <c r="C318" s="15">
        <v>4.1539999999999999</v>
      </c>
      <c r="D318" s="16">
        <f t="shared" si="8"/>
        <v>-0.40000000000000036</v>
      </c>
      <c r="E318" s="16">
        <f t="shared" si="9"/>
        <v>0.80000000000000071</v>
      </c>
    </row>
    <row r="319" spans="1:5">
      <c r="A319" s="14">
        <v>46009</v>
      </c>
      <c r="B319" s="15">
        <v>3.4609999999999999</v>
      </c>
      <c r="C319" s="15">
        <v>4.1230000000000002</v>
      </c>
      <c r="D319" s="16">
        <f t="shared" si="8"/>
        <v>-2.3000000000000131</v>
      </c>
      <c r="E319" s="16">
        <f t="shared" si="9"/>
        <v>-3.0999999999999694</v>
      </c>
    </row>
    <row r="320" spans="1:5">
      <c r="A320" s="14">
        <v>46010</v>
      </c>
      <c r="B320" s="15">
        <v>3.484</v>
      </c>
      <c r="C320" s="15">
        <v>4.1479999999999997</v>
      </c>
      <c r="D320" s="16">
        <f t="shared" si="8"/>
        <v>2.3000000000000131</v>
      </c>
      <c r="E320" s="16">
        <f t="shared" si="9"/>
        <v>2.4999999999999467</v>
      </c>
    </row>
    <row r="321" spans="1:5">
      <c r="A321" s="14">
        <v>46013</v>
      </c>
      <c r="B321" s="15">
        <v>3.508</v>
      </c>
      <c r="C321" s="15">
        <v>4.165</v>
      </c>
      <c r="D321" s="16">
        <f t="shared" si="8"/>
        <v>2.4000000000000021</v>
      </c>
      <c r="E321" s="16">
        <f t="shared" si="9"/>
        <v>1.7000000000000348</v>
      </c>
    </row>
    <row r="322" spans="1:5">
      <c r="A322" s="14">
        <v>46014</v>
      </c>
      <c r="B322" s="15">
        <v>3.5329999999999999</v>
      </c>
      <c r="C322" s="15">
        <v>4.165</v>
      </c>
      <c r="D322" s="16">
        <f t="shared" si="8"/>
        <v>2.4999999999999911</v>
      </c>
      <c r="E322" s="16">
        <f t="shared" si="9"/>
        <v>0</v>
      </c>
    </row>
    <row r="323" spans="1:5">
      <c r="A323" s="14">
        <v>46015</v>
      </c>
      <c r="B323" s="15">
        <v>3.5059999999999998</v>
      </c>
      <c r="C323" s="15">
        <v>4.1360000000000001</v>
      </c>
      <c r="D323" s="16">
        <f t="shared" ref="D323:D386" si="10">100*(B323-B322)</f>
        <v>-2.7000000000000135</v>
      </c>
      <c r="E323" s="16">
        <f t="shared" ref="E323:E386" si="11">100*(C323-C322)</f>
        <v>-2.8999999999999915</v>
      </c>
    </row>
    <row r="324" spans="1:5">
      <c r="A324" s="14">
        <v>46016</v>
      </c>
      <c r="B324" s="15">
        <v>3.5059999999999998</v>
      </c>
      <c r="C324" s="15">
        <v>4.1360000000000001</v>
      </c>
      <c r="D324" s="16">
        <f t="shared" si="10"/>
        <v>0</v>
      </c>
      <c r="E324" s="16">
        <f t="shared" si="11"/>
        <v>0</v>
      </c>
    </row>
    <row r="325" spans="1:5">
      <c r="A325" s="14">
        <v>46017</v>
      </c>
      <c r="B325" s="15">
        <v>3.48</v>
      </c>
      <c r="C325" s="15">
        <v>4.1289999999999996</v>
      </c>
      <c r="D325" s="16">
        <f t="shared" si="10"/>
        <v>-2.5999999999999801</v>
      </c>
      <c r="E325" s="16">
        <f t="shared" si="11"/>
        <v>-0.70000000000005613</v>
      </c>
    </row>
    <row r="326" spans="1:5">
      <c r="A326" s="14">
        <v>46020</v>
      </c>
      <c r="B326" s="15">
        <v>3.456</v>
      </c>
      <c r="C326" s="15">
        <v>4.1109999999999998</v>
      </c>
      <c r="D326" s="16">
        <f t="shared" si="10"/>
        <v>-2.4000000000000021</v>
      </c>
      <c r="E326" s="16">
        <f t="shared" si="11"/>
        <v>-1.7999999999999794</v>
      </c>
    </row>
    <row r="327" spans="1:5">
      <c r="A327" s="14">
        <v>46021</v>
      </c>
      <c r="B327" s="15">
        <v>3.4489999999999998</v>
      </c>
      <c r="C327" s="15">
        <v>4.1230000000000002</v>
      </c>
      <c r="D327" s="16">
        <f t="shared" si="10"/>
        <v>-0.70000000000001172</v>
      </c>
      <c r="E327" s="16">
        <f t="shared" si="11"/>
        <v>1.2000000000000455</v>
      </c>
    </row>
    <row r="328" spans="1:5">
      <c r="A328" s="14">
        <v>46022</v>
      </c>
      <c r="B328" s="15">
        <v>3.4750000000000001</v>
      </c>
      <c r="C328" s="15">
        <v>4.1689999999999996</v>
      </c>
      <c r="D328" s="16">
        <f t="shared" si="10"/>
        <v>2.6000000000000245</v>
      </c>
      <c r="E328" s="16">
        <f t="shared" si="11"/>
        <v>4.5999999999999375</v>
      </c>
    </row>
    <row r="329" spans="1:5">
      <c r="A329" s="14">
        <v>46023</v>
      </c>
      <c r="B329" s="15">
        <v>3.4750000000000001</v>
      </c>
      <c r="C329" s="15">
        <v>4.1689999999999996</v>
      </c>
      <c r="D329" s="16">
        <f t="shared" si="10"/>
        <v>0</v>
      </c>
      <c r="E329" s="16">
        <f t="shared" si="11"/>
        <v>0</v>
      </c>
    </row>
    <row r="330" spans="1:5">
      <c r="A330" s="14">
        <v>46024</v>
      </c>
      <c r="B330" s="15">
        <v>3.4740000000000002</v>
      </c>
      <c r="C330" s="15">
        <v>4.1920000000000002</v>
      </c>
      <c r="D330" s="16">
        <f t="shared" si="10"/>
        <v>-9.9999999999988987E-2</v>
      </c>
      <c r="E330" s="16">
        <f t="shared" si="11"/>
        <v>2.3000000000000576</v>
      </c>
    </row>
    <row r="331" spans="1:5">
      <c r="A331" s="14">
        <v>46027</v>
      </c>
      <c r="B331" s="15">
        <v>3.452</v>
      </c>
      <c r="C331" s="15">
        <v>4.1619999999999999</v>
      </c>
      <c r="D331" s="16">
        <f t="shared" si="10"/>
        <v>-2.2000000000000242</v>
      </c>
      <c r="E331" s="16">
        <f t="shared" si="11"/>
        <v>-3.0000000000000249</v>
      </c>
    </row>
    <row r="332" spans="1:5">
      <c r="A332" s="14">
        <v>46028</v>
      </c>
      <c r="B332" s="15">
        <v>3.464</v>
      </c>
      <c r="C332" s="15">
        <v>4.1740000000000004</v>
      </c>
      <c r="D332" s="16">
        <f t="shared" si="10"/>
        <v>1.2000000000000011</v>
      </c>
      <c r="E332" s="16">
        <f t="shared" si="11"/>
        <v>1.2000000000000455</v>
      </c>
    </row>
    <row r="333" spans="1:5">
      <c r="A333" s="14">
        <v>46029</v>
      </c>
      <c r="B333" s="15">
        <v>3.472</v>
      </c>
      <c r="C333" s="15">
        <v>4.1500000000000004</v>
      </c>
      <c r="D333" s="16">
        <f t="shared" si="10"/>
        <v>0.80000000000000071</v>
      </c>
      <c r="E333" s="16">
        <f t="shared" si="11"/>
        <v>-2.4000000000000021</v>
      </c>
    </row>
    <row r="334" spans="1:5">
      <c r="A334" s="14">
        <v>46030</v>
      </c>
      <c r="B334" s="15">
        <v>3.4889999999999999</v>
      </c>
      <c r="C334" s="15">
        <v>4.1680000000000001</v>
      </c>
      <c r="D334" s="16">
        <f t="shared" si="10"/>
        <v>1.6999999999999904</v>
      </c>
      <c r="E334" s="16">
        <f t="shared" si="11"/>
        <v>1.7999999999999794</v>
      </c>
    </row>
    <row r="335" spans="1:5">
      <c r="A335" s="14">
        <v>46031</v>
      </c>
      <c r="B335" s="15">
        <v>3.5329999999999999</v>
      </c>
      <c r="C335" s="15">
        <v>4.1660000000000004</v>
      </c>
      <c r="D335" s="16">
        <f t="shared" si="10"/>
        <v>4.4000000000000039</v>
      </c>
      <c r="E335" s="16">
        <f t="shared" si="11"/>
        <v>-0.19999999999997797</v>
      </c>
    </row>
    <row r="336" spans="1:5">
      <c r="A336" s="14">
        <v>46034</v>
      </c>
      <c r="B336" s="15">
        <v>3.5350000000000001</v>
      </c>
      <c r="C336" s="15">
        <v>4.1769999999999996</v>
      </c>
      <c r="D336" s="16">
        <f t="shared" si="10"/>
        <v>0.20000000000002238</v>
      </c>
      <c r="E336" s="16">
        <f t="shared" si="11"/>
        <v>1.0999999999999233</v>
      </c>
    </row>
    <row r="337" spans="1:5">
      <c r="A337" s="14">
        <v>46035</v>
      </c>
      <c r="B337" s="15">
        <v>3.5350000000000001</v>
      </c>
      <c r="C337" s="15">
        <v>4.18</v>
      </c>
      <c r="D337" s="16">
        <f t="shared" si="10"/>
        <v>0</v>
      </c>
      <c r="E337" s="16">
        <f t="shared" si="11"/>
        <v>0.30000000000001137</v>
      </c>
    </row>
    <row r="338" spans="1:5">
      <c r="A338" s="14">
        <v>46036</v>
      </c>
      <c r="B338" s="15">
        <v>3.512</v>
      </c>
      <c r="C338" s="15">
        <v>4.133</v>
      </c>
      <c r="D338" s="16">
        <f t="shared" si="10"/>
        <v>-2.3000000000000131</v>
      </c>
      <c r="E338" s="16">
        <f t="shared" si="11"/>
        <v>-4.6999999999999709</v>
      </c>
    </row>
    <row r="339" spans="1:5">
      <c r="A339" s="14">
        <v>46037</v>
      </c>
      <c r="B339" s="15">
        <v>3.5659999999999998</v>
      </c>
      <c r="C339" s="15">
        <v>4.1710000000000003</v>
      </c>
      <c r="D339" s="16">
        <f t="shared" si="10"/>
        <v>5.3999999999999826</v>
      </c>
      <c r="E339" s="16">
        <f t="shared" si="11"/>
        <v>3.8000000000000256</v>
      </c>
    </row>
    <row r="340" spans="1:5">
      <c r="A340" s="14">
        <v>46038</v>
      </c>
      <c r="B340" s="15">
        <v>3.5880000000000001</v>
      </c>
      <c r="C340" s="15">
        <v>4.2240000000000002</v>
      </c>
      <c r="D340" s="16">
        <f t="shared" si="10"/>
        <v>2.2000000000000242</v>
      </c>
      <c r="E340" s="16">
        <f t="shared" si="11"/>
        <v>5.2999999999999936</v>
      </c>
    </row>
    <row r="341" spans="1:5">
      <c r="A341" s="14">
        <v>46041</v>
      </c>
      <c r="B341" s="15">
        <v>3.5880000000000001</v>
      </c>
      <c r="C341" s="15">
        <v>4.2240000000000002</v>
      </c>
      <c r="D341" s="16">
        <f t="shared" si="10"/>
        <v>0</v>
      </c>
      <c r="E341" s="16">
        <f t="shared" si="11"/>
        <v>0</v>
      </c>
    </row>
    <row r="342" spans="1:5">
      <c r="A342" s="14">
        <v>46042</v>
      </c>
      <c r="B342" s="15">
        <v>3.5979999999999999</v>
      </c>
      <c r="C342" s="15">
        <v>4.2939999999999996</v>
      </c>
      <c r="D342" s="16">
        <f t="shared" si="10"/>
        <v>0.99999999999997868</v>
      </c>
      <c r="E342" s="16">
        <f t="shared" si="11"/>
        <v>6.9999999999999396</v>
      </c>
    </row>
    <row r="343" spans="1:5">
      <c r="A343" s="14">
        <v>46043</v>
      </c>
      <c r="B343" s="15">
        <v>3.5870000000000002</v>
      </c>
      <c r="C343" s="15">
        <v>4.2439999999999998</v>
      </c>
      <c r="D343" s="16">
        <f t="shared" si="10"/>
        <v>-1.0999999999999677</v>
      </c>
      <c r="E343" s="16">
        <f t="shared" si="11"/>
        <v>-4.9999999999999822</v>
      </c>
    </row>
    <row r="344" spans="1:5">
      <c r="A344" s="14">
        <v>46044</v>
      </c>
      <c r="B344" s="15">
        <v>3.6070000000000002</v>
      </c>
      <c r="C344" s="15">
        <v>4.2460000000000004</v>
      </c>
      <c r="D344" s="16">
        <f t="shared" si="10"/>
        <v>2.0000000000000018</v>
      </c>
      <c r="E344" s="16">
        <f t="shared" si="11"/>
        <v>0.20000000000006679</v>
      </c>
    </row>
    <row r="345" spans="1:5">
      <c r="A345" s="14">
        <v>46045</v>
      </c>
      <c r="B345" s="15">
        <v>3.5950000000000002</v>
      </c>
      <c r="C345" s="15">
        <v>4.226</v>
      </c>
      <c r="D345" s="16">
        <f t="shared" si="10"/>
        <v>-1.2000000000000011</v>
      </c>
      <c r="E345" s="16">
        <f t="shared" si="11"/>
        <v>-2.0000000000000462</v>
      </c>
    </row>
    <row r="346" spans="1:5">
      <c r="A346" s="14">
        <v>46048</v>
      </c>
      <c r="B346" s="15">
        <v>3.5910000000000002</v>
      </c>
      <c r="C346" s="15">
        <v>4.2130000000000001</v>
      </c>
      <c r="D346" s="16">
        <f t="shared" si="10"/>
        <v>-0.40000000000000036</v>
      </c>
      <c r="E346" s="16">
        <f t="shared" si="11"/>
        <v>-1.2999999999999901</v>
      </c>
    </row>
    <row r="347" spans="1:5">
      <c r="A347" s="14">
        <v>46049</v>
      </c>
      <c r="B347" s="15">
        <v>3.5739999999999998</v>
      </c>
      <c r="C347" s="15">
        <v>4.2450000000000001</v>
      </c>
      <c r="D347" s="16">
        <f t="shared" si="10"/>
        <v>-1.7000000000000348</v>
      </c>
      <c r="E347" s="16">
        <f t="shared" si="11"/>
        <v>3.2000000000000028</v>
      </c>
    </row>
    <row r="348" spans="1:5">
      <c r="A348" s="14">
        <v>46050</v>
      </c>
      <c r="B348" s="15">
        <v>3.573</v>
      </c>
      <c r="C348" s="15">
        <v>4.2439999999999998</v>
      </c>
      <c r="D348" s="16">
        <f t="shared" si="10"/>
        <v>-9.9999999999988987E-2</v>
      </c>
      <c r="E348" s="16">
        <f t="shared" si="11"/>
        <v>-0.1000000000000334</v>
      </c>
    </row>
    <row r="349" spans="1:5">
      <c r="A349" s="14">
        <v>46051</v>
      </c>
      <c r="B349" s="15">
        <v>3.5609999999999999</v>
      </c>
      <c r="C349" s="15">
        <v>4.2329999999999997</v>
      </c>
      <c r="D349" s="16">
        <f t="shared" si="10"/>
        <v>-1.2000000000000011</v>
      </c>
      <c r="E349" s="16">
        <f t="shared" si="11"/>
        <v>-1.1000000000000121</v>
      </c>
    </row>
    <row r="350" spans="1:5">
      <c r="A350" s="14">
        <v>46052</v>
      </c>
      <c r="B350" s="15">
        <v>3.524</v>
      </c>
      <c r="C350" s="15">
        <v>4.2370000000000001</v>
      </c>
      <c r="D350" s="16">
        <f t="shared" si="10"/>
        <v>-3.6999999999999922</v>
      </c>
      <c r="E350" s="16">
        <f t="shared" si="11"/>
        <v>0.40000000000004476</v>
      </c>
    </row>
    <row r="351" spans="1:5">
      <c r="A351" s="14">
        <v>46055</v>
      </c>
      <c r="B351" s="15">
        <v>3.573</v>
      </c>
      <c r="C351" s="15">
        <v>4.2789999999999999</v>
      </c>
      <c r="D351" s="16">
        <f t="shared" si="10"/>
        <v>4.8999999999999932</v>
      </c>
      <c r="E351" s="16">
        <f t="shared" si="11"/>
        <v>4.1999999999999815</v>
      </c>
    </row>
    <row r="352" spans="1:5">
      <c r="A352" s="14">
        <v>46056</v>
      </c>
      <c r="B352" s="15">
        <v>3.5710000000000002</v>
      </c>
      <c r="C352" s="15">
        <v>4.266</v>
      </c>
      <c r="D352" s="16">
        <f t="shared" si="10"/>
        <v>-0.19999999999997797</v>
      </c>
      <c r="E352" s="16">
        <f t="shared" si="11"/>
        <v>-1.2999999999999901</v>
      </c>
    </row>
    <row r="353" spans="1:5">
      <c r="A353" s="14">
        <v>46057</v>
      </c>
      <c r="B353" s="15">
        <v>3.5550000000000002</v>
      </c>
      <c r="C353" s="15">
        <v>4.2759999999999998</v>
      </c>
      <c r="D353" s="16">
        <f t="shared" si="10"/>
        <v>-1.6000000000000014</v>
      </c>
      <c r="E353" s="16">
        <f t="shared" si="11"/>
        <v>0.99999999999997868</v>
      </c>
    </row>
    <row r="354" spans="1:5">
      <c r="A354" s="14">
        <v>46058</v>
      </c>
      <c r="B354" s="15">
        <v>3.452</v>
      </c>
      <c r="C354" s="15">
        <v>4.181</v>
      </c>
      <c r="D354" s="16">
        <f t="shared" si="10"/>
        <v>-10.30000000000002</v>
      </c>
      <c r="E354" s="16">
        <f t="shared" si="11"/>
        <v>-9.4999999999999751</v>
      </c>
    </row>
    <row r="355" spans="1:5">
      <c r="A355" s="14">
        <v>46059</v>
      </c>
      <c r="B355" s="15">
        <v>3.5</v>
      </c>
      <c r="C355" s="15">
        <v>4.2080000000000002</v>
      </c>
      <c r="D355" s="16">
        <f t="shared" si="10"/>
        <v>4.8000000000000043</v>
      </c>
      <c r="E355" s="16">
        <f t="shared" si="11"/>
        <v>2.7000000000000135</v>
      </c>
    </row>
    <row r="356" spans="1:5">
      <c r="A356" s="14">
        <v>46062</v>
      </c>
      <c r="B356" s="15">
        <v>3.4870000000000001</v>
      </c>
      <c r="C356" s="15">
        <v>4.2030000000000003</v>
      </c>
      <c r="D356" s="16">
        <f t="shared" si="10"/>
        <v>-1.2999999999999901</v>
      </c>
      <c r="E356" s="16">
        <f t="shared" si="11"/>
        <v>-0.49999999999998934</v>
      </c>
    </row>
    <row r="357" spans="1:5">
      <c r="A357" s="14">
        <v>46063</v>
      </c>
      <c r="B357" s="15">
        <v>3.4540000000000002</v>
      </c>
      <c r="C357" s="15">
        <v>4.1449999999999996</v>
      </c>
      <c r="D357" s="16">
        <f t="shared" si="10"/>
        <v>-3.2999999999999918</v>
      </c>
      <c r="E357" s="16">
        <f t="shared" si="11"/>
        <v>-5.8000000000000718</v>
      </c>
    </row>
    <row r="358" spans="1:5">
      <c r="A358" s="14">
        <v>46064</v>
      </c>
      <c r="B358" s="15">
        <v>3.512</v>
      </c>
      <c r="C358" s="15">
        <v>4.173</v>
      </c>
      <c r="D358" s="16">
        <f t="shared" si="10"/>
        <v>5.7999999999999829</v>
      </c>
      <c r="E358" s="16">
        <f t="shared" si="11"/>
        <v>2.8000000000000469</v>
      </c>
    </row>
    <row r="359" spans="1:5">
      <c r="A359" s="14">
        <v>46065</v>
      </c>
      <c r="B359" s="15">
        <v>3.4569999999999999</v>
      </c>
      <c r="C359" s="15">
        <v>4.0999999999999996</v>
      </c>
      <c r="D359" s="16">
        <f t="shared" si="10"/>
        <v>-5.500000000000016</v>
      </c>
      <c r="E359" s="16">
        <f t="shared" si="11"/>
        <v>-7.3000000000000398</v>
      </c>
    </row>
    <row r="360" spans="1:5">
      <c r="A360" s="14">
        <v>46066</v>
      </c>
      <c r="B360" s="15">
        <v>3.4089999999999998</v>
      </c>
      <c r="C360" s="15">
        <v>4.0490000000000004</v>
      </c>
      <c r="D360" s="16">
        <f t="shared" si="10"/>
        <v>-4.8000000000000043</v>
      </c>
      <c r="E360" s="16">
        <f t="shared" si="11"/>
        <v>-5.0999999999999268</v>
      </c>
    </row>
    <row r="361" spans="1:5">
      <c r="A361" s="14">
        <v>46069</v>
      </c>
      <c r="B361" s="15">
        <v>3.4089999999999998</v>
      </c>
      <c r="C361" s="15">
        <v>4.0490000000000004</v>
      </c>
      <c r="D361" s="16">
        <f t="shared" si="10"/>
        <v>0</v>
      </c>
      <c r="E361" s="16">
        <f t="shared" si="11"/>
        <v>0</v>
      </c>
    </row>
    <row r="362" spans="1:5">
      <c r="A362" s="14">
        <v>46070</v>
      </c>
      <c r="B362" s="15">
        <v>3.4359999999999999</v>
      </c>
      <c r="C362" s="15">
        <v>4.0599999999999996</v>
      </c>
      <c r="D362" s="16">
        <f t="shared" si="10"/>
        <v>2.7000000000000135</v>
      </c>
      <c r="E362" s="16">
        <f t="shared" si="11"/>
        <v>1.0999999999999233</v>
      </c>
    </row>
    <row r="363" spans="1:5">
      <c r="A363" s="14">
        <v>46071</v>
      </c>
      <c r="B363" s="15">
        <v>3.4630000000000001</v>
      </c>
      <c r="C363" s="15">
        <v>4.0839999999999996</v>
      </c>
      <c r="D363" s="16">
        <f t="shared" si="10"/>
        <v>2.7000000000000135</v>
      </c>
      <c r="E363" s="16">
        <f t="shared" si="11"/>
        <v>2.4000000000000021</v>
      </c>
    </row>
    <row r="364" spans="1:5">
      <c r="A364" s="14">
        <v>46072</v>
      </c>
      <c r="B364" s="15">
        <v>3.46</v>
      </c>
      <c r="C364" s="15">
        <v>4.0679999999999996</v>
      </c>
      <c r="D364" s="16">
        <f t="shared" si="10"/>
        <v>-0.30000000000001137</v>
      </c>
      <c r="E364" s="16">
        <f t="shared" si="11"/>
        <v>-1.6000000000000014</v>
      </c>
    </row>
    <row r="365" spans="1:5">
      <c r="A365" s="14">
        <v>46073</v>
      </c>
      <c r="B365" s="15">
        <v>3.4790000000000001</v>
      </c>
      <c r="C365" s="15">
        <v>4.085</v>
      </c>
      <c r="D365" s="16">
        <f t="shared" si="10"/>
        <v>1.9000000000000128</v>
      </c>
      <c r="E365" s="16">
        <f t="shared" si="11"/>
        <v>1.7000000000000348</v>
      </c>
    </row>
    <row r="366" spans="1:5">
      <c r="A366" s="14">
        <v>46076</v>
      </c>
      <c r="B366" s="15">
        <v>3.44</v>
      </c>
      <c r="C366" s="15">
        <v>4.0330000000000004</v>
      </c>
      <c r="D366" s="16">
        <f t="shared" si="10"/>
        <v>-3.9000000000000146</v>
      </c>
      <c r="E366" s="16">
        <f t="shared" si="11"/>
        <v>-5.1999999999999602</v>
      </c>
    </row>
    <row r="367" spans="1:5">
      <c r="A367" s="14">
        <v>46077</v>
      </c>
      <c r="B367" s="15">
        <v>3.4630000000000001</v>
      </c>
      <c r="C367" s="15">
        <v>4.0309999999999997</v>
      </c>
      <c r="D367" s="16">
        <f t="shared" si="10"/>
        <v>2.3000000000000131</v>
      </c>
      <c r="E367" s="16">
        <f t="shared" si="11"/>
        <v>-0.20000000000006679</v>
      </c>
    </row>
    <row r="368" spans="1:5">
      <c r="A368" s="14">
        <v>46078</v>
      </c>
      <c r="B368" s="15">
        <v>3.472</v>
      </c>
      <c r="C368" s="15">
        <v>4.0540000000000003</v>
      </c>
      <c r="D368" s="16">
        <f t="shared" si="10"/>
        <v>0.8999999999999897</v>
      </c>
      <c r="E368" s="16">
        <f t="shared" si="11"/>
        <v>2.3000000000000576</v>
      </c>
    </row>
    <row r="369" spans="1:5">
      <c r="A369" s="14">
        <v>46079</v>
      </c>
      <c r="B369" s="15">
        <v>3.431</v>
      </c>
      <c r="C369" s="15">
        <v>4.0049999999999999</v>
      </c>
      <c r="D369" s="16">
        <f t="shared" si="10"/>
        <v>-4.0999999999999925</v>
      </c>
      <c r="E369" s="16">
        <f t="shared" si="11"/>
        <v>-4.9000000000000377</v>
      </c>
    </row>
    <row r="370" spans="1:5">
      <c r="A370" s="14">
        <v>46080</v>
      </c>
      <c r="B370" s="15">
        <v>3.3780000000000001</v>
      </c>
      <c r="C370" s="15">
        <v>3.9409999999999998</v>
      </c>
      <c r="D370" s="16">
        <f t="shared" si="10"/>
        <v>-5.2999999999999936</v>
      </c>
      <c r="E370" s="16">
        <f t="shared" si="11"/>
        <v>-6.4000000000000057</v>
      </c>
    </row>
    <row r="371" spans="1:5">
      <c r="A371" s="14">
        <v>46083</v>
      </c>
      <c r="B371" s="15">
        <v>3.476</v>
      </c>
      <c r="C371" s="15">
        <v>4.0359999999999996</v>
      </c>
      <c r="D371" s="16">
        <f t="shared" si="10"/>
        <v>9.7999999999999865</v>
      </c>
      <c r="E371" s="16">
        <f t="shared" si="11"/>
        <v>9.4999999999999751</v>
      </c>
    </row>
    <row r="372" spans="1:5">
      <c r="A372" s="14">
        <v>46084</v>
      </c>
      <c r="B372" s="15">
        <v>3.5089999999999999</v>
      </c>
      <c r="C372" s="15">
        <v>4.0609999999999999</v>
      </c>
      <c r="D372" s="16">
        <f t="shared" si="10"/>
        <v>3.2999999999999918</v>
      </c>
      <c r="E372" s="16">
        <f t="shared" si="11"/>
        <v>2.5000000000000355</v>
      </c>
    </row>
    <row r="373" spans="1:5">
      <c r="A373" s="14">
        <v>46085</v>
      </c>
      <c r="B373" s="15">
        <v>3.55</v>
      </c>
      <c r="C373" s="15">
        <v>4.0979999999999999</v>
      </c>
      <c r="D373" s="16">
        <f t="shared" si="10"/>
        <v>4.0999999999999925</v>
      </c>
      <c r="E373" s="16">
        <f t="shared" si="11"/>
        <v>3.6999999999999922</v>
      </c>
    </row>
    <row r="374" spans="1:5">
      <c r="A374" s="14">
        <v>46086</v>
      </c>
      <c r="B374" s="15">
        <v>3.581</v>
      </c>
      <c r="C374" s="15">
        <v>4.1369999999999996</v>
      </c>
      <c r="D374" s="16">
        <f t="shared" si="10"/>
        <v>3.1000000000000139</v>
      </c>
      <c r="E374" s="16">
        <f t="shared" si="11"/>
        <v>3.8999999999999702</v>
      </c>
    </row>
    <row r="375" spans="1:5">
      <c r="A375" s="14">
        <v>46087</v>
      </c>
      <c r="B375" s="15">
        <v>3.5630000000000002</v>
      </c>
      <c r="C375" s="15">
        <v>4.1399999999999997</v>
      </c>
      <c r="D375" s="16">
        <f t="shared" si="10"/>
        <v>-1.7999999999999794</v>
      </c>
      <c r="E375" s="16">
        <f t="shared" si="11"/>
        <v>0.30000000000001137</v>
      </c>
    </row>
    <row r="376" spans="1:5">
      <c r="A376" s="14">
        <v>46090</v>
      </c>
      <c r="B376" s="15">
        <v>3.5390000000000001</v>
      </c>
      <c r="C376" s="15">
        <v>4.0979999999999999</v>
      </c>
      <c r="D376" s="16">
        <f t="shared" si="10"/>
        <v>-2.4000000000000021</v>
      </c>
      <c r="E376" s="16">
        <f t="shared" si="11"/>
        <v>-4.1999999999999815</v>
      </c>
    </row>
    <row r="377" spans="1:5">
      <c r="A377" s="14">
        <v>46091</v>
      </c>
      <c r="B377" s="15">
        <v>3.593</v>
      </c>
      <c r="C377" s="15">
        <v>4.1580000000000004</v>
      </c>
      <c r="D377" s="16">
        <f t="shared" si="10"/>
        <v>5.3999999999999826</v>
      </c>
      <c r="E377" s="16">
        <f t="shared" si="11"/>
        <v>6.0000000000000497</v>
      </c>
    </row>
    <row r="378" spans="1:5">
      <c r="A378" s="14">
        <v>46092</v>
      </c>
      <c r="B378" s="15">
        <v>3.6539999999999999</v>
      </c>
      <c r="C378" s="15">
        <v>4.2320000000000002</v>
      </c>
      <c r="D378" s="16">
        <f t="shared" si="10"/>
        <v>6.0999999999999943</v>
      </c>
      <c r="E378" s="16">
        <f t="shared" si="11"/>
        <v>7.3999999999999844</v>
      </c>
    </row>
    <row r="379" spans="1:5">
      <c r="A379" s="14">
        <v>46093</v>
      </c>
      <c r="B379" s="15">
        <v>3.7440000000000002</v>
      </c>
      <c r="C379" s="15">
        <v>4.2629999999999999</v>
      </c>
      <c r="D379" s="16">
        <f t="shared" si="10"/>
        <v>9.0000000000000302</v>
      </c>
      <c r="E379" s="16">
        <f t="shared" si="11"/>
        <v>3.0999999999999694</v>
      </c>
    </row>
    <row r="380" spans="1:5">
      <c r="A380" s="14">
        <v>46094</v>
      </c>
      <c r="B380" s="15">
        <v>3.718</v>
      </c>
      <c r="C380" s="15">
        <v>4.2779999999999996</v>
      </c>
      <c r="D380" s="16">
        <f t="shared" si="10"/>
        <v>-2.6000000000000245</v>
      </c>
      <c r="E380" s="16">
        <f t="shared" si="11"/>
        <v>1.499999999999968</v>
      </c>
    </row>
    <row r="381" spans="1:5">
      <c r="A381" s="14">
        <v>46097</v>
      </c>
      <c r="B381" s="15">
        <v>3.6720000000000002</v>
      </c>
      <c r="C381" s="15">
        <v>4.218</v>
      </c>
      <c r="D381" s="16">
        <f t="shared" si="10"/>
        <v>-4.5999999999999819</v>
      </c>
      <c r="E381" s="16">
        <f t="shared" si="11"/>
        <v>-5.9999999999999609</v>
      </c>
    </row>
    <row r="382" spans="1:5">
      <c r="A382" s="14">
        <v>46098</v>
      </c>
      <c r="B382" s="15">
        <v>3.6760000000000002</v>
      </c>
      <c r="C382" s="15">
        <v>4.2</v>
      </c>
      <c r="D382" s="16">
        <f t="shared" si="10"/>
        <v>0.40000000000000036</v>
      </c>
      <c r="E382" s="16">
        <f t="shared" si="11"/>
        <v>-1.7999999999999794</v>
      </c>
    </row>
    <row r="383" spans="1:5">
      <c r="A383" s="14">
        <v>46099</v>
      </c>
      <c r="B383" s="15">
        <v>3.7770000000000001</v>
      </c>
      <c r="C383" s="15">
        <v>4.2670000000000003</v>
      </c>
      <c r="D383" s="16">
        <f t="shared" si="10"/>
        <v>10.099999999999998</v>
      </c>
      <c r="E383" s="16">
        <f t="shared" si="11"/>
        <v>6.7000000000000171</v>
      </c>
    </row>
    <row r="384" spans="1:5">
      <c r="A384" s="14">
        <v>46100</v>
      </c>
      <c r="B384" s="15">
        <v>3.7930000000000001</v>
      </c>
      <c r="C384" s="15">
        <v>4.2510000000000003</v>
      </c>
      <c r="D384" s="16">
        <f t="shared" si="10"/>
        <v>1.6000000000000014</v>
      </c>
      <c r="E384" s="16">
        <f t="shared" si="11"/>
        <v>-1.6000000000000014</v>
      </c>
    </row>
    <row r="385" spans="1:5">
      <c r="A385" s="14">
        <v>46101</v>
      </c>
      <c r="B385" s="15">
        <v>3.9020000000000001</v>
      </c>
      <c r="C385" s="15">
        <v>4.3819999999999997</v>
      </c>
      <c r="D385" s="16">
        <f t="shared" si="10"/>
        <v>10.899999999999999</v>
      </c>
      <c r="E385" s="16">
        <f t="shared" si="11"/>
        <v>13.099999999999934</v>
      </c>
    </row>
    <row r="386" spans="1:5">
      <c r="A386" s="14">
        <v>46104</v>
      </c>
      <c r="B386" s="15">
        <v>3.8540000000000001</v>
      </c>
      <c r="C386" s="15">
        <v>4.3449999999999998</v>
      </c>
      <c r="D386" s="16">
        <f t="shared" si="10"/>
        <v>-4.8000000000000043</v>
      </c>
      <c r="E386" s="16">
        <f t="shared" si="11"/>
        <v>-3.6999999999999922</v>
      </c>
    </row>
    <row r="387" spans="1:5">
      <c r="A387" s="14">
        <v>46105</v>
      </c>
      <c r="B387" s="15">
        <v>3.8919999999999999</v>
      </c>
      <c r="C387" s="15">
        <v>4.3639999999999999</v>
      </c>
      <c r="D387" s="16">
        <f t="shared" ref="D387:D450" si="12">100*(B387-B386)</f>
        <v>3.7999999999999812</v>
      </c>
      <c r="E387" s="16">
        <f t="shared" ref="E387:E450" si="13">100*(C387-C386)</f>
        <v>1.9000000000000128</v>
      </c>
    </row>
    <row r="388" spans="1:5">
      <c r="A388" s="14">
        <v>46106</v>
      </c>
      <c r="B388" s="15">
        <v>3.8879999999999999</v>
      </c>
      <c r="C388" s="15">
        <v>4.3339999999999996</v>
      </c>
      <c r="D388" s="16">
        <f t="shared" si="12"/>
        <v>-0.40000000000000036</v>
      </c>
      <c r="E388" s="16">
        <f t="shared" si="13"/>
        <v>-3.0000000000000249</v>
      </c>
    </row>
    <row r="389" spans="1:5">
      <c r="A389" s="14">
        <v>46107</v>
      </c>
      <c r="B389" s="15">
        <v>3.9870000000000001</v>
      </c>
      <c r="C389" s="15">
        <v>4.415</v>
      </c>
      <c r="D389" s="16">
        <f t="shared" si="12"/>
        <v>9.9000000000000199</v>
      </c>
      <c r="E389" s="16">
        <f t="shared" si="13"/>
        <v>8.1000000000000405</v>
      </c>
    </row>
    <row r="390" spans="1:5">
      <c r="A390" s="14">
        <v>46108</v>
      </c>
      <c r="B390" s="15">
        <v>3.9129999999999998</v>
      </c>
      <c r="C390" s="15">
        <v>4.43</v>
      </c>
      <c r="D390" s="16">
        <f t="shared" si="12"/>
        <v>-7.4000000000000288</v>
      </c>
      <c r="E390" s="16">
        <f t="shared" si="13"/>
        <v>1.499999999999968</v>
      </c>
    </row>
    <row r="391" spans="1:5">
      <c r="A391" s="14">
        <v>46111</v>
      </c>
      <c r="B391" s="15">
        <v>3.83</v>
      </c>
      <c r="C391" s="15">
        <v>4.3499999999999996</v>
      </c>
      <c r="D391" s="16">
        <f t="shared" si="12"/>
        <v>-8.2999999999999741</v>
      </c>
      <c r="E391" s="16">
        <f t="shared" si="13"/>
        <v>-8.0000000000000071</v>
      </c>
    </row>
    <row r="392" spans="1:5">
      <c r="A392" s="14">
        <v>46112</v>
      </c>
      <c r="B392" s="15">
        <v>3.7959999999999998</v>
      </c>
      <c r="C392" s="15">
        <v>4.319</v>
      </c>
      <c r="D392" s="16">
        <f t="shared" si="12"/>
        <v>-3.4000000000000252</v>
      </c>
      <c r="E392" s="16">
        <f t="shared" si="13"/>
        <v>-3.0999999999999694</v>
      </c>
    </row>
    <row r="393" spans="1:5">
      <c r="A393" s="14">
        <v>46113</v>
      </c>
      <c r="B393" s="15">
        <v>3.8050000000000002</v>
      </c>
      <c r="C393" s="15">
        <v>4.32</v>
      </c>
      <c r="D393" s="16">
        <f t="shared" si="12"/>
        <v>0.90000000000003411</v>
      </c>
      <c r="E393" s="16">
        <f t="shared" si="13"/>
        <v>0.1000000000000334</v>
      </c>
    </row>
    <row r="394" spans="1:5">
      <c r="A394" s="14">
        <v>46114</v>
      </c>
      <c r="B394" s="15">
        <v>3.7989999999999999</v>
      </c>
      <c r="C394" s="15">
        <v>4.3070000000000004</v>
      </c>
      <c r="D394" s="16">
        <f t="shared" si="12"/>
        <v>-0.60000000000002274</v>
      </c>
      <c r="E394" s="16">
        <f t="shared" si="13"/>
        <v>-1.2999999999999901</v>
      </c>
    </row>
    <row r="395" spans="1:5">
      <c r="A395" s="14">
        <v>46115</v>
      </c>
      <c r="B395" s="15">
        <v>3.843</v>
      </c>
      <c r="C395" s="15">
        <v>4.3460000000000001</v>
      </c>
      <c r="D395" s="16">
        <f t="shared" si="12"/>
        <v>4.4000000000000039</v>
      </c>
      <c r="E395" s="16">
        <f t="shared" si="13"/>
        <v>3.8999999999999702</v>
      </c>
    </row>
    <row r="396" spans="1:5">
      <c r="A396" s="14">
        <v>46118</v>
      </c>
      <c r="B396" s="15">
        <v>3.851</v>
      </c>
      <c r="C396" s="15">
        <v>4.3330000000000002</v>
      </c>
      <c r="D396" s="16">
        <f t="shared" si="12"/>
        <v>0.80000000000000071</v>
      </c>
      <c r="E396" s="16">
        <f t="shared" si="13"/>
        <v>-1.2999999999999901</v>
      </c>
    </row>
    <row r="397" spans="1:5">
      <c r="A397" s="14">
        <v>46119</v>
      </c>
      <c r="B397" s="15">
        <v>3.79</v>
      </c>
      <c r="C397" s="15">
        <v>4.2949999999999999</v>
      </c>
      <c r="D397" s="16">
        <f t="shared" si="12"/>
        <v>-6.0999999999999943</v>
      </c>
      <c r="E397" s="16">
        <f t="shared" si="13"/>
        <v>-3.8000000000000256</v>
      </c>
    </row>
    <row r="398" spans="1:5">
      <c r="A398" s="14">
        <v>46120</v>
      </c>
      <c r="B398" s="15">
        <v>3.7890000000000001</v>
      </c>
      <c r="C398" s="15">
        <v>4.2930000000000001</v>
      </c>
      <c r="D398" s="16">
        <f t="shared" si="12"/>
        <v>-9.9999999999988987E-2</v>
      </c>
      <c r="E398" s="16">
        <f t="shared" si="13"/>
        <v>-0.19999999999997797</v>
      </c>
    </row>
    <row r="399" spans="1:5">
      <c r="A399" s="14">
        <v>46121</v>
      </c>
      <c r="B399" s="15">
        <v>3.7709999999999999</v>
      </c>
      <c r="C399" s="15">
        <v>4.2759999999999998</v>
      </c>
      <c r="D399" s="16">
        <f t="shared" si="12"/>
        <v>-1.8000000000000238</v>
      </c>
      <c r="E399" s="16">
        <f t="shared" si="13"/>
        <v>-1.7000000000000348</v>
      </c>
    </row>
    <row r="400" spans="1:5">
      <c r="A400" s="14">
        <v>46122</v>
      </c>
      <c r="B400" s="15">
        <v>3.798</v>
      </c>
      <c r="C400" s="15">
        <v>4.319</v>
      </c>
      <c r="D400" s="16">
        <f t="shared" si="12"/>
        <v>2.7000000000000135</v>
      </c>
      <c r="E400" s="16">
        <f t="shared" si="13"/>
        <v>4.3000000000000149</v>
      </c>
    </row>
    <row r="401" spans="1:5">
      <c r="A401" s="14">
        <v>46125</v>
      </c>
      <c r="B401" s="15">
        <v>3.7749999999999999</v>
      </c>
      <c r="C401" s="15">
        <v>4.2939999999999996</v>
      </c>
      <c r="D401" s="16">
        <f t="shared" si="12"/>
        <v>-2.3000000000000131</v>
      </c>
      <c r="E401" s="16">
        <f t="shared" si="13"/>
        <v>-2.5000000000000355</v>
      </c>
    </row>
    <row r="402" spans="1:5">
      <c r="A402" s="14">
        <v>46126</v>
      </c>
      <c r="B402" s="15">
        <v>3.7469999999999999</v>
      </c>
      <c r="C402" s="15">
        <v>4.2489999999999997</v>
      </c>
      <c r="D402" s="16">
        <f t="shared" si="12"/>
        <v>-2.8000000000000025</v>
      </c>
      <c r="E402" s="16">
        <f t="shared" si="13"/>
        <v>-4.4999999999999929</v>
      </c>
    </row>
    <row r="403" spans="1:5">
      <c r="A403" s="14">
        <v>46127</v>
      </c>
      <c r="B403" s="15">
        <v>3.7650000000000001</v>
      </c>
      <c r="C403" s="15">
        <v>4.2850000000000001</v>
      </c>
      <c r="D403" s="16">
        <f t="shared" si="12"/>
        <v>1.8000000000000238</v>
      </c>
      <c r="E403" s="16">
        <f t="shared" si="13"/>
        <v>3.6000000000000476</v>
      </c>
    </row>
    <row r="404" spans="1:5">
      <c r="A404" s="14">
        <v>46128</v>
      </c>
      <c r="B404" s="15">
        <v>3.778</v>
      </c>
      <c r="C404" s="15">
        <v>4.3129999999999997</v>
      </c>
      <c r="D404" s="16">
        <f t="shared" si="12"/>
        <v>1.2999999999999901</v>
      </c>
      <c r="E404" s="16">
        <f t="shared" si="13"/>
        <v>2.7999999999999581</v>
      </c>
    </row>
    <row r="405" spans="1:5">
      <c r="A405" s="14">
        <v>46129</v>
      </c>
      <c r="B405" s="15">
        <v>3.7090000000000001</v>
      </c>
      <c r="C405" s="15">
        <v>4.25</v>
      </c>
      <c r="D405" s="16">
        <f t="shared" si="12"/>
        <v>-6.899999999999995</v>
      </c>
      <c r="E405" s="16">
        <f t="shared" si="13"/>
        <v>-6.2999999999999723</v>
      </c>
    </row>
    <row r="406" spans="1:5">
      <c r="A406" s="14">
        <v>46132</v>
      </c>
      <c r="B406" s="15">
        <v>3.7240000000000002</v>
      </c>
      <c r="C406" s="15">
        <v>4.2519999999999998</v>
      </c>
      <c r="D406" s="16">
        <f t="shared" si="12"/>
        <v>1.5000000000000124</v>
      </c>
      <c r="E406" s="16">
        <f t="shared" si="13"/>
        <v>0.19999999999997797</v>
      </c>
    </row>
    <row r="407" spans="1:5">
      <c r="A407" s="14">
        <v>46133</v>
      </c>
      <c r="B407" s="15">
        <v>3.782</v>
      </c>
      <c r="C407" s="15">
        <v>4.2930000000000001</v>
      </c>
      <c r="D407" s="16">
        <f t="shared" si="12"/>
        <v>5.7999999999999829</v>
      </c>
      <c r="E407" s="16">
        <f t="shared" si="13"/>
        <v>4.1000000000000369</v>
      </c>
    </row>
    <row r="408" spans="1:5">
      <c r="A408" s="14">
        <v>46134</v>
      </c>
      <c r="B408" s="15">
        <v>3.8010000000000002</v>
      </c>
      <c r="C408" s="15">
        <v>4.3029999999999999</v>
      </c>
      <c r="D408" s="16">
        <f t="shared" si="12"/>
        <v>1.9000000000000128</v>
      </c>
      <c r="E408" s="16">
        <f t="shared" si="13"/>
        <v>0.99999999999997868</v>
      </c>
    </row>
    <row r="409" spans="1:5">
      <c r="A409" s="14">
        <v>46135</v>
      </c>
      <c r="B409" s="15">
        <v>3.8370000000000002</v>
      </c>
      <c r="C409" s="15">
        <v>4.3259999999999996</v>
      </c>
      <c r="D409" s="16">
        <f t="shared" si="12"/>
        <v>3.6000000000000032</v>
      </c>
      <c r="E409" s="16">
        <f t="shared" si="13"/>
        <v>2.2999999999999687</v>
      </c>
    </row>
    <row r="410" spans="1:5">
      <c r="A410" s="14">
        <v>46136</v>
      </c>
      <c r="B410" s="15">
        <v>3.78</v>
      </c>
      <c r="C410" s="15">
        <v>4.3019999999999996</v>
      </c>
      <c r="D410" s="16">
        <f t="shared" si="12"/>
        <v>-5.7000000000000384</v>
      </c>
      <c r="E410" s="16">
        <f t="shared" si="13"/>
        <v>-2.4000000000000021</v>
      </c>
    </row>
    <row r="411" spans="1:5">
      <c r="A411" s="14">
        <v>46139</v>
      </c>
      <c r="B411" s="15">
        <v>3.7989999999999999</v>
      </c>
      <c r="C411" s="15">
        <v>4.3410000000000002</v>
      </c>
      <c r="D411" s="16">
        <f t="shared" si="12"/>
        <v>1.9000000000000128</v>
      </c>
      <c r="E411" s="16">
        <f t="shared" si="13"/>
        <v>3.900000000000059</v>
      </c>
    </row>
    <row r="412" spans="1:5">
      <c r="A412" s="14">
        <v>46140</v>
      </c>
      <c r="B412" s="15">
        <v>3.8370000000000002</v>
      </c>
      <c r="C412" s="15">
        <v>4.3470000000000004</v>
      </c>
      <c r="D412" s="16">
        <f t="shared" si="12"/>
        <v>3.8000000000000256</v>
      </c>
      <c r="E412" s="16">
        <f t="shared" si="13"/>
        <v>0.60000000000002274</v>
      </c>
    </row>
    <row r="413" spans="1:5">
      <c r="A413" s="14">
        <v>46141</v>
      </c>
      <c r="B413" s="15">
        <v>3.95</v>
      </c>
      <c r="C413" s="15">
        <v>4.431</v>
      </c>
      <c r="D413" s="16">
        <f t="shared" si="12"/>
        <v>11.299999999999999</v>
      </c>
      <c r="E413" s="16">
        <f t="shared" si="13"/>
        <v>8.3999999999999631</v>
      </c>
    </row>
    <row r="414" spans="1:5">
      <c r="A414" s="14">
        <v>46142</v>
      </c>
      <c r="B414" s="15">
        <v>3.8719999999999999</v>
      </c>
      <c r="C414" s="15">
        <v>4.3719999999999999</v>
      </c>
      <c r="D414" s="16">
        <f t="shared" si="12"/>
        <v>-7.8000000000000291</v>
      </c>
      <c r="E414" s="16">
        <f t="shared" si="13"/>
        <v>-5.9000000000000163</v>
      </c>
    </row>
    <row r="415" spans="1:5">
      <c r="A415" s="14">
        <v>46143</v>
      </c>
      <c r="B415" s="15">
        <v>3.88</v>
      </c>
      <c r="C415" s="15">
        <v>4.3710000000000004</v>
      </c>
      <c r="D415" s="16">
        <f t="shared" si="12"/>
        <v>0.80000000000000071</v>
      </c>
      <c r="E415" s="16">
        <f t="shared" si="13"/>
        <v>-9.9999999999944578E-2</v>
      </c>
    </row>
    <row r="416" spans="1:5">
      <c r="A416" s="14">
        <v>46146</v>
      </c>
      <c r="B416" s="15">
        <v>3.9540000000000002</v>
      </c>
      <c r="C416" s="15">
        <v>4.4390000000000001</v>
      </c>
      <c r="D416" s="16">
        <f t="shared" si="12"/>
        <v>7.4000000000000288</v>
      </c>
      <c r="E416" s="16">
        <f t="shared" si="13"/>
        <v>6.7999999999999616</v>
      </c>
    </row>
    <row r="417" spans="1:5">
      <c r="A417" s="14">
        <v>46147</v>
      </c>
      <c r="B417" s="15">
        <v>3.9430000000000001</v>
      </c>
      <c r="C417" s="15">
        <v>4.4249999999999998</v>
      </c>
      <c r="D417" s="16">
        <f t="shared" si="12"/>
        <v>-1.1000000000000121</v>
      </c>
      <c r="E417" s="16">
        <f t="shared" si="13"/>
        <v>-1.4000000000000234</v>
      </c>
    </row>
    <row r="418" spans="1:5">
      <c r="A418" s="14">
        <v>46148</v>
      </c>
      <c r="B418" s="15">
        <v>3.8660000000000001</v>
      </c>
      <c r="C418" s="15">
        <v>4.3490000000000002</v>
      </c>
      <c r="D418" s="16">
        <f t="shared" si="12"/>
        <v>-7.6999999999999957</v>
      </c>
      <c r="E418" s="16">
        <f t="shared" si="13"/>
        <v>-7.5999999999999623</v>
      </c>
    </row>
    <row r="419" spans="1:5">
      <c r="A419" s="14">
        <v>46149</v>
      </c>
      <c r="B419" s="15">
        <v>3.9119999999999999</v>
      </c>
      <c r="C419" s="15">
        <v>4.3869999999999996</v>
      </c>
      <c r="D419" s="16">
        <f t="shared" si="12"/>
        <v>4.5999999999999819</v>
      </c>
      <c r="E419" s="16">
        <f t="shared" si="13"/>
        <v>3.7999999999999368</v>
      </c>
    </row>
    <row r="420" spans="1:5">
      <c r="A420" s="14">
        <v>46150</v>
      </c>
      <c r="B420" s="15">
        <v>3.8860000000000001</v>
      </c>
      <c r="C420" s="15">
        <v>4.3550000000000004</v>
      </c>
      <c r="D420" s="16">
        <f t="shared" si="12"/>
        <v>-2.5999999999999801</v>
      </c>
      <c r="E420" s="16">
        <f t="shared" si="13"/>
        <v>-3.199999999999914</v>
      </c>
    </row>
    <row r="421" spans="1:5">
      <c r="A421" s="14">
        <v>46153</v>
      </c>
      <c r="B421" s="15">
        <v>3.9550000000000001</v>
      </c>
      <c r="C421" s="15">
        <v>4.4139999999999997</v>
      </c>
      <c r="D421" s="16">
        <f t="shared" si="12"/>
        <v>6.899999999999995</v>
      </c>
      <c r="E421" s="16">
        <f t="shared" si="13"/>
        <v>5.8999999999999275</v>
      </c>
    </row>
    <row r="422" spans="1:5">
      <c r="A422" s="14">
        <v>46154</v>
      </c>
      <c r="B422" s="15">
        <v>3.992</v>
      </c>
      <c r="C422" s="15">
        <v>4.4630000000000001</v>
      </c>
      <c r="D422" s="16">
        <f t="shared" si="12"/>
        <v>3.6999999999999922</v>
      </c>
      <c r="E422" s="16">
        <f t="shared" si="13"/>
        <v>4.9000000000000377</v>
      </c>
    </row>
    <row r="423" spans="1:5">
      <c r="A423" s="14">
        <v>46155</v>
      </c>
      <c r="B423" s="15">
        <v>3.9809999999999999</v>
      </c>
      <c r="C423" s="15">
        <v>4.4690000000000003</v>
      </c>
      <c r="D423" s="16">
        <f t="shared" si="12"/>
        <v>-1.1000000000000121</v>
      </c>
      <c r="E423" s="16">
        <f t="shared" si="13"/>
        <v>0.60000000000002274</v>
      </c>
    </row>
    <row r="424" spans="1:5">
      <c r="A424" s="14">
        <v>46156</v>
      </c>
      <c r="B424" s="15">
        <v>4.0199999999999996</v>
      </c>
      <c r="C424" s="15">
        <v>4.4829999999999997</v>
      </c>
      <c r="D424" s="16">
        <f t="shared" si="12"/>
        <v>3.8999999999999702</v>
      </c>
      <c r="E424" s="16">
        <f t="shared" si="13"/>
        <v>1.3999999999999346</v>
      </c>
    </row>
    <row r="425" spans="1:5">
      <c r="A425" s="14">
        <v>46157</v>
      </c>
      <c r="B425" s="15">
        <v>4.0720000000000001</v>
      </c>
      <c r="C425" s="15">
        <v>4.5940000000000003</v>
      </c>
      <c r="D425" s="16">
        <f t="shared" si="12"/>
        <v>5.200000000000049</v>
      </c>
      <c r="E425" s="16">
        <f t="shared" si="13"/>
        <v>11.100000000000065</v>
      </c>
    </row>
    <row r="426" spans="1:5">
      <c r="A426" s="14">
        <v>46160</v>
      </c>
      <c r="B426" s="15">
        <v>4.0460000000000003</v>
      </c>
      <c r="C426" s="15">
        <v>4.5880000000000001</v>
      </c>
      <c r="D426" s="16">
        <f t="shared" si="12"/>
        <v>-2.5999999999999801</v>
      </c>
      <c r="E426" s="16">
        <f t="shared" si="13"/>
        <v>-0.60000000000002274</v>
      </c>
    </row>
    <row r="427" spans="1:5">
      <c r="A427" s="14">
        <v>46161</v>
      </c>
      <c r="B427" s="15">
        <v>4.12</v>
      </c>
      <c r="C427" s="15">
        <v>4.6669999999999998</v>
      </c>
      <c r="D427" s="16">
        <f t="shared" si="12"/>
        <v>7.3999999999999844</v>
      </c>
      <c r="E427" s="16">
        <f t="shared" si="13"/>
        <v>7.8999999999999737</v>
      </c>
    </row>
    <row r="428" spans="1:5">
      <c r="A428" s="14">
        <v>46162</v>
      </c>
      <c r="B428" s="15">
        <v>4.056</v>
      </c>
      <c r="C428" s="15">
        <v>4.5860000000000003</v>
      </c>
      <c r="D428" s="16">
        <f t="shared" si="12"/>
        <v>-6.4000000000000057</v>
      </c>
      <c r="E428" s="16">
        <f t="shared" si="13"/>
        <v>-8.0999999999999517</v>
      </c>
    </row>
    <row r="429" spans="1:5">
      <c r="A429" s="14">
        <v>46163</v>
      </c>
      <c r="B429" s="15">
        <v>4.0839999999999996</v>
      </c>
      <c r="C429" s="15">
        <v>4.5720000000000001</v>
      </c>
      <c r="D429" s="16">
        <f t="shared" si="12"/>
        <v>2.7999999999999581</v>
      </c>
      <c r="E429" s="16">
        <f t="shared" si="13"/>
        <v>-1.4000000000000234</v>
      </c>
    </row>
    <row r="430" spans="1:5">
      <c r="A430" s="14">
        <v>46164</v>
      </c>
      <c r="B430" s="15">
        <v>4.1230000000000002</v>
      </c>
      <c r="C430" s="15">
        <v>4.5590000000000002</v>
      </c>
      <c r="D430" s="16">
        <f t="shared" si="12"/>
        <v>3.900000000000059</v>
      </c>
      <c r="E430" s="16">
        <f t="shared" si="13"/>
        <v>-1.2999999999999901</v>
      </c>
    </row>
    <row r="431" spans="1:5">
      <c r="A431" s="14">
        <v>46167</v>
      </c>
      <c r="B431" s="15">
        <v>4.1230000000000002</v>
      </c>
      <c r="C431" s="15">
        <v>4.5590000000000002</v>
      </c>
      <c r="D431" s="16">
        <f t="shared" si="12"/>
        <v>0</v>
      </c>
      <c r="E431" s="16">
        <f t="shared" si="13"/>
        <v>0</v>
      </c>
    </row>
    <row r="432" spans="1:5">
      <c r="A432" s="14">
        <v>46168</v>
      </c>
      <c r="B432" s="15">
        <v>4.0330000000000004</v>
      </c>
      <c r="C432" s="15">
        <v>4.4859999999999998</v>
      </c>
      <c r="D432" s="16">
        <f t="shared" si="12"/>
        <v>-8.9999999999999858</v>
      </c>
      <c r="E432" s="16">
        <f t="shared" si="13"/>
        <v>-7.3000000000000398</v>
      </c>
    </row>
    <row r="433" spans="1:5">
      <c r="A433" s="14">
        <v>46169</v>
      </c>
      <c r="B433" s="15">
        <v>4.0339999999999998</v>
      </c>
      <c r="C433" s="15">
        <v>4.484</v>
      </c>
      <c r="D433" s="16">
        <f t="shared" si="12"/>
        <v>9.9999999999944578E-2</v>
      </c>
      <c r="E433" s="16">
        <f t="shared" si="13"/>
        <v>-0.19999999999997797</v>
      </c>
    </row>
    <row r="434" spans="1:5">
      <c r="A434" s="14">
        <v>46170</v>
      </c>
      <c r="B434" s="15">
        <v>4.0229999999999997</v>
      </c>
      <c r="C434" s="15">
        <v>4.4480000000000004</v>
      </c>
      <c r="D434" s="16">
        <f t="shared" si="12"/>
        <v>-1.1000000000000121</v>
      </c>
      <c r="E434" s="16">
        <f t="shared" si="13"/>
        <v>-3.5999999999999588</v>
      </c>
    </row>
    <row r="435" spans="1:5">
      <c r="A435" s="14">
        <v>46171</v>
      </c>
      <c r="B435" s="15">
        <v>4.0049999999999999</v>
      </c>
      <c r="C435" s="15">
        <v>4.4370000000000003</v>
      </c>
      <c r="D435" s="16">
        <f t="shared" si="12"/>
        <v>-1.7999999999999794</v>
      </c>
      <c r="E435" s="16">
        <f t="shared" si="13"/>
        <v>-1.1000000000000121</v>
      </c>
    </row>
    <row r="436" spans="1:5">
      <c r="A436" s="14">
        <v>46174</v>
      </c>
      <c r="B436" s="15">
        <v>4.0339999999999998</v>
      </c>
      <c r="C436" s="15">
        <v>4.4539999999999997</v>
      </c>
      <c r="D436" s="16">
        <f t="shared" si="12"/>
        <v>2.8999999999999915</v>
      </c>
      <c r="E436" s="16">
        <f t="shared" si="13"/>
        <v>1.699999999999946</v>
      </c>
    </row>
    <row r="437" spans="1:5">
      <c r="A437" s="14">
        <v>46175</v>
      </c>
      <c r="B437" s="15">
        <v>4.0439999999999996</v>
      </c>
      <c r="C437" s="15">
        <v>4.444</v>
      </c>
      <c r="D437" s="16">
        <f t="shared" si="12"/>
        <v>0.99999999999997868</v>
      </c>
      <c r="E437" s="16">
        <f t="shared" si="13"/>
        <v>-0.99999999999997868</v>
      </c>
    </row>
    <row r="438" spans="1:5">
      <c r="A438" s="14">
        <v>46176</v>
      </c>
      <c r="B438" s="15">
        <v>4.0830000000000002</v>
      </c>
      <c r="C438" s="15">
        <v>4.4960000000000004</v>
      </c>
      <c r="D438" s="16">
        <f t="shared" si="12"/>
        <v>3.900000000000059</v>
      </c>
      <c r="E438" s="16">
        <f t="shared" si="13"/>
        <v>5.200000000000049</v>
      </c>
    </row>
    <row r="439" spans="1:5">
      <c r="A439" s="14">
        <v>46177</v>
      </c>
      <c r="B439" s="15">
        <v>4.0449999999999999</v>
      </c>
      <c r="C439" s="15">
        <v>4.4749999999999996</v>
      </c>
      <c r="D439" s="16">
        <f t="shared" si="12"/>
        <v>-3.8000000000000256</v>
      </c>
      <c r="E439" s="16">
        <f t="shared" si="13"/>
        <v>-2.1000000000000796</v>
      </c>
    </row>
    <row r="440" spans="1:5">
      <c r="A440" s="14">
        <v>46178</v>
      </c>
      <c r="B440" s="15">
        <v>4.1479999999999997</v>
      </c>
      <c r="C440" s="15">
        <v>4.5309999999999997</v>
      </c>
      <c r="D440" s="16">
        <f t="shared" si="12"/>
        <v>10.299999999999976</v>
      </c>
      <c r="E440" s="16">
        <f t="shared" si="13"/>
        <v>5.600000000000005</v>
      </c>
    </row>
    <row r="441" spans="1:5">
      <c r="A441" s="14">
        <v>46181</v>
      </c>
      <c r="B441" s="15">
        <v>4.1639999999999997</v>
      </c>
      <c r="C441" s="15">
        <v>4.5640000000000001</v>
      </c>
      <c r="D441" s="16">
        <f t="shared" si="12"/>
        <v>1.6000000000000014</v>
      </c>
      <c r="E441" s="16">
        <f t="shared" si="13"/>
        <v>3.3000000000000362</v>
      </c>
    </row>
    <row r="442" spans="1:5">
      <c r="A442" s="14">
        <v>46182</v>
      </c>
      <c r="B442" s="15">
        <v>4.1189999999999998</v>
      </c>
      <c r="C442" s="15">
        <v>4.5179999999999998</v>
      </c>
      <c r="D442" s="16">
        <f t="shared" si="12"/>
        <v>-4.4999999999999929</v>
      </c>
      <c r="E442" s="16">
        <f t="shared" si="13"/>
        <v>-4.6000000000000263</v>
      </c>
    </row>
    <row r="443" spans="1:5">
      <c r="A443" s="14">
        <v>46183</v>
      </c>
      <c r="B443" s="15">
        <v>4.1449999999999996</v>
      </c>
      <c r="C443" s="15">
        <v>4.5529999999999999</v>
      </c>
      <c r="D443" s="16">
        <f t="shared" si="12"/>
        <v>2.5999999999999801</v>
      </c>
      <c r="E443" s="16">
        <f t="shared" si="13"/>
        <v>3.5000000000000142</v>
      </c>
    </row>
    <row r="444" spans="1:5">
      <c r="A444" s="14">
        <v>46184</v>
      </c>
      <c r="B444" s="15">
        <v>4.0629999999999997</v>
      </c>
      <c r="C444" s="15">
        <v>4.4619999999999997</v>
      </c>
      <c r="D444" s="16">
        <f t="shared" si="12"/>
        <v>-8.1999999999999851</v>
      </c>
      <c r="E444" s="16">
        <f t="shared" si="13"/>
        <v>-9.1000000000000192</v>
      </c>
    </row>
    <row r="445" spans="1:5">
      <c r="A445" s="14">
        <v>46185</v>
      </c>
      <c r="B445" s="15">
        <v>4.0819999999999999</v>
      </c>
      <c r="C445" s="15">
        <v>4.4809999999999999</v>
      </c>
      <c r="D445" s="16">
        <f t="shared" si="12"/>
        <v>1.9000000000000128</v>
      </c>
      <c r="E445" s="16">
        <f t="shared" si="13"/>
        <v>1.9000000000000128</v>
      </c>
    </row>
    <row r="446" spans="1:5">
      <c r="A446" s="14">
        <v>46188</v>
      </c>
      <c r="B446" s="15">
        <v>4.069</v>
      </c>
      <c r="C446" s="15">
        <v>4.4749999999999996</v>
      </c>
      <c r="D446" s="16">
        <f t="shared" si="12"/>
        <v>-1.2999999999999901</v>
      </c>
      <c r="E446" s="16">
        <f t="shared" si="13"/>
        <v>-0.60000000000002274</v>
      </c>
    </row>
    <row r="447" spans="1:5">
      <c r="A447" s="14">
        <v>46189</v>
      </c>
      <c r="B447" s="15">
        <v>4.0549999999999997</v>
      </c>
      <c r="C447" s="15">
        <v>4.4400000000000004</v>
      </c>
      <c r="D447" s="16">
        <f t="shared" si="12"/>
        <v>-1.4000000000000234</v>
      </c>
      <c r="E447" s="16">
        <f t="shared" si="13"/>
        <v>-3.4999999999999254</v>
      </c>
    </row>
    <row r="448" spans="1:5">
      <c r="A448" s="14">
        <v>46190</v>
      </c>
      <c r="B448" s="15">
        <v>4.1859999999999999</v>
      </c>
      <c r="C448" s="15">
        <v>4.4889999999999999</v>
      </c>
      <c r="D448" s="16">
        <f t="shared" si="12"/>
        <v>13.100000000000023</v>
      </c>
      <c r="E448" s="16">
        <f t="shared" si="13"/>
        <v>4.8999999999999488</v>
      </c>
    </row>
    <row r="449" spans="1:5">
      <c r="A449" s="14">
        <v>46191</v>
      </c>
      <c r="B449" s="15">
        <v>4.18</v>
      </c>
      <c r="C449" s="15">
        <v>4.4550000000000001</v>
      </c>
      <c r="D449" s="16">
        <f t="shared" si="12"/>
        <v>-0.60000000000002274</v>
      </c>
      <c r="E449" s="16">
        <f t="shared" si="13"/>
        <v>-3.3999999999999808</v>
      </c>
    </row>
    <row r="450" spans="1:5">
      <c r="A450" s="14">
        <v>46192</v>
      </c>
      <c r="B450" s="15">
        <v>4.18</v>
      </c>
      <c r="C450" s="15">
        <v>4.4550000000000001</v>
      </c>
      <c r="D450" s="16">
        <f t="shared" si="12"/>
        <v>0</v>
      </c>
      <c r="E450" s="16">
        <f t="shared" si="13"/>
        <v>0</v>
      </c>
    </row>
    <row r="451" spans="1:5">
      <c r="A451" s="14">
        <v>46195</v>
      </c>
      <c r="B451" s="15">
        <v>4.2279999999999998</v>
      </c>
      <c r="C451" s="15">
        <v>4.51</v>
      </c>
      <c r="D451" s="16">
        <f t="shared" ref="D451:D514" si="14">100*(B451-B450)</f>
        <v>4.8000000000000043</v>
      </c>
      <c r="E451" s="16">
        <f t="shared" ref="E451:E514" si="15">100*(C451-C450)</f>
        <v>5.4999999999999716</v>
      </c>
    </row>
    <row r="452" spans="1:5">
      <c r="A452" s="14">
        <v>46196</v>
      </c>
      <c r="B452" s="15">
        <v>4.1989999999999998</v>
      </c>
      <c r="C452" s="15">
        <v>4.4980000000000002</v>
      </c>
      <c r="D452" s="16">
        <f t="shared" si="14"/>
        <v>-2.8999999999999915</v>
      </c>
      <c r="E452" s="16">
        <f t="shared" si="15"/>
        <v>-1.1999999999999567</v>
      </c>
    </row>
    <row r="453" spans="1:5">
      <c r="A453" s="14">
        <v>46197</v>
      </c>
      <c r="B453" s="15">
        <v>4.1479999999999997</v>
      </c>
      <c r="C453" s="15">
        <v>4.3929999999999998</v>
      </c>
      <c r="D453" s="16">
        <f t="shared" si="14"/>
        <v>-5.1000000000000156</v>
      </c>
      <c r="E453" s="16">
        <f t="shared" si="15"/>
        <v>-10.500000000000043</v>
      </c>
    </row>
    <row r="454" spans="1:5">
      <c r="A454" s="14">
        <v>46198</v>
      </c>
      <c r="B454" s="15">
        <v>4.1239999999999997</v>
      </c>
      <c r="C454" s="15">
        <v>4.3940000000000001</v>
      </c>
      <c r="D454" s="16">
        <f t="shared" si="14"/>
        <v>-2.4000000000000021</v>
      </c>
      <c r="E454" s="16">
        <f t="shared" si="15"/>
        <v>0.1000000000000334</v>
      </c>
    </row>
    <row r="455" spans="1:5">
      <c r="A455" s="14">
        <v>46199</v>
      </c>
      <c r="B455" s="15">
        <v>4.093</v>
      </c>
      <c r="C455" s="15">
        <v>4.3710000000000004</v>
      </c>
      <c r="D455" s="16">
        <f t="shared" si="14"/>
        <v>-3.0999999999999694</v>
      </c>
      <c r="E455" s="16">
        <f t="shared" si="15"/>
        <v>-2.2999999999999687</v>
      </c>
    </row>
    <row r="456" spans="1:5">
      <c r="A456" s="14">
        <v>46202</v>
      </c>
      <c r="B456" s="15">
        <v>4.1070000000000002</v>
      </c>
      <c r="C456" s="15">
        <v>4.3760000000000003</v>
      </c>
      <c r="D456" s="16">
        <f t="shared" si="14"/>
        <v>1.4000000000000234</v>
      </c>
      <c r="E456" s="16">
        <f t="shared" si="15"/>
        <v>0.49999999999998934</v>
      </c>
    </row>
    <row r="457" spans="1:5">
      <c r="A457" s="14">
        <v>46203</v>
      </c>
      <c r="B457" s="15">
        <v>4.1749999999999998</v>
      </c>
      <c r="C457" s="15">
        <v>4.4660000000000002</v>
      </c>
      <c r="D457" s="16">
        <f t="shared" si="14"/>
        <v>6.7999999999999616</v>
      </c>
      <c r="E457" s="16">
        <f t="shared" si="15"/>
        <v>8.9999999999999858</v>
      </c>
    </row>
    <row r="458" spans="1:5">
      <c r="A458" s="14">
        <v>46204</v>
      </c>
      <c r="B458" s="15">
        <v>4.1769999999999996</v>
      </c>
      <c r="C458" s="15">
        <v>4.4800000000000004</v>
      </c>
      <c r="D458" s="16">
        <f t="shared" si="14"/>
        <v>0.19999999999997797</v>
      </c>
      <c r="E458" s="16">
        <f t="shared" si="15"/>
        <v>1.4000000000000234</v>
      </c>
    </row>
    <row r="459" spans="1:5">
      <c r="A459" s="14">
        <v>46205</v>
      </c>
      <c r="B459" s="15">
        <v>4.1379999999999999</v>
      </c>
      <c r="C459" s="15">
        <v>4.4850000000000003</v>
      </c>
      <c r="D459" s="16">
        <f t="shared" si="14"/>
        <v>-3.8999999999999702</v>
      </c>
      <c r="E459" s="16">
        <f t="shared" si="15"/>
        <v>0.49999999999998934</v>
      </c>
    </row>
    <row r="460" spans="1:5">
      <c r="A460" s="14">
        <v>46206</v>
      </c>
      <c r="B460" s="15">
        <v>4.1379999999999999</v>
      </c>
      <c r="C460" s="15">
        <v>4.4850000000000003</v>
      </c>
      <c r="D460" s="16">
        <f t="shared" si="14"/>
        <v>0</v>
      </c>
      <c r="E460" s="16">
        <f t="shared" si="15"/>
        <v>0</v>
      </c>
    </row>
    <row r="461" spans="1:5">
      <c r="A461" s="14">
        <v>46209</v>
      </c>
      <c r="B461" s="15">
        <v>4.1120000000000001</v>
      </c>
      <c r="C461" s="15">
        <v>4.47</v>
      </c>
      <c r="D461" s="16">
        <f t="shared" si="14"/>
        <v>-2.5999999999999801</v>
      </c>
      <c r="E461" s="16">
        <f t="shared" si="15"/>
        <v>-1.5000000000000568</v>
      </c>
    </row>
    <row r="462" spans="1:5">
      <c r="A462" s="14">
        <v>46210</v>
      </c>
      <c r="B462" s="15">
        <v>4.1870000000000003</v>
      </c>
      <c r="C462" s="15">
        <v>4.5519999999999996</v>
      </c>
      <c r="D462" s="16">
        <f t="shared" si="14"/>
        <v>7.5000000000000178</v>
      </c>
      <c r="E462" s="16">
        <f t="shared" si="15"/>
        <v>8.1999999999999851</v>
      </c>
    </row>
    <row r="463" spans="1:5">
      <c r="A463" s="14">
        <v>46211</v>
      </c>
      <c r="B463" s="15">
        <v>4.22</v>
      </c>
      <c r="C463" s="15">
        <v>4.5810000000000004</v>
      </c>
      <c r="D463" s="16">
        <f t="shared" si="14"/>
        <v>3.2999999999999474</v>
      </c>
      <c r="E463" s="16">
        <f t="shared" si="15"/>
        <v>2.9000000000000803</v>
      </c>
    </row>
    <row r="464" spans="1:5">
      <c r="A464" s="14">
        <v>46212</v>
      </c>
      <c r="B464" s="15">
        <v>4.1790000000000003</v>
      </c>
      <c r="C464" s="15">
        <v>4.5529999999999999</v>
      </c>
      <c r="D464" s="16">
        <f t="shared" si="14"/>
        <v>-4.0999999999999481</v>
      </c>
      <c r="E464" s="16">
        <f t="shared" si="15"/>
        <v>-2.8000000000000469</v>
      </c>
    </row>
    <row r="465" spans="1:5">
      <c r="A465" s="14">
        <v>46213</v>
      </c>
      <c r="B465" s="15">
        <v>4.2089999999999996</v>
      </c>
      <c r="C465" s="15">
        <v>4.5620000000000003</v>
      </c>
      <c r="D465" s="16">
        <f t="shared" si="14"/>
        <v>2.9999999999999361</v>
      </c>
      <c r="E465" s="16">
        <f t="shared" si="15"/>
        <v>0.90000000000003411</v>
      </c>
    </row>
    <row r="466" spans="1:5">
      <c r="A466" s="14">
        <v>46216</v>
      </c>
      <c r="B466" s="15">
        <v>4.2850000000000001</v>
      </c>
      <c r="C466" s="15">
        <v>4.625</v>
      </c>
      <c r="D466" s="16">
        <f t="shared" si="14"/>
        <v>7.6000000000000512</v>
      </c>
      <c r="E466" s="16">
        <f t="shared" si="15"/>
        <v>6.2999999999999723</v>
      </c>
    </row>
    <row r="467" spans="1:5">
      <c r="A467" s="14">
        <v>46217</v>
      </c>
      <c r="B467" s="15">
        <v>4.1950000000000003</v>
      </c>
      <c r="C467" s="15">
        <v>4.5910000000000002</v>
      </c>
      <c r="D467" s="16">
        <f t="shared" si="14"/>
        <v>-8.9999999999999858</v>
      </c>
      <c r="E467" s="16">
        <f t="shared" si="15"/>
        <v>-3.3999999999999808</v>
      </c>
    </row>
    <row r="468" spans="1:5">
      <c r="A468" s="14">
        <v>46218</v>
      </c>
      <c r="B468" s="15">
        <v>4.1360000000000001</v>
      </c>
      <c r="C468" s="15">
        <v>4.5490000000000004</v>
      </c>
      <c r="D468" s="16">
        <f t="shared" si="14"/>
        <v>-5.9000000000000163</v>
      </c>
      <c r="E468" s="16">
        <f t="shared" si="15"/>
        <v>-4.1999999999999815</v>
      </c>
    </row>
    <row r="469" spans="1:5">
      <c r="A469" s="14">
        <v>46219</v>
      </c>
      <c r="B469" s="15">
        <v>4.1420000000000003</v>
      </c>
      <c r="C469" s="15">
        <v>4.5540000000000003</v>
      </c>
      <c r="D469" s="16">
        <f t="shared" si="14"/>
        <v>0.60000000000002274</v>
      </c>
      <c r="E469" s="16">
        <f t="shared" si="15"/>
        <v>0.49999999999998934</v>
      </c>
    </row>
    <row r="470" spans="1:5">
      <c r="A470" s="14">
        <v>46220</v>
      </c>
      <c r="B470" s="15">
        <v>4.18</v>
      </c>
      <c r="C470" s="15">
        <v>4.5490000000000004</v>
      </c>
      <c r="D470" s="16">
        <f t="shared" si="14"/>
        <v>3.7999999999999368</v>
      </c>
      <c r="E470" s="16">
        <f t="shared" si="15"/>
        <v>-0.49999999999998934</v>
      </c>
    </row>
    <row r="471" spans="1:5">
      <c r="A471" s="14">
        <v>46223</v>
      </c>
      <c r="B471" s="15">
        <v>4.2089999999999996</v>
      </c>
      <c r="C471" s="15">
        <v>4.593</v>
      </c>
      <c r="D471" s="16">
        <f t="shared" si="14"/>
        <v>2.8999999999999915</v>
      </c>
      <c r="E471" s="16">
        <f t="shared" si="15"/>
        <v>4.3999999999999595</v>
      </c>
    </row>
    <row r="472" spans="1:5">
      <c r="A472" s="14">
        <v>46224</v>
      </c>
      <c r="B472" s="15">
        <v>4.2640000000000002</v>
      </c>
      <c r="C472" s="15">
        <v>4.6289999999999996</v>
      </c>
      <c r="D472" s="16">
        <f t="shared" si="14"/>
        <v>5.5000000000000604</v>
      </c>
      <c r="E472" s="16">
        <f t="shared" si="15"/>
        <v>3.5999999999999588</v>
      </c>
    </row>
    <row r="473" spans="1:5">
      <c r="A473" s="14">
        <v>46225</v>
      </c>
      <c r="B473" s="15">
        <v>4.2990000000000004</v>
      </c>
      <c r="C473" s="15">
        <v>4.6559999999999997</v>
      </c>
      <c r="D473" s="16">
        <f t="shared" si="14"/>
        <v>3.5000000000000142</v>
      </c>
      <c r="E473" s="16">
        <f t="shared" si="15"/>
        <v>2.7000000000000135</v>
      </c>
    </row>
    <row r="474" spans="1:5">
      <c r="A474" s="14">
        <v>46226</v>
      </c>
      <c r="B474" s="15">
        <v>4.3479999999999999</v>
      </c>
      <c r="C474" s="15">
        <v>4.694</v>
      </c>
      <c r="D474" s="16">
        <f t="shared" si="14"/>
        <v>4.8999999999999488</v>
      </c>
      <c r="E474" s="16">
        <f t="shared" si="15"/>
        <v>3.8000000000000256</v>
      </c>
    </row>
    <row r="475" spans="1:5">
      <c r="A475" s="14">
        <v>46227</v>
      </c>
      <c r="B475" s="15">
        <v>4.3330000000000002</v>
      </c>
      <c r="C475" s="15">
        <v>4.6779999999999999</v>
      </c>
      <c r="D475" s="16">
        <f t="shared" si="14"/>
        <v>-1.499999999999968</v>
      </c>
      <c r="E475" s="16">
        <f t="shared" si="15"/>
        <v>-1.6000000000000014</v>
      </c>
    </row>
    <row r="476" spans="1:5">
      <c r="A476" s="14">
        <v>46230</v>
      </c>
      <c r="B476" s="15">
        <v>4.3230000000000004</v>
      </c>
      <c r="C476" s="15">
        <v>4.6500000000000004</v>
      </c>
      <c r="D476" s="16">
        <f t="shared" si="14"/>
        <v>-0.99999999999997868</v>
      </c>
      <c r="E476" s="16">
        <f t="shared" si="15"/>
        <v>-2.7999999999999581</v>
      </c>
    </row>
    <row r="477" spans="1:5">
      <c r="A477" s="14">
        <v>46231</v>
      </c>
      <c r="B477" s="15">
        <v>4.2880000000000003</v>
      </c>
      <c r="C477" s="15">
        <v>4.6070000000000002</v>
      </c>
      <c r="D477" s="16">
        <f t="shared" si="14"/>
        <v>-3.5000000000000142</v>
      </c>
      <c r="E477" s="16">
        <f t="shared" si="15"/>
        <v>-4.3000000000000149</v>
      </c>
    </row>
    <row r="478" spans="1:5">
      <c r="A478" s="14">
        <v>46232</v>
      </c>
      <c r="B478" s="15">
        <v>4.274</v>
      </c>
      <c r="C478" s="15">
        <v>4.6790000000000003</v>
      </c>
      <c r="D478" s="16">
        <f t="shared" si="14"/>
        <v>-1.4000000000000234</v>
      </c>
      <c r="E478" s="16">
        <f t="shared" si="15"/>
        <v>7.2000000000000064</v>
      </c>
    </row>
    <row r="479" spans="1:5">
      <c r="A479" s="14">
        <v>46233</v>
      </c>
      <c r="B479" s="15">
        <v>4.2469999999999999</v>
      </c>
      <c r="C479" s="15">
        <v>4.6740000000000004</v>
      </c>
      <c r="D479" s="16">
        <f t="shared" si="14"/>
        <v>-2.7000000000000135</v>
      </c>
      <c r="E479" s="16">
        <f t="shared" si="15"/>
        <v>-0.49999999999998934</v>
      </c>
    </row>
    <row r="480" spans="1:5">
      <c r="A480" s="14">
        <v>46234</v>
      </c>
      <c r="B480" s="15">
        <v>4.2919999999999998</v>
      </c>
      <c r="C480" s="15">
        <v>4.7359999999999998</v>
      </c>
      <c r="D480" s="16">
        <f t="shared" si="14"/>
        <v>4.4999999999999929</v>
      </c>
      <c r="E480" s="16">
        <f t="shared" si="15"/>
        <v>6.1999999999999389</v>
      </c>
    </row>
    <row r="481" spans="1:5">
      <c r="A481" s="14">
        <v>46237</v>
      </c>
      <c r="B481" s="15">
        <v>4.2380000000000004</v>
      </c>
      <c r="C481" s="15">
        <v>4.6779999999999999</v>
      </c>
      <c r="D481" s="16">
        <f t="shared" si="14"/>
        <v>-5.3999999999999382</v>
      </c>
      <c r="E481" s="16">
        <f t="shared" si="15"/>
        <v>-5.7999999999999829</v>
      </c>
    </row>
    <row r="482" spans="1:5">
      <c r="A482" s="14">
        <v>46238</v>
      </c>
      <c r="B482" s="15">
        <v>4.1929999999999996</v>
      </c>
      <c r="C482" s="15">
        <v>4.6150000000000002</v>
      </c>
      <c r="D482" s="16">
        <f t="shared" si="14"/>
        <v>-4.5000000000000817</v>
      </c>
      <c r="E482" s="16">
        <f t="shared" si="15"/>
        <v>-6.2999999999999723</v>
      </c>
    </row>
    <row r="483" spans="1:5">
      <c r="A483" s="14">
        <v>46239</v>
      </c>
      <c r="B483" s="15">
        <v>4.1829999999999998</v>
      </c>
      <c r="C483" s="15">
        <v>4.6150000000000002</v>
      </c>
      <c r="D483" s="16">
        <f t="shared" si="14"/>
        <v>-0.99999999999997868</v>
      </c>
      <c r="E483" s="16">
        <f t="shared" si="15"/>
        <v>0</v>
      </c>
    </row>
    <row r="484" spans="1:5">
      <c r="A484" s="14">
        <v>46240</v>
      </c>
      <c r="B484" s="15">
        <v>4.2489999999999997</v>
      </c>
      <c r="C484" s="15">
        <v>4.681</v>
      </c>
      <c r="D484" s="16">
        <f t="shared" si="14"/>
        <v>6.5999999999999837</v>
      </c>
      <c r="E484" s="16">
        <f t="shared" si="15"/>
        <v>6.5999999999999837</v>
      </c>
    </row>
    <row r="485" spans="1:5">
      <c r="A485" s="14">
        <v>46241</v>
      </c>
      <c r="B485" s="15">
        <v>4.1959999999999997</v>
      </c>
      <c r="C485" s="15">
        <v>4.6459999999999999</v>
      </c>
      <c r="D485" s="16">
        <f t="shared" si="14"/>
        <v>-5.2999999999999936</v>
      </c>
      <c r="E485" s="16">
        <f t="shared" si="15"/>
        <v>-3.5000000000000142</v>
      </c>
    </row>
    <row r="486" spans="1:5">
      <c r="A486" s="14">
        <v>46244</v>
      </c>
      <c r="B486" s="15">
        <v>4.2430000000000003</v>
      </c>
      <c r="C486" s="15">
        <v>4.7080000000000002</v>
      </c>
      <c r="D486" s="16">
        <f t="shared" si="14"/>
        <v>4.7000000000000597</v>
      </c>
      <c r="E486" s="16">
        <f t="shared" si="15"/>
        <v>6.2000000000000277</v>
      </c>
    </row>
    <row r="487" spans="1:5">
      <c r="A487" s="14">
        <v>46245</v>
      </c>
      <c r="B487" s="15">
        <v>4.2160000000000002</v>
      </c>
      <c r="C487" s="15">
        <v>4.6900000000000004</v>
      </c>
      <c r="D487" s="16">
        <f t="shared" si="14"/>
        <v>-2.7000000000000135</v>
      </c>
      <c r="E487" s="16">
        <f t="shared" si="15"/>
        <v>-1.7999999999999794</v>
      </c>
    </row>
    <row r="488" spans="1:5">
      <c r="A488" s="14">
        <v>46246</v>
      </c>
      <c r="B488" s="15">
        <v>4.202</v>
      </c>
      <c r="C488" s="15">
        <v>4.6950000000000003</v>
      </c>
      <c r="D488" s="16">
        <f t="shared" si="14"/>
        <v>-1.4000000000000234</v>
      </c>
      <c r="E488" s="16">
        <f t="shared" si="15"/>
        <v>0.49999999999998934</v>
      </c>
    </row>
    <row r="489" spans="1:5">
      <c r="A489" s="14">
        <v>46247</v>
      </c>
      <c r="B489" s="15">
        <v>4.1429999999999998</v>
      </c>
      <c r="C489" s="15">
        <v>4.6440000000000001</v>
      </c>
      <c r="D489" s="16">
        <f t="shared" si="14"/>
        <v>-5.9000000000000163</v>
      </c>
      <c r="E489" s="16">
        <f t="shared" si="15"/>
        <v>-5.1000000000000156</v>
      </c>
    </row>
    <row r="490" spans="1:5">
      <c r="A490" s="14">
        <v>46248</v>
      </c>
      <c r="B490" s="15">
        <v>4.1710000000000003</v>
      </c>
      <c r="C490" s="15">
        <v>4.6929999999999996</v>
      </c>
      <c r="D490" s="16">
        <f t="shared" si="14"/>
        <v>2.8000000000000469</v>
      </c>
      <c r="E490" s="16">
        <f t="shared" si="15"/>
        <v>4.8999999999999488</v>
      </c>
    </row>
    <row r="491" spans="1:5">
      <c r="A491" s="14">
        <v>46251</v>
      </c>
      <c r="B491" s="15">
        <v>4.1769999999999996</v>
      </c>
      <c r="C491" s="15">
        <v>4.7229999999999999</v>
      </c>
      <c r="D491" s="16">
        <f t="shared" si="14"/>
        <v>0.59999999999993392</v>
      </c>
      <c r="E491" s="16">
        <f t="shared" si="15"/>
        <v>3.0000000000000249</v>
      </c>
    </row>
    <row r="492" spans="1:5">
      <c r="A492" s="14">
        <v>46252</v>
      </c>
      <c r="B492" s="15">
        <v>4.1719999999999997</v>
      </c>
      <c r="C492" s="15">
        <v>4.7050000000000001</v>
      </c>
      <c r="D492" s="16">
        <f t="shared" si="14"/>
        <v>-0.49999999999998934</v>
      </c>
      <c r="E492" s="16">
        <f t="shared" si="15"/>
        <v>-1.7999999999999794</v>
      </c>
    </row>
    <row r="493" spans="1:5">
      <c r="A493" s="14">
        <v>46253</v>
      </c>
      <c r="B493" s="15">
        <v>4.1639999999999997</v>
      </c>
      <c r="C493" s="15">
        <v>4.6479999999999997</v>
      </c>
      <c r="D493" s="16">
        <f t="shared" si="14"/>
        <v>-0.80000000000000071</v>
      </c>
      <c r="E493" s="16">
        <f t="shared" si="15"/>
        <v>-5.7000000000000384</v>
      </c>
    </row>
    <row r="494" spans="1:5">
      <c r="A494" s="14">
        <v>46254</v>
      </c>
      <c r="B494" s="15">
        <v>4.1900000000000004</v>
      </c>
      <c r="C494" s="15">
        <v>4.7060000000000004</v>
      </c>
      <c r="D494" s="16">
        <f t="shared" si="14"/>
        <v>2.6000000000000689</v>
      </c>
      <c r="E494" s="16">
        <f t="shared" si="15"/>
        <v>5.8000000000000718</v>
      </c>
    </row>
    <row r="495" spans="1:5">
      <c r="A495" s="14">
        <v>46255</v>
      </c>
      <c r="B495" s="15">
        <v>4.2370000000000001</v>
      </c>
      <c r="C495" s="15">
        <v>4.7350000000000003</v>
      </c>
      <c r="D495" s="16">
        <f t="shared" si="14"/>
        <v>4.6999999999999709</v>
      </c>
      <c r="E495" s="16">
        <f t="shared" si="15"/>
        <v>2.8999999999999915</v>
      </c>
    </row>
    <row r="496" spans="1:5">
      <c r="A496" s="14">
        <v>46258</v>
      </c>
      <c r="B496" s="15">
        <v>4.234</v>
      </c>
      <c r="C496" s="15">
        <v>4.6980000000000004</v>
      </c>
      <c r="D496" s="16">
        <f t="shared" si="14"/>
        <v>-0.30000000000001137</v>
      </c>
      <c r="E496" s="16">
        <f t="shared" si="15"/>
        <v>-3.6999999999999922</v>
      </c>
    </row>
    <row r="497" spans="1:5">
      <c r="A497" s="14">
        <v>46259</v>
      </c>
      <c r="B497" s="15">
        <v>4.1749999999999998</v>
      </c>
      <c r="C497" s="15">
        <v>4.63</v>
      </c>
      <c r="D497" s="16">
        <f t="shared" si="14"/>
        <v>-5.9000000000000163</v>
      </c>
      <c r="E497" s="16">
        <f t="shared" si="15"/>
        <v>-6.8000000000000504</v>
      </c>
    </row>
    <row r="498" spans="1:5">
      <c r="A498" s="14">
        <v>46260</v>
      </c>
      <c r="B498" s="15">
        <v>4.2110000000000003</v>
      </c>
      <c r="C498" s="15">
        <v>4.6479999999999997</v>
      </c>
      <c r="D498" s="16">
        <f t="shared" si="14"/>
        <v>3.6000000000000476</v>
      </c>
      <c r="E498" s="16">
        <f t="shared" si="15"/>
        <v>1.7999999999999794</v>
      </c>
    </row>
    <row r="499" spans="1:5">
      <c r="A499" s="14">
        <v>46261</v>
      </c>
      <c r="B499" s="15">
        <v>4.2329999999999997</v>
      </c>
      <c r="C499" s="15">
        <v>4.6769999999999996</v>
      </c>
      <c r="D499" s="16">
        <f t="shared" si="14"/>
        <v>2.1999999999999353</v>
      </c>
      <c r="E499" s="16">
        <f t="shared" si="15"/>
        <v>2.8999999999999915</v>
      </c>
    </row>
    <row r="500" spans="1:5">
      <c r="A500" s="14">
        <v>46262</v>
      </c>
      <c r="B500" s="15">
        <v>4.3449999999999998</v>
      </c>
      <c r="C500" s="15">
        <v>4.72</v>
      </c>
      <c r="D500" s="16">
        <f t="shared" si="14"/>
        <v>11.20000000000001</v>
      </c>
      <c r="E500" s="16">
        <f t="shared" si="15"/>
        <v>4.3000000000000149</v>
      </c>
    </row>
    <row r="501" spans="1:5">
      <c r="A501" s="14">
        <v>46265</v>
      </c>
      <c r="B501" s="15">
        <v>4.343</v>
      </c>
      <c r="C501" s="15">
        <v>4.7510000000000003</v>
      </c>
      <c r="D501" s="16">
        <f t="shared" si="14"/>
        <v>-0.19999999999997797</v>
      </c>
      <c r="E501" s="16">
        <f t="shared" si="15"/>
        <v>3.1000000000000583</v>
      </c>
    </row>
    <row r="502" spans="1:5">
      <c r="A502" s="14">
        <v>46266</v>
      </c>
      <c r="B502" s="15">
        <v>4.4009999999999998</v>
      </c>
      <c r="C502" s="15">
        <v>4.7990000000000004</v>
      </c>
      <c r="D502" s="16">
        <f t="shared" si="14"/>
        <v>5.7999999999999829</v>
      </c>
      <c r="E502" s="16">
        <f t="shared" si="15"/>
        <v>4.8000000000000043</v>
      </c>
    </row>
    <row r="503" spans="1:5">
      <c r="A503" s="14">
        <v>46267</v>
      </c>
      <c r="B503" s="15">
        <v>4.37</v>
      </c>
      <c r="C503" s="15">
        <v>4.78</v>
      </c>
      <c r="D503" s="16">
        <f t="shared" si="14"/>
        <v>-3.0999999999999694</v>
      </c>
      <c r="E503" s="16">
        <f t="shared" si="15"/>
        <v>-1.9000000000000128</v>
      </c>
    </row>
    <row r="504" spans="1:5">
      <c r="A504" s="14">
        <v>46268</v>
      </c>
      <c r="B504" s="15">
        <v>4.3380000000000001</v>
      </c>
      <c r="C504" s="15">
        <v>4.7690000000000001</v>
      </c>
      <c r="D504" s="16">
        <f t="shared" si="14"/>
        <v>-3.2000000000000028</v>
      </c>
      <c r="E504" s="16">
        <f t="shared" si="15"/>
        <v>-1.1000000000000121</v>
      </c>
    </row>
    <row r="505" spans="1:5">
      <c r="A505" s="14">
        <v>46269</v>
      </c>
      <c r="B505" s="15">
        <v>4.367</v>
      </c>
      <c r="C505" s="15">
        <v>4.7830000000000004</v>
      </c>
      <c r="D505" s="16">
        <f t="shared" si="14"/>
        <v>2.8999999999999915</v>
      </c>
      <c r="E505" s="16">
        <f t="shared" si="15"/>
        <v>1.4000000000000234</v>
      </c>
    </row>
    <row r="506" spans="1:5">
      <c r="A506" s="14">
        <v>46272</v>
      </c>
      <c r="B506" s="15">
        <v>4.367</v>
      </c>
      <c r="C506" s="15">
        <v>4.7830000000000004</v>
      </c>
      <c r="D506" s="16">
        <f t="shared" si="14"/>
        <v>0</v>
      </c>
      <c r="E506" s="16">
        <f t="shared" si="15"/>
        <v>0</v>
      </c>
    </row>
    <row r="507" spans="1:5">
      <c r="A507" s="14">
        <v>46273</v>
      </c>
      <c r="B507" s="15">
        <v>4.3949999999999996</v>
      </c>
      <c r="C507" s="15">
        <v>4.79</v>
      </c>
      <c r="D507" s="16">
        <f t="shared" si="14"/>
        <v>2.7999999999999581</v>
      </c>
      <c r="E507" s="16">
        <f t="shared" si="15"/>
        <v>0.69999999999996732</v>
      </c>
    </row>
    <row r="508" spans="1:5">
      <c r="A508" s="14">
        <v>46274</v>
      </c>
      <c r="B508" s="15">
        <v>4.4320000000000004</v>
      </c>
      <c r="C508" s="15">
        <v>4.8419999999999996</v>
      </c>
      <c r="D508" s="16">
        <f t="shared" si="14"/>
        <v>3.700000000000081</v>
      </c>
      <c r="E508" s="16">
        <f t="shared" si="15"/>
        <v>5.1999999999999602</v>
      </c>
    </row>
    <row r="509" spans="1:5">
      <c r="A509" s="14">
        <v>46275</v>
      </c>
      <c r="B509" s="15">
        <v>4.5869999999999997</v>
      </c>
      <c r="C509" s="15">
        <v>4.9640000000000004</v>
      </c>
      <c r="D509" s="16">
        <f t="shared" si="14"/>
        <v>15.499999999999936</v>
      </c>
      <c r="E509" s="16">
        <f t="shared" si="15"/>
        <v>12.200000000000077</v>
      </c>
    </row>
    <row r="510" spans="1:5">
      <c r="A510" s="14">
        <v>46276</v>
      </c>
      <c r="B510" s="15">
        <v>4.6260000000000003</v>
      </c>
      <c r="C510" s="15">
        <v>4.968</v>
      </c>
      <c r="D510" s="16">
        <f t="shared" si="14"/>
        <v>3.900000000000059</v>
      </c>
      <c r="E510" s="16">
        <f t="shared" si="15"/>
        <v>0.39999999999995595</v>
      </c>
    </row>
    <row r="511" spans="1:5">
      <c r="A511" s="14">
        <v>46279</v>
      </c>
      <c r="B511" s="15">
        <v>4.66</v>
      </c>
      <c r="C511" s="15">
        <v>4.9880000000000004</v>
      </c>
      <c r="D511" s="16">
        <f t="shared" si="14"/>
        <v>3.3999999999999808</v>
      </c>
      <c r="E511" s="16">
        <f t="shared" si="15"/>
        <v>2.0000000000000462</v>
      </c>
    </row>
    <row r="512" spans="1:5">
      <c r="A512" s="14">
        <v>46280</v>
      </c>
      <c r="B512" s="15">
        <v>4.6639999999999997</v>
      </c>
      <c r="C512" s="15">
        <v>5.0030000000000001</v>
      </c>
      <c r="D512" s="16">
        <f t="shared" si="14"/>
        <v>0.39999999999995595</v>
      </c>
      <c r="E512" s="16">
        <f t="shared" si="15"/>
        <v>1.499999999999968</v>
      </c>
    </row>
    <row r="513" spans="1:5">
      <c r="A513" s="14">
        <v>46281</v>
      </c>
      <c r="B513" s="15">
        <v>4.7380000000000004</v>
      </c>
      <c r="C513" s="15">
        <v>5.024</v>
      </c>
      <c r="D513" s="16">
        <f t="shared" si="14"/>
        <v>7.4000000000000732</v>
      </c>
      <c r="E513" s="16">
        <f t="shared" si="15"/>
        <v>2.0999999999999908</v>
      </c>
    </row>
    <row r="514" spans="1:5">
      <c r="A514" s="14">
        <v>46282</v>
      </c>
      <c r="B514" s="15">
        <v>4.665</v>
      </c>
      <c r="C514" s="15">
        <v>4.9320000000000004</v>
      </c>
      <c r="D514" s="16">
        <f t="shared" si="14"/>
        <v>-7.3000000000000398</v>
      </c>
      <c r="E514" s="16">
        <f t="shared" si="15"/>
        <v>-9.1999999999999638</v>
      </c>
    </row>
    <row r="515" spans="1:5">
      <c r="A515" s="14">
        <v>46283</v>
      </c>
      <c r="B515" s="15">
        <v>4.7450000000000001</v>
      </c>
      <c r="C515" s="15">
        <v>4.9969999999999999</v>
      </c>
      <c r="D515" s="16">
        <f t="shared" ref="D515:D523" si="16">100*(B515-B514)</f>
        <v>8.0000000000000071</v>
      </c>
      <c r="E515" s="16">
        <f t="shared" ref="E515:E523" si="17">100*(C515-C514)</f>
        <v>6.4999999999999503</v>
      </c>
    </row>
    <row r="516" spans="1:5">
      <c r="A516" s="14">
        <v>46286</v>
      </c>
      <c r="B516" s="15">
        <v>4.7480000000000002</v>
      </c>
      <c r="C516" s="15">
        <v>4.952</v>
      </c>
      <c r="D516" s="16">
        <f t="shared" si="16"/>
        <v>0.30000000000001137</v>
      </c>
      <c r="E516" s="16">
        <f t="shared" si="17"/>
        <v>-4.4999999999999929</v>
      </c>
    </row>
    <row r="517" spans="1:5">
      <c r="A517" s="14">
        <v>46287</v>
      </c>
      <c r="B517" s="15">
        <v>4.7560000000000002</v>
      </c>
      <c r="C517" s="15">
        <v>4.9630000000000001</v>
      </c>
      <c r="D517" s="16">
        <f t="shared" si="16"/>
        <v>0.80000000000000071</v>
      </c>
      <c r="E517" s="16">
        <f t="shared" si="17"/>
        <v>1.1000000000000121</v>
      </c>
    </row>
    <row r="518" spans="1:5">
      <c r="A518" s="14">
        <v>46288</v>
      </c>
      <c r="B518" s="15">
        <v>4.8979999999999997</v>
      </c>
      <c r="C518" s="15">
        <v>5.1150000000000002</v>
      </c>
      <c r="D518" s="16">
        <f t="shared" si="16"/>
        <v>14.199999999999946</v>
      </c>
      <c r="E518" s="16">
        <f t="shared" si="17"/>
        <v>15.200000000000014</v>
      </c>
    </row>
    <row r="519" spans="1:5">
      <c r="A519" s="14">
        <v>46289</v>
      </c>
      <c r="B519" s="15">
        <v>4.9260000000000002</v>
      </c>
      <c r="C519" s="15">
        <v>5.2</v>
      </c>
      <c r="D519" s="16">
        <f t="shared" si="16"/>
        <v>2.8000000000000469</v>
      </c>
      <c r="E519" s="16">
        <f t="shared" si="17"/>
        <v>8.4999999999999964</v>
      </c>
    </row>
    <row r="520" spans="1:5">
      <c r="A520" s="14">
        <v>46290</v>
      </c>
      <c r="B520" s="15">
        <v>4.8540000000000001</v>
      </c>
      <c r="C520" s="15">
        <v>5.1630000000000003</v>
      </c>
      <c r="D520" s="16">
        <f t="shared" si="16"/>
        <v>-7.2000000000000064</v>
      </c>
      <c r="E520" s="16">
        <f t="shared" si="17"/>
        <v>-3.6999999999999922</v>
      </c>
    </row>
    <row r="521" spans="1:5">
      <c r="A521" s="14">
        <v>46293</v>
      </c>
      <c r="B521" s="15">
        <v>4.9320000000000004</v>
      </c>
      <c r="C521" s="15">
        <v>5.2370000000000001</v>
      </c>
      <c r="D521" s="16">
        <f t="shared" si="16"/>
        <v>7.8000000000000291</v>
      </c>
      <c r="E521" s="16">
        <f t="shared" si="17"/>
        <v>7.3999999999999844</v>
      </c>
    </row>
    <row r="522" spans="1:5">
      <c r="A522" s="14">
        <v>46294</v>
      </c>
      <c r="B522" s="15">
        <v>4.8780000000000001</v>
      </c>
      <c r="C522" s="15">
        <v>5.2370000000000001</v>
      </c>
      <c r="D522" s="16">
        <f t="shared" si="16"/>
        <v>-5.400000000000027</v>
      </c>
      <c r="E522" s="16">
        <f t="shared" si="17"/>
        <v>0</v>
      </c>
    </row>
    <row r="523" spans="1:5">
      <c r="A523" s="14">
        <v>46295</v>
      </c>
      <c r="B523" s="15">
        <v>4.8890000000000002</v>
      </c>
      <c r="C523" s="15">
        <v>5.2869999999999999</v>
      </c>
      <c r="D523" s="16">
        <f t="shared" si="16"/>
        <v>1.1000000000000121</v>
      </c>
      <c r="E523" s="16">
        <f t="shared" si="17"/>
        <v>4.9999999999999822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abSelected="1" workbookViewId="0"/>
  </sheetViews>
  <sheetFormatPr baseColWidth="10" defaultColWidth="8.83203125" defaultRowHeight="15"/>
  <cols>
    <col min="1" max="1" width="11" customWidth="1"/>
    <col min="2" max="2" width="52" customWidth="1"/>
    <col min="3" max="3" width="14" customWidth="1"/>
    <col min="4" max="4" width="16" customWidth="1"/>
    <col min="5" max="5" width="18" customWidth="1"/>
  </cols>
  <sheetData>
    <row r="1" spans="1:5" ht="19">
      <c r="A1" s="19" t="s">
        <v>0</v>
      </c>
    </row>
    <row r="2" spans="1:5">
      <c r="A2" s="20" t="s">
        <v>1</v>
      </c>
      <c r="B2" t="s">
        <v>2</v>
      </c>
    </row>
    <row r="3" spans="1:5">
      <c r="A3" s="20" t="s">
        <v>3</v>
      </c>
      <c r="B3" t="s">
        <v>4</v>
      </c>
    </row>
    <row r="5" spans="1:5" ht="16">
      <c r="A5" s="21" t="s">
        <v>5</v>
      </c>
      <c r="B5" s="22" t="s">
        <v>6</v>
      </c>
      <c r="C5" s="22" t="s">
        <v>7</v>
      </c>
      <c r="D5" s="22" t="s">
        <v>8</v>
      </c>
      <c r="E5" s="22" t="s">
        <v>9</v>
      </c>
    </row>
    <row r="6" spans="1:5">
      <c r="A6" t="s">
        <v>10</v>
      </c>
      <c r="B6" t="s">
        <v>11</v>
      </c>
      <c r="C6" s="23">
        <f>'Q1-Q4 Stats'!B14</f>
        <v>0.73896353166986561</v>
      </c>
      <c r="D6" t="s">
        <v>12</v>
      </c>
      <c r="E6" t="s">
        <v>13</v>
      </c>
    </row>
    <row r="7" spans="1:5">
      <c r="A7" t="s">
        <v>10</v>
      </c>
      <c r="B7" t="s">
        <v>14</v>
      </c>
      <c r="C7" s="23">
        <f>'Q1-Q4 Stats'!B18</f>
        <v>0.95201535508637236</v>
      </c>
      <c r="D7" t="s">
        <v>12</v>
      </c>
      <c r="E7" t="s">
        <v>13</v>
      </c>
    </row>
    <row r="8" spans="1:5">
      <c r="A8" t="s">
        <v>10</v>
      </c>
      <c r="B8" t="s">
        <v>15</v>
      </c>
      <c r="C8" s="23">
        <f>'Q1-Q4 Stats'!C14</f>
        <v>0.72744721689059499</v>
      </c>
      <c r="D8" t="s">
        <v>12</v>
      </c>
      <c r="E8" t="s">
        <v>13</v>
      </c>
    </row>
    <row r="9" spans="1:5">
      <c r="A9" t="s">
        <v>10</v>
      </c>
      <c r="B9" t="s">
        <v>16</v>
      </c>
      <c r="C9" s="23">
        <f>'Q1-Q4 Stats'!C18</f>
        <v>0.94241842610364679</v>
      </c>
      <c r="D9" t="s">
        <v>12</v>
      </c>
      <c r="E9" t="s">
        <v>13</v>
      </c>
    </row>
    <row r="10" spans="1:5">
      <c r="A10" t="s">
        <v>17</v>
      </c>
      <c r="B10" t="s">
        <v>18</v>
      </c>
      <c r="C10" s="24">
        <f>'Q1-Q4 Stats'!B23</f>
        <v>0.82043780009423728</v>
      </c>
      <c r="D10" t="s">
        <v>19</v>
      </c>
      <c r="E10" t="s">
        <v>13</v>
      </c>
    </row>
    <row r="11" spans="1:5">
      <c r="A11" t="s">
        <v>20</v>
      </c>
      <c r="B11" t="s">
        <v>21</v>
      </c>
      <c r="C11" s="25">
        <f>'Q1-Q4 Stats'!B27</f>
        <v>2.9409090909090909</v>
      </c>
      <c r="D11" t="s">
        <v>22</v>
      </c>
      <c r="E11" t="s">
        <v>13</v>
      </c>
    </row>
    <row r="12" spans="1:5">
      <c r="A12" t="s">
        <v>20</v>
      </c>
      <c r="B12" t="s">
        <v>23</v>
      </c>
      <c r="C12" s="25">
        <f>'Q1-Q4 Stats'!B28</f>
        <v>3.2185454545454535</v>
      </c>
      <c r="D12" t="s">
        <v>22</v>
      </c>
      <c r="E12" t="s">
        <v>13</v>
      </c>
    </row>
    <row r="13" spans="1:5">
      <c r="A13" t="s">
        <v>24</v>
      </c>
      <c r="B13" t="s">
        <v>25</v>
      </c>
      <c r="C13" s="26">
        <f>'Q1-Q4 Stats'!B38</f>
        <v>96</v>
      </c>
      <c r="D13" t="s">
        <v>26</v>
      </c>
      <c r="E13" t="s">
        <v>13</v>
      </c>
    </row>
    <row r="14" spans="1:5">
      <c r="A14" t="s">
        <v>24</v>
      </c>
      <c r="B14" t="s">
        <v>27</v>
      </c>
      <c r="C14" s="24">
        <f>'Q1-Q4 Stats'!B39</f>
        <v>0.94590477608106893</v>
      </c>
      <c r="D14" t="s">
        <v>19</v>
      </c>
      <c r="E14" t="s">
        <v>13</v>
      </c>
    </row>
    <row r="15" spans="1:5">
      <c r="A15" t="s">
        <v>28</v>
      </c>
      <c r="B15" t="s">
        <v>29</v>
      </c>
      <c r="C15" s="27">
        <f>'Q5-Q7 VaR'!B11</f>
        <v>78.615548455804046</v>
      </c>
      <c r="D15" t="s">
        <v>30</v>
      </c>
      <c r="E15" t="s">
        <v>31</v>
      </c>
    </row>
    <row r="16" spans="1:5">
      <c r="A16" t="s">
        <v>32</v>
      </c>
      <c r="B16" t="s">
        <v>33</v>
      </c>
      <c r="C16" s="27">
        <f>'Q5-Q7 VaR'!B19</f>
        <v>3.8160390138173934</v>
      </c>
      <c r="D16" t="s">
        <v>30</v>
      </c>
      <c r="E16" t="s">
        <v>31</v>
      </c>
    </row>
    <row r="17" spans="1:5">
      <c r="A17" t="s">
        <v>34</v>
      </c>
      <c r="B17" t="s">
        <v>35</v>
      </c>
      <c r="C17" s="28">
        <f>'Q5-Q7 VaR'!B34</f>
        <v>66844.07010609936</v>
      </c>
      <c r="D17" t="s">
        <v>36</v>
      </c>
      <c r="E17" t="s">
        <v>31</v>
      </c>
    </row>
    <row r="18" spans="1:5">
      <c r="A18" t="s">
        <v>37</v>
      </c>
      <c r="B18" t="s">
        <v>38</v>
      </c>
      <c r="C18" s="27">
        <f>'Q8 VaR Graph'!B5</f>
        <v>-2.75</v>
      </c>
      <c r="D18" t="s">
        <v>30</v>
      </c>
      <c r="E18" t="s">
        <v>39</v>
      </c>
    </row>
    <row r="19" spans="1:5">
      <c r="A19" t="s">
        <v>37</v>
      </c>
      <c r="B19" t="s">
        <v>40</v>
      </c>
      <c r="C19" s="28">
        <f>'Q8 VaR Graph'!C5</f>
        <v>19532.975020151523</v>
      </c>
      <c r="D19" t="s">
        <v>36</v>
      </c>
      <c r="E19" t="s">
        <v>39</v>
      </c>
    </row>
    <row r="20" spans="1:5">
      <c r="A20" t="s">
        <v>37</v>
      </c>
      <c r="B20" t="s">
        <v>41</v>
      </c>
      <c r="C20" s="27">
        <f>'Q8 VaR Graph'!B6</f>
        <v>-3.8160390138173934</v>
      </c>
      <c r="D20" t="s">
        <v>30</v>
      </c>
      <c r="E20" t="s">
        <v>39</v>
      </c>
    </row>
    <row r="21" spans="1:5">
      <c r="A21" t="s">
        <v>37</v>
      </c>
      <c r="B21" t="s">
        <v>42</v>
      </c>
      <c r="C21" s="28">
        <f>'Q8 VaR Graph'!C6</f>
        <v>20106.048932131129</v>
      </c>
      <c r="D21" t="s">
        <v>36</v>
      </c>
      <c r="E21" t="s">
        <v>39</v>
      </c>
    </row>
    <row r="23" spans="1:5">
      <c r="A23" s="20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5"/>
  <sheetViews>
    <sheetView workbookViewId="0"/>
  </sheetViews>
  <sheetFormatPr baseColWidth="10" defaultColWidth="8.83203125" defaultRowHeight="15"/>
  <cols>
    <col min="1" max="1" width="54" customWidth="1"/>
    <col min="2" max="3" width="14" customWidth="1"/>
    <col min="4" max="4" width="12" customWidth="1"/>
    <col min="5" max="6" width="3" customWidth="1"/>
    <col min="7" max="9" width="12" customWidth="1"/>
    <col min="10" max="11" width="18" customWidth="1"/>
    <col min="12" max="12" width="12" customWidth="1"/>
    <col min="13" max="14" width="16" customWidth="1"/>
  </cols>
  <sheetData>
    <row r="1" spans="1:14" ht="19">
      <c r="A1" s="19" t="s">
        <v>57</v>
      </c>
    </row>
    <row r="2" spans="1:14">
      <c r="A2" s="29" t="s">
        <v>58</v>
      </c>
    </row>
    <row r="3" spans="1:14">
      <c r="G3" s="20" t="s">
        <v>59</v>
      </c>
    </row>
    <row r="4" spans="1:14" ht="48" customHeight="1">
      <c r="A4" s="21" t="s">
        <v>60</v>
      </c>
      <c r="B4" s="22" t="s">
        <v>51</v>
      </c>
      <c r="C4" s="22" t="s">
        <v>52</v>
      </c>
      <c r="D4" s="22" t="s">
        <v>8</v>
      </c>
      <c r="G4" s="22" t="s">
        <v>61</v>
      </c>
      <c r="H4" s="22" t="s">
        <v>62</v>
      </c>
      <c r="I4" s="22" t="s">
        <v>63</v>
      </c>
      <c r="J4" s="22" t="s">
        <v>64</v>
      </c>
      <c r="K4" s="22" t="s">
        <v>65</v>
      </c>
      <c r="L4" s="22" t="s">
        <v>66</v>
      </c>
      <c r="M4" s="22" t="s">
        <v>67</v>
      </c>
      <c r="N4" s="22" t="s">
        <v>68</v>
      </c>
    </row>
    <row r="5" spans="1:14">
      <c r="A5" t="s">
        <v>69</v>
      </c>
      <c r="B5" s="30">
        <f>COUNT(Sheet1!$D$3:$D$523)</f>
        <v>521</v>
      </c>
      <c r="C5" s="30">
        <f>COUNT(Sheet1!$E$3:$E$523)</f>
        <v>521</v>
      </c>
      <c r="D5" t="s">
        <v>26</v>
      </c>
      <c r="G5" s="31">
        <f>Sheet1!A3</f>
        <v>45567</v>
      </c>
      <c r="H5" s="32">
        <f>Sheet1!D3</f>
        <v>3.6999999999999922</v>
      </c>
      <c r="I5" s="32">
        <f>Sheet1!E3</f>
        <v>5.0999999999999712</v>
      </c>
      <c r="J5" s="33">
        <f t="shared" ref="J5:J68" si="0">IF(ABS(H5-$B$6)&gt;$B$7,1,0)</f>
        <v>0</v>
      </c>
      <c r="K5" s="33">
        <f t="shared" ref="K5:K68" si="1">IF(ABS(I5-$C$6)&gt;$C$7,1,0)</f>
        <v>0</v>
      </c>
      <c r="L5" s="33">
        <f t="shared" ref="L5:L68" si="2">J5*K5</f>
        <v>0</v>
      </c>
      <c r="M5" s="32" t="str">
        <f t="shared" ref="M5:M68" si="3">IF(L5=1,H5,"")</f>
        <v/>
      </c>
      <c r="N5" s="32" t="str">
        <f t="shared" ref="N5:N68" si="4">IF(L5=1,I5,"")</f>
        <v/>
      </c>
    </row>
    <row r="6" spans="1:14">
      <c r="A6" t="s">
        <v>70</v>
      </c>
      <c r="B6" s="34">
        <f>AVERAGE(Sheet1!$D$3:$D$523)</f>
        <v>0.24625719769673729</v>
      </c>
      <c r="C6" s="34">
        <f>AVERAGE(Sheet1!$E$3:$E$523)</f>
        <v>0.29846449136276371</v>
      </c>
      <c r="D6" t="s">
        <v>22</v>
      </c>
      <c r="G6" s="31">
        <f>Sheet1!A4</f>
        <v>45568</v>
      </c>
      <c r="H6" s="32">
        <f>Sheet1!D4</f>
        <v>6.3000000000000167</v>
      </c>
      <c r="I6" s="32">
        <f>Sheet1!E4</f>
        <v>6.4000000000000057</v>
      </c>
      <c r="J6" s="33">
        <f t="shared" si="0"/>
        <v>1</v>
      </c>
      <c r="K6" s="33">
        <f t="shared" si="1"/>
        <v>1</v>
      </c>
      <c r="L6" s="33">
        <f t="shared" si="2"/>
        <v>1</v>
      </c>
      <c r="M6" s="32">
        <f t="shared" si="3"/>
        <v>6.3000000000000167</v>
      </c>
      <c r="N6" s="32">
        <f t="shared" si="4"/>
        <v>6.4000000000000057</v>
      </c>
    </row>
    <row r="7" spans="1:14">
      <c r="A7" t="s">
        <v>71</v>
      </c>
      <c r="B7" s="34">
        <f>_xlfn.STDEV.S(Sheet1!$D$3:$D$523)</f>
        <v>4.8802575597100182</v>
      </c>
      <c r="C7" s="34">
        <f>_xlfn.STDEV.S(Sheet1!$E$3:$E$523)</f>
        <v>4.8538523105945108</v>
      </c>
      <c r="D7" t="s">
        <v>22</v>
      </c>
      <c r="G7" s="31">
        <f>Sheet1!A5</f>
        <v>45569</v>
      </c>
      <c r="H7" s="32">
        <f>Sheet1!D5</f>
        <v>21.799999999999997</v>
      </c>
      <c r="I7" s="32">
        <f>Sheet1!E5</f>
        <v>12.1</v>
      </c>
      <c r="J7" s="33">
        <f t="shared" si="0"/>
        <v>1</v>
      </c>
      <c r="K7" s="33">
        <f t="shared" si="1"/>
        <v>1</v>
      </c>
      <c r="L7" s="33">
        <f t="shared" si="2"/>
        <v>1</v>
      </c>
      <c r="M7" s="32">
        <f t="shared" si="3"/>
        <v>21.799999999999997</v>
      </c>
      <c r="N7" s="32">
        <f t="shared" si="4"/>
        <v>12.1</v>
      </c>
    </row>
    <row r="8" spans="1:14">
      <c r="A8" t="s">
        <v>72</v>
      </c>
      <c r="B8" s="35">
        <f>KURT(Sheet1!$D$3:$D$523)</f>
        <v>2.8837219098059248</v>
      </c>
      <c r="C8" s="35">
        <f>KURT(Sheet1!$E$3:$E$523)</f>
        <v>0.67159117107324962</v>
      </c>
      <c r="D8" t="s">
        <v>19</v>
      </c>
      <c r="G8" s="31">
        <f>Sheet1!A6</f>
        <v>45572</v>
      </c>
      <c r="H8" s="32">
        <f>Sheet1!D6</f>
        <v>7.2000000000000064</v>
      </c>
      <c r="I8" s="32">
        <f>Sheet1!E6</f>
        <v>5.9000000000000163</v>
      </c>
      <c r="J8" s="33">
        <f t="shared" si="0"/>
        <v>1</v>
      </c>
      <c r="K8" s="33">
        <f t="shared" si="1"/>
        <v>1</v>
      </c>
      <c r="L8" s="33">
        <f t="shared" si="2"/>
        <v>1</v>
      </c>
      <c r="M8" s="32">
        <f t="shared" si="3"/>
        <v>7.2000000000000064</v>
      </c>
      <c r="N8" s="32">
        <f t="shared" si="4"/>
        <v>5.9000000000000163</v>
      </c>
    </row>
    <row r="9" spans="1:14">
      <c r="G9" s="31">
        <f>Sheet1!A7</f>
        <v>45573</v>
      </c>
      <c r="H9" s="32">
        <f>Sheet1!D7</f>
        <v>-3.6999999999999922</v>
      </c>
      <c r="I9" s="32">
        <f>Sheet1!E7</f>
        <v>-1.4000000000000234</v>
      </c>
      <c r="J9" s="33">
        <f t="shared" si="0"/>
        <v>0</v>
      </c>
      <c r="K9" s="33">
        <f t="shared" si="1"/>
        <v>0</v>
      </c>
      <c r="L9" s="33">
        <f t="shared" si="2"/>
        <v>0</v>
      </c>
      <c r="M9" s="32" t="str">
        <f t="shared" si="3"/>
        <v/>
      </c>
      <c r="N9" s="32" t="str">
        <f t="shared" si="4"/>
        <v/>
      </c>
    </row>
    <row r="10" spans="1:14" ht="16">
      <c r="A10" s="21" t="s">
        <v>73</v>
      </c>
      <c r="B10" s="22" t="s">
        <v>51</v>
      </c>
      <c r="C10" s="22" t="s">
        <v>52</v>
      </c>
      <c r="D10" s="22" t="s">
        <v>8</v>
      </c>
      <c r="G10" s="31">
        <f>Sheet1!A8</f>
        <v>45574</v>
      </c>
      <c r="H10" s="32">
        <f>Sheet1!D8</f>
        <v>6.4999999999999947</v>
      </c>
      <c r="I10" s="32">
        <f>Sheet1!E8</f>
        <v>6.0999999999999943</v>
      </c>
      <c r="J10" s="33">
        <f t="shared" si="0"/>
        <v>1</v>
      </c>
      <c r="K10" s="33">
        <f t="shared" si="1"/>
        <v>1</v>
      </c>
      <c r="L10" s="33">
        <f t="shared" si="2"/>
        <v>1</v>
      </c>
      <c r="M10" s="32">
        <f t="shared" si="3"/>
        <v>6.4999999999999947</v>
      </c>
      <c r="N10" s="32">
        <f t="shared" si="4"/>
        <v>6.0999999999999943</v>
      </c>
    </row>
    <row r="11" spans="1:14">
      <c r="A11" t="s">
        <v>74</v>
      </c>
      <c r="B11" s="35">
        <f>B6-B7</f>
        <v>-4.634000362013281</v>
      </c>
      <c r="C11" s="35">
        <f>C6-C7</f>
        <v>-4.555387819231747</v>
      </c>
      <c r="D11" t="s">
        <v>22</v>
      </c>
      <c r="G11" s="31">
        <f>Sheet1!A9</f>
        <v>45575</v>
      </c>
      <c r="H11" s="32">
        <f>Sheet1!D9</f>
        <v>-6.4999999999999947</v>
      </c>
      <c r="I11" s="32">
        <f>Sheet1!E9</f>
        <v>-1.1000000000000121</v>
      </c>
      <c r="J11" s="33">
        <f t="shared" si="0"/>
        <v>1</v>
      </c>
      <c r="K11" s="33">
        <f t="shared" si="1"/>
        <v>0</v>
      </c>
      <c r="L11" s="33">
        <f t="shared" si="2"/>
        <v>0</v>
      </c>
      <c r="M11" s="32" t="str">
        <f t="shared" si="3"/>
        <v/>
      </c>
      <c r="N11" s="32" t="str">
        <f t="shared" si="4"/>
        <v/>
      </c>
    </row>
    <row r="12" spans="1:14">
      <c r="A12" t="s">
        <v>75</v>
      </c>
      <c r="B12" s="35">
        <f>B6+B7</f>
        <v>5.1265147574067553</v>
      </c>
      <c r="C12" s="35">
        <f>C6+C7</f>
        <v>5.1523168019572747</v>
      </c>
      <c r="D12" t="s">
        <v>22</v>
      </c>
      <c r="G12" s="31">
        <f>Sheet1!A10</f>
        <v>45576</v>
      </c>
      <c r="H12" s="32">
        <f>Sheet1!D10</f>
        <v>-0.20000000000002238</v>
      </c>
      <c r="I12" s="32">
        <f>Sheet1!E10</f>
        <v>3.8000000000000256</v>
      </c>
      <c r="J12" s="33">
        <f t="shared" si="0"/>
        <v>0</v>
      </c>
      <c r="K12" s="33">
        <f t="shared" si="1"/>
        <v>0</v>
      </c>
      <c r="L12" s="33">
        <f t="shared" si="2"/>
        <v>0</v>
      </c>
      <c r="M12" s="32" t="str">
        <f t="shared" si="3"/>
        <v/>
      </c>
      <c r="N12" s="32" t="str">
        <f t="shared" si="4"/>
        <v/>
      </c>
    </row>
    <row r="13" spans="1:14">
      <c r="A13" t="s">
        <v>76</v>
      </c>
      <c r="B13" s="30">
        <f>COUNTIFS(Sheet1!$D$3:$D$523,"&gt;="&amp;B11,Sheet1!$D$3:$D$523,"&lt;="&amp;B12)</f>
        <v>385</v>
      </c>
      <c r="C13" s="30">
        <f>COUNTIFS(Sheet1!$E$3:$E$523,"&gt;="&amp;C11,Sheet1!$E$3:$E$523,"&lt;="&amp;C12)</f>
        <v>379</v>
      </c>
      <c r="D13" t="s">
        <v>26</v>
      </c>
      <c r="G13" s="31">
        <f>Sheet1!A11</f>
        <v>45579</v>
      </c>
      <c r="H13" s="32">
        <f>Sheet1!D11</f>
        <v>0</v>
      </c>
      <c r="I13" s="32">
        <f>Sheet1!E11</f>
        <v>0</v>
      </c>
      <c r="J13" s="33">
        <f t="shared" si="0"/>
        <v>0</v>
      </c>
      <c r="K13" s="33">
        <f t="shared" si="1"/>
        <v>0</v>
      </c>
      <c r="L13" s="33">
        <f t="shared" si="2"/>
        <v>0</v>
      </c>
      <c r="M13" s="32" t="str">
        <f t="shared" si="3"/>
        <v/>
      </c>
      <c r="N13" s="32" t="str">
        <f t="shared" si="4"/>
        <v/>
      </c>
    </row>
    <row r="14" spans="1:14">
      <c r="A14" t="s">
        <v>77</v>
      </c>
      <c r="B14" s="36">
        <f>B13/B5</f>
        <v>0.73896353166986561</v>
      </c>
      <c r="C14" s="36">
        <f>C13/C5</f>
        <v>0.72744721689059499</v>
      </c>
      <c r="D14" t="s">
        <v>12</v>
      </c>
      <c r="G14" s="31">
        <f>Sheet1!A12</f>
        <v>45580</v>
      </c>
      <c r="H14" s="32">
        <f>Sheet1!D12</f>
        <v>-0.8999999999999897</v>
      </c>
      <c r="I14" s="32">
        <f>Sheet1!E12</f>
        <v>-6.7000000000000171</v>
      </c>
      <c r="J14" s="33">
        <f t="shared" si="0"/>
        <v>0</v>
      </c>
      <c r="K14" s="33">
        <f t="shared" si="1"/>
        <v>1</v>
      </c>
      <c r="L14" s="33">
        <f t="shared" si="2"/>
        <v>0</v>
      </c>
      <c r="M14" s="32" t="str">
        <f t="shared" si="3"/>
        <v/>
      </c>
      <c r="N14" s="32" t="str">
        <f t="shared" si="4"/>
        <v/>
      </c>
    </row>
    <row r="15" spans="1:14">
      <c r="A15" t="s">
        <v>78</v>
      </c>
      <c r="B15" s="35">
        <f>B6-2*B7</f>
        <v>-9.5142579217232992</v>
      </c>
      <c r="C15" s="35">
        <f>C6-2*C7</f>
        <v>-9.4092401298262587</v>
      </c>
      <c r="D15" t="s">
        <v>22</v>
      </c>
      <c r="G15" s="31">
        <f>Sheet1!A13</f>
        <v>45581</v>
      </c>
      <c r="H15" s="32">
        <f>Sheet1!D13</f>
        <v>-0.80000000000000071</v>
      </c>
      <c r="I15" s="32">
        <f>Sheet1!E13</f>
        <v>-1.9999999999999574</v>
      </c>
      <c r="J15" s="33">
        <f t="shared" si="0"/>
        <v>0</v>
      </c>
      <c r="K15" s="33">
        <f t="shared" si="1"/>
        <v>0</v>
      </c>
      <c r="L15" s="33">
        <f t="shared" si="2"/>
        <v>0</v>
      </c>
      <c r="M15" s="32" t="str">
        <f t="shared" si="3"/>
        <v/>
      </c>
      <c r="N15" s="32" t="str">
        <f t="shared" si="4"/>
        <v/>
      </c>
    </row>
    <row r="16" spans="1:14">
      <c r="A16" t="s">
        <v>79</v>
      </c>
      <c r="B16" s="35">
        <f>B6+2*B7</f>
        <v>10.006772317116774</v>
      </c>
      <c r="C16" s="35">
        <f>C6+2*C7</f>
        <v>10.006169112551785</v>
      </c>
      <c r="D16" t="s">
        <v>22</v>
      </c>
      <c r="G16" s="31">
        <f>Sheet1!A14</f>
        <v>45582</v>
      </c>
      <c r="H16" s="32">
        <f>Sheet1!D14</f>
        <v>3.2999999999999918</v>
      </c>
      <c r="I16" s="32">
        <f>Sheet1!E14</f>
        <v>7.7999999999999403</v>
      </c>
      <c r="J16" s="33">
        <f t="shared" si="0"/>
        <v>0</v>
      </c>
      <c r="K16" s="33">
        <f t="shared" si="1"/>
        <v>1</v>
      </c>
      <c r="L16" s="33">
        <f t="shared" si="2"/>
        <v>0</v>
      </c>
      <c r="M16" s="32" t="str">
        <f t="shared" si="3"/>
        <v/>
      </c>
      <c r="N16" s="32" t="str">
        <f t="shared" si="4"/>
        <v/>
      </c>
    </row>
    <row r="17" spans="1:14">
      <c r="A17" t="s">
        <v>80</v>
      </c>
      <c r="B17" s="30">
        <f>COUNTIFS(Sheet1!$D$3:$D$523,"&gt;="&amp;B15,Sheet1!$D$3:$D$523,"&lt;="&amp;B16)</f>
        <v>496</v>
      </c>
      <c r="C17" s="30">
        <f>COUNTIFS(Sheet1!$E$3:$E$523,"&gt;="&amp;C15,Sheet1!$E$3:$E$523,"&lt;="&amp;C16)</f>
        <v>491</v>
      </c>
      <c r="D17" t="s">
        <v>26</v>
      </c>
      <c r="G17" s="31">
        <f>Sheet1!A15</f>
        <v>45583</v>
      </c>
      <c r="H17" s="32">
        <f>Sheet1!D15</f>
        <v>-2.4000000000000021</v>
      </c>
      <c r="I17" s="32">
        <f>Sheet1!E15</f>
        <v>-0.80000000000000071</v>
      </c>
      <c r="J17" s="33">
        <f t="shared" si="0"/>
        <v>0</v>
      </c>
      <c r="K17" s="33">
        <f t="shared" si="1"/>
        <v>0</v>
      </c>
      <c r="L17" s="33">
        <f t="shared" si="2"/>
        <v>0</v>
      </c>
      <c r="M17" s="32" t="str">
        <f t="shared" si="3"/>
        <v/>
      </c>
      <c r="N17" s="32" t="str">
        <f t="shared" si="4"/>
        <v/>
      </c>
    </row>
    <row r="18" spans="1:14">
      <c r="A18" t="s">
        <v>81</v>
      </c>
      <c r="B18" s="36">
        <f>B17/B5</f>
        <v>0.95201535508637236</v>
      </c>
      <c r="C18" s="36">
        <f>C17/C5</f>
        <v>0.94241842610364679</v>
      </c>
      <c r="D18" t="s">
        <v>12</v>
      </c>
      <c r="G18" s="31">
        <f>Sheet1!A16</f>
        <v>45586</v>
      </c>
      <c r="H18" s="32">
        <f>Sheet1!D16</f>
        <v>8.4000000000000519</v>
      </c>
      <c r="I18" s="32">
        <f>Sheet1!E16</f>
        <v>11.300000000000043</v>
      </c>
      <c r="J18" s="33">
        <f t="shared" si="0"/>
        <v>1</v>
      </c>
      <c r="K18" s="33">
        <f t="shared" si="1"/>
        <v>1</v>
      </c>
      <c r="L18" s="33">
        <f t="shared" si="2"/>
        <v>1</v>
      </c>
      <c r="M18" s="32">
        <f t="shared" si="3"/>
        <v>8.4000000000000519</v>
      </c>
      <c r="N18" s="32">
        <f t="shared" si="4"/>
        <v>11.300000000000043</v>
      </c>
    </row>
    <row r="19" spans="1:14">
      <c r="A19" t="s">
        <v>82</v>
      </c>
      <c r="B19" s="37">
        <f>2*_xlfn.NORM.S.DIST(1,TRUE)-1</f>
        <v>0.68268949213708607</v>
      </c>
      <c r="C19" s="37">
        <f>2*_xlfn.NORM.S.DIST(1,TRUE)-1</f>
        <v>0.68268949213708607</v>
      </c>
      <c r="D19" t="s">
        <v>12</v>
      </c>
      <c r="G19" s="31">
        <f>Sheet1!A17</f>
        <v>45587</v>
      </c>
      <c r="H19" s="32">
        <f>Sheet1!D17</f>
        <v>0</v>
      </c>
      <c r="I19" s="32">
        <f>Sheet1!E17</f>
        <v>1.1999999999999567</v>
      </c>
      <c r="J19" s="33">
        <f t="shared" si="0"/>
        <v>0</v>
      </c>
      <c r="K19" s="33">
        <f t="shared" si="1"/>
        <v>0</v>
      </c>
      <c r="L19" s="33">
        <f t="shared" si="2"/>
        <v>0</v>
      </c>
      <c r="M19" s="32" t="str">
        <f t="shared" si="3"/>
        <v/>
      </c>
      <c r="N19" s="32" t="str">
        <f t="shared" si="4"/>
        <v/>
      </c>
    </row>
    <row r="20" spans="1:14">
      <c r="A20" t="s">
        <v>83</v>
      </c>
      <c r="B20" s="37">
        <f>2*_xlfn.NORM.S.DIST(2,TRUE)-1</f>
        <v>0.95449973610364158</v>
      </c>
      <c r="C20" s="37">
        <f>2*_xlfn.NORM.S.DIST(2,TRUE)-1</f>
        <v>0.95449973610364158</v>
      </c>
      <c r="D20" t="s">
        <v>12</v>
      </c>
      <c r="G20" s="31">
        <f>Sheet1!A18</f>
        <v>45588</v>
      </c>
      <c r="H20" s="32">
        <f>Sheet1!D18</f>
        <v>4.6999999999999709</v>
      </c>
      <c r="I20" s="32">
        <f>Sheet1!E18</f>
        <v>3.8000000000000256</v>
      </c>
      <c r="J20" s="33">
        <f t="shared" si="0"/>
        <v>0</v>
      </c>
      <c r="K20" s="33">
        <f t="shared" si="1"/>
        <v>0</v>
      </c>
      <c r="L20" s="33">
        <f t="shared" si="2"/>
        <v>0</v>
      </c>
      <c r="M20" s="32" t="str">
        <f t="shared" si="3"/>
        <v/>
      </c>
      <c r="N20" s="32" t="str">
        <f t="shared" si="4"/>
        <v/>
      </c>
    </row>
    <row r="21" spans="1:14">
      <c r="G21" s="31">
        <f>Sheet1!A19</f>
        <v>45589</v>
      </c>
      <c r="H21" s="32">
        <f>Sheet1!D19</f>
        <v>0.1000000000000334</v>
      </c>
      <c r="I21" s="32">
        <f>Sheet1!E19</f>
        <v>-3.3999999999999808</v>
      </c>
      <c r="J21" s="33">
        <f t="shared" si="0"/>
        <v>0</v>
      </c>
      <c r="K21" s="33">
        <f t="shared" si="1"/>
        <v>0</v>
      </c>
      <c r="L21" s="33">
        <f t="shared" si="2"/>
        <v>0</v>
      </c>
      <c r="M21" s="32" t="str">
        <f t="shared" si="3"/>
        <v/>
      </c>
      <c r="N21" s="32" t="str">
        <f t="shared" si="4"/>
        <v/>
      </c>
    </row>
    <row r="22" spans="1:14" ht="16">
      <c r="A22" s="21" t="s">
        <v>84</v>
      </c>
      <c r="B22" s="22" t="s">
        <v>7</v>
      </c>
      <c r="C22" s="22"/>
      <c r="D22" s="22" t="s">
        <v>8</v>
      </c>
      <c r="G22" s="31">
        <f>Sheet1!A20</f>
        <v>45590</v>
      </c>
      <c r="H22" s="32">
        <f>Sheet1!D20</f>
        <v>2.5999999999999801</v>
      </c>
      <c r="I22" s="32">
        <f>Sheet1!E20</f>
        <v>2.7999999999999581</v>
      </c>
      <c r="J22" s="33">
        <f t="shared" si="0"/>
        <v>0</v>
      </c>
      <c r="K22" s="33">
        <f t="shared" si="1"/>
        <v>0</v>
      </c>
      <c r="L22" s="33">
        <f t="shared" si="2"/>
        <v>0</v>
      </c>
      <c r="M22" s="32" t="str">
        <f t="shared" si="3"/>
        <v/>
      </c>
      <c r="N22" s="32" t="str">
        <f t="shared" si="4"/>
        <v/>
      </c>
    </row>
    <row r="23" spans="1:14">
      <c r="A23" t="s">
        <v>85</v>
      </c>
      <c r="B23" s="38">
        <f>CORREL(Sheet1!$D$3:$D$523,Sheet1!$E$3:$E$523)</f>
        <v>0.82043780009423728</v>
      </c>
      <c r="D23" t="s">
        <v>19</v>
      </c>
      <c r="G23" s="31">
        <f>Sheet1!A21</f>
        <v>45593</v>
      </c>
      <c r="H23" s="32">
        <f>Sheet1!D21</f>
        <v>3.3999999999999808</v>
      </c>
      <c r="I23" s="32">
        <f>Sheet1!E21</f>
        <v>4.2000000000000703</v>
      </c>
      <c r="J23" s="33">
        <f t="shared" si="0"/>
        <v>0</v>
      </c>
      <c r="K23" s="33">
        <f t="shared" si="1"/>
        <v>0</v>
      </c>
      <c r="L23" s="33">
        <f t="shared" si="2"/>
        <v>0</v>
      </c>
      <c r="M23" s="32" t="str">
        <f t="shared" si="3"/>
        <v/>
      </c>
      <c r="N23" s="32" t="str">
        <f t="shared" si="4"/>
        <v/>
      </c>
    </row>
    <row r="24" spans="1:14">
      <c r="G24" s="31">
        <f>Sheet1!A22</f>
        <v>45594</v>
      </c>
      <c r="H24" s="32">
        <f>Sheet1!D22</f>
        <v>-4.3000000000000149</v>
      </c>
      <c r="I24" s="32">
        <f>Sheet1!E22</f>
        <v>-2.8000000000000469</v>
      </c>
      <c r="J24" s="33">
        <f t="shared" si="0"/>
        <v>0</v>
      </c>
      <c r="K24" s="33">
        <f t="shared" si="1"/>
        <v>0</v>
      </c>
      <c r="L24" s="33">
        <f t="shared" si="2"/>
        <v>0</v>
      </c>
      <c r="M24" s="32" t="str">
        <f t="shared" si="3"/>
        <v/>
      </c>
      <c r="N24" s="32" t="str">
        <f t="shared" si="4"/>
        <v/>
      </c>
    </row>
    <row r="25" spans="1:14">
      <c r="G25" s="31">
        <f>Sheet1!A23</f>
        <v>45595</v>
      </c>
      <c r="H25" s="32">
        <f>Sheet1!D23</f>
        <v>8.6000000000000298</v>
      </c>
      <c r="I25" s="32">
        <f>Sheet1!E23</f>
        <v>4.6000000000000263</v>
      </c>
      <c r="J25" s="33">
        <f t="shared" si="0"/>
        <v>1</v>
      </c>
      <c r="K25" s="33">
        <f t="shared" si="1"/>
        <v>0</v>
      </c>
      <c r="L25" s="33">
        <f t="shared" si="2"/>
        <v>0</v>
      </c>
      <c r="M25" s="32" t="str">
        <f t="shared" si="3"/>
        <v/>
      </c>
      <c r="N25" s="32" t="str">
        <f t="shared" si="4"/>
        <v/>
      </c>
    </row>
    <row r="26" spans="1:14" ht="16">
      <c r="A26" s="21" t="s">
        <v>86</v>
      </c>
      <c r="B26" s="22" t="s">
        <v>7</v>
      </c>
      <c r="C26" s="22" t="s">
        <v>87</v>
      </c>
      <c r="D26" s="22" t="s">
        <v>8</v>
      </c>
      <c r="G26" s="31">
        <f>Sheet1!A24</f>
        <v>45596</v>
      </c>
      <c r="H26" s="32">
        <f>Sheet1!D24</f>
        <v>-1.2000000000000455</v>
      </c>
      <c r="I26" s="32">
        <f>Sheet1!E24</f>
        <v>-1.6000000000000014</v>
      </c>
      <c r="J26" s="33">
        <f t="shared" si="0"/>
        <v>0</v>
      </c>
      <c r="K26" s="33">
        <f t="shared" si="1"/>
        <v>0</v>
      </c>
      <c r="L26" s="33">
        <f t="shared" si="2"/>
        <v>0</v>
      </c>
      <c r="M26" s="32" t="str">
        <f t="shared" si="3"/>
        <v/>
      </c>
      <c r="N26" s="32" t="str">
        <f t="shared" si="4"/>
        <v/>
      </c>
    </row>
    <row r="27" spans="1:14">
      <c r="A27" t="s">
        <v>21</v>
      </c>
      <c r="B27" s="39">
        <f>AVERAGEIF(Sheet1!$E$3:$E$523,"&gt;=0",Sheet1!$D$3:$D$523)</f>
        <v>2.9409090909090909</v>
      </c>
      <c r="C27" s="40">
        <f>COUNTIF(Sheet1!$E$3:$E$523,"&gt;=0")</f>
        <v>286</v>
      </c>
      <c r="D27" t="s">
        <v>22</v>
      </c>
      <c r="G27" s="31">
        <f>Sheet1!A25</f>
        <v>45597</v>
      </c>
      <c r="H27" s="32">
        <f>Sheet1!D25</f>
        <v>3.6999999999999922</v>
      </c>
      <c r="I27" s="32">
        <f>Sheet1!E25</f>
        <v>9.9999999999999645</v>
      </c>
      <c r="J27" s="33">
        <f t="shared" si="0"/>
        <v>0</v>
      </c>
      <c r="K27" s="33">
        <f t="shared" si="1"/>
        <v>1</v>
      </c>
      <c r="L27" s="33">
        <f t="shared" si="2"/>
        <v>0</v>
      </c>
      <c r="M27" s="32" t="str">
        <f t="shared" si="3"/>
        <v/>
      </c>
      <c r="N27" s="32" t="str">
        <f t="shared" si="4"/>
        <v/>
      </c>
    </row>
    <row r="28" spans="1:14">
      <c r="A28" t="s">
        <v>23</v>
      </c>
      <c r="B28" s="39">
        <f>AVERAGEIF(Sheet1!$D$3:$D$523,"&gt;=0",Sheet1!$E$3:$E$523)</f>
        <v>3.2185454545454535</v>
      </c>
      <c r="C28" s="40">
        <f>COUNTIF(Sheet1!$D$3:$D$523,"&gt;=0")</f>
        <v>275</v>
      </c>
      <c r="D28" t="s">
        <v>22</v>
      </c>
      <c r="G28" s="31">
        <f>Sheet1!A26</f>
        <v>45600</v>
      </c>
      <c r="H28" s="32">
        <f>Sheet1!D26</f>
        <v>-4.6999999999999709</v>
      </c>
      <c r="I28" s="32">
        <f>Sheet1!E26</f>
        <v>-9.9000000000000199</v>
      </c>
      <c r="J28" s="33">
        <f t="shared" si="0"/>
        <v>1</v>
      </c>
      <c r="K28" s="33">
        <f t="shared" si="1"/>
        <v>1</v>
      </c>
      <c r="L28" s="33">
        <f t="shared" si="2"/>
        <v>1</v>
      </c>
      <c r="M28" s="32">
        <f t="shared" si="3"/>
        <v>-4.6999999999999709</v>
      </c>
      <c r="N28" s="32">
        <f t="shared" si="4"/>
        <v>-9.9000000000000199</v>
      </c>
    </row>
    <row r="29" spans="1:14">
      <c r="A29" t="s">
        <v>88</v>
      </c>
      <c r="B29" s="35">
        <f>AVERAGEIF(Sheet1!$E$3:$E$523,"&lt;0",Sheet1!$D$3:$D$523)</f>
        <v>-3.0331914893617018</v>
      </c>
      <c r="C29" s="40">
        <f>COUNTIF(Sheet1!$E$3:$E$523,"&lt;0")</f>
        <v>235</v>
      </c>
      <c r="D29" t="s">
        <v>22</v>
      </c>
      <c r="G29" s="31">
        <f>Sheet1!A27</f>
        <v>45601</v>
      </c>
      <c r="H29" s="32">
        <f>Sheet1!D27</f>
        <v>1.7999999999999794</v>
      </c>
      <c r="I29" s="32">
        <f>Sheet1!E27</f>
        <v>-1.2999999999999901</v>
      </c>
      <c r="J29" s="33">
        <f t="shared" si="0"/>
        <v>0</v>
      </c>
      <c r="K29" s="33">
        <f t="shared" si="1"/>
        <v>0</v>
      </c>
      <c r="L29" s="33">
        <f t="shared" si="2"/>
        <v>0</v>
      </c>
      <c r="M29" s="32" t="str">
        <f t="shared" si="3"/>
        <v/>
      </c>
      <c r="N29" s="32" t="str">
        <f t="shared" si="4"/>
        <v/>
      </c>
    </row>
    <row r="30" spans="1:14">
      <c r="A30" t="s">
        <v>89</v>
      </c>
      <c r="B30" s="35">
        <f>AVERAGEIF(Sheet1!$D$3:$D$523,"&lt;0",Sheet1!$E$3:$E$523)</f>
        <v>-2.9658536585365827</v>
      </c>
      <c r="C30" s="40">
        <f>COUNTIF(Sheet1!$D$3:$D$523,"&lt;0")</f>
        <v>246</v>
      </c>
      <c r="D30" t="s">
        <v>22</v>
      </c>
      <c r="G30" s="31">
        <f>Sheet1!A28</f>
        <v>45602</v>
      </c>
      <c r="H30" s="32">
        <f>Sheet1!D28</f>
        <v>8.4000000000000519</v>
      </c>
      <c r="I30" s="32">
        <f>Sheet1!E28</f>
        <v>16.000000000000014</v>
      </c>
      <c r="J30" s="33">
        <f t="shared" si="0"/>
        <v>1</v>
      </c>
      <c r="K30" s="33">
        <f t="shared" si="1"/>
        <v>1</v>
      </c>
      <c r="L30" s="33">
        <f t="shared" si="2"/>
        <v>1</v>
      </c>
      <c r="M30" s="32">
        <f t="shared" si="3"/>
        <v>8.4000000000000519</v>
      </c>
      <c r="N30" s="32">
        <f t="shared" si="4"/>
        <v>16.000000000000014</v>
      </c>
    </row>
    <row r="31" spans="1:14">
      <c r="A31" t="s">
        <v>90</v>
      </c>
      <c r="B31" s="34">
        <f>B27/(B7*SQRT(2/PI()))</f>
        <v>0.75526401938815957</v>
      </c>
      <c r="D31" t="s">
        <v>19</v>
      </c>
      <c r="G31" s="31">
        <f>Sheet1!A29</f>
        <v>45603</v>
      </c>
      <c r="H31" s="32">
        <f>Sheet1!D29</f>
        <v>-6.4000000000000057</v>
      </c>
      <c r="I31" s="32">
        <f>Sheet1!E29</f>
        <v>-10.499999999999954</v>
      </c>
      <c r="J31" s="33">
        <f t="shared" si="0"/>
        <v>1</v>
      </c>
      <c r="K31" s="33">
        <f t="shared" si="1"/>
        <v>1</v>
      </c>
      <c r="L31" s="33">
        <f t="shared" si="2"/>
        <v>1</v>
      </c>
      <c r="M31" s="32">
        <f t="shared" si="3"/>
        <v>-6.4000000000000057</v>
      </c>
      <c r="N31" s="32">
        <f t="shared" si="4"/>
        <v>-10.499999999999954</v>
      </c>
    </row>
    <row r="32" spans="1:14">
      <c r="A32" t="s">
        <v>91</v>
      </c>
      <c r="B32" s="34">
        <f>B28/(C7*SQRT(2/PI()))</f>
        <v>0.83106123994948755</v>
      </c>
      <c r="D32" t="s">
        <v>19</v>
      </c>
      <c r="G32" s="31">
        <f>Sheet1!A30</f>
        <v>45604</v>
      </c>
      <c r="H32" s="32">
        <f>Sheet1!D30</f>
        <v>5.4999999999999716</v>
      </c>
      <c r="I32" s="32">
        <f>Sheet1!E30</f>
        <v>-2.3000000000000576</v>
      </c>
      <c r="J32" s="33">
        <f t="shared" si="0"/>
        <v>1</v>
      </c>
      <c r="K32" s="33">
        <f t="shared" si="1"/>
        <v>0</v>
      </c>
      <c r="L32" s="33">
        <f t="shared" si="2"/>
        <v>0</v>
      </c>
      <c r="M32" s="32" t="str">
        <f t="shared" si="3"/>
        <v/>
      </c>
      <c r="N32" s="32" t="str">
        <f t="shared" si="4"/>
        <v/>
      </c>
    </row>
    <row r="33" spans="1:14">
      <c r="A33" s="29" t="s">
        <v>92</v>
      </c>
      <c r="G33" s="31">
        <f>Sheet1!A31</f>
        <v>45607</v>
      </c>
      <c r="H33" s="32">
        <f>Sheet1!D31</f>
        <v>0</v>
      </c>
      <c r="I33" s="32">
        <f>Sheet1!E31</f>
        <v>0</v>
      </c>
      <c r="J33" s="33">
        <f t="shared" si="0"/>
        <v>0</v>
      </c>
      <c r="K33" s="33">
        <f t="shared" si="1"/>
        <v>0</v>
      </c>
      <c r="L33" s="33">
        <f t="shared" si="2"/>
        <v>0</v>
      </c>
      <c r="M33" s="32" t="str">
        <f t="shared" si="3"/>
        <v/>
      </c>
      <c r="N33" s="32" t="str">
        <f t="shared" si="4"/>
        <v/>
      </c>
    </row>
    <row r="34" spans="1:14">
      <c r="G34" s="31">
        <f>Sheet1!A32</f>
        <v>45608</v>
      </c>
      <c r="H34" s="32">
        <f>Sheet1!D32</f>
        <v>8.6999999999999744</v>
      </c>
      <c r="I34" s="32">
        <f>Sheet1!E32</f>
        <v>12.400000000000055</v>
      </c>
      <c r="J34" s="33">
        <f t="shared" si="0"/>
        <v>1</v>
      </c>
      <c r="K34" s="33">
        <f t="shared" si="1"/>
        <v>1</v>
      </c>
      <c r="L34" s="33">
        <f t="shared" si="2"/>
        <v>1</v>
      </c>
      <c r="M34" s="32">
        <f t="shared" si="3"/>
        <v>8.6999999999999744</v>
      </c>
      <c r="N34" s="32">
        <f t="shared" si="4"/>
        <v>12.400000000000055</v>
      </c>
    </row>
    <row r="35" spans="1:14" ht="16">
      <c r="A35" s="21" t="s">
        <v>93</v>
      </c>
      <c r="B35" s="22" t="s">
        <v>7</v>
      </c>
      <c r="C35" s="22"/>
      <c r="D35" s="22" t="s">
        <v>8</v>
      </c>
      <c r="G35" s="31">
        <f>Sheet1!A33</f>
        <v>45609</v>
      </c>
      <c r="H35" s="32">
        <f>Sheet1!D33</f>
        <v>-5.3999999999999382</v>
      </c>
      <c r="I35" s="32">
        <f>Sheet1!E33</f>
        <v>2.2999999999999687</v>
      </c>
      <c r="J35" s="33">
        <f t="shared" si="0"/>
        <v>1</v>
      </c>
      <c r="K35" s="33">
        <f t="shared" si="1"/>
        <v>0</v>
      </c>
      <c r="L35" s="33">
        <f t="shared" si="2"/>
        <v>0</v>
      </c>
      <c r="M35" s="32" t="str">
        <f t="shared" si="3"/>
        <v/>
      </c>
      <c r="N35" s="32" t="str">
        <f t="shared" si="4"/>
        <v/>
      </c>
    </row>
    <row r="36" spans="1:14">
      <c r="A36" t="s">
        <v>94</v>
      </c>
      <c r="B36" s="30">
        <f>SUM(J5:J525)</f>
        <v>136</v>
      </c>
      <c r="D36" t="s">
        <v>26</v>
      </c>
      <c r="G36" s="31">
        <f>Sheet1!A34</f>
        <v>45610</v>
      </c>
      <c r="H36" s="32">
        <f>Sheet1!D34</f>
        <v>5.9000000000000163</v>
      </c>
      <c r="I36" s="32">
        <f>Sheet1!E34</f>
        <v>-1.499999999999968</v>
      </c>
      <c r="J36" s="33">
        <f t="shared" si="0"/>
        <v>1</v>
      </c>
      <c r="K36" s="33">
        <f t="shared" si="1"/>
        <v>0</v>
      </c>
      <c r="L36" s="33">
        <f t="shared" si="2"/>
        <v>0</v>
      </c>
      <c r="M36" s="32" t="str">
        <f t="shared" si="3"/>
        <v/>
      </c>
      <c r="N36" s="32" t="str">
        <f t="shared" si="4"/>
        <v/>
      </c>
    </row>
    <row r="37" spans="1:14">
      <c r="A37" t="s">
        <v>95</v>
      </c>
      <c r="B37" s="30">
        <f>SUM(K5:K525)</f>
        <v>142</v>
      </c>
      <c r="D37" t="s">
        <v>26</v>
      </c>
      <c r="G37" s="31">
        <f>Sheet1!A35</f>
        <v>45611</v>
      </c>
      <c r="H37" s="32">
        <f>Sheet1!D35</f>
        <v>-4.2000000000000703</v>
      </c>
      <c r="I37" s="32">
        <f>Sheet1!E35</f>
        <v>0.30000000000001137</v>
      </c>
      <c r="J37" s="33">
        <f t="shared" si="0"/>
        <v>0</v>
      </c>
      <c r="K37" s="33">
        <f t="shared" si="1"/>
        <v>0</v>
      </c>
      <c r="L37" s="33">
        <f t="shared" si="2"/>
        <v>0</v>
      </c>
      <c r="M37" s="32" t="str">
        <f t="shared" si="3"/>
        <v/>
      </c>
      <c r="N37" s="32" t="str">
        <f t="shared" si="4"/>
        <v/>
      </c>
    </row>
    <row r="38" spans="1:14">
      <c r="A38" t="s">
        <v>96</v>
      </c>
      <c r="B38" s="41">
        <f>SUM(L5:L525)</f>
        <v>96</v>
      </c>
      <c r="D38" t="s">
        <v>26</v>
      </c>
      <c r="G38" s="31">
        <f>Sheet1!A36</f>
        <v>45614</v>
      </c>
      <c r="H38" s="32">
        <f>Sheet1!D36</f>
        <v>-2.4000000000000021</v>
      </c>
      <c r="I38" s="32">
        <f>Sheet1!E36</f>
        <v>-2.5000000000000355</v>
      </c>
      <c r="J38" s="33">
        <f t="shared" si="0"/>
        <v>0</v>
      </c>
      <c r="K38" s="33">
        <f t="shared" si="1"/>
        <v>0</v>
      </c>
      <c r="L38" s="33">
        <f t="shared" si="2"/>
        <v>0</v>
      </c>
      <c r="M38" s="32" t="str">
        <f t="shared" si="3"/>
        <v/>
      </c>
      <c r="N38" s="32" t="str">
        <f t="shared" si="4"/>
        <v/>
      </c>
    </row>
    <row r="39" spans="1:14">
      <c r="A39" t="s">
        <v>97</v>
      </c>
      <c r="B39" s="38">
        <f>CORREL(M5:M525,N5:N525)</f>
        <v>0.94590477608106893</v>
      </c>
      <c r="D39" t="s">
        <v>19</v>
      </c>
      <c r="G39" s="31">
        <f>Sheet1!A37</f>
        <v>45615</v>
      </c>
      <c r="H39" s="32">
        <f>Sheet1!D37</f>
        <v>0.1000000000000334</v>
      </c>
      <c r="I39" s="32">
        <f>Sheet1!E37</f>
        <v>-1.7999999999999794</v>
      </c>
      <c r="J39" s="33">
        <f t="shared" si="0"/>
        <v>0</v>
      </c>
      <c r="K39" s="33">
        <f t="shared" si="1"/>
        <v>0</v>
      </c>
      <c r="L39" s="33">
        <f t="shared" si="2"/>
        <v>0</v>
      </c>
      <c r="M39" s="32" t="str">
        <f t="shared" si="3"/>
        <v/>
      </c>
      <c r="N39" s="32" t="str">
        <f t="shared" si="4"/>
        <v/>
      </c>
    </row>
    <row r="40" spans="1:14">
      <c r="A40" t="s">
        <v>98</v>
      </c>
      <c r="B40" s="30">
        <f>COUNTIFS(M5:M525,"&gt;0",N5:N525,"&gt;0")</f>
        <v>44</v>
      </c>
      <c r="D40" t="s">
        <v>26</v>
      </c>
      <c r="G40" s="31">
        <f>Sheet1!A38</f>
        <v>45616</v>
      </c>
      <c r="H40" s="32">
        <f>Sheet1!D38</f>
        <v>3.5000000000000142</v>
      </c>
      <c r="I40" s="32">
        <f>Sheet1!E38</f>
        <v>1.499999999999968</v>
      </c>
      <c r="J40" s="33">
        <f t="shared" si="0"/>
        <v>0</v>
      </c>
      <c r="K40" s="33">
        <f t="shared" si="1"/>
        <v>0</v>
      </c>
      <c r="L40" s="33">
        <f t="shared" si="2"/>
        <v>0</v>
      </c>
      <c r="M40" s="32" t="str">
        <f t="shared" si="3"/>
        <v/>
      </c>
      <c r="N40" s="32" t="str">
        <f t="shared" si="4"/>
        <v/>
      </c>
    </row>
    <row r="41" spans="1:14">
      <c r="A41" t="s">
        <v>99</v>
      </c>
      <c r="B41" s="30">
        <f>COUNTIFS(M5:M525,"&lt;0",N5:N525,"&lt;0")</f>
        <v>52</v>
      </c>
      <c r="D41" t="s">
        <v>26</v>
      </c>
      <c r="G41" s="31">
        <f>Sheet1!A39</f>
        <v>45617</v>
      </c>
      <c r="H41" s="32">
        <f>Sheet1!D39</f>
        <v>3.2999999999999474</v>
      </c>
      <c r="I41" s="32">
        <f>Sheet1!E39</f>
        <v>1.1000000000000121</v>
      </c>
      <c r="J41" s="33">
        <f t="shared" si="0"/>
        <v>0</v>
      </c>
      <c r="K41" s="33">
        <f t="shared" si="1"/>
        <v>0</v>
      </c>
      <c r="L41" s="33">
        <f t="shared" si="2"/>
        <v>0</v>
      </c>
      <c r="M41" s="32" t="str">
        <f t="shared" si="3"/>
        <v/>
      </c>
      <c r="N41" s="32" t="str">
        <f t="shared" si="4"/>
        <v/>
      </c>
    </row>
    <row r="42" spans="1:14">
      <c r="A42" t="s">
        <v>100</v>
      </c>
      <c r="B42" s="30">
        <f>B38-B40-B41</f>
        <v>0</v>
      </c>
      <c r="D42" t="s">
        <v>26</v>
      </c>
      <c r="G42" s="31">
        <f>Sheet1!A40</f>
        <v>45618</v>
      </c>
      <c r="H42" s="32">
        <f>Sheet1!D40</f>
        <v>2.6000000000000689</v>
      </c>
      <c r="I42" s="32">
        <f>Sheet1!E40</f>
        <v>-2.2000000000000242</v>
      </c>
      <c r="J42" s="33">
        <f t="shared" si="0"/>
        <v>0</v>
      </c>
      <c r="K42" s="33">
        <f t="shared" si="1"/>
        <v>0</v>
      </c>
      <c r="L42" s="33">
        <f t="shared" si="2"/>
        <v>0</v>
      </c>
      <c r="M42" s="32" t="str">
        <f t="shared" si="3"/>
        <v/>
      </c>
      <c r="N42" s="32" t="str">
        <f t="shared" si="4"/>
        <v/>
      </c>
    </row>
    <row r="43" spans="1:14">
      <c r="G43" s="31">
        <f>Sheet1!A41</f>
        <v>45621</v>
      </c>
      <c r="H43" s="32">
        <f>Sheet1!D41</f>
        <v>-10.400000000000009</v>
      </c>
      <c r="I43" s="32">
        <f>Sheet1!E41</f>
        <v>-12.599999999999945</v>
      </c>
      <c r="J43" s="33">
        <f t="shared" si="0"/>
        <v>1</v>
      </c>
      <c r="K43" s="33">
        <f t="shared" si="1"/>
        <v>1</v>
      </c>
      <c r="L43" s="33">
        <f t="shared" si="2"/>
        <v>1</v>
      </c>
      <c r="M43" s="32">
        <f t="shared" si="3"/>
        <v>-10.400000000000009</v>
      </c>
      <c r="N43" s="32">
        <f t="shared" si="4"/>
        <v>-12.599999999999945</v>
      </c>
    </row>
    <row r="44" spans="1:14" ht="16">
      <c r="A44" s="21" t="s">
        <v>101</v>
      </c>
      <c r="B44" s="22" t="s">
        <v>51</v>
      </c>
      <c r="C44" s="22" t="s">
        <v>52</v>
      </c>
      <c r="D44" s="22" t="s">
        <v>8</v>
      </c>
      <c r="G44" s="31">
        <f>Sheet1!A42</f>
        <v>45622</v>
      </c>
      <c r="H44" s="32">
        <f>Sheet1!D42</f>
        <v>-1.5000000000000568</v>
      </c>
      <c r="I44" s="32">
        <f>Sheet1!E42</f>
        <v>3.2000000000000028</v>
      </c>
      <c r="J44" s="33">
        <f t="shared" si="0"/>
        <v>0</v>
      </c>
      <c r="K44" s="33">
        <f t="shared" si="1"/>
        <v>0</v>
      </c>
      <c r="L44" s="33">
        <f t="shared" si="2"/>
        <v>0</v>
      </c>
      <c r="M44" s="32" t="str">
        <f t="shared" si="3"/>
        <v/>
      </c>
      <c r="N44" s="32" t="str">
        <f t="shared" si="4"/>
        <v/>
      </c>
    </row>
    <row r="45" spans="1:14">
      <c r="A45" t="s">
        <v>102</v>
      </c>
      <c r="B45" s="42">
        <f>MIN(Sheet1!$D$3:$D$523)</f>
        <v>-27.400000000000002</v>
      </c>
      <c r="C45" s="42">
        <f>MIN(Sheet1!$E$3:$E$523)</f>
        <v>-15.800000000000036</v>
      </c>
      <c r="D45" t="s">
        <v>22</v>
      </c>
      <c r="G45" s="31">
        <f>Sheet1!A43</f>
        <v>45623</v>
      </c>
      <c r="H45" s="32">
        <f>Sheet1!D43</f>
        <v>-2.7999999999999581</v>
      </c>
      <c r="I45" s="32">
        <f>Sheet1!E43</f>
        <v>-4.3000000000000149</v>
      </c>
      <c r="J45" s="33">
        <f t="shared" si="0"/>
        <v>0</v>
      </c>
      <c r="K45" s="33">
        <f t="shared" si="1"/>
        <v>0</v>
      </c>
      <c r="L45" s="33">
        <f t="shared" si="2"/>
        <v>0</v>
      </c>
      <c r="M45" s="32" t="str">
        <f t="shared" si="3"/>
        <v/>
      </c>
      <c r="N45" s="32" t="str">
        <f t="shared" si="4"/>
        <v/>
      </c>
    </row>
    <row r="46" spans="1:14">
      <c r="A46" t="s">
        <v>103</v>
      </c>
      <c r="B46" s="42">
        <f>MAX(Sheet1!$D$3:$D$523)</f>
        <v>21.799999999999997</v>
      </c>
      <c r="C46" s="42">
        <f>MAX(Sheet1!$E$3:$E$523)</f>
        <v>18.900000000000006</v>
      </c>
      <c r="D46" t="s">
        <v>22</v>
      </c>
      <c r="G46" s="31">
        <f>Sheet1!A44</f>
        <v>45624</v>
      </c>
      <c r="H46" s="32">
        <f>Sheet1!D44</f>
        <v>0</v>
      </c>
      <c r="I46" s="32">
        <f>Sheet1!E44</f>
        <v>0</v>
      </c>
      <c r="J46" s="33">
        <f t="shared" si="0"/>
        <v>0</v>
      </c>
      <c r="K46" s="33">
        <f t="shared" si="1"/>
        <v>0</v>
      </c>
      <c r="L46" s="33">
        <f t="shared" si="2"/>
        <v>0</v>
      </c>
      <c r="M46" s="32" t="str">
        <f t="shared" si="3"/>
        <v/>
      </c>
      <c r="N46" s="32" t="str">
        <f t="shared" si="4"/>
        <v/>
      </c>
    </row>
    <row r="47" spans="1:14">
      <c r="A47" t="s">
        <v>104</v>
      </c>
      <c r="B47" s="30">
        <f>SUMPRODUCT((ABS(Sheet1!$D$3:$D$523-B6)&gt;3*B7)*1)</f>
        <v>5</v>
      </c>
      <c r="C47" s="30">
        <f>SUMPRODUCT((ABS(Sheet1!$E$3:$E$523-C6)&gt;3*C7)*1)</f>
        <v>4</v>
      </c>
      <c r="D47" t="s">
        <v>26</v>
      </c>
      <c r="G47" s="31">
        <f>Sheet1!A45</f>
        <v>45625</v>
      </c>
      <c r="H47" s="32">
        <f>Sheet1!D45</f>
        <v>-7.6000000000000512</v>
      </c>
      <c r="I47" s="32">
        <f>Sheet1!E45</f>
        <v>-9.4000000000000306</v>
      </c>
      <c r="J47" s="33">
        <f t="shared" si="0"/>
        <v>1</v>
      </c>
      <c r="K47" s="33">
        <f t="shared" si="1"/>
        <v>1</v>
      </c>
      <c r="L47" s="33">
        <f t="shared" si="2"/>
        <v>1</v>
      </c>
      <c r="M47" s="32">
        <f t="shared" si="3"/>
        <v>-7.6000000000000512</v>
      </c>
      <c r="N47" s="32">
        <f t="shared" si="4"/>
        <v>-9.4000000000000306</v>
      </c>
    </row>
    <row r="48" spans="1:14">
      <c r="A48" t="s">
        <v>105</v>
      </c>
      <c r="B48" s="42">
        <f>B5*2*(1-_xlfn.NORM.S.DIST(3,TRUE))</f>
        <v>1.4065937489585678</v>
      </c>
      <c r="C48" s="42">
        <f>C5*2*(1-_xlfn.NORM.S.DIST(3,TRUE))</f>
        <v>1.4065937489585678</v>
      </c>
      <c r="D48" t="s">
        <v>26</v>
      </c>
      <c r="G48" s="31">
        <f>Sheet1!A46</f>
        <v>45628</v>
      </c>
      <c r="H48" s="32">
        <f>Sheet1!D46</f>
        <v>2.9000000000000803</v>
      </c>
      <c r="I48" s="32">
        <f>Sheet1!E46</f>
        <v>2.2000000000000242</v>
      </c>
      <c r="J48" s="33">
        <f t="shared" si="0"/>
        <v>0</v>
      </c>
      <c r="K48" s="33">
        <f t="shared" si="1"/>
        <v>0</v>
      </c>
      <c r="L48" s="33">
        <f t="shared" si="2"/>
        <v>0</v>
      </c>
      <c r="M48" s="32" t="str">
        <f t="shared" si="3"/>
        <v/>
      </c>
      <c r="N48" s="32" t="str">
        <f t="shared" si="4"/>
        <v/>
      </c>
    </row>
    <row r="49" spans="7:14">
      <c r="G49" s="31">
        <f>Sheet1!A47</f>
        <v>45629</v>
      </c>
      <c r="H49" s="32">
        <f>Sheet1!D47</f>
        <v>-0.1000000000000334</v>
      </c>
      <c r="I49" s="32">
        <f>Sheet1!E47</f>
        <v>3.2999999999999474</v>
      </c>
      <c r="J49" s="33">
        <f t="shared" si="0"/>
        <v>0</v>
      </c>
      <c r="K49" s="33">
        <f t="shared" si="1"/>
        <v>0</v>
      </c>
      <c r="L49" s="33">
        <f t="shared" si="2"/>
        <v>0</v>
      </c>
      <c r="M49" s="32" t="str">
        <f t="shared" si="3"/>
        <v/>
      </c>
      <c r="N49" s="32" t="str">
        <f t="shared" si="4"/>
        <v/>
      </c>
    </row>
    <row r="50" spans="7:14">
      <c r="G50" s="31">
        <f>Sheet1!A48</f>
        <v>45630</v>
      </c>
      <c r="H50" s="32">
        <f>Sheet1!D48</f>
        <v>-5.2999999999999936</v>
      </c>
      <c r="I50" s="32">
        <f>Sheet1!E48</f>
        <v>-4.3999999999999595</v>
      </c>
      <c r="J50" s="33">
        <f t="shared" si="0"/>
        <v>1</v>
      </c>
      <c r="K50" s="33">
        <f t="shared" si="1"/>
        <v>0</v>
      </c>
      <c r="L50" s="33">
        <f t="shared" si="2"/>
        <v>0</v>
      </c>
      <c r="M50" s="32" t="str">
        <f t="shared" si="3"/>
        <v/>
      </c>
      <c r="N50" s="32" t="str">
        <f t="shared" si="4"/>
        <v/>
      </c>
    </row>
    <row r="51" spans="7:14">
      <c r="G51" s="31">
        <f>Sheet1!A49</f>
        <v>45631</v>
      </c>
      <c r="H51" s="32">
        <f>Sheet1!D49</f>
        <v>1.699999999999946</v>
      </c>
      <c r="I51" s="32">
        <f>Sheet1!E49</f>
        <v>-0.40000000000004476</v>
      </c>
      <c r="J51" s="33">
        <f t="shared" si="0"/>
        <v>0</v>
      </c>
      <c r="K51" s="33">
        <f t="shared" si="1"/>
        <v>0</v>
      </c>
      <c r="L51" s="33">
        <f t="shared" si="2"/>
        <v>0</v>
      </c>
      <c r="M51" s="32" t="str">
        <f t="shared" si="3"/>
        <v/>
      </c>
      <c r="N51" s="32" t="str">
        <f t="shared" si="4"/>
        <v/>
      </c>
    </row>
    <row r="52" spans="7:14">
      <c r="G52" s="31">
        <f>Sheet1!A50</f>
        <v>45632</v>
      </c>
      <c r="H52" s="32">
        <f>Sheet1!D50</f>
        <v>-3.9999999999999147</v>
      </c>
      <c r="I52" s="32">
        <f>Sheet1!E50</f>
        <v>-2.2999999999999687</v>
      </c>
      <c r="J52" s="33">
        <f t="shared" si="0"/>
        <v>0</v>
      </c>
      <c r="K52" s="33">
        <f t="shared" si="1"/>
        <v>0</v>
      </c>
      <c r="L52" s="33">
        <f t="shared" si="2"/>
        <v>0</v>
      </c>
      <c r="M52" s="32" t="str">
        <f t="shared" si="3"/>
        <v/>
      </c>
      <c r="N52" s="32" t="str">
        <f t="shared" si="4"/>
        <v/>
      </c>
    </row>
    <row r="53" spans="7:14">
      <c r="G53" s="31">
        <f>Sheet1!A51</f>
        <v>45635</v>
      </c>
      <c r="H53" s="32">
        <f>Sheet1!D51</f>
        <v>2.0999999999999908</v>
      </c>
      <c r="I53" s="32">
        <f>Sheet1!E51</f>
        <v>4.8000000000000043</v>
      </c>
      <c r="J53" s="33">
        <f t="shared" si="0"/>
        <v>0</v>
      </c>
      <c r="K53" s="33">
        <f t="shared" si="1"/>
        <v>0</v>
      </c>
      <c r="L53" s="33">
        <f t="shared" si="2"/>
        <v>0</v>
      </c>
      <c r="M53" s="32" t="str">
        <f t="shared" si="3"/>
        <v/>
      </c>
      <c r="N53" s="32" t="str">
        <f t="shared" si="4"/>
        <v/>
      </c>
    </row>
    <row r="54" spans="7:14">
      <c r="G54" s="31">
        <f>Sheet1!A52</f>
        <v>45636</v>
      </c>
      <c r="H54" s="32">
        <f>Sheet1!D52</f>
        <v>1.899999999999924</v>
      </c>
      <c r="I54" s="32">
        <f>Sheet1!E52</f>
        <v>2.5000000000000355</v>
      </c>
      <c r="J54" s="33">
        <f t="shared" si="0"/>
        <v>0</v>
      </c>
      <c r="K54" s="33">
        <f t="shared" si="1"/>
        <v>0</v>
      </c>
      <c r="L54" s="33">
        <f t="shared" si="2"/>
        <v>0</v>
      </c>
      <c r="M54" s="32" t="str">
        <f t="shared" si="3"/>
        <v/>
      </c>
      <c r="N54" s="32" t="str">
        <f t="shared" si="4"/>
        <v/>
      </c>
    </row>
    <row r="55" spans="7:14">
      <c r="G55" s="31">
        <f>Sheet1!A53</f>
        <v>45637</v>
      </c>
      <c r="H55" s="32">
        <f>Sheet1!D53</f>
        <v>0.90000000000003411</v>
      </c>
      <c r="I55" s="32">
        <f>Sheet1!E53</f>
        <v>4.4999999999999929</v>
      </c>
      <c r="J55" s="33">
        <f t="shared" si="0"/>
        <v>0</v>
      </c>
      <c r="K55" s="33">
        <f t="shared" si="1"/>
        <v>0</v>
      </c>
      <c r="L55" s="33">
        <f t="shared" si="2"/>
        <v>0</v>
      </c>
      <c r="M55" s="32" t="str">
        <f t="shared" si="3"/>
        <v/>
      </c>
      <c r="N55" s="32" t="str">
        <f t="shared" si="4"/>
        <v/>
      </c>
    </row>
    <row r="56" spans="7:14">
      <c r="G56" s="31">
        <f>Sheet1!A54</f>
        <v>45638</v>
      </c>
      <c r="H56" s="32">
        <f>Sheet1!D54</f>
        <v>3.8999999999999702</v>
      </c>
      <c r="I56" s="32">
        <f>Sheet1!E54</f>
        <v>5.6999999999999496</v>
      </c>
      <c r="J56" s="33">
        <f t="shared" si="0"/>
        <v>0</v>
      </c>
      <c r="K56" s="33">
        <f t="shared" si="1"/>
        <v>1</v>
      </c>
      <c r="L56" s="33">
        <f t="shared" si="2"/>
        <v>0</v>
      </c>
      <c r="M56" s="32" t="str">
        <f t="shared" si="3"/>
        <v/>
      </c>
      <c r="N56" s="32" t="str">
        <f t="shared" si="4"/>
        <v/>
      </c>
    </row>
    <row r="57" spans="7:14">
      <c r="G57" s="31">
        <f>Sheet1!A55</f>
        <v>45639</v>
      </c>
      <c r="H57" s="32">
        <f>Sheet1!D55</f>
        <v>5.400000000000027</v>
      </c>
      <c r="I57" s="32">
        <f>Sheet1!E55</f>
        <v>6.899999999999995</v>
      </c>
      <c r="J57" s="33">
        <f t="shared" si="0"/>
        <v>1</v>
      </c>
      <c r="K57" s="33">
        <f t="shared" si="1"/>
        <v>1</v>
      </c>
      <c r="L57" s="33">
        <f t="shared" si="2"/>
        <v>1</v>
      </c>
      <c r="M57" s="32">
        <f t="shared" si="3"/>
        <v>5.400000000000027</v>
      </c>
      <c r="N57" s="32">
        <f t="shared" si="4"/>
        <v>6.899999999999995</v>
      </c>
    </row>
    <row r="58" spans="7:14">
      <c r="G58" s="31">
        <f>Sheet1!A56</f>
        <v>45642</v>
      </c>
      <c r="H58" s="32">
        <f>Sheet1!D56</f>
        <v>0.40000000000004476</v>
      </c>
      <c r="I58" s="32">
        <f>Sheet1!E56</f>
        <v>0.1000000000000334</v>
      </c>
      <c r="J58" s="33">
        <f t="shared" si="0"/>
        <v>0</v>
      </c>
      <c r="K58" s="33">
        <f t="shared" si="1"/>
        <v>0</v>
      </c>
      <c r="L58" s="33">
        <f t="shared" si="2"/>
        <v>0</v>
      </c>
      <c r="M58" s="32" t="str">
        <f t="shared" si="3"/>
        <v/>
      </c>
      <c r="N58" s="32" t="str">
        <f t="shared" si="4"/>
        <v/>
      </c>
    </row>
    <row r="59" spans="7:14">
      <c r="G59" s="31">
        <f>Sheet1!A57</f>
        <v>45643</v>
      </c>
      <c r="H59" s="32">
        <f>Sheet1!D57</f>
        <v>-0.40000000000004476</v>
      </c>
      <c r="I59" s="32">
        <f>Sheet1!E57</f>
        <v>0.1000000000000334</v>
      </c>
      <c r="J59" s="33">
        <f t="shared" si="0"/>
        <v>0</v>
      </c>
      <c r="K59" s="33">
        <f t="shared" si="1"/>
        <v>0</v>
      </c>
      <c r="L59" s="33">
        <f t="shared" si="2"/>
        <v>0</v>
      </c>
      <c r="M59" s="32" t="str">
        <f t="shared" si="3"/>
        <v/>
      </c>
      <c r="N59" s="32" t="str">
        <f t="shared" si="4"/>
        <v/>
      </c>
    </row>
    <row r="60" spans="7:14">
      <c r="G60" s="31">
        <f>Sheet1!A58</f>
        <v>45644</v>
      </c>
      <c r="H60" s="32">
        <f>Sheet1!D58</f>
        <v>11.099999999999977</v>
      </c>
      <c r="I60" s="32">
        <f>Sheet1!E58</f>
        <v>11.599999999999966</v>
      </c>
      <c r="J60" s="33">
        <f t="shared" si="0"/>
        <v>1</v>
      </c>
      <c r="K60" s="33">
        <f t="shared" si="1"/>
        <v>1</v>
      </c>
      <c r="L60" s="33">
        <f t="shared" si="2"/>
        <v>1</v>
      </c>
      <c r="M60" s="32">
        <f t="shared" si="3"/>
        <v>11.099999999999977</v>
      </c>
      <c r="N60" s="32">
        <f t="shared" si="4"/>
        <v>11.599999999999966</v>
      </c>
    </row>
    <row r="61" spans="7:14">
      <c r="G61" s="31">
        <f>Sheet1!A59</f>
        <v>45645</v>
      </c>
      <c r="H61" s="32">
        <f>Sheet1!D59</f>
        <v>-3.8999999999999702</v>
      </c>
      <c r="I61" s="32">
        <f>Sheet1!E59</f>
        <v>4.8000000000000043</v>
      </c>
      <c r="J61" s="33">
        <f t="shared" si="0"/>
        <v>0</v>
      </c>
      <c r="K61" s="33">
        <f t="shared" si="1"/>
        <v>0</v>
      </c>
      <c r="L61" s="33">
        <f t="shared" si="2"/>
        <v>0</v>
      </c>
      <c r="M61" s="32" t="str">
        <f t="shared" si="3"/>
        <v/>
      </c>
      <c r="N61" s="32" t="str">
        <f t="shared" si="4"/>
        <v/>
      </c>
    </row>
    <row r="62" spans="7:14">
      <c r="G62" s="31">
        <f>Sheet1!A60</f>
        <v>45646</v>
      </c>
      <c r="H62" s="32">
        <f>Sheet1!D60</f>
        <v>-0.69999999999996732</v>
      </c>
      <c r="I62" s="32">
        <f>Sheet1!E60</f>
        <v>-4.1000000000000369</v>
      </c>
      <c r="J62" s="33">
        <f t="shared" si="0"/>
        <v>0</v>
      </c>
      <c r="K62" s="33">
        <f t="shared" si="1"/>
        <v>0</v>
      </c>
      <c r="L62" s="33">
        <f t="shared" si="2"/>
        <v>0</v>
      </c>
      <c r="M62" s="32" t="str">
        <f t="shared" si="3"/>
        <v/>
      </c>
      <c r="N62" s="32" t="str">
        <f t="shared" si="4"/>
        <v/>
      </c>
    </row>
    <row r="63" spans="7:14">
      <c r="G63" s="31">
        <f>Sheet1!A61</f>
        <v>45649</v>
      </c>
      <c r="H63" s="32">
        <f>Sheet1!D61</f>
        <v>2.9999999999999361</v>
      </c>
      <c r="I63" s="32">
        <f>Sheet1!E61</f>
        <v>6.5000000000000391</v>
      </c>
      <c r="J63" s="33">
        <f t="shared" si="0"/>
        <v>0</v>
      </c>
      <c r="K63" s="33">
        <f t="shared" si="1"/>
        <v>1</v>
      </c>
      <c r="L63" s="33">
        <f t="shared" si="2"/>
        <v>0</v>
      </c>
      <c r="M63" s="32" t="str">
        <f t="shared" si="3"/>
        <v/>
      </c>
      <c r="N63" s="32" t="str">
        <f t="shared" si="4"/>
        <v/>
      </c>
    </row>
    <row r="64" spans="7:14">
      <c r="G64" s="31">
        <f>Sheet1!A62</f>
        <v>45650</v>
      </c>
      <c r="H64" s="32">
        <f>Sheet1!D62</f>
        <v>-0.69999999999996732</v>
      </c>
      <c r="I64" s="32">
        <f>Sheet1!E62</f>
        <v>0.19999999999997797</v>
      </c>
      <c r="J64" s="33">
        <f t="shared" si="0"/>
        <v>0</v>
      </c>
      <c r="K64" s="33">
        <f t="shared" si="1"/>
        <v>0</v>
      </c>
      <c r="L64" s="33">
        <f t="shared" si="2"/>
        <v>0</v>
      </c>
      <c r="M64" s="32" t="str">
        <f t="shared" si="3"/>
        <v/>
      </c>
      <c r="N64" s="32" t="str">
        <f t="shared" si="4"/>
        <v/>
      </c>
    </row>
    <row r="65" spans="7:14">
      <c r="G65" s="31">
        <f>Sheet1!A63</f>
        <v>45651</v>
      </c>
      <c r="H65" s="32">
        <f>Sheet1!D63</f>
        <v>0</v>
      </c>
      <c r="I65" s="32">
        <f>Sheet1!E63</f>
        <v>0</v>
      </c>
      <c r="J65" s="33">
        <f t="shared" si="0"/>
        <v>0</v>
      </c>
      <c r="K65" s="33">
        <f t="shared" si="1"/>
        <v>0</v>
      </c>
      <c r="L65" s="33">
        <f t="shared" si="2"/>
        <v>0</v>
      </c>
      <c r="M65" s="32" t="str">
        <f t="shared" si="3"/>
        <v/>
      </c>
      <c r="N65" s="32" t="str">
        <f t="shared" si="4"/>
        <v/>
      </c>
    </row>
    <row r="66" spans="7:14">
      <c r="G66" s="31">
        <f>Sheet1!A64</f>
        <v>45652</v>
      </c>
      <c r="H66" s="32">
        <f>Sheet1!D64</f>
        <v>-0.49999999999998934</v>
      </c>
      <c r="I66" s="32">
        <f>Sheet1!E64</f>
        <v>-0.60000000000002274</v>
      </c>
      <c r="J66" s="33">
        <f t="shared" si="0"/>
        <v>0</v>
      </c>
      <c r="K66" s="33">
        <f t="shared" si="1"/>
        <v>0</v>
      </c>
      <c r="L66" s="33">
        <f t="shared" si="2"/>
        <v>0</v>
      </c>
      <c r="M66" s="32" t="str">
        <f t="shared" si="3"/>
        <v/>
      </c>
      <c r="N66" s="32" t="str">
        <f t="shared" si="4"/>
        <v/>
      </c>
    </row>
    <row r="67" spans="7:14">
      <c r="G67" s="31">
        <f>Sheet1!A65</f>
        <v>45653</v>
      </c>
      <c r="H67" s="32">
        <f>Sheet1!D65</f>
        <v>-0.1000000000000334</v>
      </c>
      <c r="I67" s="32">
        <f>Sheet1!E65</f>
        <v>4.2000000000000703</v>
      </c>
      <c r="J67" s="33">
        <f t="shared" si="0"/>
        <v>0</v>
      </c>
      <c r="K67" s="33">
        <f t="shared" si="1"/>
        <v>0</v>
      </c>
      <c r="L67" s="33">
        <f t="shared" si="2"/>
        <v>0</v>
      </c>
      <c r="M67" s="32" t="str">
        <f t="shared" si="3"/>
        <v/>
      </c>
      <c r="N67" s="32" t="str">
        <f t="shared" si="4"/>
        <v/>
      </c>
    </row>
    <row r="68" spans="7:14">
      <c r="G68" s="31">
        <f>Sheet1!A66</f>
        <v>45656</v>
      </c>
      <c r="H68" s="32">
        <f>Sheet1!D66</f>
        <v>-8.4999999999999964</v>
      </c>
      <c r="I68" s="32">
        <f>Sheet1!E66</f>
        <v>-9.2000000000000526</v>
      </c>
      <c r="J68" s="33">
        <f t="shared" si="0"/>
        <v>1</v>
      </c>
      <c r="K68" s="33">
        <f t="shared" si="1"/>
        <v>1</v>
      </c>
      <c r="L68" s="33">
        <f t="shared" si="2"/>
        <v>1</v>
      </c>
      <c r="M68" s="32">
        <f t="shared" si="3"/>
        <v>-8.4999999999999964</v>
      </c>
      <c r="N68" s="32">
        <f t="shared" si="4"/>
        <v>-9.2000000000000526</v>
      </c>
    </row>
    <row r="69" spans="7:14">
      <c r="G69" s="31">
        <f>Sheet1!A67</f>
        <v>45657</v>
      </c>
      <c r="H69" s="32">
        <f>Sheet1!D67</f>
        <v>-9.9999999999944578E-2</v>
      </c>
      <c r="I69" s="32">
        <f>Sheet1!E67</f>
        <v>3.8000000000000256</v>
      </c>
      <c r="J69" s="33">
        <f t="shared" ref="J69:J132" si="5">IF(ABS(H69-$B$6)&gt;$B$7,1,0)</f>
        <v>0</v>
      </c>
      <c r="K69" s="33">
        <f t="shared" ref="K69:K132" si="6">IF(ABS(I69-$C$6)&gt;$C$7,1,0)</f>
        <v>0</v>
      </c>
      <c r="L69" s="33">
        <f t="shared" ref="L69:L132" si="7">J69*K69</f>
        <v>0</v>
      </c>
      <c r="M69" s="32" t="str">
        <f t="shared" ref="M69:M132" si="8">IF(L69=1,H69,"")</f>
        <v/>
      </c>
      <c r="N69" s="32" t="str">
        <f t="shared" ref="N69:N132" si="9">IF(L69=1,I69,"")</f>
        <v/>
      </c>
    </row>
    <row r="70" spans="7:14">
      <c r="G70" s="31">
        <f>Sheet1!A68</f>
        <v>45658</v>
      </c>
      <c r="H70" s="32">
        <f>Sheet1!D68</f>
        <v>0</v>
      </c>
      <c r="I70" s="32">
        <f>Sheet1!E68</f>
        <v>0</v>
      </c>
      <c r="J70" s="33">
        <f t="shared" si="5"/>
        <v>0</v>
      </c>
      <c r="K70" s="33">
        <f t="shared" si="6"/>
        <v>0</v>
      </c>
      <c r="L70" s="33">
        <f t="shared" si="7"/>
        <v>0</v>
      </c>
      <c r="M70" s="32" t="str">
        <f t="shared" si="8"/>
        <v/>
      </c>
      <c r="N70" s="32" t="str">
        <f t="shared" si="9"/>
        <v/>
      </c>
    </row>
    <row r="71" spans="7:14">
      <c r="G71" s="31">
        <f>Sheet1!A69</f>
        <v>45659</v>
      </c>
      <c r="H71" s="32">
        <f>Sheet1!D69</f>
        <v>-0.1000000000000334</v>
      </c>
      <c r="I71" s="32">
        <f>Sheet1!E69</f>
        <v>-1.2000000000000455</v>
      </c>
      <c r="J71" s="33">
        <f t="shared" si="5"/>
        <v>0</v>
      </c>
      <c r="K71" s="33">
        <f t="shared" si="6"/>
        <v>0</v>
      </c>
      <c r="L71" s="33">
        <f t="shared" si="7"/>
        <v>0</v>
      </c>
      <c r="M71" s="32" t="str">
        <f t="shared" si="8"/>
        <v/>
      </c>
      <c r="N71" s="32" t="str">
        <f t="shared" si="9"/>
        <v/>
      </c>
    </row>
    <row r="72" spans="7:14">
      <c r="G72" s="31">
        <f>Sheet1!A70</f>
        <v>45660</v>
      </c>
      <c r="H72" s="32">
        <f>Sheet1!D70</f>
        <v>3.8999999999999702</v>
      </c>
      <c r="I72" s="32">
        <f>Sheet1!E70</f>
        <v>3.900000000000059</v>
      </c>
      <c r="J72" s="33">
        <f t="shared" si="5"/>
        <v>0</v>
      </c>
      <c r="K72" s="33">
        <f t="shared" si="6"/>
        <v>0</v>
      </c>
      <c r="L72" s="33">
        <f t="shared" si="7"/>
        <v>0</v>
      </c>
      <c r="M72" s="32" t="str">
        <f t="shared" si="8"/>
        <v/>
      </c>
      <c r="N72" s="32" t="str">
        <f t="shared" si="9"/>
        <v/>
      </c>
    </row>
    <row r="73" spans="7:14">
      <c r="G73" s="31">
        <f>Sheet1!A71</f>
        <v>45663</v>
      </c>
      <c r="H73" s="32">
        <f>Sheet1!D71</f>
        <v>-0.39999999999995595</v>
      </c>
      <c r="I73" s="32">
        <f>Sheet1!E71</f>
        <v>3.2000000000000028</v>
      </c>
      <c r="J73" s="33">
        <f t="shared" si="5"/>
        <v>0</v>
      </c>
      <c r="K73" s="33">
        <f t="shared" si="6"/>
        <v>0</v>
      </c>
      <c r="L73" s="33">
        <f t="shared" si="7"/>
        <v>0</v>
      </c>
      <c r="M73" s="32" t="str">
        <f t="shared" si="8"/>
        <v/>
      </c>
      <c r="N73" s="32" t="str">
        <f t="shared" si="9"/>
        <v/>
      </c>
    </row>
    <row r="74" spans="7:14">
      <c r="G74" s="31">
        <f>Sheet1!A72</f>
        <v>45664</v>
      </c>
      <c r="H74" s="32">
        <f>Sheet1!D72</f>
        <v>1.6000000000000014</v>
      </c>
      <c r="I74" s="32">
        <f>Sheet1!E72</f>
        <v>5.4999999999999716</v>
      </c>
      <c r="J74" s="33">
        <f t="shared" si="5"/>
        <v>0</v>
      </c>
      <c r="K74" s="33">
        <f t="shared" si="6"/>
        <v>1</v>
      </c>
      <c r="L74" s="33">
        <f t="shared" si="7"/>
        <v>0</v>
      </c>
      <c r="M74" s="32" t="str">
        <f t="shared" si="8"/>
        <v/>
      </c>
      <c r="N74" s="32" t="str">
        <f t="shared" si="9"/>
        <v/>
      </c>
    </row>
    <row r="75" spans="7:14">
      <c r="G75" s="31">
        <f>Sheet1!A73</f>
        <v>45665</v>
      </c>
      <c r="H75" s="32">
        <f>Sheet1!D73</f>
        <v>-0.80000000000000071</v>
      </c>
      <c r="I75" s="32">
        <f>Sheet1!E73</f>
        <v>0.49999999999998934</v>
      </c>
      <c r="J75" s="33">
        <f t="shared" si="5"/>
        <v>0</v>
      </c>
      <c r="K75" s="33">
        <f t="shared" si="6"/>
        <v>0</v>
      </c>
      <c r="L75" s="33">
        <f t="shared" si="7"/>
        <v>0</v>
      </c>
      <c r="M75" s="32" t="str">
        <f t="shared" si="8"/>
        <v/>
      </c>
      <c r="N75" s="32" t="str">
        <f t="shared" si="9"/>
        <v/>
      </c>
    </row>
    <row r="76" spans="7:14">
      <c r="G76" s="31">
        <f>Sheet1!A74</f>
        <v>45666</v>
      </c>
      <c r="H76" s="32">
        <f>Sheet1!D74</f>
        <v>-2.0000000000000462</v>
      </c>
      <c r="I76" s="32">
        <f>Sheet1!E74</f>
        <v>-9.9999999999944578E-2</v>
      </c>
      <c r="J76" s="33">
        <f t="shared" si="5"/>
        <v>0</v>
      </c>
      <c r="K76" s="33">
        <f t="shared" si="6"/>
        <v>0</v>
      </c>
      <c r="L76" s="33">
        <f t="shared" si="7"/>
        <v>0</v>
      </c>
      <c r="M76" s="32" t="str">
        <f t="shared" si="8"/>
        <v/>
      </c>
      <c r="N76" s="32" t="str">
        <f t="shared" si="9"/>
        <v/>
      </c>
    </row>
    <row r="77" spans="7:14">
      <c r="G77" s="31">
        <f>Sheet1!A75</f>
        <v>45667</v>
      </c>
      <c r="H77" s="32">
        <f>Sheet1!D75</f>
        <v>11.600000000000055</v>
      </c>
      <c r="I77" s="32">
        <f>Sheet1!E75</f>
        <v>6.9999999999999396</v>
      </c>
      <c r="J77" s="33">
        <f t="shared" si="5"/>
        <v>1</v>
      </c>
      <c r="K77" s="33">
        <f t="shared" si="6"/>
        <v>1</v>
      </c>
      <c r="L77" s="33">
        <f t="shared" si="7"/>
        <v>1</v>
      </c>
      <c r="M77" s="32">
        <f t="shared" si="8"/>
        <v>11.600000000000055</v>
      </c>
      <c r="N77" s="32">
        <f t="shared" si="9"/>
        <v>6.9999999999999396</v>
      </c>
    </row>
    <row r="78" spans="7:14">
      <c r="G78" s="31">
        <f>Sheet1!A76</f>
        <v>45670</v>
      </c>
      <c r="H78" s="32">
        <f>Sheet1!D76</f>
        <v>0</v>
      </c>
      <c r="I78" s="32">
        <f>Sheet1!E76</f>
        <v>2.0000000000000462</v>
      </c>
      <c r="J78" s="33">
        <f t="shared" si="5"/>
        <v>0</v>
      </c>
      <c r="K78" s="33">
        <f t="shared" si="6"/>
        <v>0</v>
      </c>
      <c r="L78" s="33">
        <f t="shared" si="7"/>
        <v>0</v>
      </c>
      <c r="M78" s="32" t="str">
        <f t="shared" si="8"/>
        <v/>
      </c>
      <c r="N78" s="32" t="str">
        <f t="shared" si="9"/>
        <v/>
      </c>
    </row>
    <row r="79" spans="7:14">
      <c r="G79" s="31">
        <f>Sheet1!A77</f>
        <v>45671</v>
      </c>
      <c r="H79" s="32">
        <f>Sheet1!D77</f>
        <v>-1.2999999999999901</v>
      </c>
      <c r="I79" s="32">
        <f>Sheet1!E77</f>
        <v>1.2999999999999901</v>
      </c>
      <c r="J79" s="33">
        <f t="shared" si="5"/>
        <v>0</v>
      </c>
      <c r="K79" s="33">
        <f t="shared" si="6"/>
        <v>0</v>
      </c>
      <c r="L79" s="33">
        <f t="shared" si="7"/>
        <v>0</v>
      </c>
      <c r="M79" s="32" t="str">
        <f t="shared" si="8"/>
        <v/>
      </c>
      <c r="N79" s="32" t="str">
        <f t="shared" si="9"/>
        <v/>
      </c>
    </row>
    <row r="80" spans="7:14">
      <c r="G80" s="31">
        <f>Sheet1!A78</f>
        <v>45672</v>
      </c>
      <c r="H80" s="32">
        <f>Sheet1!D78</f>
        <v>-10.200000000000031</v>
      </c>
      <c r="I80" s="32">
        <f>Sheet1!E78</f>
        <v>-13.900000000000023</v>
      </c>
      <c r="J80" s="33">
        <f t="shared" si="5"/>
        <v>1</v>
      </c>
      <c r="K80" s="33">
        <f t="shared" si="6"/>
        <v>1</v>
      </c>
      <c r="L80" s="33">
        <f t="shared" si="7"/>
        <v>1</v>
      </c>
      <c r="M80" s="32">
        <f t="shared" si="8"/>
        <v>-10.200000000000031</v>
      </c>
      <c r="N80" s="32">
        <f t="shared" si="9"/>
        <v>-13.900000000000023</v>
      </c>
    </row>
    <row r="81" spans="7:14">
      <c r="G81" s="31">
        <f>Sheet1!A79</f>
        <v>45673</v>
      </c>
      <c r="H81" s="32">
        <f>Sheet1!D79</f>
        <v>-3.5000000000000142</v>
      </c>
      <c r="I81" s="32">
        <f>Sheet1!E79</f>
        <v>-4.0000000000000036</v>
      </c>
      <c r="J81" s="33">
        <f t="shared" si="5"/>
        <v>0</v>
      </c>
      <c r="K81" s="33">
        <f t="shared" si="6"/>
        <v>0</v>
      </c>
      <c r="L81" s="33">
        <f t="shared" si="7"/>
        <v>0</v>
      </c>
      <c r="M81" s="32" t="str">
        <f t="shared" si="8"/>
        <v/>
      </c>
      <c r="N81" s="32" t="str">
        <f t="shared" si="9"/>
        <v/>
      </c>
    </row>
    <row r="82" spans="7:14">
      <c r="G82" s="31">
        <f>Sheet1!A80</f>
        <v>45674</v>
      </c>
      <c r="H82" s="32">
        <f>Sheet1!D80</f>
        <v>5.400000000000027</v>
      </c>
      <c r="I82" s="32">
        <f>Sheet1!E80</f>
        <v>1.4000000000000234</v>
      </c>
      <c r="J82" s="33">
        <f t="shared" si="5"/>
        <v>1</v>
      </c>
      <c r="K82" s="33">
        <f t="shared" si="6"/>
        <v>0</v>
      </c>
      <c r="L82" s="33">
        <f t="shared" si="7"/>
        <v>0</v>
      </c>
      <c r="M82" s="32" t="str">
        <f t="shared" si="8"/>
        <v/>
      </c>
      <c r="N82" s="32" t="str">
        <f t="shared" si="9"/>
        <v/>
      </c>
    </row>
    <row r="83" spans="7:14">
      <c r="G83" s="31">
        <f>Sheet1!A81</f>
        <v>45677</v>
      </c>
      <c r="H83" s="32">
        <f>Sheet1!D81</f>
        <v>0</v>
      </c>
      <c r="I83" s="32">
        <f>Sheet1!E81</f>
        <v>0</v>
      </c>
      <c r="J83" s="33">
        <f t="shared" si="5"/>
        <v>0</v>
      </c>
      <c r="K83" s="33">
        <f t="shared" si="6"/>
        <v>0</v>
      </c>
      <c r="L83" s="33">
        <f t="shared" si="7"/>
        <v>0</v>
      </c>
      <c r="M83" s="32" t="str">
        <f t="shared" si="8"/>
        <v/>
      </c>
      <c r="N83" s="32" t="str">
        <f t="shared" si="9"/>
        <v/>
      </c>
    </row>
    <row r="84" spans="7:14">
      <c r="G84" s="31">
        <f>Sheet1!A82</f>
        <v>45678</v>
      </c>
      <c r="H84" s="32">
        <f>Sheet1!D82</f>
        <v>-0.99999999999997868</v>
      </c>
      <c r="I84" s="32">
        <f>Sheet1!E82</f>
        <v>-5.1000000000000156</v>
      </c>
      <c r="J84" s="33">
        <f t="shared" si="5"/>
        <v>0</v>
      </c>
      <c r="K84" s="33">
        <f t="shared" si="6"/>
        <v>1</v>
      </c>
      <c r="L84" s="33">
        <f t="shared" si="7"/>
        <v>0</v>
      </c>
      <c r="M84" s="32" t="str">
        <f t="shared" si="8"/>
        <v/>
      </c>
      <c r="N84" s="32" t="str">
        <f t="shared" si="9"/>
        <v/>
      </c>
    </row>
    <row r="85" spans="7:14">
      <c r="G85" s="31">
        <f>Sheet1!A83</f>
        <v>45679</v>
      </c>
      <c r="H85" s="32">
        <f>Sheet1!D83</f>
        <v>2.4999999999999467</v>
      </c>
      <c r="I85" s="32">
        <f>Sheet1!E83</f>
        <v>3.5000000000000142</v>
      </c>
      <c r="J85" s="33">
        <f t="shared" si="5"/>
        <v>0</v>
      </c>
      <c r="K85" s="33">
        <f t="shared" si="6"/>
        <v>0</v>
      </c>
      <c r="L85" s="33">
        <f t="shared" si="7"/>
        <v>0</v>
      </c>
      <c r="M85" s="32" t="str">
        <f t="shared" si="8"/>
        <v/>
      </c>
      <c r="N85" s="32" t="str">
        <f t="shared" si="9"/>
        <v/>
      </c>
    </row>
    <row r="86" spans="7:14">
      <c r="G86" s="31">
        <f>Sheet1!A84</f>
        <v>45680</v>
      </c>
      <c r="H86" s="32">
        <f>Sheet1!D84</f>
        <v>-0.89999999999994529</v>
      </c>
      <c r="I86" s="32">
        <f>Sheet1!E84</f>
        <v>3.2999999999999474</v>
      </c>
      <c r="J86" s="33">
        <f t="shared" si="5"/>
        <v>0</v>
      </c>
      <c r="K86" s="33">
        <f t="shared" si="6"/>
        <v>0</v>
      </c>
      <c r="L86" s="33">
        <f t="shared" si="7"/>
        <v>0</v>
      </c>
      <c r="M86" s="32" t="str">
        <f t="shared" si="8"/>
        <v/>
      </c>
      <c r="N86" s="32" t="str">
        <f t="shared" si="9"/>
        <v/>
      </c>
    </row>
    <row r="87" spans="7:14">
      <c r="G87" s="31">
        <f>Sheet1!A85</f>
        <v>45681</v>
      </c>
      <c r="H87" s="32">
        <f>Sheet1!D85</f>
        <v>-2.3000000000000576</v>
      </c>
      <c r="I87" s="32">
        <f>Sheet1!E85</f>
        <v>-2.2999999999999687</v>
      </c>
      <c r="J87" s="33">
        <f t="shared" si="5"/>
        <v>0</v>
      </c>
      <c r="K87" s="33">
        <f t="shared" si="6"/>
        <v>0</v>
      </c>
      <c r="L87" s="33">
        <f t="shared" si="7"/>
        <v>0</v>
      </c>
      <c r="M87" s="32" t="str">
        <f t="shared" si="8"/>
        <v/>
      </c>
      <c r="N87" s="32" t="str">
        <f t="shared" si="9"/>
        <v/>
      </c>
    </row>
    <row r="88" spans="7:14">
      <c r="G88" s="31">
        <f>Sheet1!A86</f>
        <v>45684</v>
      </c>
      <c r="H88" s="32">
        <f>Sheet1!D86</f>
        <v>-6.899999999999995</v>
      </c>
      <c r="I88" s="32">
        <f>Sheet1!E86</f>
        <v>-8.6999999999999744</v>
      </c>
      <c r="J88" s="33">
        <f t="shared" si="5"/>
        <v>1</v>
      </c>
      <c r="K88" s="33">
        <f t="shared" si="6"/>
        <v>1</v>
      </c>
      <c r="L88" s="33">
        <f t="shared" si="7"/>
        <v>1</v>
      </c>
      <c r="M88" s="32">
        <f t="shared" si="8"/>
        <v>-6.899999999999995</v>
      </c>
      <c r="N88" s="32">
        <f t="shared" si="9"/>
        <v>-8.6999999999999744</v>
      </c>
    </row>
    <row r="89" spans="7:14">
      <c r="G89" s="31">
        <f>Sheet1!A87</f>
        <v>45685</v>
      </c>
      <c r="H89" s="32">
        <f>Sheet1!D87</f>
        <v>-0.19999999999997797</v>
      </c>
      <c r="I89" s="32">
        <f>Sheet1!E87</f>
        <v>-0.19999999999997797</v>
      </c>
      <c r="J89" s="33">
        <f t="shared" si="5"/>
        <v>0</v>
      </c>
      <c r="K89" s="33">
        <f t="shared" si="6"/>
        <v>0</v>
      </c>
      <c r="L89" s="33">
        <f t="shared" si="7"/>
        <v>0</v>
      </c>
      <c r="M89" s="32" t="str">
        <f t="shared" si="8"/>
        <v/>
      </c>
      <c r="N89" s="32" t="str">
        <f t="shared" si="9"/>
        <v/>
      </c>
    </row>
    <row r="90" spans="7:14">
      <c r="G90" s="31">
        <f>Sheet1!A88</f>
        <v>45686</v>
      </c>
      <c r="H90" s="32">
        <f>Sheet1!D88</f>
        <v>1.9000000000000128</v>
      </c>
      <c r="I90" s="32">
        <f>Sheet1!E88</f>
        <v>-0.30000000000001137</v>
      </c>
      <c r="J90" s="33">
        <f t="shared" si="5"/>
        <v>0</v>
      </c>
      <c r="K90" s="33">
        <f t="shared" si="6"/>
        <v>0</v>
      </c>
      <c r="L90" s="33">
        <f t="shared" si="7"/>
        <v>0</v>
      </c>
      <c r="M90" s="32" t="str">
        <f t="shared" si="8"/>
        <v/>
      </c>
      <c r="N90" s="32" t="str">
        <f t="shared" si="9"/>
        <v/>
      </c>
    </row>
    <row r="91" spans="7:14">
      <c r="G91" s="31">
        <f>Sheet1!A89</f>
        <v>45687</v>
      </c>
      <c r="H91" s="32">
        <f>Sheet1!D89</f>
        <v>-0.80000000000000071</v>
      </c>
      <c r="I91" s="32">
        <f>Sheet1!E89</f>
        <v>-1.2999999999999901</v>
      </c>
      <c r="J91" s="33">
        <f t="shared" si="5"/>
        <v>0</v>
      </c>
      <c r="K91" s="33">
        <f t="shared" si="6"/>
        <v>0</v>
      </c>
      <c r="L91" s="33">
        <f t="shared" si="7"/>
        <v>0</v>
      </c>
      <c r="M91" s="32" t="str">
        <f t="shared" si="8"/>
        <v/>
      </c>
      <c r="N91" s="32" t="str">
        <f t="shared" si="9"/>
        <v/>
      </c>
    </row>
    <row r="92" spans="7:14">
      <c r="G92" s="31">
        <f>Sheet1!A90</f>
        <v>45688</v>
      </c>
      <c r="H92" s="32">
        <f>Sheet1!D90</f>
        <v>-0.90000000000003411</v>
      </c>
      <c r="I92" s="32">
        <f>Sheet1!E90</f>
        <v>2.4000000000000021</v>
      </c>
      <c r="J92" s="33">
        <f t="shared" si="5"/>
        <v>0</v>
      </c>
      <c r="K92" s="33">
        <f t="shared" si="6"/>
        <v>0</v>
      </c>
      <c r="L92" s="33">
        <f t="shared" si="7"/>
        <v>0</v>
      </c>
      <c r="M92" s="32" t="str">
        <f t="shared" si="8"/>
        <v/>
      </c>
      <c r="N92" s="32" t="str">
        <f t="shared" si="9"/>
        <v/>
      </c>
    </row>
    <row r="93" spans="7:14">
      <c r="G93" s="31">
        <f>Sheet1!A91</f>
        <v>45691</v>
      </c>
      <c r="H93" s="32">
        <f>Sheet1!D91</f>
        <v>5.1000000000000156</v>
      </c>
      <c r="I93" s="32">
        <f>Sheet1!E91</f>
        <v>1.6000000000000014</v>
      </c>
      <c r="J93" s="33">
        <f t="shared" si="5"/>
        <v>0</v>
      </c>
      <c r="K93" s="33">
        <f t="shared" si="6"/>
        <v>0</v>
      </c>
      <c r="L93" s="33">
        <f t="shared" si="7"/>
        <v>0</v>
      </c>
      <c r="M93" s="32" t="str">
        <f t="shared" si="8"/>
        <v/>
      </c>
      <c r="N93" s="32" t="str">
        <f t="shared" si="9"/>
        <v/>
      </c>
    </row>
    <row r="94" spans="7:14">
      <c r="G94" s="31">
        <f>Sheet1!A92</f>
        <v>45692</v>
      </c>
      <c r="H94" s="32">
        <f>Sheet1!D92</f>
        <v>-3.5000000000000142</v>
      </c>
      <c r="I94" s="32">
        <f>Sheet1!E92</f>
        <v>-4.4000000000000483</v>
      </c>
      <c r="J94" s="33">
        <f t="shared" si="5"/>
        <v>0</v>
      </c>
      <c r="K94" s="33">
        <f t="shared" si="6"/>
        <v>0</v>
      </c>
      <c r="L94" s="33">
        <f t="shared" si="7"/>
        <v>0</v>
      </c>
      <c r="M94" s="32" t="str">
        <f t="shared" si="8"/>
        <v/>
      </c>
      <c r="N94" s="32" t="str">
        <f t="shared" si="9"/>
        <v/>
      </c>
    </row>
    <row r="95" spans="7:14">
      <c r="G95" s="31">
        <f>Sheet1!A93</f>
        <v>45693</v>
      </c>
      <c r="H95" s="32">
        <f>Sheet1!D93</f>
        <v>-2.5999999999999801</v>
      </c>
      <c r="I95" s="32">
        <f>Sheet1!E93</f>
        <v>-9.4000000000000306</v>
      </c>
      <c r="J95" s="33">
        <f t="shared" si="5"/>
        <v>0</v>
      </c>
      <c r="K95" s="33">
        <f t="shared" si="6"/>
        <v>1</v>
      </c>
      <c r="L95" s="33">
        <f t="shared" si="7"/>
        <v>0</v>
      </c>
      <c r="M95" s="32" t="str">
        <f t="shared" si="8"/>
        <v/>
      </c>
      <c r="N95" s="32" t="str">
        <f t="shared" si="9"/>
        <v/>
      </c>
    </row>
    <row r="96" spans="7:14">
      <c r="G96" s="31">
        <f>Sheet1!A94</f>
        <v>45694</v>
      </c>
      <c r="H96" s="32">
        <f>Sheet1!D94</f>
        <v>2.5000000000000355</v>
      </c>
      <c r="I96" s="32">
        <f>Sheet1!E94</f>
        <v>1.6000000000000014</v>
      </c>
      <c r="J96" s="33">
        <f t="shared" si="5"/>
        <v>0</v>
      </c>
      <c r="K96" s="33">
        <f t="shared" si="6"/>
        <v>0</v>
      </c>
      <c r="L96" s="33">
        <f t="shared" si="7"/>
        <v>0</v>
      </c>
      <c r="M96" s="32" t="str">
        <f t="shared" si="8"/>
        <v/>
      </c>
      <c r="N96" s="32" t="str">
        <f t="shared" si="9"/>
        <v/>
      </c>
    </row>
    <row r="97" spans="7:14">
      <c r="G97" s="31">
        <f>Sheet1!A95</f>
        <v>45695</v>
      </c>
      <c r="H97" s="32">
        <f>Sheet1!D95</f>
        <v>7.5999999999999623</v>
      </c>
      <c r="I97" s="32">
        <f>Sheet1!E95</f>
        <v>6.1000000000000831</v>
      </c>
      <c r="J97" s="33">
        <f t="shared" si="5"/>
        <v>1</v>
      </c>
      <c r="K97" s="33">
        <f t="shared" si="6"/>
        <v>1</v>
      </c>
      <c r="L97" s="33">
        <f t="shared" si="7"/>
        <v>1</v>
      </c>
      <c r="M97" s="32">
        <f t="shared" si="8"/>
        <v>7.5999999999999623</v>
      </c>
      <c r="N97" s="32">
        <f t="shared" si="9"/>
        <v>6.1000000000000831</v>
      </c>
    </row>
    <row r="98" spans="7:14">
      <c r="G98" s="31">
        <f>Sheet1!A96</f>
        <v>45698</v>
      </c>
      <c r="H98" s="32">
        <f>Sheet1!D96</f>
        <v>-1.2999999999999901</v>
      </c>
      <c r="I98" s="32">
        <f>Sheet1!E96</f>
        <v>0.19999999999997797</v>
      </c>
      <c r="J98" s="33">
        <f t="shared" si="5"/>
        <v>0</v>
      </c>
      <c r="K98" s="33">
        <f t="shared" si="6"/>
        <v>0</v>
      </c>
      <c r="L98" s="33">
        <f t="shared" si="7"/>
        <v>0</v>
      </c>
      <c r="M98" s="32" t="str">
        <f t="shared" si="8"/>
        <v/>
      </c>
      <c r="N98" s="32" t="str">
        <f t="shared" si="9"/>
        <v/>
      </c>
    </row>
    <row r="99" spans="7:14">
      <c r="G99" s="31">
        <f>Sheet1!A97</f>
        <v>45699</v>
      </c>
      <c r="H99" s="32">
        <f>Sheet1!D97</f>
        <v>0.89999999999994529</v>
      </c>
      <c r="I99" s="32">
        <f>Sheet1!E97</f>
        <v>3.7999999999999368</v>
      </c>
      <c r="J99" s="33">
        <f t="shared" si="5"/>
        <v>0</v>
      </c>
      <c r="K99" s="33">
        <f t="shared" si="6"/>
        <v>0</v>
      </c>
      <c r="L99" s="33">
        <f t="shared" si="7"/>
        <v>0</v>
      </c>
      <c r="M99" s="32" t="str">
        <f t="shared" si="8"/>
        <v/>
      </c>
      <c r="N99" s="32" t="str">
        <f t="shared" si="9"/>
        <v/>
      </c>
    </row>
    <row r="100" spans="7:14">
      <c r="G100" s="31">
        <f>Sheet1!A98</f>
        <v>45700</v>
      </c>
      <c r="H100" s="32">
        <f>Sheet1!D98</f>
        <v>7.0000000000000284</v>
      </c>
      <c r="I100" s="32">
        <f>Sheet1!E98</f>
        <v>8.9000000000000412</v>
      </c>
      <c r="J100" s="33">
        <f t="shared" si="5"/>
        <v>1</v>
      </c>
      <c r="K100" s="33">
        <f t="shared" si="6"/>
        <v>1</v>
      </c>
      <c r="L100" s="33">
        <f t="shared" si="7"/>
        <v>1</v>
      </c>
      <c r="M100" s="32">
        <f t="shared" si="8"/>
        <v>7.0000000000000284</v>
      </c>
      <c r="N100" s="32">
        <f t="shared" si="9"/>
        <v>8.9000000000000412</v>
      </c>
    </row>
    <row r="101" spans="7:14">
      <c r="G101" s="31">
        <f>Sheet1!A99</f>
        <v>45701</v>
      </c>
      <c r="H101" s="32">
        <f>Sheet1!D99</f>
        <v>-4.6999999999999709</v>
      </c>
      <c r="I101" s="32">
        <f>Sheet1!E99</f>
        <v>-9.4999999999999751</v>
      </c>
      <c r="J101" s="33">
        <f t="shared" si="5"/>
        <v>1</v>
      </c>
      <c r="K101" s="33">
        <f t="shared" si="6"/>
        <v>1</v>
      </c>
      <c r="L101" s="33">
        <f t="shared" si="7"/>
        <v>1</v>
      </c>
      <c r="M101" s="32">
        <f t="shared" si="8"/>
        <v>-4.6999999999999709</v>
      </c>
      <c r="N101" s="32">
        <f t="shared" si="9"/>
        <v>-9.4999999999999751</v>
      </c>
    </row>
    <row r="102" spans="7:14">
      <c r="G102" s="31">
        <f>Sheet1!A100</f>
        <v>45702</v>
      </c>
      <c r="H102" s="32">
        <f>Sheet1!D100</f>
        <v>-4.8000000000000043</v>
      </c>
      <c r="I102" s="32">
        <f>Sheet1!E100</f>
        <v>-5.2999999999999936</v>
      </c>
      <c r="J102" s="33">
        <f t="shared" si="5"/>
        <v>1</v>
      </c>
      <c r="K102" s="33">
        <f t="shared" si="6"/>
        <v>1</v>
      </c>
      <c r="L102" s="33">
        <f t="shared" si="7"/>
        <v>1</v>
      </c>
      <c r="M102" s="32">
        <f t="shared" si="8"/>
        <v>-4.8000000000000043</v>
      </c>
      <c r="N102" s="32">
        <f t="shared" si="9"/>
        <v>-5.2999999999999936</v>
      </c>
    </row>
    <row r="103" spans="7:14">
      <c r="G103" s="31">
        <f>Sheet1!A101</f>
        <v>45705</v>
      </c>
      <c r="H103" s="32">
        <f>Sheet1!D101</f>
        <v>0</v>
      </c>
      <c r="I103" s="32">
        <f>Sheet1!E101</f>
        <v>0</v>
      </c>
      <c r="J103" s="33">
        <f t="shared" si="5"/>
        <v>0</v>
      </c>
      <c r="K103" s="33">
        <f t="shared" si="6"/>
        <v>0</v>
      </c>
      <c r="L103" s="33">
        <f t="shared" si="7"/>
        <v>0</v>
      </c>
      <c r="M103" s="32" t="str">
        <f t="shared" si="8"/>
        <v/>
      </c>
      <c r="N103" s="32" t="str">
        <f t="shared" si="9"/>
        <v/>
      </c>
    </row>
    <row r="104" spans="7:14">
      <c r="G104" s="31">
        <f>Sheet1!A102</f>
        <v>45706</v>
      </c>
      <c r="H104" s="32">
        <f>Sheet1!D102</f>
        <v>4.6999999999999709</v>
      </c>
      <c r="I104" s="32">
        <f>Sheet1!E102</f>
        <v>7.3999999999999844</v>
      </c>
      <c r="J104" s="33">
        <f t="shared" si="5"/>
        <v>0</v>
      </c>
      <c r="K104" s="33">
        <f t="shared" si="6"/>
        <v>1</v>
      </c>
      <c r="L104" s="33">
        <f t="shared" si="7"/>
        <v>0</v>
      </c>
      <c r="M104" s="32" t="str">
        <f t="shared" si="8"/>
        <v/>
      </c>
      <c r="N104" s="32" t="str">
        <f t="shared" si="9"/>
        <v/>
      </c>
    </row>
    <row r="105" spans="7:14">
      <c r="G105" s="31">
        <f>Sheet1!A103</f>
        <v>45707</v>
      </c>
      <c r="H105" s="32">
        <f>Sheet1!D103</f>
        <v>-3.8000000000000256</v>
      </c>
      <c r="I105" s="32">
        <f>Sheet1!E103</f>
        <v>-1.7000000000000348</v>
      </c>
      <c r="J105" s="33">
        <f t="shared" si="5"/>
        <v>0</v>
      </c>
      <c r="K105" s="33">
        <f t="shared" si="6"/>
        <v>0</v>
      </c>
      <c r="L105" s="33">
        <f t="shared" si="7"/>
        <v>0</v>
      </c>
      <c r="M105" s="32" t="str">
        <f t="shared" si="8"/>
        <v/>
      </c>
      <c r="N105" s="32" t="str">
        <f t="shared" si="9"/>
        <v/>
      </c>
    </row>
    <row r="106" spans="7:14">
      <c r="G106" s="31">
        <f>Sheet1!A104</f>
        <v>45708</v>
      </c>
      <c r="H106" s="32">
        <f>Sheet1!D104</f>
        <v>0.1000000000000334</v>
      </c>
      <c r="I106" s="32">
        <f>Sheet1!E104</f>
        <v>-2.7999999999999581</v>
      </c>
      <c r="J106" s="33">
        <f t="shared" si="5"/>
        <v>0</v>
      </c>
      <c r="K106" s="33">
        <f t="shared" si="6"/>
        <v>0</v>
      </c>
      <c r="L106" s="33">
        <f t="shared" si="7"/>
        <v>0</v>
      </c>
      <c r="M106" s="32" t="str">
        <f t="shared" si="8"/>
        <v/>
      </c>
      <c r="N106" s="32" t="str">
        <f t="shared" si="9"/>
        <v/>
      </c>
    </row>
    <row r="107" spans="7:14">
      <c r="G107" s="31">
        <f>Sheet1!A105</f>
        <v>45709</v>
      </c>
      <c r="H107" s="32">
        <f>Sheet1!D105</f>
        <v>-7.099999999999973</v>
      </c>
      <c r="I107" s="32">
        <f>Sheet1!E105</f>
        <v>-7.3999999999999844</v>
      </c>
      <c r="J107" s="33">
        <f t="shared" si="5"/>
        <v>1</v>
      </c>
      <c r="K107" s="33">
        <f t="shared" si="6"/>
        <v>1</v>
      </c>
      <c r="L107" s="33">
        <f t="shared" si="7"/>
        <v>1</v>
      </c>
      <c r="M107" s="32">
        <f t="shared" si="8"/>
        <v>-7.099999999999973</v>
      </c>
      <c r="N107" s="32">
        <f t="shared" si="9"/>
        <v>-7.3999999999999844</v>
      </c>
    </row>
    <row r="108" spans="7:14">
      <c r="G108" s="31">
        <f>Sheet1!A106</f>
        <v>45712</v>
      </c>
      <c r="H108" s="32">
        <f>Sheet1!D106</f>
        <v>-2.4000000000000021</v>
      </c>
      <c r="I108" s="32">
        <f>Sheet1!E106</f>
        <v>-3.1000000000000583</v>
      </c>
      <c r="J108" s="33">
        <f t="shared" si="5"/>
        <v>0</v>
      </c>
      <c r="K108" s="33">
        <f t="shared" si="6"/>
        <v>0</v>
      </c>
      <c r="L108" s="33">
        <f t="shared" si="7"/>
        <v>0</v>
      </c>
      <c r="M108" s="32" t="str">
        <f t="shared" si="8"/>
        <v/>
      </c>
      <c r="N108" s="32" t="str">
        <f t="shared" si="9"/>
        <v/>
      </c>
    </row>
    <row r="109" spans="7:14">
      <c r="G109" s="31">
        <f>Sheet1!A107</f>
        <v>45713</v>
      </c>
      <c r="H109" s="32">
        <f>Sheet1!D107</f>
        <v>-8.0000000000000071</v>
      </c>
      <c r="I109" s="32">
        <f>Sheet1!E107</f>
        <v>-10.599999999999987</v>
      </c>
      <c r="J109" s="33">
        <f t="shared" si="5"/>
        <v>1</v>
      </c>
      <c r="K109" s="33">
        <f t="shared" si="6"/>
        <v>1</v>
      </c>
      <c r="L109" s="33">
        <f t="shared" si="7"/>
        <v>1</v>
      </c>
      <c r="M109" s="32">
        <f t="shared" si="8"/>
        <v>-8.0000000000000071</v>
      </c>
      <c r="N109" s="32">
        <f t="shared" si="9"/>
        <v>-10.599999999999987</v>
      </c>
    </row>
    <row r="110" spans="7:14">
      <c r="G110" s="31">
        <f>Sheet1!A108</f>
        <v>45714</v>
      </c>
      <c r="H110" s="32">
        <f>Sheet1!D108</f>
        <v>-2.2999999999999687</v>
      </c>
      <c r="I110" s="32">
        <f>Sheet1!E108</f>
        <v>-3.8000000000000256</v>
      </c>
      <c r="J110" s="33">
        <f t="shared" si="5"/>
        <v>0</v>
      </c>
      <c r="K110" s="33">
        <f t="shared" si="6"/>
        <v>0</v>
      </c>
      <c r="L110" s="33">
        <f t="shared" si="7"/>
        <v>0</v>
      </c>
      <c r="M110" s="32" t="str">
        <f t="shared" si="8"/>
        <v/>
      </c>
      <c r="N110" s="32" t="str">
        <f t="shared" si="9"/>
        <v/>
      </c>
    </row>
    <row r="111" spans="7:14">
      <c r="G111" s="31">
        <f>Sheet1!A109</f>
        <v>45715</v>
      </c>
      <c r="H111" s="32">
        <f>Sheet1!D109</f>
        <v>-2.0000000000000462</v>
      </c>
      <c r="I111" s="32">
        <f>Sheet1!E109</f>
        <v>0.40000000000004476</v>
      </c>
      <c r="J111" s="33">
        <f t="shared" si="5"/>
        <v>0</v>
      </c>
      <c r="K111" s="33">
        <f t="shared" si="6"/>
        <v>0</v>
      </c>
      <c r="L111" s="33">
        <f t="shared" si="7"/>
        <v>0</v>
      </c>
      <c r="M111" s="32" t="str">
        <f t="shared" si="8"/>
        <v/>
      </c>
      <c r="N111" s="32" t="str">
        <f t="shared" si="9"/>
        <v/>
      </c>
    </row>
    <row r="112" spans="7:14">
      <c r="G112" s="31">
        <f>Sheet1!A110</f>
        <v>45716</v>
      </c>
      <c r="H112" s="32">
        <f>Sheet1!D110</f>
        <v>-6.1999999999999833</v>
      </c>
      <c r="I112" s="32">
        <f>Sheet1!E110</f>
        <v>-5.200000000000049</v>
      </c>
      <c r="J112" s="33">
        <f t="shared" si="5"/>
        <v>1</v>
      </c>
      <c r="K112" s="33">
        <f t="shared" si="6"/>
        <v>1</v>
      </c>
      <c r="L112" s="33">
        <f t="shared" si="7"/>
        <v>1</v>
      </c>
      <c r="M112" s="32">
        <f t="shared" si="8"/>
        <v>-6.1999999999999833</v>
      </c>
      <c r="N112" s="32">
        <f t="shared" si="9"/>
        <v>-5.200000000000049</v>
      </c>
    </row>
    <row r="113" spans="7:14">
      <c r="G113" s="31">
        <f>Sheet1!A111</f>
        <v>45719</v>
      </c>
      <c r="H113" s="32">
        <f>Sheet1!D111</f>
        <v>-3.9000000000000146</v>
      </c>
      <c r="I113" s="32">
        <f>Sheet1!E111</f>
        <v>-5.2999999999999936</v>
      </c>
      <c r="J113" s="33">
        <f t="shared" si="5"/>
        <v>0</v>
      </c>
      <c r="K113" s="33">
        <f t="shared" si="6"/>
        <v>1</v>
      </c>
      <c r="L113" s="33">
        <f t="shared" si="7"/>
        <v>0</v>
      </c>
      <c r="M113" s="32" t="str">
        <f t="shared" si="8"/>
        <v/>
      </c>
      <c r="N113" s="32" t="str">
        <f t="shared" si="9"/>
        <v/>
      </c>
    </row>
    <row r="114" spans="7:14">
      <c r="G114" s="31">
        <f>Sheet1!A112</f>
        <v>45720</v>
      </c>
      <c r="H114" s="32">
        <f>Sheet1!D112</f>
        <v>4.0999999999999925</v>
      </c>
      <c r="I114" s="32">
        <f>Sheet1!E112</f>
        <v>8.9000000000000412</v>
      </c>
      <c r="J114" s="33">
        <f t="shared" si="5"/>
        <v>0</v>
      </c>
      <c r="K114" s="33">
        <f t="shared" si="6"/>
        <v>1</v>
      </c>
      <c r="L114" s="33">
        <f t="shared" si="7"/>
        <v>0</v>
      </c>
      <c r="M114" s="32" t="str">
        <f t="shared" si="8"/>
        <v/>
      </c>
      <c r="N114" s="32" t="str">
        <f t="shared" si="9"/>
        <v/>
      </c>
    </row>
    <row r="115" spans="7:14">
      <c r="G115" s="31">
        <f>Sheet1!A113</f>
        <v>45721</v>
      </c>
      <c r="H115" s="32">
        <f>Sheet1!D113</f>
        <v>1.399999999999979</v>
      </c>
      <c r="I115" s="32">
        <f>Sheet1!E113</f>
        <v>3.5000000000000142</v>
      </c>
      <c r="J115" s="33">
        <f t="shared" si="5"/>
        <v>0</v>
      </c>
      <c r="K115" s="33">
        <f t="shared" si="6"/>
        <v>0</v>
      </c>
      <c r="L115" s="33">
        <f t="shared" si="7"/>
        <v>0</v>
      </c>
      <c r="M115" s="32" t="str">
        <f t="shared" si="8"/>
        <v/>
      </c>
      <c r="N115" s="32" t="str">
        <f t="shared" si="9"/>
        <v/>
      </c>
    </row>
    <row r="116" spans="7:14">
      <c r="G116" s="31">
        <f>Sheet1!A114</f>
        <v>45722</v>
      </c>
      <c r="H116" s="32">
        <f>Sheet1!D114</f>
        <v>-4.5999999999999819</v>
      </c>
      <c r="I116" s="32">
        <f>Sheet1!E114</f>
        <v>-0.1000000000000334</v>
      </c>
      <c r="J116" s="33">
        <f t="shared" si="5"/>
        <v>0</v>
      </c>
      <c r="K116" s="33">
        <f t="shared" si="6"/>
        <v>0</v>
      </c>
      <c r="L116" s="33">
        <f t="shared" si="7"/>
        <v>0</v>
      </c>
      <c r="M116" s="32" t="str">
        <f t="shared" si="8"/>
        <v/>
      </c>
      <c r="N116" s="32" t="str">
        <f t="shared" si="9"/>
        <v/>
      </c>
    </row>
    <row r="117" spans="7:14">
      <c r="G117" s="31">
        <f>Sheet1!A115</f>
        <v>45723</v>
      </c>
      <c r="H117" s="32">
        <f>Sheet1!D115</f>
        <v>4.000000000000048</v>
      </c>
      <c r="I117" s="32">
        <f>Sheet1!E115</f>
        <v>2.4000000000000021</v>
      </c>
      <c r="J117" s="33">
        <f t="shared" si="5"/>
        <v>0</v>
      </c>
      <c r="K117" s="33">
        <f t="shared" si="6"/>
        <v>0</v>
      </c>
      <c r="L117" s="33">
        <f t="shared" si="7"/>
        <v>0</v>
      </c>
      <c r="M117" s="32" t="str">
        <f t="shared" si="8"/>
        <v/>
      </c>
      <c r="N117" s="32" t="str">
        <f t="shared" si="9"/>
        <v/>
      </c>
    </row>
    <row r="118" spans="7:14">
      <c r="G118" s="31">
        <f>Sheet1!A116</f>
        <v>45726</v>
      </c>
      <c r="H118" s="32">
        <f>Sheet1!D116</f>
        <v>-11.600000000000055</v>
      </c>
      <c r="I118" s="32">
        <f>Sheet1!E116</f>
        <v>-8.8000000000000078</v>
      </c>
      <c r="J118" s="33">
        <f t="shared" si="5"/>
        <v>1</v>
      </c>
      <c r="K118" s="33">
        <f t="shared" si="6"/>
        <v>1</v>
      </c>
      <c r="L118" s="33">
        <f t="shared" si="7"/>
        <v>1</v>
      </c>
      <c r="M118" s="32">
        <f t="shared" si="8"/>
        <v>-11.600000000000055</v>
      </c>
      <c r="N118" s="32">
        <f t="shared" si="9"/>
        <v>-8.8000000000000078</v>
      </c>
    </row>
    <row r="119" spans="7:14">
      <c r="G119" s="31">
        <f>Sheet1!A117</f>
        <v>45727</v>
      </c>
      <c r="H119" s="32">
        <f>Sheet1!D117</f>
        <v>6.0000000000000053</v>
      </c>
      <c r="I119" s="32">
        <f>Sheet1!E117</f>
        <v>6.5999999999999837</v>
      </c>
      <c r="J119" s="33">
        <f t="shared" si="5"/>
        <v>1</v>
      </c>
      <c r="K119" s="33">
        <f t="shared" si="6"/>
        <v>1</v>
      </c>
      <c r="L119" s="33">
        <f t="shared" si="7"/>
        <v>1</v>
      </c>
      <c r="M119" s="32">
        <f t="shared" si="8"/>
        <v>6.0000000000000053</v>
      </c>
      <c r="N119" s="32">
        <f t="shared" si="9"/>
        <v>6.5999999999999837</v>
      </c>
    </row>
    <row r="120" spans="7:14">
      <c r="G120" s="31">
        <f>Sheet1!A118</f>
        <v>45728</v>
      </c>
      <c r="H120" s="32">
        <f>Sheet1!D118</f>
        <v>4.5000000000000373</v>
      </c>
      <c r="I120" s="32">
        <f>Sheet1!E118</f>
        <v>3.2000000000000028</v>
      </c>
      <c r="J120" s="33">
        <f t="shared" si="5"/>
        <v>0</v>
      </c>
      <c r="K120" s="33">
        <f t="shared" si="6"/>
        <v>0</v>
      </c>
      <c r="L120" s="33">
        <f t="shared" si="7"/>
        <v>0</v>
      </c>
      <c r="M120" s="32" t="str">
        <f t="shared" si="8"/>
        <v/>
      </c>
      <c r="N120" s="32" t="str">
        <f t="shared" si="9"/>
        <v/>
      </c>
    </row>
    <row r="121" spans="7:14">
      <c r="G121" s="31">
        <f>Sheet1!A119</f>
        <v>45729</v>
      </c>
      <c r="H121" s="32">
        <f>Sheet1!D119</f>
        <v>-3.1000000000000139</v>
      </c>
      <c r="I121" s="32">
        <f>Sheet1!E119</f>
        <v>-4.3000000000000149</v>
      </c>
      <c r="J121" s="33">
        <f t="shared" si="5"/>
        <v>0</v>
      </c>
      <c r="K121" s="33">
        <f t="shared" si="6"/>
        <v>0</v>
      </c>
      <c r="L121" s="33">
        <f t="shared" si="7"/>
        <v>0</v>
      </c>
      <c r="M121" s="32" t="str">
        <f t="shared" si="8"/>
        <v/>
      </c>
      <c r="N121" s="32" t="str">
        <f t="shared" si="9"/>
        <v/>
      </c>
    </row>
    <row r="122" spans="7:14">
      <c r="G122" s="31">
        <f>Sheet1!A120</f>
        <v>45730</v>
      </c>
      <c r="H122" s="32">
        <f>Sheet1!D120</f>
        <v>5.8999999999999719</v>
      </c>
      <c r="I122" s="32">
        <f>Sheet1!E120</f>
        <v>4.4000000000000483</v>
      </c>
      <c r="J122" s="33">
        <f t="shared" si="5"/>
        <v>1</v>
      </c>
      <c r="K122" s="33">
        <f t="shared" si="6"/>
        <v>0</v>
      </c>
      <c r="L122" s="33">
        <f t="shared" si="7"/>
        <v>0</v>
      </c>
      <c r="M122" s="32" t="str">
        <f t="shared" si="8"/>
        <v/>
      </c>
      <c r="N122" s="32" t="str">
        <f t="shared" si="9"/>
        <v/>
      </c>
    </row>
    <row r="123" spans="7:14">
      <c r="G123" s="31">
        <f>Sheet1!A121</f>
        <v>45733</v>
      </c>
      <c r="H123" s="32">
        <f>Sheet1!D121</f>
        <v>2.8000000000000469</v>
      </c>
      <c r="I123" s="32">
        <f>Sheet1!E121</f>
        <v>-1.4000000000000234</v>
      </c>
      <c r="J123" s="33">
        <f t="shared" si="5"/>
        <v>0</v>
      </c>
      <c r="K123" s="33">
        <f t="shared" si="6"/>
        <v>0</v>
      </c>
      <c r="L123" s="33">
        <f t="shared" si="7"/>
        <v>0</v>
      </c>
      <c r="M123" s="32" t="str">
        <f t="shared" si="8"/>
        <v/>
      </c>
      <c r="N123" s="32" t="str">
        <f t="shared" si="9"/>
        <v/>
      </c>
    </row>
    <row r="124" spans="7:14">
      <c r="G124" s="31">
        <f>Sheet1!A122</f>
        <v>45734</v>
      </c>
      <c r="H124" s="32">
        <f>Sheet1!D122</f>
        <v>-0.40000000000004476</v>
      </c>
      <c r="I124" s="32">
        <f>Sheet1!E122</f>
        <v>-1.499999999999968</v>
      </c>
      <c r="J124" s="33">
        <f t="shared" si="5"/>
        <v>0</v>
      </c>
      <c r="K124" s="33">
        <f t="shared" si="6"/>
        <v>0</v>
      </c>
      <c r="L124" s="33">
        <f t="shared" si="7"/>
        <v>0</v>
      </c>
      <c r="M124" s="32" t="str">
        <f t="shared" si="8"/>
        <v/>
      </c>
      <c r="N124" s="32" t="str">
        <f t="shared" si="9"/>
        <v/>
      </c>
    </row>
    <row r="125" spans="7:14">
      <c r="G125" s="31">
        <f>Sheet1!A123</f>
        <v>45735</v>
      </c>
      <c r="H125" s="32">
        <f>Sheet1!D123</f>
        <v>-6.7999999999999616</v>
      </c>
      <c r="I125" s="32">
        <f>Sheet1!E123</f>
        <v>-4.1000000000000369</v>
      </c>
      <c r="J125" s="33">
        <f t="shared" si="5"/>
        <v>1</v>
      </c>
      <c r="K125" s="33">
        <f t="shared" si="6"/>
        <v>0</v>
      </c>
      <c r="L125" s="33">
        <f t="shared" si="7"/>
        <v>0</v>
      </c>
      <c r="M125" s="32" t="str">
        <f t="shared" si="8"/>
        <v/>
      </c>
      <c r="N125" s="32" t="str">
        <f t="shared" si="9"/>
        <v/>
      </c>
    </row>
    <row r="126" spans="7:14">
      <c r="G126" s="31">
        <f>Sheet1!A124</f>
        <v>45736</v>
      </c>
      <c r="H126" s="32">
        <f>Sheet1!D124</f>
        <v>-0.90000000000003411</v>
      </c>
      <c r="I126" s="32">
        <f>Sheet1!E124</f>
        <v>-0.49999999999998934</v>
      </c>
      <c r="J126" s="33">
        <f t="shared" si="5"/>
        <v>0</v>
      </c>
      <c r="K126" s="33">
        <f t="shared" si="6"/>
        <v>0</v>
      </c>
      <c r="L126" s="33">
        <f t="shared" si="7"/>
        <v>0</v>
      </c>
      <c r="M126" s="32" t="str">
        <f t="shared" si="8"/>
        <v/>
      </c>
      <c r="N126" s="32" t="str">
        <f t="shared" si="9"/>
        <v/>
      </c>
    </row>
    <row r="127" spans="7:14">
      <c r="G127" s="31">
        <f>Sheet1!A125</f>
        <v>45737</v>
      </c>
      <c r="H127" s="32">
        <f>Sheet1!D125</f>
        <v>-1.499999999999968</v>
      </c>
      <c r="I127" s="32">
        <f>Sheet1!E125</f>
        <v>0.90000000000003411</v>
      </c>
      <c r="J127" s="33">
        <f t="shared" si="5"/>
        <v>0</v>
      </c>
      <c r="K127" s="33">
        <f t="shared" si="6"/>
        <v>0</v>
      </c>
      <c r="L127" s="33">
        <f t="shared" si="7"/>
        <v>0</v>
      </c>
      <c r="M127" s="32" t="str">
        <f t="shared" si="8"/>
        <v/>
      </c>
      <c r="N127" s="32" t="str">
        <f t="shared" si="9"/>
        <v/>
      </c>
    </row>
    <row r="128" spans="7:14">
      <c r="G128" s="31">
        <f>Sheet1!A126</f>
        <v>45740</v>
      </c>
      <c r="H128" s="32">
        <f>Sheet1!D126</f>
        <v>8.6999999999999744</v>
      </c>
      <c r="I128" s="32">
        <f>Sheet1!E126</f>
        <v>8.8999999999999524</v>
      </c>
      <c r="J128" s="33">
        <f t="shared" si="5"/>
        <v>1</v>
      </c>
      <c r="K128" s="33">
        <f t="shared" si="6"/>
        <v>1</v>
      </c>
      <c r="L128" s="33">
        <f t="shared" si="7"/>
        <v>1</v>
      </c>
      <c r="M128" s="32">
        <f t="shared" si="8"/>
        <v>8.6999999999999744</v>
      </c>
      <c r="N128" s="32">
        <f t="shared" si="9"/>
        <v>8.8999999999999524</v>
      </c>
    </row>
    <row r="129" spans="7:14">
      <c r="G129" s="31">
        <f>Sheet1!A127</f>
        <v>45741</v>
      </c>
      <c r="H129" s="32">
        <f>Sheet1!D127</f>
        <v>-1.9999999999999574</v>
      </c>
      <c r="I129" s="32">
        <f>Sheet1!E127</f>
        <v>-2.2999999999999687</v>
      </c>
      <c r="J129" s="33">
        <f t="shared" si="5"/>
        <v>0</v>
      </c>
      <c r="K129" s="33">
        <f t="shared" si="6"/>
        <v>0</v>
      </c>
      <c r="L129" s="33">
        <f t="shared" si="7"/>
        <v>0</v>
      </c>
      <c r="M129" s="32" t="str">
        <f t="shared" si="8"/>
        <v/>
      </c>
      <c r="N129" s="32" t="str">
        <f t="shared" si="9"/>
        <v/>
      </c>
    </row>
    <row r="130" spans="7:14">
      <c r="G130" s="31">
        <f>Sheet1!A128</f>
        <v>45742</v>
      </c>
      <c r="H130" s="32">
        <f>Sheet1!D128</f>
        <v>0.19999999999997797</v>
      </c>
      <c r="I130" s="32">
        <f>Sheet1!E128</f>
        <v>3.8999999999999702</v>
      </c>
      <c r="J130" s="33">
        <f t="shared" si="5"/>
        <v>0</v>
      </c>
      <c r="K130" s="33">
        <f t="shared" si="6"/>
        <v>0</v>
      </c>
      <c r="L130" s="33">
        <f t="shared" si="7"/>
        <v>0</v>
      </c>
      <c r="M130" s="32" t="str">
        <f t="shared" si="8"/>
        <v/>
      </c>
      <c r="N130" s="32" t="str">
        <f t="shared" si="9"/>
        <v/>
      </c>
    </row>
    <row r="131" spans="7:14">
      <c r="G131" s="31">
        <f>Sheet1!A129</f>
        <v>45743</v>
      </c>
      <c r="H131" s="32">
        <f>Sheet1!D129</f>
        <v>-2.6000000000000245</v>
      </c>
      <c r="I131" s="32">
        <f>Sheet1!E129</f>
        <v>0.80000000000000071</v>
      </c>
      <c r="J131" s="33">
        <f t="shared" si="5"/>
        <v>0</v>
      </c>
      <c r="K131" s="33">
        <f t="shared" si="6"/>
        <v>0</v>
      </c>
      <c r="L131" s="33">
        <f t="shared" si="7"/>
        <v>0</v>
      </c>
      <c r="M131" s="32" t="str">
        <f t="shared" si="8"/>
        <v/>
      </c>
      <c r="N131" s="32" t="str">
        <f t="shared" si="9"/>
        <v/>
      </c>
    </row>
    <row r="132" spans="7:14">
      <c r="G132" s="31">
        <f>Sheet1!A130</f>
        <v>45744</v>
      </c>
      <c r="H132" s="32">
        <f>Sheet1!D130</f>
        <v>-8.0000000000000071</v>
      </c>
      <c r="I132" s="32">
        <f>Sheet1!E130</f>
        <v>-11.099999999999977</v>
      </c>
      <c r="J132" s="33">
        <f t="shared" si="5"/>
        <v>1</v>
      </c>
      <c r="K132" s="33">
        <f t="shared" si="6"/>
        <v>1</v>
      </c>
      <c r="L132" s="33">
        <f t="shared" si="7"/>
        <v>1</v>
      </c>
      <c r="M132" s="32">
        <f t="shared" si="8"/>
        <v>-8.0000000000000071</v>
      </c>
      <c r="N132" s="32">
        <f t="shared" si="9"/>
        <v>-11.099999999999977</v>
      </c>
    </row>
    <row r="133" spans="7:14">
      <c r="G133" s="31">
        <f>Sheet1!A131</f>
        <v>45747</v>
      </c>
      <c r="H133" s="32">
        <f>Sheet1!D131</f>
        <v>-2.8000000000000025</v>
      </c>
      <c r="I133" s="32">
        <f>Sheet1!E131</f>
        <v>-4.3000000000000149</v>
      </c>
      <c r="J133" s="33">
        <f t="shared" ref="J133:J196" si="10">IF(ABS(H133-$B$6)&gt;$B$7,1,0)</f>
        <v>0</v>
      </c>
      <c r="K133" s="33">
        <f t="shared" ref="K133:K196" si="11">IF(ABS(I133-$C$6)&gt;$C$7,1,0)</f>
        <v>0</v>
      </c>
      <c r="L133" s="33">
        <f t="shared" ref="L133:L196" si="12">J133*K133</f>
        <v>0</v>
      </c>
      <c r="M133" s="32" t="str">
        <f t="shared" ref="M133:M196" si="13">IF(L133=1,H133,"")</f>
        <v/>
      </c>
      <c r="N133" s="32" t="str">
        <f t="shared" ref="N133:N196" si="14">IF(L133=1,I133,"")</f>
        <v/>
      </c>
    </row>
    <row r="134" spans="7:14">
      <c r="G134" s="31">
        <f>Sheet1!A132</f>
        <v>45748</v>
      </c>
      <c r="H134" s="32">
        <f>Sheet1!D132</f>
        <v>-0.19999999999997797</v>
      </c>
      <c r="I134" s="32">
        <f>Sheet1!E132</f>
        <v>-3.6999999999999922</v>
      </c>
      <c r="J134" s="33">
        <f t="shared" si="10"/>
        <v>0</v>
      </c>
      <c r="K134" s="33">
        <f t="shared" si="11"/>
        <v>0</v>
      </c>
      <c r="L134" s="33">
        <f t="shared" si="12"/>
        <v>0</v>
      </c>
      <c r="M134" s="32" t="str">
        <f t="shared" si="13"/>
        <v/>
      </c>
      <c r="N134" s="32" t="str">
        <f t="shared" si="14"/>
        <v/>
      </c>
    </row>
    <row r="135" spans="7:14">
      <c r="G135" s="31">
        <f>Sheet1!A133</f>
        <v>45749</v>
      </c>
      <c r="H135" s="32">
        <f>Sheet1!D133</f>
        <v>-2.0000000000000018</v>
      </c>
      <c r="I135" s="32">
        <f>Sheet1!E133</f>
        <v>-3.6999999999999922</v>
      </c>
      <c r="J135" s="33">
        <f t="shared" si="10"/>
        <v>0</v>
      </c>
      <c r="K135" s="33">
        <f t="shared" si="11"/>
        <v>0</v>
      </c>
      <c r="L135" s="33">
        <f t="shared" si="12"/>
        <v>0</v>
      </c>
      <c r="M135" s="32" t="str">
        <f t="shared" si="13"/>
        <v/>
      </c>
      <c r="N135" s="32" t="str">
        <f t="shared" si="14"/>
        <v/>
      </c>
    </row>
    <row r="136" spans="7:14">
      <c r="G136" s="31">
        <f>Sheet1!A134</f>
        <v>45750</v>
      </c>
      <c r="H136" s="32">
        <f>Sheet1!D134</f>
        <v>-17.799999999999994</v>
      </c>
      <c r="I136" s="32">
        <f>Sheet1!E134</f>
        <v>-10.299999999999976</v>
      </c>
      <c r="J136" s="33">
        <f t="shared" si="10"/>
        <v>1</v>
      </c>
      <c r="K136" s="33">
        <f t="shared" si="11"/>
        <v>1</v>
      </c>
      <c r="L136" s="33">
        <f t="shared" si="12"/>
        <v>1</v>
      </c>
      <c r="M136" s="32">
        <f t="shared" si="13"/>
        <v>-17.799999999999994</v>
      </c>
      <c r="N136" s="32">
        <f t="shared" si="14"/>
        <v>-10.299999999999976</v>
      </c>
    </row>
    <row r="137" spans="7:14">
      <c r="G137" s="31">
        <f>Sheet1!A135</f>
        <v>45751</v>
      </c>
      <c r="H137" s="32">
        <f>Sheet1!D135</f>
        <v>-3.0000000000000249</v>
      </c>
      <c r="I137" s="32">
        <f>Sheet1!E135</f>
        <v>-3.3000000000000362</v>
      </c>
      <c r="J137" s="33">
        <f t="shared" si="10"/>
        <v>0</v>
      </c>
      <c r="K137" s="33">
        <f t="shared" si="11"/>
        <v>0</v>
      </c>
      <c r="L137" s="33">
        <f t="shared" si="12"/>
        <v>0</v>
      </c>
      <c r="M137" s="32" t="str">
        <f t="shared" si="13"/>
        <v/>
      </c>
      <c r="N137" s="32" t="str">
        <f t="shared" si="14"/>
        <v/>
      </c>
    </row>
    <row r="138" spans="7:14">
      <c r="G138" s="31">
        <f>Sheet1!A136</f>
        <v>45754</v>
      </c>
      <c r="H138" s="32">
        <f>Sheet1!D136</f>
        <v>11.100000000000021</v>
      </c>
      <c r="I138" s="32">
        <f>Sheet1!E136</f>
        <v>18.900000000000006</v>
      </c>
      <c r="J138" s="33">
        <f t="shared" si="10"/>
        <v>1</v>
      </c>
      <c r="K138" s="33">
        <f t="shared" si="11"/>
        <v>1</v>
      </c>
      <c r="L138" s="33">
        <f t="shared" si="12"/>
        <v>1</v>
      </c>
      <c r="M138" s="32">
        <f t="shared" si="13"/>
        <v>11.100000000000021</v>
      </c>
      <c r="N138" s="32">
        <f t="shared" si="14"/>
        <v>18.900000000000006</v>
      </c>
    </row>
    <row r="139" spans="7:14">
      <c r="G139" s="31">
        <f>Sheet1!A137</f>
        <v>45755</v>
      </c>
      <c r="H139" s="32">
        <f>Sheet1!D137</f>
        <v>-3.6999999999999922</v>
      </c>
      <c r="I139" s="32">
        <f>Sheet1!E137</f>
        <v>10.899999999999999</v>
      </c>
      <c r="J139" s="33">
        <f t="shared" si="10"/>
        <v>0</v>
      </c>
      <c r="K139" s="33">
        <f t="shared" si="11"/>
        <v>1</v>
      </c>
      <c r="L139" s="33">
        <f t="shared" si="12"/>
        <v>0</v>
      </c>
      <c r="M139" s="32" t="str">
        <f t="shared" si="13"/>
        <v/>
      </c>
      <c r="N139" s="32" t="str">
        <f t="shared" si="14"/>
        <v/>
      </c>
    </row>
    <row r="140" spans="7:14">
      <c r="G140" s="31">
        <f>Sheet1!A138</f>
        <v>45756</v>
      </c>
      <c r="H140" s="32">
        <f>Sheet1!D138</f>
        <v>18.199999999999996</v>
      </c>
      <c r="I140" s="32">
        <f>Sheet1!E138</f>
        <v>4.1000000000000369</v>
      </c>
      <c r="J140" s="33">
        <f t="shared" si="10"/>
        <v>1</v>
      </c>
      <c r="K140" s="33">
        <f t="shared" si="11"/>
        <v>0</v>
      </c>
      <c r="L140" s="33">
        <f t="shared" si="12"/>
        <v>0</v>
      </c>
      <c r="M140" s="32" t="str">
        <f t="shared" si="13"/>
        <v/>
      </c>
      <c r="N140" s="32" t="str">
        <f t="shared" si="14"/>
        <v/>
      </c>
    </row>
    <row r="141" spans="7:14">
      <c r="G141" s="31">
        <f>Sheet1!A139</f>
        <v>45757</v>
      </c>
      <c r="H141" s="32">
        <f>Sheet1!D139</f>
        <v>-4.4999999999999929</v>
      </c>
      <c r="I141" s="32">
        <f>Sheet1!E139</f>
        <v>9.1999999999999638</v>
      </c>
      <c r="J141" s="33">
        <f t="shared" si="10"/>
        <v>0</v>
      </c>
      <c r="K141" s="33">
        <f t="shared" si="11"/>
        <v>1</v>
      </c>
      <c r="L141" s="33">
        <f t="shared" si="12"/>
        <v>0</v>
      </c>
      <c r="M141" s="32" t="str">
        <f t="shared" si="13"/>
        <v/>
      </c>
      <c r="N141" s="32" t="str">
        <f t="shared" si="14"/>
        <v/>
      </c>
    </row>
    <row r="142" spans="7:14">
      <c r="G142" s="31">
        <f>Sheet1!A140</f>
        <v>45758</v>
      </c>
      <c r="H142" s="32">
        <f>Sheet1!D140</f>
        <v>9.6999999999999975</v>
      </c>
      <c r="I142" s="32">
        <f>Sheet1!E140</f>
        <v>6.4000000000000057</v>
      </c>
      <c r="J142" s="33">
        <f t="shared" si="10"/>
        <v>1</v>
      </c>
      <c r="K142" s="33">
        <f t="shared" si="11"/>
        <v>1</v>
      </c>
      <c r="L142" s="33">
        <f t="shared" si="12"/>
        <v>1</v>
      </c>
      <c r="M142" s="32">
        <f t="shared" si="13"/>
        <v>9.6999999999999975</v>
      </c>
      <c r="N142" s="32">
        <f t="shared" si="14"/>
        <v>6.4000000000000057</v>
      </c>
    </row>
    <row r="143" spans="7:14">
      <c r="G143" s="31">
        <f>Sheet1!A141</f>
        <v>45761</v>
      </c>
      <c r="H143" s="32">
        <f>Sheet1!D141</f>
        <v>-11.60000000000001</v>
      </c>
      <c r="I143" s="32">
        <f>Sheet1!E141</f>
        <v>-11.599999999999966</v>
      </c>
      <c r="J143" s="33">
        <f t="shared" si="10"/>
        <v>1</v>
      </c>
      <c r="K143" s="33">
        <f t="shared" si="11"/>
        <v>1</v>
      </c>
      <c r="L143" s="33">
        <f t="shared" si="12"/>
        <v>1</v>
      </c>
      <c r="M143" s="32">
        <f t="shared" si="13"/>
        <v>-11.60000000000001</v>
      </c>
      <c r="N143" s="32">
        <f t="shared" si="14"/>
        <v>-11.599999999999966</v>
      </c>
    </row>
    <row r="144" spans="7:14">
      <c r="G144" s="31">
        <f>Sheet1!A142</f>
        <v>45762</v>
      </c>
      <c r="H144" s="32">
        <f>Sheet1!D142</f>
        <v>9.9999999999988987E-2</v>
      </c>
      <c r="I144" s="32">
        <f>Sheet1!E142</f>
        <v>-4.0000000000000036</v>
      </c>
      <c r="J144" s="33">
        <f t="shared" si="10"/>
        <v>0</v>
      </c>
      <c r="K144" s="33">
        <f t="shared" si="11"/>
        <v>0</v>
      </c>
      <c r="L144" s="33">
        <f t="shared" si="12"/>
        <v>0</v>
      </c>
      <c r="M144" s="32" t="str">
        <f t="shared" si="13"/>
        <v/>
      </c>
      <c r="N144" s="32" t="str">
        <f t="shared" si="14"/>
        <v/>
      </c>
    </row>
    <row r="145" spans="7:14">
      <c r="G145" s="31">
        <f>Sheet1!A143</f>
        <v>45763</v>
      </c>
      <c r="H145" s="32">
        <f>Sheet1!D143</f>
        <v>-7.6000000000000068</v>
      </c>
      <c r="I145" s="32">
        <f>Sheet1!E143</f>
        <v>-5.7000000000000384</v>
      </c>
      <c r="J145" s="33">
        <f t="shared" si="10"/>
        <v>1</v>
      </c>
      <c r="K145" s="33">
        <f t="shared" si="11"/>
        <v>1</v>
      </c>
      <c r="L145" s="33">
        <f t="shared" si="12"/>
        <v>1</v>
      </c>
      <c r="M145" s="32">
        <f t="shared" si="13"/>
        <v>-7.6000000000000068</v>
      </c>
      <c r="N145" s="32">
        <f t="shared" si="14"/>
        <v>-5.7000000000000384</v>
      </c>
    </row>
    <row r="146" spans="7:14">
      <c r="G146" s="31">
        <f>Sheet1!A144</f>
        <v>45764</v>
      </c>
      <c r="H146" s="32">
        <f>Sheet1!D144</f>
        <v>2.8000000000000025</v>
      </c>
      <c r="I146" s="32">
        <f>Sheet1!E144</f>
        <v>4.6999999999999709</v>
      </c>
      <c r="J146" s="33">
        <f t="shared" si="10"/>
        <v>0</v>
      </c>
      <c r="K146" s="33">
        <f t="shared" si="11"/>
        <v>0</v>
      </c>
      <c r="L146" s="33">
        <f t="shared" si="12"/>
        <v>0</v>
      </c>
      <c r="M146" s="32" t="str">
        <f t="shared" si="13"/>
        <v/>
      </c>
      <c r="N146" s="32" t="str">
        <f t="shared" si="14"/>
        <v/>
      </c>
    </row>
    <row r="147" spans="7:14">
      <c r="G147" s="31">
        <f>Sheet1!A145</f>
        <v>45765</v>
      </c>
      <c r="H147" s="32">
        <f>Sheet1!D145</f>
        <v>0</v>
      </c>
      <c r="I147" s="32">
        <f>Sheet1!E145</f>
        <v>0</v>
      </c>
      <c r="J147" s="33">
        <f t="shared" si="10"/>
        <v>0</v>
      </c>
      <c r="K147" s="33">
        <f t="shared" si="11"/>
        <v>0</v>
      </c>
      <c r="L147" s="33">
        <f t="shared" si="12"/>
        <v>0</v>
      </c>
      <c r="M147" s="32" t="str">
        <f t="shared" si="13"/>
        <v/>
      </c>
      <c r="N147" s="32" t="str">
        <f t="shared" si="14"/>
        <v/>
      </c>
    </row>
    <row r="148" spans="7:14">
      <c r="G148" s="31">
        <f>Sheet1!A146</f>
        <v>45768</v>
      </c>
      <c r="H148" s="32">
        <f>Sheet1!D146</f>
        <v>-3.4999999999999698</v>
      </c>
      <c r="I148" s="32">
        <f>Sheet1!E146</f>
        <v>8.6000000000000298</v>
      </c>
      <c r="J148" s="33">
        <f t="shared" si="10"/>
        <v>0</v>
      </c>
      <c r="K148" s="33">
        <f t="shared" si="11"/>
        <v>1</v>
      </c>
      <c r="L148" s="33">
        <f t="shared" si="12"/>
        <v>0</v>
      </c>
      <c r="M148" s="32" t="str">
        <f t="shared" si="13"/>
        <v/>
      </c>
      <c r="N148" s="32" t="str">
        <f t="shared" si="14"/>
        <v/>
      </c>
    </row>
    <row r="149" spans="7:14">
      <c r="G149" s="31">
        <f>Sheet1!A147</f>
        <v>45769</v>
      </c>
      <c r="H149" s="32">
        <f>Sheet1!D147</f>
        <v>5.4999999999999716</v>
      </c>
      <c r="I149" s="32">
        <f>Sheet1!E147</f>
        <v>-0.90000000000003411</v>
      </c>
      <c r="J149" s="33">
        <f t="shared" si="10"/>
        <v>1</v>
      </c>
      <c r="K149" s="33">
        <f t="shared" si="11"/>
        <v>0</v>
      </c>
      <c r="L149" s="33">
        <f t="shared" si="12"/>
        <v>0</v>
      </c>
      <c r="M149" s="32" t="str">
        <f t="shared" si="13"/>
        <v/>
      </c>
      <c r="N149" s="32" t="str">
        <f t="shared" si="14"/>
        <v/>
      </c>
    </row>
    <row r="150" spans="7:14">
      <c r="G150" s="31">
        <f>Sheet1!A148</f>
        <v>45770</v>
      </c>
      <c r="H150" s="32">
        <f>Sheet1!D148</f>
        <v>5.300000000000038</v>
      </c>
      <c r="I150" s="32">
        <f>Sheet1!E148</f>
        <v>-1.899999999999924</v>
      </c>
      <c r="J150" s="33">
        <f t="shared" si="10"/>
        <v>1</v>
      </c>
      <c r="K150" s="33">
        <f t="shared" si="11"/>
        <v>0</v>
      </c>
      <c r="L150" s="33">
        <f t="shared" si="12"/>
        <v>0</v>
      </c>
      <c r="M150" s="32" t="str">
        <f t="shared" si="13"/>
        <v/>
      </c>
      <c r="N150" s="32" t="str">
        <f t="shared" si="14"/>
        <v/>
      </c>
    </row>
    <row r="151" spans="7:14">
      <c r="G151" s="31">
        <f>Sheet1!A149</f>
        <v>45771</v>
      </c>
      <c r="H151" s="32">
        <f>Sheet1!D149</f>
        <v>-7.3000000000000398</v>
      </c>
      <c r="I151" s="32">
        <f>Sheet1!E149</f>
        <v>-6.7000000000000171</v>
      </c>
      <c r="J151" s="33">
        <f t="shared" si="10"/>
        <v>1</v>
      </c>
      <c r="K151" s="33">
        <f t="shared" si="11"/>
        <v>1</v>
      </c>
      <c r="L151" s="33">
        <f t="shared" si="12"/>
        <v>1</v>
      </c>
      <c r="M151" s="32">
        <f t="shared" si="13"/>
        <v>-7.3000000000000398</v>
      </c>
      <c r="N151" s="32">
        <f t="shared" si="14"/>
        <v>-6.7000000000000171</v>
      </c>
    </row>
    <row r="152" spans="7:14">
      <c r="G152" s="31">
        <f>Sheet1!A150</f>
        <v>45772</v>
      </c>
      <c r="H152" s="32">
        <f>Sheet1!D150</f>
        <v>-4.9999999999999822</v>
      </c>
      <c r="I152" s="32">
        <f>Sheet1!E150</f>
        <v>-8.0000000000000071</v>
      </c>
      <c r="J152" s="33">
        <f t="shared" si="10"/>
        <v>1</v>
      </c>
      <c r="K152" s="33">
        <f t="shared" si="11"/>
        <v>1</v>
      </c>
      <c r="L152" s="33">
        <f t="shared" si="12"/>
        <v>1</v>
      </c>
      <c r="M152" s="32">
        <f t="shared" si="13"/>
        <v>-4.9999999999999822</v>
      </c>
      <c r="N152" s="32">
        <f t="shared" si="14"/>
        <v>-8.0000000000000071</v>
      </c>
    </row>
    <row r="153" spans="7:14">
      <c r="G153" s="31">
        <f>Sheet1!A151</f>
        <v>45775</v>
      </c>
      <c r="H153" s="32">
        <f>Sheet1!D151</f>
        <v>-5.3999999999999826</v>
      </c>
      <c r="I153" s="32">
        <f>Sheet1!E151</f>
        <v>-2.7000000000000135</v>
      </c>
      <c r="J153" s="33">
        <f t="shared" si="10"/>
        <v>1</v>
      </c>
      <c r="K153" s="33">
        <f t="shared" si="11"/>
        <v>0</v>
      </c>
      <c r="L153" s="33">
        <f t="shared" si="12"/>
        <v>0</v>
      </c>
      <c r="M153" s="32" t="str">
        <f t="shared" si="13"/>
        <v/>
      </c>
      <c r="N153" s="32" t="str">
        <f t="shared" si="14"/>
        <v/>
      </c>
    </row>
    <row r="154" spans="7:14">
      <c r="G154" s="31">
        <f>Sheet1!A152</f>
        <v>45776</v>
      </c>
      <c r="H154" s="32">
        <f>Sheet1!D152</f>
        <v>-4.4000000000000039</v>
      </c>
      <c r="I154" s="32">
        <f>Sheet1!E152</f>
        <v>-3.5999999999999588</v>
      </c>
      <c r="J154" s="33">
        <f t="shared" si="10"/>
        <v>0</v>
      </c>
      <c r="K154" s="33">
        <f t="shared" si="11"/>
        <v>0</v>
      </c>
      <c r="L154" s="33">
        <f t="shared" si="12"/>
        <v>0</v>
      </c>
      <c r="M154" s="32" t="str">
        <f t="shared" si="13"/>
        <v/>
      </c>
      <c r="N154" s="32" t="str">
        <f t="shared" si="14"/>
        <v/>
      </c>
    </row>
    <row r="155" spans="7:14">
      <c r="G155" s="31">
        <f>Sheet1!A153</f>
        <v>45777</v>
      </c>
      <c r="H155" s="32">
        <f>Sheet1!D153</f>
        <v>-4.7000000000000153</v>
      </c>
      <c r="I155" s="32">
        <f>Sheet1!E153</f>
        <v>-1.1000000000000121</v>
      </c>
      <c r="J155" s="33">
        <f t="shared" si="10"/>
        <v>1</v>
      </c>
      <c r="K155" s="33">
        <f t="shared" si="11"/>
        <v>0</v>
      </c>
      <c r="L155" s="33">
        <f t="shared" si="12"/>
        <v>0</v>
      </c>
      <c r="M155" s="32" t="str">
        <f t="shared" si="13"/>
        <v/>
      </c>
      <c r="N155" s="32" t="str">
        <f t="shared" si="14"/>
        <v/>
      </c>
    </row>
    <row r="156" spans="7:14">
      <c r="G156" s="31">
        <f>Sheet1!A154</f>
        <v>45778</v>
      </c>
      <c r="H156" s="32">
        <f>Sheet1!D154</f>
        <v>9.6000000000000085</v>
      </c>
      <c r="I156" s="32">
        <f>Sheet1!E154</f>
        <v>5.6999999999999496</v>
      </c>
      <c r="J156" s="33">
        <f t="shared" si="10"/>
        <v>1</v>
      </c>
      <c r="K156" s="33">
        <f t="shared" si="11"/>
        <v>1</v>
      </c>
      <c r="L156" s="33">
        <f t="shared" si="12"/>
        <v>1</v>
      </c>
      <c r="M156" s="32">
        <f t="shared" si="13"/>
        <v>9.6000000000000085</v>
      </c>
      <c r="N156" s="32">
        <f t="shared" si="14"/>
        <v>5.6999999999999496</v>
      </c>
    </row>
    <row r="157" spans="7:14">
      <c r="G157" s="31">
        <f>Sheet1!A155</f>
        <v>45779</v>
      </c>
      <c r="H157" s="32">
        <f>Sheet1!D155</f>
        <v>12.400000000000011</v>
      </c>
      <c r="I157" s="32">
        <f>Sheet1!E155</f>
        <v>8.9999999999999858</v>
      </c>
      <c r="J157" s="33">
        <f t="shared" si="10"/>
        <v>1</v>
      </c>
      <c r="K157" s="33">
        <f t="shared" si="11"/>
        <v>1</v>
      </c>
      <c r="L157" s="33">
        <f t="shared" si="12"/>
        <v>1</v>
      </c>
      <c r="M157" s="32">
        <f t="shared" si="13"/>
        <v>12.400000000000011</v>
      </c>
      <c r="N157" s="32">
        <f t="shared" si="14"/>
        <v>8.9999999999999858</v>
      </c>
    </row>
    <row r="158" spans="7:14">
      <c r="G158" s="31">
        <f>Sheet1!A156</f>
        <v>45782</v>
      </c>
      <c r="H158" s="32">
        <f>Sheet1!D156</f>
        <v>0.8999999999999897</v>
      </c>
      <c r="I158" s="32">
        <f>Sheet1!E156</f>
        <v>3.5000000000000142</v>
      </c>
      <c r="J158" s="33">
        <f t="shared" si="10"/>
        <v>0</v>
      </c>
      <c r="K158" s="33">
        <f t="shared" si="11"/>
        <v>0</v>
      </c>
      <c r="L158" s="33">
        <f t="shared" si="12"/>
        <v>0</v>
      </c>
      <c r="M158" s="32" t="str">
        <f t="shared" si="13"/>
        <v/>
      </c>
      <c r="N158" s="32" t="str">
        <f t="shared" si="14"/>
        <v/>
      </c>
    </row>
    <row r="159" spans="7:14">
      <c r="G159" s="31">
        <f>Sheet1!A157</f>
        <v>45783</v>
      </c>
      <c r="H159" s="32">
        <f>Sheet1!D157</f>
        <v>-4.8999999999999932</v>
      </c>
      <c r="I159" s="32">
        <f>Sheet1!E157</f>
        <v>-4.8000000000000043</v>
      </c>
      <c r="J159" s="33">
        <f t="shared" si="10"/>
        <v>1</v>
      </c>
      <c r="K159" s="33">
        <f t="shared" si="11"/>
        <v>1</v>
      </c>
      <c r="L159" s="33">
        <f t="shared" si="12"/>
        <v>1</v>
      </c>
      <c r="M159" s="32">
        <f t="shared" si="13"/>
        <v>-4.8999999999999932</v>
      </c>
      <c r="N159" s="32">
        <f t="shared" si="14"/>
        <v>-4.8000000000000043</v>
      </c>
    </row>
    <row r="160" spans="7:14">
      <c r="G160" s="31">
        <f>Sheet1!A158</f>
        <v>45784</v>
      </c>
      <c r="H160" s="32">
        <f>Sheet1!D158</f>
        <v>-0.60000000000002274</v>
      </c>
      <c r="I160" s="32">
        <f>Sheet1!E158</f>
        <v>-2.5999999999999801</v>
      </c>
      <c r="J160" s="33">
        <f t="shared" si="10"/>
        <v>0</v>
      </c>
      <c r="K160" s="33">
        <f t="shared" si="11"/>
        <v>0</v>
      </c>
      <c r="L160" s="33">
        <f t="shared" si="12"/>
        <v>0</v>
      </c>
      <c r="M160" s="32" t="str">
        <f t="shared" si="13"/>
        <v/>
      </c>
      <c r="N160" s="32" t="str">
        <f t="shared" si="14"/>
        <v/>
      </c>
    </row>
    <row r="161" spans="7:14">
      <c r="G161" s="31">
        <f>Sheet1!A159</f>
        <v>45785</v>
      </c>
      <c r="H161" s="32">
        <f>Sheet1!D159</f>
        <v>9.6999999999999975</v>
      </c>
      <c r="I161" s="32">
        <f>Sheet1!E159</f>
        <v>10.899999999999999</v>
      </c>
      <c r="J161" s="33">
        <f t="shared" si="10"/>
        <v>1</v>
      </c>
      <c r="K161" s="33">
        <f t="shared" si="11"/>
        <v>1</v>
      </c>
      <c r="L161" s="33">
        <f t="shared" si="12"/>
        <v>1</v>
      </c>
      <c r="M161" s="32">
        <f t="shared" si="13"/>
        <v>9.6999999999999975</v>
      </c>
      <c r="N161" s="32">
        <f t="shared" si="14"/>
        <v>10.899999999999999</v>
      </c>
    </row>
    <row r="162" spans="7:14">
      <c r="G162" s="31">
        <f>Sheet1!A160</f>
        <v>45786</v>
      </c>
      <c r="H162" s="32">
        <f>Sheet1!D160</f>
        <v>1.6000000000000014</v>
      </c>
      <c r="I162" s="32">
        <f>Sheet1!E160</f>
        <v>0</v>
      </c>
      <c r="J162" s="33">
        <f t="shared" si="10"/>
        <v>0</v>
      </c>
      <c r="K162" s="33">
        <f t="shared" si="11"/>
        <v>0</v>
      </c>
      <c r="L162" s="33">
        <f t="shared" si="12"/>
        <v>0</v>
      </c>
      <c r="M162" s="32" t="str">
        <f t="shared" si="13"/>
        <v/>
      </c>
      <c r="N162" s="32" t="str">
        <f t="shared" si="14"/>
        <v/>
      </c>
    </row>
    <row r="163" spans="7:14">
      <c r="G163" s="31">
        <f>Sheet1!A161</f>
        <v>45789</v>
      </c>
      <c r="H163" s="32">
        <f>Sheet1!D161</f>
        <v>11.999999999999966</v>
      </c>
      <c r="I163" s="32">
        <f>Sheet1!E161</f>
        <v>9.2999999999999972</v>
      </c>
      <c r="J163" s="33">
        <f t="shared" si="10"/>
        <v>1</v>
      </c>
      <c r="K163" s="33">
        <f t="shared" si="11"/>
        <v>1</v>
      </c>
      <c r="L163" s="33">
        <f t="shared" si="12"/>
        <v>1</v>
      </c>
      <c r="M163" s="32">
        <f t="shared" si="13"/>
        <v>11.999999999999966</v>
      </c>
      <c r="N163" s="32">
        <f t="shared" si="14"/>
        <v>9.2999999999999972</v>
      </c>
    </row>
    <row r="164" spans="7:14">
      <c r="G164" s="31">
        <f>Sheet1!A162</f>
        <v>45790</v>
      </c>
      <c r="H164" s="32">
        <f>Sheet1!D162</f>
        <v>-0.99999999999997868</v>
      </c>
      <c r="I164" s="32">
        <f>Sheet1!E162</f>
        <v>-0.60000000000002274</v>
      </c>
      <c r="J164" s="33">
        <f t="shared" si="10"/>
        <v>0</v>
      </c>
      <c r="K164" s="33">
        <f t="shared" si="11"/>
        <v>0</v>
      </c>
      <c r="L164" s="33">
        <f t="shared" si="12"/>
        <v>0</v>
      </c>
      <c r="M164" s="32" t="str">
        <f t="shared" si="13"/>
        <v/>
      </c>
      <c r="N164" s="32" t="str">
        <f t="shared" si="14"/>
        <v/>
      </c>
    </row>
    <row r="165" spans="7:14">
      <c r="G165" s="31">
        <f>Sheet1!A163</f>
        <v>45791</v>
      </c>
      <c r="H165" s="32">
        <f>Sheet1!D163</f>
        <v>5.1000000000000156</v>
      </c>
      <c r="I165" s="32">
        <f>Sheet1!E163</f>
        <v>7.1000000000000618</v>
      </c>
      <c r="J165" s="33">
        <f t="shared" si="10"/>
        <v>0</v>
      </c>
      <c r="K165" s="33">
        <f t="shared" si="11"/>
        <v>1</v>
      </c>
      <c r="L165" s="33">
        <f t="shared" si="12"/>
        <v>0</v>
      </c>
      <c r="M165" s="32" t="str">
        <f t="shared" si="13"/>
        <v/>
      </c>
      <c r="N165" s="32" t="str">
        <f t="shared" si="14"/>
        <v/>
      </c>
    </row>
    <row r="166" spans="7:14">
      <c r="G166" s="31">
        <f>Sheet1!A164</f>
        <v>45792</v>
      </c>
      <c r="H166" s="32">
        <f>Sheet1!D164</f>
        <v>-8.9999999999999858</v>
      </c>
      <c r="I166" s="32">
        <f>Sheet1!E164</f>
        <v>-10.500000000000043</v>
      </c>
      <c r="J166" s="33">
        <f t="shared" si="10"/>
        <v>1</v>
      </c>
      <c r="K166" s="33">
        <f t="shared" si="11"/>
        <v>1</v>
      </c>
      <c r="L166" s="33">
        <f t="shared" si="12"/>
        <v>1</v>
      </c>
      <c r="M166" s="32">
        <f t="shared" si="13"/>
        <v>-8.9999999999999858</v>
      </c>
      <c r="N166" s="32">
        <f t="shared" si="14"/>
        <v>-10.500000000000043</v>
      </c>
    </row>
    <row r="167" spans="7:14">
      <c r="G167" s="31">
        <f>Sheet1!A165</f>
        <v>45793</v>
      </c>
      <c r="H167" s="32">
        <f>Sheet1!D165</f>
        <v>3.8999999999999702</v>
      </c>
      <c r="I167" s="32">
        <f>Sheet1!E165</f>
        <v>4.7000000000000597</v>
      </c>
      <c r="J167" s="33">
        <f t="shared" si="10"/>
        <v>0</v>
      </c>
      <c r="K167" s="33">
        <f t="shared" si="11"/>
        <v>0</v>
      </c>
      <c r="L167" s="33">
        <f t="shared" si="12"/>
        <v>0</v>
      </c>
      <c r="M167" s="32" t="str">
        <f t="shared" si="13"/>
        <v/>
      </c>
      <c r="N167" s="32" t="str">
        <f t="shared" si="14"/>
        <v/>
      </c>
    </row>
    <row r="168" spans="7:14">
      <c r="G168" s="31">
        <f>Sheet1!A166</f>
        <v>45796</v>
      </c>
      <c r="H168" s="32">
        <f>Sheet1!D166</f>
        <v>-2.3999999999999577</v>
      </c>
      <c r="I168" s="32">
        <f>Sheet1!E166</f>
        <v>-3.0000000000000249</v>
      </c>
      <c r="J168" s="33">
        <f t="shared" si="10"/>
        <v>0</v>
      </c>
      <c r="K168" s="33">
        <f t="shared" si="11"/>
        <v>0</v>
      </c>
      <c r="L168" s="33">
        <f t="shared" si="12"/>
        <v>0</v>
      </c>
      <c r="M168" s="32" t="str">
        <f t="shared" si="13"/>
        <v/>
      </c>
      <c r="N168" s="32" t="str">
        <f t="shared" si="14"/>
        <v/>
      </c>
    </row>
    <row r="169" spans="7:14">
      <c r="G169" s="31">
        <f>Sheet1!A167</f>
        <v>45797</v>
      </c>
      <c r="H169" s="32">
        <f>Sheet1!D167</f>
        <v>-0.50000000000003375</v>
      </c>
      <c r="I169" s="32">
        <f>Sheet1!E167</f>
        <v>3.8999999999999702</v>
      </c>
      <c r="J169" s="33">
        <f t="shared" si="10"/>
        <v>0</v>
      </c>
      <c r="K169" s="33">
        <f t="shared" si="11"/>
        <v>0</v>
      </c>
      <c r="L169" s="33">
        <f t="shared" si="12"/>
        <v>0</v>
      </c>
      <c r="M169" s="32" t="str">
        <f t="shared" si="13"/>
        <v/>
      </c>
      <c r="N169" s="32" t="str">
        <f t="shared" si="14"/>
        <v/>
      </c>
    </row>
    <row r="170" spans="7:14">
      <c r="G170" s="31">
        <f>Sheet1!A168</f>
        <v>45798</v>
      </c>
      <c r="H170" s="32">
        <f>Sheet1!D168</f>
        <v>4.6999999999999709</v>
      </c>
      <c r="I170" s="32">
        <f>Sheet1!E168</f>
        <v>11.20000000000001</v>
      </c>
      <c r="J170" s="33">
        <f t="shared" si="10"/>
        <v>0</v>
      </c>
      <c r="K170" s="33">
        <f t="shared" si="11"/>
        <v>1</v>
      </c>
      <c r="L170" s="33">
        <f t="shared" si="12"/>
        <v>0</v>
      </c>
      <c r="M170" s="32" t="str">
        <f t="shared" si="13"/>
        <v/>
      </c>
      <c r="N170" s="32" t="str">
        <f t="shared" si="14"/>
        <v/>
      </c>
    </row>
    <row r="171" spans="7:14">
      <c r="G171" s="31">
        <f>Sheet1!A169</f>
        <v>45799</v>
      </c>
      <c r="H171" s="32">
        <f>Sheet1!D169</f>
        <v>-2.7999999999999581</v>
      </c>
      <c r="I171" s="32">
        <f>Sheet1!E169</f>
        <v>-7.099999999999973</v>
      </c>
      <c r="J171" s="33">
        <f t="shared" si="10"/>
        <v>0</v>
      </c>
      <c r="K171" s="33">
        <f t="shared" si="11"/>
        <v>1</v>
      </c>
      <c r="L171" s="33">
        <f t="shared" si="12"/>
        <v>0</v>
      </c>
      <c r="M171" s="32" t="str">
        <f t="shared" si="13"/>
        <v/>
      </c>
      <c r="N171" s="32" t="str">
        <f t="shared" si="14"/>
        <v/>
      </c>
    </row>
    <row r="172" spans="7:14">
      <c r="G172" s="31">
        <f>Sheet1!A170</f>
        <v>45800</v>
      </c>
      <c r="H172" s="32">
        <f>Sheet1!D170</f>
        <v>0.20000000000002238</v>
      </c>
      <c r="I172" s="32">
        <f>Sheet1!E170</f>
        <v>-1.7000000000000348</v>
      </c>
      <c r="J172" s="33">
        <f t="shared" si="10"/>
        <v>0</v>
      </c>
      <c r="K172" s="33">
        <f t="shared" si="11"/>
        <v>0</v>
      </c>
      <c r="L172" s="33">
        <f t="shared" si="12"/>
        <v>0</v>
      </c>
      <c r="M172" s="32" t="str">
        <f t="shared" si="13"/>
        <v/>
      </c>
      <c r="N172" s="32" t="str">
        <f t="shared" si="14"/>
        <v/>
      </c>
    </row>
    <row r="173" spans="7:14">
      <c r="G173" s="31">
        <f>Sheet1!A171</f>
        <v>45803</v>
      </c>
      <c r="H173" s="32">
        <f>Sheet1!D171</f>
        <v>0</v>
      </c>
      <c r="I173" s="32">
        <f>Sheet1!E171</f>
        <v>0</v>
      </c>
      <c r="J173" s="33">
        <f t="shared" si="10"/>
        <v>0</v>
      </c>
      <c r="K173" s="33">
        <f t="shared" si="11"/>
        <v>0</v>
      </c>
      <c r="L173" s="33">
        <f t="shared" si="12"/>
        <v>0</v>
      </c>
      <c r="M173" s="32" t="str">
        <f t="shared" si="13"/>
        <v/>
      </c>
      <c r="N173" s="32" t="str">
        <f t="shared" si="14"/>
        <v/>
      </c>
    </row>
    <row r="174" spans="7:14">
      <c r="G174" s="31">
        <f>Sheet1!A172</f>
        <v>45804</v>
      </c>
      <c r="H174" s="32">
        <f>Sheet1!D172</f>
        <v>-1.1000000000000121</v>
      </c>
      <c r="I174" s="32">
        <f>Sheet1!E172</f>
        <v>-6.7000000000000171</v>
      </c>
      <c r="J174" s="33">
        <f t="shared" si="10"/>
        <v>0</v>
      </c>
      <c r="K174" s="33">
        <f t="shared" si="11"/>
        <v>1</v>
      </c>
      <c r="L174" s="33">
        <f t="shared" si="12"/>
        <v>0</v>
      </c>
      <c r="M174" s="32" t="str">
        <f t="shared" si="13"/>
        <v/>
      </c>
      <c r="N174" s="32" t="str">
        <f t="shared" si="14"/>
        <v/>
      </c>
    </row>
    <row r="175" spans="7:14">
      <c r="G175" s="31">
        <f>Sheet1!A173</f>
        <v>45805</v>
      </c>
      <c r="H175" s="32">
        <f>Sheet1!D173</f>
        <v>0.80000000000000071</v>
      </c>
      <c r="I175" s="32">
        <f>Sheet1!E173</f>
        <v>3.4000000000000696</v>
      </c>
      <c r="J175" s="33">
        <f t="shared" si="10"/>
        <v>0</v>
      </c>
      <c r="K175" s="33">
        <f t="shared" si="11"/>
        <v>0</v>
      </c>
      <c r="L175" s="33">
        <f t="shared" si="12"/>
        <v>0</v>
      </c>
      <c r="M175" s="32" t="str">
        <f t="shared" si="13"/>
        <v/>
      </c>
      <c r="N175" s="32" t="str">
        <f t="shared" si="14"/>
        <v/>
      </c>
    </row>
    <row r="176" spans="7:14">
      <c r="G176" s="31">
        <f>Sheet1!A174</f>
        <v>45806</v>
      </c>
      <c r="H176" s="32">
        <f>Sheet1!D174</f>
        <v>-5.1000000000000156</v>
      </c>
      <c r="I176" s="32">
        <f>Sheet1!E174</f>
        <v>-6.0000000000000497</v>
      </c>
      <c r="J176" s="33">
        <f t="shared" si="10"/>
        <v>1</v>
      </c>
      <c r="K176" s="33">
        <f t="shared" si="11"/>
        <v>1</v>
      </c>
      <c r="L176" s="33">
        <f t="shared" si="12"/>
        <v>1</v>
      </c>
      <c r="M176" s="32">
        <f t="shared" si="13"/>
        <v>-5.1000000000000156</v>
      </c>
      <c r="N176" s="32">
        <f t="shared" si="14"/>
        <v>-6.0000000000000497</v>
      </c>
    </row>
    <row r="177" spans="7:14">
      <c r="G177" s="31">
        <f>Sheet1!A175</f>
        <v>45807</v>
      </c>
      <c r="H177" s="32">
        <f>Sheet1!D175</f>
        <v>-3.9000000000000146</v>
      </c>
      <c r="I177" s="32">
        <f>Sheet1!E175</f>
        <v>-1.7000000000000348</v>
      </c>
      <c r="J177" s="33">
        <f t="shared" si="10"/>
        <v>0</v>
      </c>
      <c r="K177" s="33">
        <f t="shared" si="11"/>
        <v>0</v>
      </c>
      <c r="L177" s="33">
        <f t="shared" si="12"/>
        <v>0</v>
      </c>
      <c r="M177" s="32" t="str">
        <f t="shared" si="13"/>
        <v/>
      </c>
      <c r="N177" s="32" t="str">
        <f t="shared" si="14"/>
        <v/>
      </c>
    </row>
    <row r="178" spans="7:14">
      <c r="G178" s="31">
        <f>Sheet1!A176</f>
        <v>45810</v>
      </c>
      <c r="H178" s="32">
        <f>Sheet1!D176</f>
        <v>3.7000000000000366</v>
      </c>
      <c r="I178" s="32">
        <f>Sheet1!E176</f>
        <v>3.900000000000059</v>
      </c>
      <c r="J178" s="33">
        <f t="shared" si="10"/>
        <v>0</v>
      </c>
      <c r="K178" s="33">
        <f t="shared" si="11"/>
        <v>0</v>
      </c>
      <c r="L178" s="33">
        <f t="shared" si="12"/>
        <v>0</v>
      </c>
      <c r="M178" s="32" t="str">
        <f t="shared" si="13"/>
        <v/>
      </c>
      <c r="N178" s="32" t="str">
        <f t="shared" si="14"/>
        <v/>
      </c>
    </row>
    <row r="179" spans="7:14">
      <c r="G179" s="31">
        <f>Sheet1!A177</f>
        <v>45811</v>
      </c>
      <c r="H179" s="32">
        <f>Sheet1!D177</f>
        <v>1.499999999999968</v>
      </c>
      <c r="I179" s="32">
        <f>Sheet1!E177</f>
        <v>1.4000000000000234</v>
      </c>
      <c r="J179" s="33">
        <f t="shared" si="10"/>
        <v>0</v>
      </c>
      <c r="K179" s="33">
        <f t="shared" si="11"/>
        <v>0</v>
      </c>
      <c r="L179" s="33">
        <f t="shared" si="12"/>
        <v>0</v>
      </c>
      <c r="M179" s="32" t="str">
        <f t="shared" si="13"/>
        <v/>
      </c>
      <c r="N179" s="32" t="str">
        <f t="shared" si="14"/>
        <v/>
      </c>
    </row>
    <row r="180" spans="7:14">
      <c r="G180" s="31">
        <f>Sheet1!A178</f>
        <v>45812</v>
      </c>
      <c r="H180" s="32">
        <f>Sheet1!D178</f>
        <v>-8.4999999999999964</v>
      </c>
      <c r="I180" s="32">
        <f>Sheet1!E178</f>
        <v>-10.000000000000053</v>
      </c>
      <c r="J180" s="33">
        <f t="shared" si="10"/>
        <v>1</v>
      </c>
      <c r="K180" s="33">
        <f t="shared" si="11"/>
        <v>1</v>
      </c>
      <c r="L180" s="33">
        <f t="shared" si="12"/>
        <v>1</v>
      </c>
      <c r="M180" s="32">
        <f t="shared" si="13"/>
        <v>-8.4999999999999964</v>
      </c>
      <c r="N180" s="32">
        <f t="shared" si="14"/>
        <v>-10.000000000000053</v>
      </c>
    </row>
    <row r="181" spans="7:14">
      <c r="G181" s="31">
        <f>Sheet1!A179</f>
        <v>45813</v>
      </c>
      <c r="H181" s="32">
        <f>Sheet1!D179</f>
        <v>5.400000000000027</v>
      </c>
      <c r="I181" s="32">
        <f>Sheet1!E179</f>
        <v>3.6999999999999922</v>
      </c>
      <c r="J181" s="33">
        <f t="shared" si="10"/>
        <v>1</v>
      </c>
      <c r="K181" s="33">
        <f t="shared" si="11"/>
        <v>0</v>
      </c>
      <c r="L181" s="33">
        <f t="shared" si="12"/>
        <v>0</v>
      </c>
      <c r="M181" s="32" t="str">
        <f t="shared" si="13"/>
        <v/>
      </c>
      <c r="N181" s="32" t="str">
        <f t="shared" si="14"/>
        <v/>
      </c>
    </row>
    <row r="182" spans="7:14">
      <c r="G182" s="31">
        <f>Sheet1!A180</f>
        <v>45814</v>
      </c>
      <c r="H182" s="32">
        <f>Sheet1!D180</f>
        <v>11.60000000000001</v>
      </c>
      <c r="I182" s="32">
        <f>Sheet1!E180</f>
        <v>11.500000000000021</v>
      </c>
      <c r="J182" s="33">
        <f t="shared" si="10"/>
        <v>1</v>
      </c>
      <c r="K182" s="33">
        <f t="shared" si="11"/>
        <v>1</v>
      </c>
      <c r="L182" s="33">
        <f t="shared" si="12"/>
        <v>1</v>
      </c>
      <c r="M182" s="32">
        <f t="shared" si="13"/>
        <v>11.60000000000001</v>
      </c>
      <c r="N182" s="32">
        <f t="shared" si="14"/>
        <v>11.500000000000021</v>
      </c>
    </row>
    <row r="183" spans="7:14">
      <c r="G183" s="31">
        <f>Sheet1!A181</f>
        <v>45817</v>
      </c>
      <c r="H183" s="32">
        <f>Sheet1!D181</f>
        <v>-3.4000000000000696</v>
      </c>
      <c r="I183" s="32">
        <f>Sheet1!E181</f>
        <v>-3.2000000000000028</v>
      </c>
      <c r="J183" s="33">
        <f t="shared" si="10"/>
        <v>0</v>
      </c>
      <c r="K183" s="33">
        <f t="shared" si="11"/>
        <v>0</v>
      </c>
      <c r="L183" s="33">
        <f t="shared" si="12"/>
        <v>0</v>
      </c>
      <c r="M183" s="32" t="str">
        <f t="shared" si="13"/>
        <v/>
      </c>
      <c r="N183" s="32" t="str">
        <f t="shared" si="14"/>
        <v/>
      </c>
    </row>
    <row r="184" spans="7:14">
      <c r="G184" s="31">
        <f>Sheet1!A182</f>
        <v>45818</v>
      </c>
      <c r="H184" s="32">
        <f>Sheet1!D182</f>
        <v>1.6000000000000014</v>
      </c>
      <c r="I184" s="32">
        <f>Sheet1!E182</f>
        <v>-0.39999999999995595</v>
      </c>
      <c r="J184" s="33">
        <f t="shared" si="10"/>
        <v>0</v>
      </c>
      <c r="K184" s="33">
        <f t="shared" si="11"/>
        <v>0</v>
      </c>
      <c r="L184" s="33">
        <f t="shared" si="12"/>
        <v>0</v>
      </c>
      <c r="M184" s="32" t="str">
        <f t="shared" si="13"/>
        <v/>
      </c>
      <c r="N184" s="32" t="str">
        <f t="shared" si="14"/>
        <v/>
      </c>
    </row>
    <row r="185" spans="7:14">
      <c r="G185" s="31">
        <f>Sheet1!A183</f>
        <v>45819</v>
      </c>
      <c r="H185" s="32">
        <f>Sheet1!D183</f>
        <v>-6.5999999999999392</v>
      </c>
      <c r="I185" s="32">
        <f>Sheet1!E183</f>
        <v>-5.0000000000000711</v>
      </c>
      <c r="J185" s="33">
        <f t="shared" si="10"/>
        <v>1</v>
      </c>
      <c r="K185" s="33">
        <f t="shared" si="11"/>
        <v>1</v>
      </c>
      <c r="L185" s="33">
        <f t="shared" si="12"/>
        <v>1</v>
      </c>
      <c r="M185" s="32">
        <f t="shared" si="13"/>
        <v>-6.5999999999999392</v>
      </c>
      <c r="N185" s="32">
        <f t="shared" si="14"/>
        <v>-5.0000000000000711</v>
      </c>
    </row>
    <row r="186" spans="7:14">
      <c r="G186" s="31">
        <f>Sheet1!A184</f>
        <v>45820</v>
      </c>
      <c r="H186" s="32">
        <f>Sheet1!D184</f>
        <v>-4.4000000000000039</v>
      </c>
      <c r="I186" s="32">
        <f>Sheet1!E184</f>
        <v>-6.0999999999999943</v>
      </c>
      <c r="J186" s="33">
        <f t="shared" si="10"/>
        <v>0</v>
      </c>
      <c r="K186" s="33">
        <f t="shared" si="11"/>
        <v>1</v>
      </c>
      <c r="L186" s="33">
        <f t="shared" si="12"/>
        <v>0</v>
      </c>
      <c r="M186" s="32" t="str">
        <f t="shared" si="13"/>
        <v/>
      </c>
      <c r="N186" s="32" t="str">
        <f t="shared" si="14"/>
        <v/>
      </c>
    </row>
    <row r="187" spans="7:14">
      <c r="G187" s="31">
        <f>Sheet1!A185</f>
        <v>45821</v>
      </c>
      <c r="H187" s="32">
        <f>Sheet1!D185</f>
        <v>3.8999999999999702</v>
      </c>
      <c r="I187" s="32">
        <f>Sheet1!E185</f>
        <v>4.0000000000000036</v>
      </c>
      <c r="J187" s="33">
        <f t="shared" si="10"/>
        <v>0</v>
      </c>
      <c r="K187" s="33">
        <f t="shared" si="11"/>
        <v>0</v>
      </c>
      <c r="L187" s="33">
        <f t="shared" si="12"/>
        <v>0</v>
      </c>
      <c r="M187" s="32" t="str">
        <f t="shared" si="13"/>
        <v/>
      </c>
      <c r="N187" s="32" t="str">
        <f t="shared" si="14"/>
        <v/>
      </c>
    </row>
    <row r="188" spans="7:14">
      <c r="G188" s="31">
        <f>Sheet1!A186</f>
        <v>45824</v>
      </c>
      <c r="H188" s="32">
        <f>Sheet1!D186</f>
        <v>2.0000000000000018</v>
      </c>
      <c r="I188" s="32">
        <f>Sheet1!E186</f>
        <v>4.7000000000000597</v>
      </c>
      <c r="J188" s="33">
        <f t="shared" si="10"/>
        <v>0</v>
      </c>
      <c r="K188" s="33">
        <f t="shared" si="11"/>
        <v>0</v>
      </c>
      <c r="L188" s="33">
        <f t="shared" si="12"/>
        <v>0</v>
      </c>
      <c r="M188" s="32" t="str">
        <f t="shared" si="13"/>
        <v/>
      </c>
      <c r="N188" s="32" t="str">
        <f t="shared" si="14"/>
        <v/>
      </c>
    </row>
    <row r="189" spans="7:14">
      <c r="G189" s="31">
        <f>Sheet1!A187</f>
        <v>45825</v>
      </c>
      <c r="H189" s="32">
        <f>Sheet1!D187</f>
        <v>-1.499999999999968</v>
      </c>
      <c r="I189" s="32">
        <f>Sheet1!E187</f>
        <v>-5.7000000000000384</v>
      </c>
      <c r="J189" s="33">
        <f t="shared" si="10"/>
        <v>0</v>
      </c>
      <c r="K189" s="33">
        <f t="shared" si="11"/>
        <v>1</v>
      </c>
      <c r="L189" s="33">
        <f t="shared" si="12"/>
        <v>0</v>
      </c>
      <c r="M189" s="32" t="str">
        <f t="shared" si="13"/>
        <v/>
      </c>
      <c r="N189" s="32" t="str">
        <f t="shared" si="14"/>
        <v/>
      </c>
    </row>
    <row r="190" spans="7:14">
      <c r="G190" s="31">
        <f>Sheet1!A188</f>
        <v>45826</v>
      </c>
      <c r="H190" s="32">
        <f>Sheet1!D188</f>
        <v>-1.1000000000000121</v>
      </c>
      <c r="I190" s="32">
        <f>Sheet1!E188</f>
        <v>0.19999999999997797</v>
      </c>
      <c r="J190" s="33">
        <f t="shared" si="10"/>
        <v>0</v>
      </c>
      <c r="K190" s="33">
        <f t="shared" si="11"/>
        <v>0</v>
      </c>
      <c r="L190" s="33">
        <f t="shared" si="12"/>
        <v>0</v>
      </c>
      <c r="M190" s="32" t="str">
        <f t="shared" si="13"/>
        <v/>
      </c>
      <c r="N190" s="32" t="str">
        <f t="shared" si="14"/>
        <v/>
      </c>
    </row>
    <row r="191" spans="7:14">
      <c r="G191" s="31">
        <f>Sheet1!A189</f>
        <v>45827</v>
      </c>
      <c r="H191" s="32">
        <f>Sheet1!D189</f>
        <v>0</v>
      </c>
      <c r="I191" s="32">
        <f>Sheet1!E189</f>
        <v>0</v>
      </c>
      <c r="J191" s="33">
        <f t="shared" si="10"/>
        <v>0</v>
      </c>
      <c r="K191" s="33">
        <f t="shared" si="11"/>
        <v>0</v>
      </c>
      <c r="L191" s="33">
        <f t="shared" si="12"/>
        <v>0</v>
      </c>
      <c r="M191" s="32" t="str">
        <f t="shared" si="13"/>
        <v/>
      </c>
      <c r="N191" s="32" t="str">
        <f t="shared" si="14"/>
        <v/>
      </c>
    </row>
    <row r="192" spans="7:14">
      <c r="G192" s="31">
        <f>Sheet1!A190</f>
        <v>45828</v>
      </c>
      <c r="H192" s="32">
        <f>Sheet1!D190</f>
        <v>-3.4000000000000252</v>
      </c>
      <c r="I192" s="32">
        <f>Sheet1!E190</f>
        <v>-1.499999999999968</v>
      </c>
      <c r="J192" s="33">
        <f t="shared" si="10"/>
        <v>0</v>
      </c>
      <c r="K192" s="33">
        <f t="shared" si="11"/>
        <v>0</v>
      </c>
      <c r="L192" s="33">
        <f t="shared" si="12"/>
        <v>0</v>
      </c>
      <c r="M192" s="32" t="str">
        <f t="shared" si="13"/>
        <v/>
      </c>
      <c r="N192" s="32" t="str">
        <f t="shared" si="14"/>
        <v/>
      </c>
    </row>
    <row r="193" spans="7:14">
      <c r="G193" s="31">
        <f>Sheet1!A191</f>
        <v>45831</v>
      </c>
      <c r="H193" s="32">
        <f>Sheet1!D191</f>
        <v>-4.4999999999999929</v>
      </c>
      <c r="I193" s="32">
        <f>Sheet1!E191</f>
        <v>-2.8999999999999915</v>
      </c>
      <c r="J193" s="33">
        <f t="shared" si="10"/>
        <v>0</v>
      </c>
      <c r="K193" s="33">
        <f t="shared" si="11"/>
        <v>0</v>
      </c>
      <c r="L193" s="33">
        <f t="shared" si="12"/>
        <v>0</v>
      </c>
      <c r="M193" s="32" t="str">
        <f t="shared" si="13"/>
        <v/>
      </c>
      <c r="N193" s="32" t="str">
        <f t="shared" si="14"/>
        <v/>
      </c>
    </row>
    <row r="194" spans="7:14">
      <c r="G194" s="31">
        <f>Sheet1!A192</f>
        <v>45832</v>
      </c>
      <c r="H194" s="32">
        <f>Sheet1!D192</f>
        <v>-3.7999999999999812</v>
      </c>
      <c r="I194" s="32">
        <f>Sheet1!E192</f>
        <v>-5.2999999999999936</v>
      </c>
      <c r="J194" s="33">
        <f t="shared" si="10"/>
        <v>0</v>
      </c>
      <c r="K194" s="33">
        <f t="shared" si="11"/>
        <v>1</v>
      </c>
      <c r="L194" s="33">
        <f t="shared" si="12"/>
        <v>0</v>
      </c>
      <c r="M194" s="32" t="str">
        <f t="shared" si="13"/>
        <v/>
      </c>
      <c r="N194" s="32" t="str">
        <f t="shared" si="14"/>
        <v/>
      </c>
    </row>
    <row r="195" spans="7:14">
      <c r="G195" s="31">
        <f>Sheet1!A193</f>
        <v>45833</v>
      </c>
      <c r="H195" s="32">
        <f>Sheet1!D193</f>
        <v>-4.3000000000000149</v>
      </c>
      <c r="I195" s="32">
        <f>Sheet1!E193</f>
        <v>-0.30000000000001137</v>
      </c>
      <c r="J195" s="33">
        <f t="shared" si="10"/>
        <v>0</v>
      </c>
      <c r="K195" s="33">
        <f t="shared" si="11"/>
        <v>0</v>
      </c>
      <c r="L195" s="33">
        <f t="shared" si="12"/>
        <v>0</v>
      </c>
      <c r="M195" s="32" t="str">
        <f t="shared" si="13"/>
        <v/>
      </c>
      <c r="N195" s="32" t="str">
        <f t="shared" si="14"/>
        <v/>
      </c>
    </row>
    <row r="196" spans="7:14">
      <c r="G196" s="31">
        <f>Sheet1!A194</f>
        <v>45834</v>
      </c>
      <c r="H196" s="32">
        <f>Sheet1!D194</f>
        <v>-6.2999999999999723</v>
      </c>
      <c r="I196" s="32">
        <f>Sheet1!E194</f>
        <v>-4.9999999999999822</v>
      </c>
      <c r="J196" s="33">
        <f t="shared" si="10"/>
        <v>1</v>
      </c>
      <c r="K196" s="33">
        <f t="shared" si="11"/>
        <v>1</v>
      </c>
      <c r="L196" s="33">
        <f t="shared" si="12"/>
        <v>1</v>
      </c>
      <c r="M196" s="32">
        <f t="shared" si="13"/>
        <v>-6.2999999999999723</v>
      </c>
      <c r="N196" s="32">
        <f t="shared" si="14"/>
        <v>-4.9999999999999822</v>
      </c>
    </row>
    <row r="197" spans="7:14">
      <c r="G197" s="31">
        <f>Sheet1!A195</f>
        <v>45835</v>
      </c>
      <c r="H197" s="32">
        <f>Sheet1!D195</f>
        <v>2.8999999999999915</v>
      </c>
      <c r="I197" s="32">
        <f>Sheet1!E195</f>
        <v>3.5999999999999588</v>
      </c>
      <c r="J197" s="33">
        <f t="shared" ref="J197:J260" si="15">IF(ABS(H197-$B$6)&gt;$B$7,1,0)</f>
        <v>0</v>
      </c>
      <c r="K197" s="33">
        <f t="shared" ref="K197:K260" si="16">IF(ABS(I197-$C$6)&gt;$C$7,1,0)</f>
        <v>0</v>
      </c>
      <c r="L197" s="33">
        <f t="shared" ref="L197:L260" si="17">J197*K197</f>
        <v>0</v>
      </c>
      <c r="M197" s="32" t="str">
        <f t="shared" ref="M197:M260" si="18">IF(L197=1,H197,"")</f>
        <v/>
      </c>
      <c r="N197" s="32" t="str">
        <f t="shared" ref="N197:N260" si="19">IF(L197=1,I197,"")</f>
        <v/>
      </c>
    </row>
    <row r="198" spans="7:14">
      <c r="G198" s="31">
        <f>Sheet1!A196</f>
        <v>45838</v>
      </c>
      <c r="H198" s="32">
        <f>Sheet1!D196</f>
        <v>-2.8000000000000025</v>
      </c>
      <c r="I198" s="32">
        <f>Sheet1!E196</f>
        <v>-4.8999999999999488</v>
      </c>
      <c r="J198" s="33">
        <f t="shared" si="15"/>
        <v>0</v>
      </c>
      <c r="K198" s="33">
        <f t="shared" si="16"/>
        <v>1</v>
      </c>
      <c r="L198" s="33">
        <f t="shared" si="17"/>
        <v>0</v>
      </c>
      <c r="M198" s="32" t="str">
        <f t="shared" si="18"/>
        <v/>
      </c>
      <c r="N198" s="32" t="str">
        <f t="shared" si="19"/>
        <v/>
      </c>
    </row>
    <row r="199" spans="7:14">
      <c r="G199" s="31">
        <f>Sheet1!A197</f>
        <v>45839</v>
      </c>
      <c r="H199" s="32">
        <f>Sheet1!D197</f>
        <v>5.2000000000000046</v>
      </c>
      <c r="I199" s="32">
        <f>Sheet1!E197</f>
        <v>1.2999999999999901</v>
      </c>
      <c r="J199" s="33">
        <f t="shared" si="15"/>
        <v>1</v>
      </c>
      <c r="K199" s="33">
        <f t="shared" si="16"/>
        <v>0</v>
      </c>
      <c r="L199" s="33">
        <f t="shared" si="17"/>
        <v>0</v>
      </c>
      <c r="M199" s="32" t="str">
        <f t="shared" si="18"/>
        <v/>
      </c>
      <c r="N199" s="32" t="str">
        <f t="shared" si="19"/>
        <v/>
      </c>
    </row>
    <row r="200" spans="7:14">
      <c r="G200" s="31">
        <f>Sheet1!A198</f>
        <v>45840</v>
      </c>
      <c r="H200" s="32">
        <f>Sheet1!D198</f>
        <v>1.2999999999999901</v>
      </c>
      <c r="I200" s="32">
        <f>Sheet1!E198</f>
        <v>3.5999999999999588</v>
      </c>
      <c r="J200" s="33">
        <f t="shared" si="15"/>
        <v>0</v>
      </c>
      <c r="K200" s="33">
        <f t="shared" si="16"/>
        <v>0</v>
      </c>
      <c r="L200" s="33">
        <f t="shared" si="17"/>
        <v>0</v>
      </c>
      <c r="M200" s="32" t="str">
        <f t="shared" si="18"/>
        <v/>
      </c>
      <c r="N200" s="32" t="str">
        <f t="shared" si="19"/>
        <v/>
      </c>
    </row>
    <row r="201" spans="7:14">
      <c r="G201" s="31">
        <f>Sheet1!A199</f>
        <v>45841</v>
      </c>
      <c r="H201" s="32">
        <f>Sheet1!D199</f>
        <v>9.6999999999999975</v>
      </c>
      <c r="I201" s="32">
        <f>Sheet1!E199</f>
        <v>6.899999999999995</v>
      </c>
      <c r="J201" s="33">
        <f t="shared" si="15"/>
        <v>1</v>
      </c>
      <c r="K201" s="33">
        <f t="shared" si="16"/>
        <v>1</v>
      </c>
      <c r="L201" s="33">
        <f t="shared" si="17"/>
        <v>1</v>
      </c>
      <c r="M201" s="32">
        <f t="shared" si="18"/>
        <v>9.6999999999999975</v>
      </c>
      <c r="N201" s="32">
        <f t="shared" si="19"/>
        <v>6.899999999999995</v>
      </c>
    </row>
    <row r="202" spans="7:14">
      <c r="G202" s="31">
        <f>Sheet1!A200</f>
        <v>45842</v>
      </c>
      <c r="H202" s="32">
        <f>Sheet1!D200</f>
        <v>0</v>
      </c>
      <c r="I202" s="32">
        <f>Sheet1!E200</f>
        <v>0</v>
      </c>
      <c r="J202" s="33">
        <f t="shared" si="15"/>
        <v>0</v>
      </c>
      <c r="K202" s="33">
        <f t="shared" si="16"/>
        <v>0</v>
      </c>
      <c r="L202" s="33">
        <f t="shared" si="17"/>
        <v>0</v>
      </c>
      <c r="M202" s="32" t="str">
        <f t="shared" si="18"/>
        <v/>
      </c>
      <c r="N202" s="32" t="str">
        <f t="shared" si="19"/>
        <v/>
      </c>
    </row>
    <row r="203" spans="7:14">
      <c r="G203" s="31">
        <f>Sheet1!A201</f>
        <v>45845</v>
      </c>
      <c r="H203" s="32">
        <f>Sheet1!D201</f>
        <v>1.2999999999999901</v>
      </c>
      <c r="I203" s="32">
        <f>Sheet1!E201</f>
        <v>3.3000000000000362</v>
      </c>
      <c r="J203" s="33">
        <f t="shared" si="15"/>
        <v>0</v>
      </c>
      <c r="K203" s="33">
        <f t="shared" si="16"/>
        <v>0</v>
      </c>
      <c r="L203" s="33">
        <f t="shared" si="17"/>
        <v>0</v>
      </c>
      <c r="M203" s="32" t="str">
        <f t="shared" si="18"/>
        <v/>
      </c>
      <c r="N203" s="32" t="str">
        <f t="shared" si="19"/>
        <v/>
      </c>
    </row>
    <row r="204" spans="7:14">
      <c r="G204" s="31">
        <f>Sheet1!A202</f>
        <v>45846</v>
      </c>
      <c r="H204" s="32">
        <f>Sheet1!D202</f>
        <v>-0.30000000000001137</v>
      </c>
      <c r="I204" s="32">
        <f>Sheet1!E202</f>
        <v>1.9999999999999574</v>
      </c>
      <c r="J204" s="33">
        <f t="shared" si="15"/>
        <v>0</v>
      </c>
      <c r="K204" s="33">
        <f t="shared" si="16"/>
        <v>0</v>
      </c>
      <c r="L204" s="33">
        <f t="shared" si="17"/>
        <v>0</v>
      </c>
      <c r="M204" s="32" t="str">
        <f t="shared" si="18"/>
        <v/>
      </c>
      <c r="N204" s="32" t="str">
        <f t="shared" si="19"/>
        <v/>
      </c>
    </row>
    <row r="205" spans="7:14">
      <c r="G205" s="31">
        <f>Sheet1!A203</f>
        <v>45847</v>
      </c>
      <c r="H205" s="32">
        <f>Sheet1!D203</f>
        <v>-4.7999999999999599</v>
      </c>
      <c r="I205" s="32">
        <f>Sheet1!E203</f>
        <v>-6.7999999999999616</v>
      </c>
      <c r="J205" s="33">
        <f t="shared" si="15"/>
        <v>1</v>
      </c>
      <c r="K205" s="33">
        <f t="shared" si="16"/>
        <v>1</v>
      </c>
      <c r="L205" s="33">
        <f t="shared" si="17"/>
        <v>1</v>
      </c>
      <c r="M205" s="32">
        <f t="shared" si="18"/>
        <v>-4.7999999999999599</v>
      </c>
      <c r="N205" s="32">
        <f t="shared" si="19"/>
        <v>-6.7999999999999616</v>
      </c>
    </row>
    <row r="206" spans="7:14">
      <c r="G206" s="31">
        <f>Sheet1!A204</f>
        <v>45848</v>
      </c>
      <c r="H206" s="32">
        <f>Sheet1!D204</f>
        <v>2.8000000000000025</v>
      </c>
      <c r="I206" s="32">
        <f>Sheet1!E204</f>
        <v>1.7999999999999794</v>
      </c>
      <c r="J206" s="33">
        <f t="shared" si="15"/>
        <v>0</v>
      </c>
      <c r="K206" s="33">
        <f t="shared" si="16"/>
        <v>0</v>
      </c>
      <c r="L206" s="33">
        <f t="shared" si="17"/>
        <v>0</v>
      </c>
      <c r="M206" s="32" t="str">
        <f t="shared" si="18"/>
        <v/>
      </c>
      <c r="N206" s="32" t="str">
        <f t="shared" si="19"/>
        <v/>
      </c>
    </row>
    <row r="207" spans="7:14">
      <c r="G207" s="31">
        <f>Sheet1!A205</f>
        <v>45849</v>
      </c>
      <c r="H207" s="32">
        <f>Sheet1!D205</f>
        <v>1.399999999999979</v>
      </c>
      <c r="I207" s="32">
        <f>Sheet1!E205</f>
        <v>5.9999999999999609</v>
      </c>
      <c r="J207" s="33">
        <f t="shared" si="15"/>
        <v>0</v>
      </c>
      <c r="K207" s="33">
        <f t="shared" si="16"/>
        <v>1</v>
      </c>
      <c r="L207" s="33">
        <f t="shared" si="17"/>
        <v>0</v>
      </c>
      <c r="M207" s="32" t="str">
        <f t="shared" si="18"/>
        <v/>
      </c>
      <c r="N207" s="32" t="str">
        <f t="shared" si="19"/>
        <v/>
      </c>
    </row>
    <row r="208" spans="7:14">
      <c r="G208" s="31">
        <f>Sheet1!A206</f>
        <v>45852</v>
      </c>
      <c r="H208" s="32">
        <f>Sheet1!D206</f>
        <v>1.399999999999979</v>
      </c>
      <c r="I208" s="32">
        <f>Sheet1!E206</f>
        <v>2.4000000000000021</v>
      </c>
      <c r="J208" s="33">
        <f t="shared" si="15"/>
        <v>0</v>
      </c>
      <c r="K208" s="33">
        <f t="shared" si="16"/>
        <v>0</v>
      </c>
      <c r="L208" s="33">
        <f t="shared" si="17"/>
        <v>0</v>
      </c>
      <c r="M208" s="32" t="str">
        <f t="shared" si="18"/>
        <v/>
      </c>
      <c r="N208" s="32" t="str">
        <f t="shared" si="19"/>
        <v/>
      </c>
    </row>
    <row r="209" spans="7:14">
      <c r="G209" s="31">
        <f>Sheet1!A207</f>
        <v>45853</v>
      </c>
      <c r="H209" s="32">
        <f>Sheet1!D207</f>
        <v>4.1000000000000369</v>
      </c>
      <c r="I209" s="32">
        <f>Sheet1!E207</f>
        <v>4.8000000000000043</v>
      </c>
      <c r="J209" s="33">
        <f t="shared" si="15"/>
        <v>0</v>
      </c>
      <c r="K209" s="33">
        <f t="shared" si="16"/>
        <v>0</v>
      </c>
      <c r="L209" s="33">
        <f t="shared" si="17"/>
        <v>0</v>
      </c>
      <c r="M209" s="32" t="str">
        <f t="shared" si="18"/>
        <v/>
      </c>
      <c r="N209" s="32" t="str">
        <f t="shared" si="19"/>
        <v/>
      </c>
    </row>
    <row r="210" spans="7:14">
      <c r="G210" s="31">
        <f>Sheet1!A208</f>
        <v>45854</v>
      </c>
      <c r="H210" s="32">
        <f>Sheet1!D208</f>
        <v>-4.8000000000000043</v>
      </c>
      <c r="I210" s="32">
        <f>Sheet1!E208</f>
        <v>-2.5999999999999801</v>
      </c>
      <c r="J210" s="33">
        <f t="shared" si="15"/>
        <v>1</v>
      </c>
      <c r="K210" s="33">
        <f t="shared" si="16"/>
        <v>0</v>
      </c>
      <c r="L210" s="33">
        <f t="shared" si="17"/>
        <v>0</v>
      </c>
      <c r="M210" s="32" t="str">
        <f t="shared" si="18"/>
        <v/>
      </c>
      <c r="N210" s="32" t="str">
        <f t="shared" si="19"/>
        <v/>
      </c>
    </row>
    <row r="211" spans="7:14">
      <c r="G211" s="31">
        <f>Sheet1!A209</f>
        <v>45855</v>
      </c>
      <c r="H211" s="32">
        <f>Sheet1!D209</f>
        <v>1.2000000000000011</v>
      </c>
      <c r="I211" s="32">
        <f>Sheet1!E209</f>
        <v>-0.39999999999995595</v>
      </c>
      <c r="J211" s="33">
        <f t="shared" si="15"/>
        <v>0</v>
      </c>
      <c r="K211" s="33">
        <f t="shared" si="16"/>
        <v>0</v>
      </c>
      <c r="L211" s="33">
        <f t="shared" si="17"/>
        <v>0</v>
      </c>
      <c r="M211" s="32" t="str">
        <f t="shared" si="18"/>
        <v/>
      </c>
      <c r="N211" s="32" t="str">
        <f t="shared" si="19"/>
        <v/>
      </c>
    </row>
    <row r="212" spans="7:14">
      <c r="G212" s="31">
        <f>Sheet1!A210</f>
        <v>45856</v>
      </c>
      <c r="H212" s="32">
        <f>Sheet1!D210</f>
        <v>-3.5000000000000142</v>
      </c>
      <c r="I212" s="32">
        <f>Sheet1!E210</f>
        <v>-3.5000000000000142</v>
      </c>
      <c r="J212" s="33">
        <f t="shared" si="15"/>
        <v>0</v>
      </c>
      <c r="K212" s="33">
        <f t="shared" si="16"/>
        <v>0</v>
      </c>
      <c r="L212" s="33">
        <f t="shared" si="17"/>
        <v>0</v>
      </c>
      <c r="M212" s="32" t="str">
        <f t="shared" si="18"/>
        <v/>
      </c>
      <c r="N212" s="32" t="str">
        <f t="shared" si="19"/>
        <v/>
      </c>
    </row>
    <row r="213" spans="7:14">
      <c r="G213" s="31">
        <f>Sheet1!A211</f>
        <v>45859</v>
      </c>
      <c r="H213" s="32">
        <f>Sheet1!D211</f>
        <v>-0.8999999999999897</v>
      </c>
      <c r="I213" s="32">
        <f>Sheet1!E211</f>
        <v>-3.900000000000059</v>
      </c>
      <c r="J213" s="33">
        <f t="shared" si="15"/>
        <v>0</v>
      </c>
      <c r="K213" s="33">
        <f t="shared" si="16"/>
        <v>0</v>
      </c>
      <c r="L213" s="33">
        <f t="shared" si="17"/>
        <v>0</v>
      </c>
      <c r="M213" s="32" t="str">
        <f t="shared" si="18"/>
        <v/>
      </c>
      <c r="N213" s="32" t="str">
        <f t="shared" si="19"/>
        <v/>
      </c>
    </row>
    <row r="214" spans="7:14">
      <c r="G214" s="31">
        <f>Sheet1!A212</f>
        <v>45860</v>
      </c>
      <c r="H214" s="32">
        <f>Sheet1!D212</f>
        <v>-2.8000000000000025</v>
      </c>
      <c r="I214" s="32">
        <f>Sheet1!E212</f>
        <v>-3.2999999999999474</v>
      </c>
      <c r="J214" s="33">
        <f t="shared" si="15"/>
        <v>0</v>
      </c>
      <c r="K214" s="33">
        <f t="shared" si="16"/>
        <v>0</v>
      </c>
      <c r="L214" s="33">
        <f t="shared" si="17"/>
        <v>0</v>
      </c>
      <c r="M214" s="32" t="str">
        <f t="shared" si="18"/>
        <v/>
      </c>
      <c r="N214" s="32" t="str">
        <f t="shared" si="19"/>
        <v/>
      </c>
    </row>
    <row r="215" spans="7:14">
      <c r="G215" s="31">
        <f>Sheet1!A213</f>
        <v>45861</v>
      </c>
      <c r="H215" s="32">
        <f>Sheet1!D213</f>
        <v>4.6999999999999709</v>
      </c>
      <c r="I215" s="32">
        <f>Sheet1!E213</f>
        <v>3.6999999999999922</v>
      </c>
      <c r="J215" s="33">
        <f t="shared" si="15"/>
        <v>0</v>
      </c>
      <c r="K215" s="33">
        <f t="shared" si="16"/>
        <v>0</v>
      </c>
      <c r="L215" s="33">
        <f t="shared" si="17"/>
        <v>0</v>
      </c>
      <c r="M215" s="32" t="str">
        <f t="shared" si="18"/>
        <v/>
      </c>
      <c r="N215" s="32" t="str">
        <f t="shared" si="19"/>
        <v/>
      </c>
    </row>
    <row r="216" spans="7:14">
      <c r="G216" s="31">
        <f>Sheet1!A214</f>
        <v>45862</v>
      </c>
      <c r="H216" s="32">
        <f>Sheet1!D214</f>
        <v>3.6000000000000032</v>
      </c>
      <c r="I216" s="32">
        <f>Sheet1!E214</f>
        <v>1.499999999999968</v>
      </c>
      <c r="J216" s="33">
        <f t="shared" si="15"/>
        <v>0</v>
      </c>
      <c r="K216" s="33">
        <f t="shared" si="16"/>
        <v>0</v>
      </c>
      <c r="L216" s="33">
        <f t="shared" si="17"/>
        <v>0</v>
      </c>
      <c r="M216" s="32" t="str">
        <f t="shared" si="18"/>
        <v/>
      </c>
      <c r="N216" s="32" t="str">
        <f t="shared" si="19"/>
        <v/>
      </c>
    </row>
    <row r="217" spans="7:14">
      <c r="G217" s="31">
        <f>Sheet1!A215</f>
        <v>45863</v>
      </c>
      <c r="H217" s="32">
        <f>Sheet1!D215</f>
        <v>0.80000000000000071</v>
      </c>
      <c r="I217" s="32">
        <f>Sheet1!E215</f>
        <v>-0.80000000000000071</v>
      </c>
      <c r="J217" s="33">
        <f t="shared" si="15"/>
        <v>0</v>
      </c>
      <c r="K217" s="33">
        <f t="shared" si="16"/>
        <v>0</v>
      </c>
      <c r="L217" s="33">
        <f t="shared" si="17"/>
        <v>0</v>
      </c>
      <c r="M217" s="32" t="str">
        <f t="shared" si="18"/>
        <v/>
      </c>
      <c r="N217" s="32" t="str">
        <f t="shared" si="19"/>
        <v/>
      </c>
    </row>
    <row r="218" spans="7:14">
      <c r="G218" s="31">
        <f>Sheet1!A216</f>
        <v>45866</v>
      </c>
      <c r="H218" s="32">
        <f>Sheet1!D216</f>
        <v>0.30000000000001137</v>
      </c>
      <c r="I218" s="32">
        <f>Sheet1!E216</f>
        <v>2.2000000000000242</v>
      </c>
      <c r="J218" s="33">
        <f t="shared" si="15"/>
        <v>0</v>
      </c>
      <c r="K218" s="33">
        <f t="shared" si="16"/>
        <v>0</v>
      </c>
      <c r="L218" s="33">
        <f t="shared" si="17"/>
        <v>0</v>
      </c>
      <c r="M218" s="32" t="str">
        <f t="shared" si="18"/>
        <v/>
      </c>
      <c r="N218" s="32" t="str">
        <f t="shared" si="19"/>
        <v/>
      </c>
    </row>
    <row r="219" spans="7:14">
      <c r="G219" s="31">
        <f>Sheet1!A217</f>
        <v>45867</v>
      </c>
      <c r="H219" s="32">
        <f>Sheet1!D217</f>
        <v>-5.7999999999999829</v>
      </c>
      <c r="I219" s="32">
        <f>Sheet1!E217</f>
        <v>-9.1000000000000192</v>
      </c>
      <c r="J219" s="33">
        <f t="shared" si="15"/>
        <v>1</v>
      </c>
      <c r="K219" s="33">
        <f t="shared" si="16"/>
        <v>1</v>
      </c>
      <c r="L219" s="33">
        <f t="shared" si="17"/>
        <v>1</v>
      </c>
      <c r="M219" s="32">
        <f t="shared" si="18"/>
        <v>-5.7999999999999829</v>
      </c>
      <c r="N219" s="32">
        <f t="shared" si="19"/>
        <v>-9.1000000000000192</v>
      </c>
    </row>
    <row r="220" spans="7:14">
      <c r="G220" s="31">
        <f>Sheet1!A218</f>
        <v>45868</v>
      </c>
      <c r="H220" s="32">
        <f>Sheet1!D218</f>
        <v>7.2999999999999954</v>
      </c>
      <c r="I220" s="32">
        <f>Sheet1!E218</f>
        <v>5.1000000000000156</v>
      </c>
      <c r="J220" s="33">
        <f t="shared" si="15"/>
        <v>1</v>
      </c>
      <c r="K220" s="33">
        <f t="shared" si="16"/>
        <v>0</v>
      </c>
      <c r="L220" s="33">
        <f t="shared" si="17"/>
        <v>0</v>
      </c>
      <c r="M220" s="32" t="str">
        <f t="shared" si="18"/>
        <v/>
      </c>
      <c r="N220" s="32" t="str">
        <f t="shared" si="19"/>
        <v/>
      </c>
    </row>
    <row r="221" spans="7:14">
      <c r="G221" s="31">
        <f>Sheet1!A219</f>
        <v>45869</v>
      </c>
      <c r="H221" s="32">
        <f>Sheet1!D219</f>
        <v>1.5000000000000124</v>
      </c>
      <c r="I221" s="32">
        <f>Sheet1!E219</f>
        <v>0.40000000000004476</v>
      </c>
      <c r="J221" s="33">
        <f t="shared" si="15"/>
        <v>0</v>
      </c>
      <c r="K221" s="33">
        <f t="shared" si="16"/>
        <v>0</v>
      </c>
      <c r="L221" s="33">
        <f t="shared" si="17"/>
        <v>0</v>
      </c>
      <c r="M221" s="32" t="str">
        <f t="shared" si="18"/>
        <v/>
      </c>
      <c r="N221" s="32" t="str">
        <f t="shared" si="19"/>
        <v/>
      </c>
    </row>
    <row r="222" spans="7:14">
      <c r="G222" s="31">
        <f>Sheet1!A220</f>
        <v>45870</v>
      </c>
      <c r="H222" s="32">
        <f>Sheet1!D220</f>
        <v>-27.400000000000002</v>
      </c>
      <c r="I222" s="32">
        <f>Sheet1!E220</f>
        <v>-15.800000000000036</v>
      </c>
      <c r="J222" s="33">
        <f t="shared" si="15"/>
        <v>1</v>
      </c>
      <c r="K222" s="33">
        <f t="shared" si="16"/>
        <v>1</v>
      </c>
      <c r="L222" s="33">
        <f t="shared" si="17"/>
        <v>1</v>
      </c>
      <c r="M222" s="32">
        <f t="shared" si="18"/>
        <v>-27.400000000000002</v>
      </c>
      <c r="N222" s="32">
        <f t="shared" si="19"/>
        <v>-15.800000000000036</v>
      </c>
    </row>
    <row r="223" spans="7:14">
      <c r="G223" s="31">
        <f>Sheet1!A221</f>
        <v>45873</v>
      </c>
      <c r="H223" s="32">
        <f>Sheet1!D221</f>
        <v>-0.80000000000000071</v>
      </c>
      <c r="I223" s="32">
        <f>Sheet1!E221</f>
        <v>-2.4000000000000021</v>
      </c>
      <c r="J223" s="33">
        <f t="shared" si="15"/>
        <v>0</v>
      </c>
      <c r="K223" s="33">
        <f t="shared" si="16"/>
        <v>0</v>
      </c>
      <c r="L223" s="33">
        <f t="shared" si="17"/>
        <v>0</v>
      </c>
      <c r="M223" s="32" t="str">
        <f t="shared" si="18"/>
        <v/>
      </c>
      <c r="N223" s="32" t="str">
        <f t="shared" si="19"/>
        <v/>
      </c>
    </row>
    <row r="224" spans="7:14">
      <c r="G224" s="31">
        <f>Sheet1!A222</f>
        <v>45874</v>
      </c>
      <c r="H224" s="32">
        <f>Sheet1!D222</f>
        <v>4.8999999999999932</v>
      </c>
      <c r="I224" s="32">
        <f>Sheet1!E222</f>
        <v>1.7999999999999794</v>
      </c>
      <c r="J224" s="33">
        <f t="shared" si="15"/>
        <v>0</v>
      </c>
      <c r="K224" s="33">
        <f t="shared" si="16"/>
        <v>0</v>
      </c>
      <c r="L224" s="33">
        <f t="shared" si="17"/>
        <v>0</v>
      </c>
      <c r="M224" s="32" t="str">
        <f t="shared" si="18"/>
        <v/>
      </c>
      <c r="N224" s="32" t="str">
        <f t="shared" si="19"/>
        <v/>
      </c>
    </row>
    <row r="225" spans="7:14">
      <c r="G225" s="31">
        <f>Sheet1!A223</f>
        <v>45875</v>
      </c>
      <c r="H225" s="32">
        <f>Sheet1!D223</f>
        <v>-1.0000000000000231</v>
      </c>
      <c r="I225" s="32">
        <f>Sheet1!E223</f>
        <v>1.7000000000000348</v>
      </c>
      <c r="J225" s="33">
        <f t="shared" si="15"/>
        <v>0</v>
      </c>
      <c r="K225" s="33">
        <f t="shared" si="16"/>
        <v>0</v>
      </c>
      <c r="L225" s="33">
        <f t="shared" si="17"/>
        <v>0</v>
      </c>
      <c r="M225" s="32" t="str">
        <f t="shared" si="18"/>
        <v/>
      </c>
      <c r="N225" s="32" t="str">
        <f t="shared" si="19"/>
        <v/>
      </c>
    </row>
    <row r="226" spans="7:14">
      <c r="G226" s="31">
        <f>Sheet1!A224</f>
        <v>45876</v>
      </c>
      <c r="H226" s="32">
        <f>Sheet1!D224</f>
        <v>1.5000000000000124</v>
      </c>
      <c r="I226" s="32">
        <f>Sheet1!E224</f>
        <v>2.2000000000000242</v>
      </c>
      <c r="J226" s="33">
        <f t="shared" si="15"/>
        <v>0</v>
      </c>
      <c r="K226" s="33">
        <f t="shared" si="16"/>
        <v>0</v>
      </c>
      <c r="L226" s="33">
        <f t="shared" si="17"/>
        <v>0</v>
      </c>
      <c r="M226" s="32" t="str">
        <f t="shared" si="18"/>
        <v/>
      </c>
      <c r="N226" s="32" t="str">
        <f t="shared" si="19"/>
        <v/>
      </c>
    </row>
    <row r="227" spans="7:14">
      <c r="G227" s="31">
        <f>Sheet1!A225</f>
        <v>45877</v>
      </c>
      <c r="H227" s="32">
        <f>Sheet1!D225</f>
        <v>3.3999999999999808</v>
      </c>
      <c r="I227" s="32">
        <f>Sheet1!E225</f>
        <v>3.2999999999999474</v>
      </c>
      <c r="J227" s="33">
        <f t="shared" si="15"/>
        <v>0</v>
      </c>
      <c r="K227" s="33">
        <f t="shared" si="16"/>
        <v>0</v>
      </c>
      <c r="L227" s="33">
        <f t="shared" si="17"/>
        <v>0</v>
      </c>
      <c r="M227" s="32" t="str">
        <f t="shared" si="18"/>
        <v/>
      </c>
      <c r="N227" s="32" t="str">
        <f t="shared" si="19"/>
        <v/>
      </c>
    </row>
    <row r="228" spans="7:14">
      <c r="G228" s="31">
        <f>Sheet1!A226</f>
        <v>45880</v>
      </c>
      <c r="H228" s="32">
        <f>Sheet1!D226</f>
        <v>0.50000000000003375</v>
      </c>
      <c r="I228" s="32">
        <f>Sheet1!E226</f>
        <v>0.30000000000001137</v>
      </c>
      <c r="J228" s="33">
        <f t="shared" si="15"/>
        <v>0</v>
      </c>
      <c r="K228" s="33">
        <f t="shared" si="16"/>
        <v>0</v>
      </c>
      <c r="L228" s="33">
        <f t="shared" si="17"/>
        <v>0</v>
      </c>
      <c r="M228" s="32" t="str">
        <f t="shared" si="18"/>
        <v/>
      </c>
      <c r="N228" s="32" t="str">
        <f t="shared" si="19"/>
        <v/>
      </c>
    </row>
    <row r="229" spans="7:14">
      <c r="G229" s="31">
        <f>Sheet1!A227</f>
        <v>45881</v>
      </c>
      <c r="H229" s="32">
        <f>Sheet1!D227</f>
        <v>-3.6999999999999922</v>
      </c>
      <c r="I229" s="32">
        <f>Sheet1!E227</f>
        <v>0.40000000000004476</v>
      </c>
      <c r="J229" s="33">
        <f t="shared" si="15"/>
        <v>0</v>
      </c>
      <c r="K229" s="33">
        <f t="shared" si="16"/>
        <v>0</v>
      </c>
      <c r="L229" s="33">
        <f t="shared" si="17"/>
        <v>0</v>
      </c>
      <c r="M229" s="32" t="str">
        <f t="shared" si="18"/>
        <v/>
      </c>
      <c r="N229" s="32" t="str">
        <f t="shared" si="19"/>
        <v/>
      </c>
    </row>
    <row r="230" spans="7:14">
      <c r="G230" s="31">
        <f>Sheet1!A228</f>
        <v>45882</v>
      </c>
      <c r="H230" s="32">
        <f>Sheet1!D228</f>
        <v>-5.600000000000005</v>
      </c>
      <c r="I230" s="32">
        <f>Sheet1!E228</f>
        <v>-5.600000000000005</v>
      </c>
      <c r="J230" s="33">
        <f t="shared" si="15"/>
        <v>1</v>
      </c>
      <c r="K230" s="33">
        <f t="shared" si="16"/>
        <v>1</v>
      </c>
      <c r="L230" s="33">
        <f t="shared" si="17"/>
        <v>1</v>
      </c>
      <c r="M230" s="32">
        <f t="shared" si="18"/>
        <v>-5.600000000000005</v>
      </c>
      <c r="N230" s="32">
        <f t="shared" si="19"/>
        <v>-5.600000000000005</v>
      </c>
    </row>
    <row r="231" spans="7:14">
      <c r="G231" s="31">
        <f>Sheet1!A229</f>
        <v>45883</v>
      </c>
      <c r="H231" s="32">
        <f>Sheet1!D229</f>
        <v>5.699999999999994</v>
      </c>
      <c r="I231" s="32">
        <f>Sheet1!E229</f>
        <v>5.0999999999999268</v>
      </c>
      <c r="J231" s="33">
        <f t="shared" si="15"/>
        <v>1</v>
      </c>
      <c r="K231" s="33">
        <f t="shared" si="16"/>
        <v>0</v>
      </c>
      <c r="L231" s="33">
        <f t="shared" si="17"/>
        <v>0</v>
      </c>
      <c r="M231" s="32" t="str">
        <f t="shared" si="18"/>
        <v/>
      </c>
      <c r="N231" s="32" t="str">
        <f t="shared" si="19"/>
        <v/>
      </c>
    </row>
    <row r="232" spans="7:14">
      <c r="G232" s="31">
        <f>Sheet1!A230</f>
        <v>45884</v>
      </c>
      <c r="H232" s="32">
        <f>Sheet1!D230</f>
        <v>1.8999999999999684</v>
      </c>
      <c r="I232" s="32">
        <f>Sheet1!E230</f>
        <v>3.3000000000000362</v>
      </c>
      <c r="J232" s="33">
        <f t="shared" si="15"/>
        <v>0</v>
      </c>
      <c r="K232" s="33">
        <f t="shared" si="16"/>
        <v>0</v>
      </c>
      <c r="L232" s="33">
        <f t="shared" si="17"/>
        <v>0</v>
      </c>
      <c r="M232" s="32" t="str">
        <f t="shared" si="18"/>
        <v/>
      </c>
      <c r="N232" s="32" t="str">
        <f t="shared" si="19"/>
        <v/>
      </c>
    </row>
    <row r="233" spans="7:14">
      <c r="G233" s="31">
        <f>Sheet1!A231</f>
        <v>45887</v>
      </c>
      <c r="H233" s="32">
        <f>Sheet1!D231</f>
        <v>1.3000000000000345</v>
      </c>
      <c r="I233" s="32">
        <f>Sheet1!E231</f>
        <v>1.499999999999968</v>
      </c>
      <c r="J233" s="33">
        <f t="shared" si="15"/>
        <v>0</v>
      </c>
      <c r="K233" s="33">
        <f t="shared" si="16"/>
        <v>0</v>
      </c>
      <c r="L233" s="33">
        <f t="shared" si="17"/>
        <v>0</v>
      </c>
      <c r="M233" s="32" t="str">
        <f t="shared" si="18"/>
        <v/>
      </c>
      <c r="N233" s="32" t="str">
        <f t="shared" si="19"/>
        <v/>
      </c>
    </row>
    <row r="234" spans="7:14">
      <c r="G234" s="31">
        <f>Sheet1!A232</f>
        <v>45888</v>
      </c>
      <c r="H234" s="32">
        <f>Sheet1!D232</f>
        <v>-1.6000000000000014</v>
      </c>
      <c r="I234" s="32">
        <f>Sheet1!E232</f>
        <v>-2.6999999999999247</v>
      </c>
      <c r="J234" s="33">
        <f t="shared" si="15"/>
        <v>0</v>
      </c>
      <c r="K234" s="33">
        <f t="shared" si="16"/>
        <v>0</v>
      </c>
      <c r="L234" s="33">
        <f t="shared" si="17"/>
        <v>0</v>
      </c>
      <c r="M234" s="32" t="str">
        <f t="shared" si="18"/>
        <v/>
      </c>
      <c r="N234" s="32" t="str">
        <f t="shared" si="19"/>
        <v/>
      </c>
    </row>
    <row r="235" spans="7:14">
      <c r="G235" s="31">
        <f>Sheet1!A233</f>
        <v>45889</v>
      </c>
      <c r="H235" s="32">
        <f>Sheet1!D233</f>
        <v>0</v>
      </c>
      <c r="I235" s="32">
        <f>Sheet1!E233</f>
        <v>-1.5000000000000568</v>
      </c>
      <c r="J235" s="33">
        <f t="shared" si="15"/>
        <v>0</v>
      </c>
      <c r="K235" s="33">
        <f t="shared" si="16"/>
        <v>0</v>
      </c>
      <c r="L235" s="33">
        <f t="shared" si="17"/>
        <v>0</v>
      </c>
      <c r="M235" s="32" t="str">
        <f t="shared" si="18"/>
        <v/>
      </c>
      <c r="N235" s="32" t="str">
        <f t="shared" si="19"/>
        <v/>
      </c>
    </row>
    <row r="236" spans="7:14">
      <c r="G236" s="31">
        <f>Sheet1!A234</f>
        <v>45890</v>
      </c>
      <c r="H236" s="32">
        <f>Sheet1!D234</f>
        <v>4.4999999999999929</v>
      </c>
      <c r="I236" s="32">
        <f>Sheet1!E234</f>
        <v>3.6999999999999922</v>
      </c>
      <c r="J236" s="33">
        <f t="shared" si="15"/>
        <v>0</v>
      </c>
      <c r="K236" s="33">
        <f t="shared" si="16"/>
        <v>0</v>
      </c>
      <c r="L236" s="33">
        <f t="shared" si="17"/>
        <v>0</v>
      </c>
      <c r="M236" s="32" t="str">
        <f t="shared" si="18"/>
        <v/>
      </c>
      <c r="N236" s="32" t="str">
        <f t="shared" si="19"/>
        <v/>
      </c>
    </row>
    <row r="237" spans="7:14">
      <c r="G237" s="31">
        <f>Sheet1!A235</f>
        <v>45891</v>
      </c>
      <c r="H237" s="32">
        <f>Sheet1!D235</f>
        <v>-9.6999999999999975</v>
      </c>
      <c r="I237" s="32">
        <f>Sheet1!E235</f>
        <v>-7.3999999999999844</v>
      </c>
      <c r="J237" s="33">
        <f t="shared" si="15"/>
        <v>1</v>
      </c>
      <c r="K237" s="33">
        <f t="shared" si="16"/>
        <v>1</v>
      </c>
      <c r="L237" s="33">
        <f t="shared" si="17"/>
        <v>1</v>
      </c>
      <c r="M237" s="32">
        <f t="shared" si="18"/>
        <v>-9.6999999999999975</v>
      </c>
      <c r="N237" s="32">
        <f t="shared" si="19"/>
        <v>-7.3999999999999844</v>
      </c>
    </row>
    <row r="238" spans="7:14">
      <c r="G238" s="31">
        <f>Sheet1!A236</f>
        <v>45894</v>
      </c>
      <c r="H238" s="32">
        <f>Sheet1!D236</f>
        <v>2.8000000000000025</v>
      </c>
      <c r="I238" s="32">
        <f>Sheet1!E236</f>
        <v>2.0999999999999908</v>
      </c>
      <c r="J238" s="33">
        <f t="shared" si="15"/>
        <v>0</v>
      </c>
      <c r="K238" s="33">
        <f t="shared" si="16"/>
        <v>0</v>
      </c>
      <c r="L238" s="33">
        <f t="shared" si="17"/>
        <v>0</v>
      </c>
      <c r="M238" s="32" t="str">
        <f t="shared" si="18"/>
        <v/>
      </c>
      <c r="N238" s="32" t="str">
        <f t="shared" si="19"/>
        <v/>
      </c>
    </row>
    <row r="239" spans="7:14">
      <c r="G239" s="31">
        <f>Sheet1!A237</f>
        <v>45895</v>
      </c>
      <c r="H239" s="32">
        <f>Sheet1!D237</f>
        <v>-4.4999999999999929</v>
      </c>
      <c r="I239" s="32">
        <f>Sheet1!E237</f>
        <v>-1.4000000000000234</v>
      </c>
      <c r="J239" s="33">
        <f t="shared" si="15"/>
        <v>0</v>
      </c>
      <c r="K239" s="33">
        <f t="shared" si="16"/>
        <v>0</v>
      </c>
      <c r="L239" s="33">
        <f t="shared" si="17"/>
        <v>0</v>
      </c>
      <c r="M239" s="32" t="str">
        <f t="shared" si="18"/>
        <v/>
      </c>
      <c r="N239" s="32" t="str">
        <f t="shared" si="19"/>
        <v/>
      </c>
    </row>
    <row r="240" spans="7:14">
      <c r="G240" s="31">
        <f>Sheet1!A238</f>
        <v>45896</v>
      </c>
      <c r="H240" s="32">
        <f>Sheet1!D238</f>
        <v>-6.899999999999995</v>
      </c>
      <c r="I240" s="32">
        <f>Sheet1!E238</f>
        <v>-2.6999999999999247</v>
      </c>
      <c r="J240" s="33">
        <f t="shared" si="15"/>
        <v>1</v>
      </c>
      <c r="K240" s="33">
        <f t="shared" si="16"/>
        <v>0</v>
      </c>
      <c r="L240" s="33">
        <f t="shared" si="17"/>
        <v>0</v>
      </c>
      <c r="M240" s="32" t="str">
        <f t="shared" si="18"/>
        <v/>
      </c>
      <c r="N240" s="32" t="str">
        <f t="shared" si="19"/>
        <v/>
      </c>
    </row>
    <row r="241" spans="7:14">
      <c r="G241" s="31">
        <f>Sheet1!A239</f>
        <v>45897</v>
      </c>
      <c r="H241" s="32">
        <f>Sheet1!D239</f>
        <v>1.9999999999999574</v>
      </c>
      <c r="I241" s="32">
        <f>Sheet1!E239</f>
        <v>-3.0000000000000249</v>
      </c>
      <c r="J241" s="33">
        <f t="shared" si="15"/>
        <v>0</v>
      </c>
      <c r="K241" s="33">
        <f t="shared" si="16"/>
        <v>0</v>
      </c>
      <c r="L241" s="33">
        <f t="shared" si="17"/>
        <v>0</v>
      </c>
      <c r="M241" s="32" t="str">
        <f t="shared" si="18"/>
        <v/>
      </c>
      <c r="N241" s="32" t="str">
        <f t="shared" si="19"/>
        <v/>
      </c>
    </row>
    <row r="242" spans="7:14">
      <c r="G242" s="31">
        <f>Sheet1!A240</f>
        <v>45898</v>
      </c>
      <c r="H242" s="32">
        <f>Sheet1!D240</f>
        <v>-1.2999999999999901</v>
      </c>
      <c r="I242" s="32">
        <f>Sheet1!E240</f>
        <v>2.5000000000000355</v>
      </c>
      <c r="J242" s="33">
        <f t="shared" si="15"/>
        <v>0</v>
      </c>
      <c r="K242" s="33">
        <f t="shared" si="16"/>
        <v>0</v>
      </c>
      <c r="L242" s="33">
        <f t="shared" si="17"/>
        <v>0</v>
      </c>
      <c r="M242" s="32" t="str">
        <f t="shared" si="18"/>
        <v/>
      </c>
      <c r="N242" s="32" t="str">
        <f t="shared" si="19"/>
        <v/>
      </c>
    </row>
    <row r="243" spans="7:14">
      <c r="G243" s="31">
        <f>Sheet1!A241</f>
        <v>45901</v>
      </c>
      <c r="H243" s="32">
        <f>Sheet1!D241</f>
        <v>0</v>
      </c>
      <c r="I243" s="32">
        <f>Sheet1!E241</f>
        <v>0</v>
      </c>
      <c r="J243" s="33">
        <f t="shared" si="15"/>
        <v>0</v>
      </c>
      <c r="K243" s="33">
        <f t="shared" si="16"/>
        <v>0</v>
      </c>
      <c r="L243" s="33">
        <f t="shared" si="17"/>
        <v>0</v>
      </c>
      <c r="M243" s="32" t="str">
        <f t="shared" si="18"/>
        <v/>
      </c>
      <c r="N243" s="32" t="str">
        <f t="shared" si="19"/>
        <v/>
      </c>
    </row>
    <row r="244" spans="7:14">
      <c r="G244" s="31">
        <f>Sheet1!A242</f>
        <v>45902</v>
      </c>
      <c r="H244" s="32">
        <f>Sheet1!D242</f>
        <v>2.2000000000000242</v>
      </c>
      <c r="I244" s="32">
        <f>Sheet1!E242</f>
        <v>3.199999999999914</v>
      </c>
      <c r="J244" s="33">
        <f t="shared" si="15"/>
        <v>0</v>
      </c>
      <c r="K244" s="33">
        <f t="shared" si="16"/>
        <v>0</v>
      </c>
      <c r="L244" s="33">
        <f t="shared" si="17"/>
        <v>0</v>
      </c>
      <c r="M244" s="32" t="str">
        <f t="shared" si="18"/>
        <v/>
      </c>
      <c r="N244" s="32" t="str">
        <f t="shared" si="19"/>
        <v/>
      </c>
    </row>
    <row r="245" spans="7:14">
      <c r="G245" s="31">
        <f>Sheet1!A243</f>
        <v>45903</v>
      </c>
      <c r="H245" s="32">
        <f>Sheet1!D243</f>
        <v>-2.2000000000000242</v>
      </c>
      <c r="I245" s="32">
        <f>Sheet1!E243</f>
        <v>-4.3999999999999595</v>
      </c>
      <c r="J245" s="33">
        <f t="shared" si="15"/>
        <v>0</v>
      </c>
      <c r="K245" s="33">
        <f t="shared" si="16"/>
        <v>0</v>
      </c>
      <c r="L245" s="33">
        <f t="shared" si="17"/>
        <v>0</v>
      </c>
      <c r="M245" s="32" t="str">
        <f t="shared" si="18"/>
        <v/>
      </c>
      <c r="N245" s="32" t="str">
        <f t="shared" si="19"/>
        <v/>
      </c>
    </row>
    <row r="246" spans="7:14">
      <c r="G246" s="31">
        <f>Sheet1!A244</f>
        <v>45904</v>
      </c>
      <c r="H246" s="32">
        <f>Sheet1!D244</f>
        <v>-2.8999999999999915</v>
      </c>
      <c r="I246" s="32">
        <f>Sheet1!E244</f>
        <v>-5.600000000000005</v>
      </c>
      <c r="J246" s="33">
        <f t="shared" si="15"/>
        <v>0</v>
      </c>
      <c r="K246" s="33">
        <f t="shared" si="16"/>
        <v>1</v>
      </c>
      <c r="L246" s="33">
        <f t="shared" si="17"/>
        <v>0</v>
      </c>
      <c r="M246" s="32" t="str">
        <f t="shared" si="18"/>
        <v/>
      </c>
      <c r="N246" s="32" t="str">
        <f t="shared" si="19"/>
        <v/>
      </c>
    </row>
    <row r="247" spans="7:14">
      <c r="G247" s="31">
        <f>Sheet1!A245</f>
        <v>45905</v>
      </c>
      <c r="H247" s="32">
        <f>Sheet1!D245</f>
        <v>-7.9000000000000181</v>
      </c>
      <c r="I247" s="32">
        <f>Sheet1!E245</f>
        <v>-8.6000000000000298</v>
      </c>
      <c r="J247" s="33">
        <f t="shared" si="15"/>
        <v>1</v>
      </c>
      <c r="K247" s="33">
        <f t="shared" si="16"/>
        <v>1</v>
      </c>
      <c r="L247" s="33">
        <f t="shared" si="17"/>
        <v>1</v>
      </c>
      <c r="M247" s="32">
        <f t="shared" si="18"/>
        <v>-7.9000000000000181</v>
      </c>
      <c r="N247" s="32">
        <f t="shared" si="19"/>
        <v>-8.6000000000000298</v>
      </c>
    </row>
    <row r="248" spans="7:14">
      <c r="G248" s="31">
        <f>Sheet1!A246</f>
        <v>45908</v>
      </c>
      <c r="H248" s="32">
        <f>Sheet1!D246</f>
        <v>-2.2999999999999687</v>
      </c>
      <c r="I248" s="32">
        <f>Sheet1!E246</f>
        <v>-3.4999999999999254</v>
      </c>
      <c r="J248" s="33">
        <f t="shared" si="15"/>
        <v>0</v>
      </c>
      <c r="K248" s="33">
        <f t="shared" si="16"/>
        <v>0</v>
      </c>
      <c r="L248" s="33">
        <f t="shared" si="17"/>
        <v>0</v>
      </c>
      <c r="M248" s="32" t="str">
        <f t="shared" si="18"/>
        <v/>
      </c>
      <c r="N248" s="32" t="str">
        <f t="shared" si="19"/>
        <v/>
      </c>
    </row>
    <row r="249" spans="7:14">
      <c r="G249" s="31">
        <f>Sheet1!A247</f>
        <v>45909</v>
      </c>
      <c r="H249" s="32">
        <f>Sheet1!D247</f>
        <v>7.2000000000000064</v>
      </c>
      <c r="I249" s="32">
        <f>Sheet1!E247</f>
        <v>4.6999999999999709</v>
      </c>
      <c r="J249" s="33">
        <f t="shared" si="15"/>
        <v>1</v>
      </c>
      <c r="K249" s="33">
        <f t="shared" si="16"/>
        <v>0</v>
      </c>
      <c r="L249" s="33">
        <f t="shared" si="17"/>
        <v>0</v>
      </c>
      <c r="M249" s="32" t="str">
        <f t="shared" si="18"/>
        <v/>
      </c>
      <c r="N249" s="32" t="str">
        <f t="shared" si="19"/>
        <v/>
      </c>
    </row>
    <row r="250" spans="7:14">
      <c r="G250" s="31">
        <f>Sheet1!A248</f>
        <v>45910</v>
      </c>
      <c r="H250" s="32">
        <f>Sheet1!D248</f>
        <v>-1.4000000000000234</v>
      </c>
      <c r="I250" s="32">
        <f>Sheet1!E248</f>
        <v>-4.1000000000000369</v>
      </c>
      <c r="J250" s="33">
        <f t="shared" si="15"/>
        <v>0</v>
      </c>
      <c r="K250" s="33">
        <f t="shared" si="16"/>
        <v>0</v>
      </c>
      <c r="L250" s="33">
        <f t="shared" si="17"/>
        <v>0</v>
      </c>
      <c r="M250" s="32" t="str">
        <f t="shared" si="18"/>
        <v/>
      </c>
      <c r="N250" s="32" t="str">
        <f t="shared" si="19"/>
        <v/>
      </c>
    </row>
    <row r="251" spans="7:14">
      <c r="G251" s="31">
        <f>Sheet1!A249</f>
        <v>45911</v>
      </c>
      <c r="H251" s="32">
        <f>Sheet1!D249</f>
        <v>-9.9999999999988987E-2</v>
      </c>
      <c r="I251" s="32">
        <f>Sheet1!E249</f>
        <v>-2.4999999999999467</v>
      </c>
      <c r="J251" s="33">
        <f t="shared" si="15"/>
        <v>0</v>
      </c>
      <c r="K251" s="33">
        <f t="shared" si="16"/>
        <v>0</v>
      </c>
      <c r="L251" s="33">
        <f t="shared" si="17"/>
        <v>0</v>
      </c>
      <c r="M251" s="32" t="str">
        <f t="shared" si="18"/>
        <v/>
      </c>
      <c r="N251" s="32" t="str">
        <f t="shared" si="19"/>
        <v/>
      </c>
    </row>
    <row r="252" spans="7:14">
      <c r="G252" s="31">
        <f>Sheet1!A250</f>
        <v>45912</v>
      </c>
      <c r="H252" s="32">
        <f>Sheet1!D250</f>
        <v>1.399999999999979</v>
      </c>
      <c r="I252" s="32">
        <f>Sheet1!E250</f>
        <v>4.4999999999999929</v>
      </c>
      <c r="J252" s="33">
        <f t="shared" si="15"/>
        <v>0</v>
      </c>
      <c r="K252" s="33">
        <f t="shared" si="16"/>
        <v>0</v>
      </c>
      <c r="L252" s="33">
        <f t="shared" si="17"/>
        <v>0</v>
      </c>
      <c r="M252" s="32" t="str">
        <f t="shared" si="18"/>
        <v/>
      </c>
      <c r="N252" s="32" t="str">
        <f t="shared" si="19"/>
        <v/>
      </c>
    </row>
    <row r="253" spans="7:14">
      <c r="G253" s="31">
        <f>Sheet1!A251</f>
        <v>45915</v>
      </c>
      <c r="H253" s="32">
        <f>Sheet1!D251</f>
        <v>-1.8999999999999684</v>
      </c>
      <c r="I253" s="32">
        <f>Sheet1!E251</f>
        <v>-2.8000000000000469</v>
      </c>
      <c r="J253" s="33">
        <f t="shared" si="15"/>
        <v>0</v>
      </c>
      <c r="K253" s="33">
        <f t="shared" si="16"/>
        <v>0</v>
      </c>
      <c r="L253" s="33">
        <f t="shared" si="17"/>
        <v>0</v>
      </c>
      <c r="M253" s="32" t="str">
        <f t="shared" si="18"/>
        <v/>
      </c>
      <c r="N253" s="32" t="str">
        <f t="shared" si="19"/>
        <v/>
      </c>
    </row>
    <row r="254" spans="7:14">
      <c r="G254" s="31">
        <f>Sheet1!A252</f>
        <v>45916</v>
      </c>
      <c r="H254" s="32">
        <f>Sheet1!D252</f>
        <v>-3.5000000000000142</v>
      </c>
      <c r="I254" s="32">
        <f>Sheet1!E252</f>
        <v>-0.99999999999997868</v>
      </c>
      <c r="J254" s="33">
        <f t="shared" si="15"/>
        <v>0</v>
      </c>
      <c r="K254" s="33">
        <f t="shared" si="16"/>
        <v>0</v>
      </c>
      <c r="L254" s="33">
        <f t="shared" si="17"/>
        <v>0</v>
      </c>
      <c r="M254" s="32" t="str">
        <f t="shared" si="18"/>
        <v/>
      </c>
      <c r="N254" s="32" t="str">
        <f t="shared" si="19"/>
        <v/>
      </c>
    </row>
    <row r="255" spans="7:14">
      <c r="G255" s="31">
        <f>Sheet1!A253</f>
        <v>45917</v>
      </c>
      <c r="H255" s="32">
        <f>Sheet1!D253</f>
        <v>4.9999999999999822</v>
      </c>
      <c r="I255" s="32">
        <f>Sheet1!E253</f>
        <v>6.0000000000000497</v>
      </c>
      <c r="J255" s="33">
        <f t="shared" si="15"/>
        <v>0</v>
      </c>
      <c r="K255" s="33">
        <f t="shared" si="16"/>
        <v>1</v>
      </c>
      <c r="L255" s="33">
        <f t="shared" si="17"/>
        <v>0</v>
      </c>
      <c r="M255" s="32" t="str">
        <f t="shared" si="18"/>
        <v/>
      </c>
      <c r="N255" s="32" t="str">
        <f t="shared" si="19"/>
        <v/>
      </c>
    </row>
    <row r="256" spans="7:14">
      <c r="G256" s="31">
        <f>Sheet1!A254</f>
        <v>45918</v>
      </c>
      <c r="H256" s="32">
        <f>Sheet1!D254</f>
        <v>1.1000000000000121</v>
      </c>
      <c r="I256" s="32">
        <f>Sheet1!E254</f>
        <v>1.699999999999946</v>
      </c>
      <c r="J256" s="33">
        <f t="shared" si="15"/>
        <v>0</v>
      </c>
      <c r="K256" s="33">
        <f t="shared" si="16"/>
        <v>0</v>
      </c>
      <c r="L256" s="33">
        <f t="shared" si="17"/>
        <v>0</v>
      </c>
      <c r="M256" s="32" t="str">
        <f t="shared" si="18"/>
        <v/>
      </c>
      <c r="N256" s="32" t="str">
        <f t="shared" si="19"/>
        <v/>
      </c>
    </row>
    <row r="257" spans="7:14">
      <c r="G257" s="31">
        <f>Sheet1!A255</f>
        <v>45919</v>
      </c>
      <c r="H257" s="32">
        <f>Sheet1!D255</f>
        <v>0.80000000000000071</v>
      </c>
      <c r="I257" s="32">
        <f>Sheet1!E255</f>
        <v>2.2000000000000242</v>
      </c>
      <c r="J257" s="33">
        <f t="shared" si="15"/>
        <v>0</v>
      </c>
      <c r="K257" s="33">
        <f t="shared" si="16"/>
        <v>0</v>
      </c>
      <c r="L257" s="33">
        <f t="shared" si="17"/>
        <v>0</v>
      </c>
      <c r="M257" s="32" t="str">
        <f t="shared" si="18"/>
        <v/>
      </c>
      <c r="N257" s="32" t="str">
        <f t="shared" si="19"/>
        <v/>
      </c>
    </row>
    <row r="258" spans="7:14">
      <c r="G258" s="31">
        <f>Sheet1!A256</f>
        <v>45922</v>
      </c>
      <c r="H258" s="32">
        <f>Sheet1!D256</f>
        <v>3.1000000000000139</v>
      </c>
      <c r="I258" s="32">
        <f>Sheet1!E256</f>
        <v>1.9999999999999574</v>
      </c>
      <c r="J258" s="33">
        <f t="shared" si="15"/>
        <v>0</v>
      </c>
      <c r="K258" s="33">
        <f t="shared" si="16"/>
        <v>0</v>
      </c>
      <c r="L258" s="33">
        <f t="shared" si="17"/>
        <v>0</v>
      </c>
      <c r="M258" s="32" t="str">
        <f t="shared" si="18"/>
        <v/>
      </c>
      <c r="N258" s="32" t="str">
        <f t="shared" si="19"/>
        <v/>
      </c>
    </row>
    <row r="259" spans="7:14">
      <c r="G259" s="31">
        <f>Sheet1!A257</f>
        <v>45923</v>
      </c>
      <c r="H259" s="32">
        <f>Sheet1!D257</f>
        <v>-1.6999999999999904</v>
      </c>
      <c r="I259" s="32">
        <f>Sheet1!E257</f>
        <v>-4.0999999999999481</v>
      </c>
      <c r="J259" s="33">
        <f t="shared" si="15"/>
        <v>0</v>
      </c>
      <c r="K259" s="33">
        <f t="shared" si="16"/>
        <v>0</v>
      </c>
      <c r="L259" s="33">
        <f t="shared" si="17"/>
        <v>0</v>
      </c>
      <c r="M259" s="32" t="str">
        <f t="shared" si="18"/>
        <v/>
      </c>
      <c r="N259" s="32" t="str">
        <f t="shared" si="19"/>
        <v/>
      </c>
    </row>
    <row r="260" spans="7:14">
      <c r="G260" s="31">
        <f>Sheet1!A258</f>
        <v>45924</v>
      </c>
      <c r="H260" s="32">
        <f>Sheet1!D258</f>
        <v>1.7999999999999794</v>
      </c>
      <c r="I260" s="32">
        <f>Sheet1!E258</f>
        <v>4.0999999999999481</v>
      </c>
      <c r="J260" s="33">
        <f t="shared" si="15"/>
        <v>0</v>
      </c>
      <c r="K260" s="33">
        <f t="shared" si="16"/>
        <v>0</v>
      </c>
      <c r="L260" s="33">
        <f t="shared" si="17"/>
        <v>0</v>
      </c>
      <c r="M260" s="32" t="str">
        <f t="shared" si="18"/>
        <v/>
      </c>
      <c r="N260" s="32" t="str">
        <f t="shared" si="19"/>
        <v/>
      </c>
    </row>
    <row r="261" spans="7:14">
      <c r="G261" s="31">
        <f>Sheet1!A259</f>
        <v>45925</v>
      </c>
      <c r="H261" s="32">
        <f>Sheet1!D259</f>
        <v>5.1000000000000156</v>
      </c>
      <c r="I261" s="32">
        <f>Sheet1!E259</f>
        <v>2.3000000000000576</v>
      </c>
      <c r="J261" s="33">
        <f t="shared" ref="J261:J324" si="20">IF(ABS(H261-$B$6)&gt;$B$7,1,0)</f>
        <v>0</v>
      </c>
      <c r="K261" s="33">
        <f t="shared" ref="K261:K324" si="21">IF(ABS(I261-$C$6)&gt;$C$7,1,0)</f>
        <v>0</v>
      </c>
      <c r="L261" s="33">
        <f t="shared" ref="L261:L324" si="22">J261*K261</f>
        <v>0</v>
      </c>
      <c r="M261" s="32" t="str">
        <f t="shared" ref="M261:M324" si="23">IF(L261=1,H261,"")</f>
        <v/>
      </c>
      <c r="N261" s="32" t="str">
        <f t="shared" ref="N261:N324" si="24">IF(L261=1,I261,"")</f>
        <v/>
      </c>
    </row>
    <row r="262" spans="7:14">
      <c r="G262" s="31">
        <f>Sheet1!A260</f>
        <v>45926</v>
      </c>
      <c r="H262" s="32">
        <f>Sheet1!D260</f>
        <v>-1.2000000000000011</v>
      </c>
      <c r="I262" s="32">
        <f>Sheet1!E260</f>
        <v>0.49999999999998934</v>
      </c>
      <c r="J262" s="33">
        <f t="shared" si="20"/>
        <v>0</v>
      </c>
      <c r="K262" s="33">
        <f t="shared" si="21"/>
        <v>0</v>
      </c>
      <c r="L262" s="33">
        <f t="shared" si="22"/>
        <v>0</v>
      </c>
      <c r="M262" s="32" t="str">
        <f t="shared" si="23"/>
        <v/>
      </c>
      <c r="N262" s="32" t="str">
        <f t="shared" si="24"/>
        <v/>
      </c>
    </row>
    <row r="263" spans="7:14">
      <c r="G263" s="31">
        <f>Sheet1!A261</f>
        <v>45929</v>
      </c>
      <c r="H263" s="32">
        <f>Sheet1!D261</f>
        <v>-2.2000000000000242</v>
      </c>
      <c r="I263" s="32">
        <f>Sheet1!E261</f>
        <v>-3.6000000000000476</v>
      </c>
      <c r="J263" s="33">
        <f t="shared" si="20"/>
        <v>0</v>
      </c>
      <c r="K263" s="33">
        <f t="shared" si="21"/>
        <v>0</v>
      </c>
      <c r="L263" s="33">
        <f t="shared" si="22"/>
        <v>0</v>
      </c>
      <c r="M263" s="32" t="str">
        <f t="shared" si="23"/>
        <v/>
      </c>
      <c r="N263" s="32" t="str">
        <f t="shared" si="24"/>
        <v/>
      </c>
    </row>
    <row r="264" spans="7:14">
      <c r="G264" s="31">
        <f>Sheet1!A262</f>
        <v>45930</v>
      </c>
      <c r="H264" s="32">
        <f>Sheet1!D262</f>
        <v>-1.2999999999999901</v>
      </c>
      <c r="I264" s="32">
        <f>Sheet1!E262</f>
        <v>1.1000000000000121</v>
      </c>
      <c r="J264" s="33">
        <f t="shared" si="20"/>
        <v>0</v>
      </c>
      <c r="K264" s="33">
        <f t="shared" si="21"/>
        <v>0</v>
      </c>
      <c r="L264" s="33">
        <f t="shared" si="22"/>
        <v>0</v>
      </c>
      <c r="M264" s="32" t="str">
        <f t="shared" si="23"/>
        <v/>
      </c>
      <c r="N264" s="32" t="str">
        <f t="shared" si="24"/>
        <v/>
      </c>
    </row>
    <row r="265" spans="7:14">
      <c r="G265" s="31">
        <f>Sheet1!A263</f>
        <v>45931</v>
      </c>
      <c r="H265" s="32">
        <f>Sheet1!D263</f>
        <v>-7.2000000000000064</v>
      </c>
      <c r="I265" s="32">
        <f>Sheet1!E263</f>
        <v>-5.1999999999999602</v>
      </c>
      <c r="J265" s="33">
        <f t="shared" si="20"/>
        <v>1</v>
      </c>
      <c r="K265" s="33">
        <f t="shared" si="21"/>
        <v>1</v>
      </c>
      <c r="L265" s="33">
        <f t="shared" si="22"/>
        <v>1</v>
      </c>
      <c r="M265" s="32">
        <f t="shared" si="23"/>
        <v>-7.2000000000000064</v>
      </c>
      <c r="N265" s="32">
        <f t="shared" si="24"/>
        <v>-5.1999999999999602</v>
      </c>
    </row>
    <row r="266" spans="7:14">
      <c r="G266" s="31">
        <f>Sheet1!A264</f>
        <v>45932</v>
      </c>
      <c r="H266" s="32">
        <f>Sheet1!D264</f>
        <v>0.30000000000001137</v>
      </c>
      <c r="I266" s="32">
        <f>Sheet1!E264</f>
        <v>-1.5000000000000568</v>
      </c>
      <c r="J266" s="33">
        <f t="shared" si="20"/>
        <v>0</v>
      </c>
      <c r="K266" s="33">
        <f t="shared" si="21"/>
        <v>0</v>
      </c>
      <c r="L266" s="33">
        <f t="shared" si="22"/>
        <v>0</v>
      </c>
      <c r="M266" s="32" t="str">
        <f t="shared" si="23"/>
        <v/>
      </c>
      <c r="N266" s="32" t="str">
        <f t="shared" si="24"/>
        <v/>
      </c>
    </row>
    <row r="267" spans="7:14">
      <c r="G267" s="31">
        <f>Sheet1!A265</f>
        <v>45933</v>
      </c>
      <c r="H267" s="32">
        <f>Sheet1!D265</f>
        <v>3.6999999999999922</v>
      </c>
      <c r="I267" s="32">
        <f>Sheet1!E265</f>
        <v>3.6000000000000476</v>
      </c>
      <c r="J267" s="33">
        <f t="shared" si="20"/>
        <v>0</v>
      </c>
      <c r="K267" s="33">
        <f t="shared" si="21"/>
        <v>0</v>
      </c>
      <c r="L267" s="33">
        <f t="shared" si="22"/>
        <v>0</v>
      </c>
      <c r="M267" s="32" t="str">
        <f t="shared" si="23"/>
        <v/>
      </c>
      <c r="N267" s="32" t="str">
        <f t="shared" si="24"/>
        <v/>
      </c>
    </row>
    <row r="268" spans="7:14">
      <c r="G268" s="31">
        <f>Sheet1!A266</f>
        <v>45936</v>
      </c>
      <c r="H268" s="32">
        <f>Sheet1!D266</f>
        <v>1.2000000000000011</v>
      </c>
      <c r="I268" s="32">
        <f>Sheet1!E266</f>
        <v>3.3999999999999808</v>
      </c>
      <c r="J268" s="33">
        <f t="shared" si="20"/>
        <v>0</v>
      </c>
      <c r="K268" s="33">
        <f t="shared" si="21"/>
        <v>0</v>
      </c>
      <c r="L268" s="33">
        <f t="shared" si="22"/>
        <v>0</v>
      </c>
      <c r="M268" s="32" t="str">
        <f t="shared" si="23"/>
        <v/>
      </c>
      <c r="N268" s="32" t="str">
        <f t="shared" si="24"/>
        <v/>
      </c>
    </row>
    <row r="269" spans="7:14">
      <c r="G269" s="31">
        <f>Sheet1!A267</f>
        <v>45937</v>
      </c>
      <c r="H269" s="32">
        <f>Sheet1!D267</f>
        <v>-2.4000000000000021</v>
      </c>
      <c r="I269" s="32">
        <f>Sheet1!E267</f>
        <v>-3.0000000000000249</v>
      </c>
      <c r="J269" s="33">
        <f t="shared" si="20"/>
        <v>0</v>
      </c>
      <c r="K269" s="33">
        <f t="shared" si="21"/>
        <v>0</v>
      </c>
      <c r="L269" s="33">
        <f t="shared" si="22"/>
        <v>0</v>
      </c>
      <c r="M269" s="32" t="str">
        <f t="shared" si="23"/>
        <v/>
      </c>
      <c r="N269" s="32" t="str">
        <f t="shared" si="24"/>
        <v/>
      </c>
    </row>
    <row r="270" spans="7:14">
      <c r="G270" s="31">
        <f>Sheet1!A268</f>
        <v>45938</v>
      </c>
      <c r="H270" s="32">
        <f>Sheet1!D268</f>
        <v>1.6999999999999904</v>
      </c>
      <c r="I270" s="32">
        <f>Sheet1!E268</f>
        <v>-0.49999999999998934</v>
      </c>
      <c r="J270" s="33">
        <f t="shared" si="20"/>
        <v>0</v>
      </c>
      <c r="K270" s="33">
        <f t="shared" si="21"/>
        <v>0</v>
      </c>
      <c r="L270" s="33">
        <f t="shared" si="22"/>
        <v>0</v>
      </c>
      <c r="M270" s="32" t="str">
        <f t="shared" si="23"/>
        <v/>
      </c>
      <c r="N270" s="32" t="str">
        <f t="shared" si="24"/>
        <v/>
      </c>
    </row>
    <row r="271" spans="7:14">
      <c r="G271" s="31">
        <f>Sheet1!A269</f>
        <v>45939</v>
      </c>
      <c r="H271" s="32">
        <f>Sheet1!D269</f>
        <v>1.2000000000000011</v>
      </c>
      <c r="I271" s="32">
        <f>Sheet1!E269</f>
        <v>2.0000000000000462</v>
      </c>
      <c r="J271" s="33">
        <f t="shared" si="20"/>
        <v>0</v>
      </c>
      <c r="K271" s="33">
        <f t="shared" si="21"/>
        <v>0</v>
      </c>
      <c r="L271" s="33">
        <f t="shared" si="22"/>
        <v>0</v>
      </c>
      <c r="M271" s="32" t="str">
        <f t="shared" si="23"/>
        <v/>
      </c>
      <c r="N271" s="32" t="str">
        <f t="shared" si="24"/>
        <v/>
      </c>
    </row>
    <row r="272" spans="7:14">
      <c r="G272" s="31">
        <f>Sheet1!A270</f>
        <v>45940</v>
      </c>
      <c r="H272" s="32">
        <f>Sheet1!D270</f>
        <v>-9.0999999999999748</v>
      </c>
      <c r="I272" s="32">
        <f>Sheet1!E270</f>
        <v>-10.500000000000043</v>
      </c>
      <c r="J272" s="33">
        <f t="shared" si="20"/>
        <v>1</v>
      </c>
      <c r="K272" s="33">
        <f t="shared" si="21"/>
        <v>1</v>
      </c>
      <c r="L272" s="33">
        <f t="shared" si="22"/>
        <v>1</v>
      </c>
      <c r="M272" s="32">
        <f t="shared" si="23"/>
        <v>-9.0999999999999748</v>
      </c>
      <c r="N272" s="32">
        <f t="shared" si="24"/>
        <v>-10.500000000000043</v>
      </c>
    </row>
    <row r="273" spans="7:14">
      <c r="G273" s="31">
        <f>Sheet1!A271</f>
        <v>45943</v>
      </c>
      <c r="H273" s="32">
        <f>Sheet1!D271</f>
        <v>0</v>
      </c>
      <c r="I273" s="32">
        <f>Sheet1!E271</f>
        <v>0</v>
      </c>
      <c r="J273" s="33">
        <f t="shared" si="20"/>
        <v>0</v>
      </c>
      <c r="K273" s="33">
        <f t="shared" si="21"/>
        <v>0</v>
      </c>
      <c r="L273" s="33">
        <f t="shared" si="22"/>
        <v>0</v>
      </c>
      <c r="M273" s="32" t="str">
        <f t="shared" si="23"/>
        <v/>
      </c>
      <c r="N273" s="32" t="str">
        <f t="shared" si="24"/>
        <v/>
      </c>
    </row>
    <row r="274" spans="7:14">
      <c r="G274" s="31">
        <f>Sheet1!A272</f>
        <v>45944</v>
      </c>
      <c r="H274" s="32">
        <f>Sheet1!D272</f>
        <v>-2.0999999999999908</v>
      </c>
      <c r="I274" s="32">
        <f>Sheet1!E272</f>
        <v>-9.9999999999944578E-2</v>
      </c>
      <c r="J274" s="33">
        <f t="shared" si="20"/>
        <v>0</v>
      </c>
      <c r="K274" s="33">
        <f t="shared" si="21"/>
        <v>0</v>
      </c>
      <c r="L274" s="33">
        <f t="shared" si="22"/>
        <v>0</v>
      </c>
      <c r="M274" s="32" t="str">
        <f t="shared" si="23"/>
        <v/>
      </c>
      <c r="N274" s="32" t="str">
        <f t="shared" si="24"/>
        <v/>
      </c>
    </row>
    <row r="275" spans="7:14">
      <c r="G275" s="31">
        <f>Sheet1!A273</f>
        <v>45945</v>
      </c>
      <c r="H275" s="32">
        <f>Sheet1!D273</f>
        <v>1.6000000000000014</v>
      </c>
      <c r="I275" s="32">
        <f>Sheet1!E273</f>
        <v>-0.40000000000004476</v>
      </c>
      <c r="J275" s="33">
        <f t="shared" si="20"/>
        <v>0</v>
      </c>
      <c r="K275" s="33">
        <f t="shared" si="21"/>
        <v>0</v>
      </c>
      <c r="L275" s="33">
        <f t="shared" si="22"/>
        <v>0</v>
      </c>
      <c r="M275" s="32" t="str">
        <f t="shared" si="23"/>
        <v/>
      </c>
      <c r="N275" s="32" t="str">
        <f t="shared" si="24"/>
        <v/>
      </c>
    </row>
    <row r="276" spans="7:14">
      <c r="G276" s="31">
        <f>Sheet1!A274</f>
        <v>45946</v>
      </c>
      <c r="H276" s="32">
        <f>Sheet1!D274</f>
        <v>-7.3000000000000398</v>
      </c>
      <c r="I276" s="32">
        <f>Sheet1!E274</f>
        <v>-5.3999999999999826</v>
      </c>
      <c r="J276" s="33">
        <f t="shared" si="20"/>
        <v>1</v>
      </c>
      <c r="K276" s="33">
        <f t="shared" si="21"/>
        <v>1</v>
      </c>
      <c r="L276" s="33">
        <f t="shared" si="22"/>
        <v>1</v>
      </c>
      <c r="M276" s="32">
        <f t="shared" si="23"/>
        <v>-7.3000000000000398</v>
      </c>
      <c r="N276" s="32">
        <f t="shared" si="24"/>
        <v>-5.3999999999999826</v>
      </c>
    </row>
    <row r="277" spans="7:14">
      <c r="G277" s="31">
        <f>Sheet1!A275</f>
        <v>45947</v>
      </c>
      <c r="H277" s="32">
        <f>Sheet1!D275</f>
        <v>3.3000000000000362</v>
      </c>
      <c r="I277" s="32">
        <f>Sheet1!E275</f>
        <v>3.4999999999999698</v>
      </c>
      <c r="J277" s="33">
        <f t="shared" si="20"/>
        <v>0</v>
      </c>
      <c r="K277" s="33">
        <f t="shared" si="21"/>
        <v>0</v>
      </c>
      <c r="L277" s="33">
        <f t="shared" si="22"/>
        <v>0</v>
      </c>
      <c r="M277" s="32" t="str">
        <f t="shared" si="23"/>
        <v/>
      </c>
      <c r="N277" s="32" t="str">
        <f t="shared" si="24"/>
        <v/>
      </c>
    </row>
    <row r="278" spans="7:14">
      <c r="G278" s="31">
        <f>Sheet1!A276</f>
        <v>45950</v>
      </c>
      <c r="H278" s="32">
        <f>Sheet1!D276</f>
        <v>-0.20000000000002238</v>
      </c>
      <c r="I278" s="32">
        <f>Sheet1!E276</f>
        <v>-2.8999999999999915</v>
      </c>
      <c r="J278" s="33">
        <f t="shared" si="20"/>
        <v>0</v>
      </c>
      <c r="K278" s="33">
        <f t="shared" si="21"/>
        <v>0</v>
      </c>
      <c r="L278" s="33">
        <f t="shared" si="22"/>
        <v>0</v>
      </c>
      <c r="M278" s="32" t="str">
        <f t="shared" si="23"/>
        <v/>
      </c>
      <c r="N278" s="32" t="str">
        <f t="shared" si="24"/>
        <v/>
      </c>
    </row>
    <row r="279" spans="7:14">
      <c r="G279" s="31">
        <f>Sheet1!A277</f>
        <v>45951</v>
      </c>
      <c r="H279" s="32">
        <f>Sheet1!D277</f>
        <v>0</v>
      </c>
      <c r="I279" s="32">
        <f>Sheet1!E277</f>
        <v>-1.6999999999999904</v>
      </c>
      <c r="J279" s="33">
        <f t="shared" si="20"/>
        <v>0</v>
      </c>
      <c r="K279" s="33">
        <f t="shared" si="21"/>
        <v>0</v>
      </c>
      <c r="L279" s="33">
        <f t="shared" si="22"/>
        <v>0</v>
      </c>
      <c r="M279" s="32" t="str">
        <f t="shared" si="23"/>
        <v/>
      </c>
      <c r="N279" s="32" t="str">
        <f t="shared" si="24"/>
        <v/>
      </c>
    </row>
    <row r="280" spans="7:14">
      <c r="G280" s="31">
        <f>Sheet1!A278</f>
        <v>45952</v>
      </c>
      <c r="H280" s="32">
        <f>Sheet1!D278</f>
        <v>-0.99999999999997868</v>
      </c>
      <c r="I280" s="32">
        <f>Sheet1!E278</f>
        <v>-1.2999999999999901</v>
      </c>
      <c r="J280" s="33">
        <f t="shared" si="20"/>
        <v>0</v>
      </c>
      <c r="K280" s="33">
        <f t="shared" si="21"/>
        <v>0</v>
      </c>
      <c r="L280" s="33">
        <f t="shared" si="22"/>
        <v>0</v>
      </c>
      <c r="M280" s="32" t="str">
        <f t="shared" si="23"/>
        <v/>
      </c>
      <c r="N280" s="32" t="str">
        <f t="shared" si="24"/>
        <v/>
      </c>
    </row>
    <row r="281" spans="7:14">
      <c r="G281" s="31">
        <f>Sheet1!A279</f>
        <v>45953</v>
      </c>
      <c r="H281" s="32">
        <f>Sheet1!D279</f>
        <v>4.5999999999999819</v>
      </c>
      <c r="I281" s="32">
        <f>Sheet1!E279</f>
        <v>5.0999999999999712</v>
      </c>
      <c r="J281" s="33">
        <f t="shared" si="20"/>
        <v>0</v>
      </c>
      <c r="K281" s="33">
        <f t="shared" si="21"/>
        <v>0</v>
      </c>
      <c r="L281" s="33">
        <f t="shared" si="22"/>
        <v>0</v>
      </c>
      <c r="M281" s="32" t="str">
        <f t="shared" si="23"/>
        <v/>
      </c>
      <c r="N281" s="32" t="str">
        <f t="shared" si="24"/>
        <v/>
      </c>
    </row>
    <row r="282" spans="7:14">
      <c r="G282" s="31">
        <f>Sheet1!A280</f>
        <v>45954</v>
      </c>
      <c r="H282" s="32">
        <f>Sheet1!D280</f>
        <v>-0.8999999999999897</v>
      </c>
      <c r="I282" s="32">
        <f>Sheet1!E280</f>
        <v>0.1000000000000334</v>
      </c>
      <c r="J282" s="33">
        <f t="shared" si="20"/>
        <v>0</v>
      </c>
      <c r="K282" s="33">
        <f t="shared" si="21"/>
        <v>0</v>
      </c>
      <c r="L282" s="33">
        <f t="shared" si="22"/>
        <v>0</v>
      </c>
      <c r="M282" s="32" t="str">
        <f t="shared" si="23"/>
        <v/>
      </c>
      <c r="N282" s="32" t="str">
        <f t="shared" si="24"/>
        <v/>
      </c>
    </row>
    <row r="283" spans="7:14">
      <c r="G283" s="31">
        <f>Sheet1!A281</f>
        <v>45957</v>
      </c>
      <c r="H283" s="32">
        <f>Sheet1!D281</f>
        <v>0.99999999999997868</v>
      </c>
      <c r="I283" s="32">
        <f>Sheet1!E281</f>
        <v>-2.2000000000000242</v>
      </c>
      <c r="J283" s="33">
        <f t="shared" si="20"/>
        <v>0</v>
      </c>
      <c r="K283" s="33">
        <f t="shared" si="21"/>
        <v>0</v>
      </c>
      <c r="L283" s="33">
        <f t="shared" si="22"/>
        <v>0</v>
      </c>
      <c r="M283" s="32" t="str">
        <f t="shared" si="23"/>
        <v/>
      </c>
      <c r="N283" s="32" t="str">
        <f t="shared" si="24"/>
        <v/>
      </c>
    </row>
    <row r="284" spans="7:14">
      <c r="G284" s="31">
        <f>Sheet1!A282</f>
        <v>45958</v>
      </c>
      <c r="H284" s="32">
        <f>Sheet1!D282</f>
        <v>-0.19999999999997797</v>
      </c>
      <c r="I284" s="32">
        <f>Sheet1!E282</f>
        <v>-0.40000000000000036</v>
      </c>
      <c r="J284" s="33">
        <f t="shared" si="20"/>
        <v>0</v>
      </c>
      <c r="K284" s="33">
        <f t="shared" si="21"/>
        <v>0</v>
      </c>
      <c r="L284" s="33">
        <f t="shared" si="22"/>
        <v>0</v>
      </c>
      <c r="M284" s="32" t="str">
        <f t="shared" si="23"/>
        <v/>
      </c>
      <c r="N284" s="32" t="str">
        <f t="shared" si="24"/>
        <v/>
      </c>
    </row>
    <row r="285" spans="7:14">
      <c r="G285" s="31">
        <f>Sheet1!A283</f>
        <v>45959</v>
      </c>
      <c r="H285" s="32">
        <f>Sheet1!D283</f>
        <v>10.80000000000001</v>
      </c>
      <c r="I285" s="32">
        <f>Sheet1!E283</f>
        <v>10.100000000000042</v>
      </c>
      <c r="J285" s="33">
        <f t="shared" si="20"/>
        <v>1</v>
      </c>
      <c r="K285" s="33">
        <f t="shared" si="21"/>
        <v>1</v>
      </c>
      <c r="L285" s="33">
        <f t="shared" si="22"/>
        <v>1</v>
      </c>
      <c r="M285" s="32">
        <f t="shared" si="23"/>
        <v>10.80000000000001</v>
      </c>
      <c r="N285" s="32">
        <f t="shared" si="24"/>
        <v>10.100000000000042</v>
      </c>
    </row>
    <row r="286" spans="7:14">
      <c r="G286" s="31">
        <f>Sheet1!A284</f>
        <v>45960</v>
      </c>
      <c r="H286" s="32">
        <f>Sheet1!D284</f>
        <v>1.0999999999999677</v>
      </c>
      <c r="I286" s="32">
        <f>Sheet1!E284</f>
        <v>2.0999999999999908</v>
      </c>
      <c r="J286" s="33">
        <f t="shared" si="20"/>
        <v>0</v>
      </c>
      <c r="K286" s="33">
        <f t="shared" si="21"/>
        <v>0</v>
      </c>
      <c r="L286" s="33">
        <f t="shared" si="22"/>
        <v>0</v>
      </c>
      <c r="M286" s="32" t="str">
        <f t="shared" si="23"/>
        <v/>
      </c>
      <c r="N286" s="32" t="str">
        <f t="shared" si="24"/>
        <v/>
      </c>
    </row>
    <row r="287" spans="7:14">
      <c r="G287" s="31">
        <f>Sheet1!A285</f>
        <v>45961</v>
      </c>
      <c r="H287" s="32">
        <f>Sheet1!D285</f>
        <v>-3.4999999999999698</v>
      </c>
      <c r="I287" s="32">
        <f>Sheet1!E285</f>
        <v>-2.0999999999999908</v>
      </c>
      <c r="J287" s="33">
        <f t="shared" si="20"/>
        <v>0</v>
      </c>
      <c r="K287" s="33">
        <f t="shared" si="21"/>
        <v>0</v>
      </c>
      <c r="L287" s="33">
        <f t="shared" si="22"/>
        <v>0</v>
      </c>
      <c r="M287" s="32" t="str">
        <f t="shared" si="23"/>
        <v/>
      </c>
      <c r="N287" s="32" t="str">
        <f t="shared" si="24"/>
        <v/>
      </c>
    </row>
    <row r="288" spans="7:14">
      <c r="G288" s="31">
        <f>Sheet1!A286</f>
        <v>45964</v>
      </c>
      <c r="H288" s="32">
        <f>Sheet1!D286</f>
        <v>3.0999999999999694</v>
      </c>
      <c r="I288" s="32">
        <f>Sheet1!E286</f>
        <v>3.2999999999999474</v>
      </c>
      <c r="J288" s="33">
        <f t="shared" si="20"/>
        <v>0</v>
      </c>
      <c r="K288" s="33">
        <f t="shared" si="21"/>
        <v>0</v>
      </c>
      <c r="L288" s="33">
        <f t="shared" si="22"/>
        <v>0</v>
      </c>
      <c r="M288" s="32" t="str">
        <f t="shared" si="23"/>
        <v/>
      </c>
      <c r="N288" s="32" t="str">
        <f t="shared" si="24"/>
        <v/>
      </c>
    </row>
    <row r="289" spans="7:14">
      <c r="G289" s="31">
        <f>Sheet1!A287</f>
        <v>45965</v>
      </c>
      <c r="H289" s="32">
        <f>Sheet1!D287</f>
        <v>-2.8999999999999915</v>
      </c>
      <c r="I289" s="32">
        <f>Sheet1!E287</f>
        <v>-2.4999999999999467</v>
      </c>
      <c r="J289" s="33">
        <f t="shared" si="20"/>
        <v>0</v>
      </c>
      <c r="K289" s="33">
        <f t="shared" si="21"/>
        <v>0</v>
      </c>
      <c r="L289" s="33">
        <f t="shared" si="22"/>
        <v>0</v>
      </c>
      <c r="M289" s="32" t="str">
        <f t="shared" si="23"/>
        <v/>
      </c>
      <c r="N289" s="32" t="str">
        <f t="shared" si="24"/>
        <v/>
      </c>
    </row>
    <row r="290" spans="7:14">
      <c r="G290" s="31">
        <f>Sheet1!A288</f>
        <v>45966</v>
      </c>
      <c r="H290" s="32">
        <f>Sheet1!D288</f>
        <v>5.500000000000016</v>
      </c>
      <c r="I290" s="32">
        <f>Sheet1!E288</f>
        <v>7.3999999999999844</v>
      </c>
      <c r="J290" s="33">
        <f t="shared" si="20"/>
        <v>1</v>
      </c>
      <c r="K290" s="33">
        <f t="shared" si="21"/>
        <v>1</v>
      </c>
      <c r="L290" s="33">
        <f t="shared" si="22"/>
        <v>1</v>
      </c>
      <c r="M290" s="32">
        <f t="shared" si="23"/>
        <v>5.500000000000016</v>
      </c>
      <c r="N290" s="32">
        <f t="shared" si="24"/>
        <v>7.3999999999999844</v>
      </c>
    </row>
    <row r="291" spans="7:14">
      <c r="G291" s="31">
        <f>Sheet1!A289</f>
        <v>45967</v>
      </c>
      <c r="H291" s="32">
        <f>Sheet1!D289</f>
        <v>-7.6000000000000068</v>
      </c>
      <c r="I291" s="32">
        <f>Sheet1!E289</f>
        <v>-7.6000000000000512</v>
      </c>
      <c r="J291" s="33">
        <f t="shared" si="20"/>
        <v>1</v>
      </c>
      <c r="K291" s="33">
        <f t="shared" si="21"/>
        <v>1</v>
      </c>
      <c r="L291" s="33">
        <f t="shared" si="22"/>
        <v>1</v>
      </c>
      <c r="M291" s="32">
        <f t="shared" si="23"/>
        <v>-7.6000000000000068</v>
      </c>
      <c r="N291" s="32">
        <f t="shared" si="24"/>
        <v>-7.6000000000000512</v>
      </c>
    </row>
    <row r="292" spans="7:14">
      <c r="G292" s="31">
        <f>Sheet1!A290</f>
        <v>45968</v>
      </c>
      <c r="H292" s="32">
        <f>Sheet1!D290</f>
        <v>0.70000000000001172</v>
      </c>
      <c r="I292" s="32">
        <f>Sheet1!E290</f>
        <v>1.4000000000000234</v>
      </c>
      <c r="J292" s="33">
        <f t="shared" si="20"/>
        <v>0</v>
      </c>
      <c r="K292" s="33">
        <f t="shared" si="21"/>
        <v>0</v>
      </c>
      <c r="L292" s="33">
        <f t="shared" si="22"/>
        <v>0</v>
      </c>
      <c r="M292" s="32" t="str">
        <f t="shared" si="23"/>
        <v/>
      </c>
      <c r="N292" s="32" t="str">
        <f t="shared" si="24"/>
        <v/>
      </c>
    </row>
    <row r="293" spans="7:14">
      <c r="G293" s="31">
        <f>Sheet1!A291</f>
        <v>45971</v>
      </c>
      <c r="H293" s="32">
        <f>Sheet1!D291</f>
        <v>2.8999999999999915</v>
      </c>
      <c r="I293" s="32">
        <f>Sheet1!E291</f>
        <v>1.9000000000000128</v>
      </c>
      <c r="J293" s="33">
        <f t="shared" si="20"/>
        <v>0</v>
      </c>
      <c r="K293" s="33">
        <f t="shared" si="21"/>
        <v>0</v>
      </c>
      <c r="L293" s="33">
        <f t="shared" si="22"/>
        <v>0</v>
      </c>
      <c r="M293" s="32" t="str">
        <f t="shared" si="23"/>
        <v/>
      </c>
      <c r="N293" s="32" t="str">
        <f t="shared" si="24"/>
        <v/>
      </c>
    </row>
    <row r="294" spans="7:14">
      <c r="G294" s="31">
        <f>Sheet1!A292</f>
        <v>45972</v>
      </c>
      <c r="H294" s="32">
        <f>Sheet1!D292</f>
        <v>0</v>
      </c>
      <c r="I294" s="32">
        <f>Sheet1!E292</f>
        <v>0</v>
      </c>
      <c r="J294" s="33">
        <f t="shared" si="20"/>
        <v>0</v>
      </c>
      <c r="K294" s="33">
        <f t="shared" si="21"/>
        <v>0</v>
      </c>
      <c r="L294" s="33">
        <f t="shared" si="22"/>
        <v>0</v>
      </c>
      <c r="M294" s="32" t="str">
        <f t="shared" si="23"/>
        <v/>
      </c>
      <c r="N294" s="32" t="str">
        <f t="shared" si="24"/>
        <v/>
      </c>
    </row>
    <row r="295" spans="7:14">
      <c r="G295" s="31">
        <f>Sheet1!A293</f>
        <v>45973</v>
      </c>
      <c r="H295" s="32">
        <f>Sheet1!D293</f>
        <v>-2.2000000000000242</v>
      </c>
      <c r="I295" s="32">
        <f>Sheet1!E293</f>
        <v>-4.6999999999999709</v>
      </c>
      <c r="J295" s="33">
        <f t="shared" si="20"/>
        <v>0</v>
      </c>
      <c r="K295" s="33">
        <f t="shared" si="21"/>
        <v>1</v>
      </c>
      <c r="L295" s="33">
        <f t="shared" si="22"/>
        <v>0</v>
      </c>
      <c r="M295" s="32" t="str">
        <f t="shared" si="23"/>
        <v/>
      </c>
      <c r="N295" s="32" t="str">
        <f t="shared" si="24"/>
        <v/>
      </c>
    </row>
    <row r="296" spans="7:14">
      <c r="G296" s="31">
        <f>Sheet1!A294</f>
        <v>45974</v>
      </c>
      <c r="H296" s="32">
        <f>Sheet1!D294</f>
        <v>2.2000000000000242</v>
      </c>
      <c r="I296" s="32">
        <f>Sheet1!E294</f>
        <v>4.9999999999999822</v>
      </c>
      <c r="J296" s="33">
        <f t="shared" si="20"/>
        <v>0</v>
      </c>
      <c r="K296" s="33">
        <f t="shared" si="21"/>
        <v>0</v>
      </c>
      <c r="L296" s="33">
        <f t="shared" si="22"/>
        <v>0</v>
      </c>
      <c r="M296" s="32" t="str">
        <f t="shared" si="23"/>
        <v/>
      </c>
      <c r="N296" s="32" t="str">
        <f t="shared" si="24"/>
        <v/>
      </c>
    </row>
    <row r="297" spans="7:14">
      <c r="G297" s="31">
        <f>Sheet1!A295</f>
        <v>45975</v>
      </c>
      <c r="H297" s="32">
        <f>Sheet1!D295</f>
        <v>1.6000000000000014</v>
      </c>
      <c r="I297" s="32">
        <f>Sheet1!E295</f>
        <v>2.8999999999999915</v>
      </c>
      <c r="J297" s="33">
        <f t="shared" si="20"/>
        <v>0</v>
      </c>
      <c r="K297" s="33">
        <f t="shared" si="21"/>
        <v>0</v>
      </c>
      <c r="L297" s="33">
        <f t="shared" si="22"/>
        <v>0</v>
      </c>
      <c r="M297" s="32" t="str">
        <f t="shared" si="23"/>
        <v/>
      </c>
      <c r="N297" s="32" t="str">
        <f t="shared" si="24"/>
        <v/>
      </c>
    </row>
    <row r="298" spans="7:14">
      <c r="G298" s="31">
        <f>Sheet1!A296</f>
        <v>45978</v>
      </c>
      <c r="H298" s="32">
        <f>Sheet1!D296</f>
        <v>0.30000000000001137</v>
      </c>
      <c r="I298" s="32">
        <f>Sheet1!E296</f>
        <v>-0.90000000000003411</v>
      </c>
      <c r="J298" s="33">
        <f t="shared" si="20"/>
        <v>0</v>
      </c>
      <c r="K298" s="33">
        <f t="shared" si="21"/>
        <v>0</v>
      </c>
      <c r="L298" s="33">
        <f t="shared" si="22"/>
        <v>0</v>
      </c>
      <c r="M298" s="32" t="str">
        <f t="shared" si="23"/>
        <v/>
      </c>
      <c r="N298" s="32" t="str">
        <f t="shared" si="24"/>
        <v/>
      </c>
    </row>
    <row r="299" spans="7:14">
      <c r="G299" s="31">
        <f>Sheet1!A297</f>
        <v>45979</v>
      </c>
      <c r="H299" s="32">
        <f>Sheet1!D297</f>
        <v>-3.7000000000000366</v>
      </c>
      <c r="I299" s="32">
        <f>Sheet1!E297</f>
        <v>-2.5999999999999801</v>
      </c>
      <c r="J299" s="33">
        <f t="shared" si="20"/>
        <v>0</v>
      </c>
      <c r="K299" s="33">
        <f t="shared" si="21"/>
        <v>0</v>
      </c>
      <c r="L299" s="33">
        <f t="shared" si="22"/>
        <v>0</v>
      </c>
      <c r="M299" s="32" t="str">
        <f t="shared" si="23"/>
        <v/>
      </c>
      <c r="N299" s="32" t="str">
        <f t="shared" si="24"/>
        <v/>
      </c>
    </row>
    <row r="300" spans="7:14">
      <c r="G300" s="31">
        <f>Sheet1!A298</f>
        <v>45980</v>
      </c>
      <c r="H300" s="32">
        <f>Sheet1!D298</f>
        <v>1.9000000000000128</v>
      </c>
      <c r="I300" s="32">
        <f>Sheet1!E298</f>
        <v>2.4000000000000021</v>
      </c>
      <c r="J300" s="33">
        <f t="shared" si="20"/>
        <v>0</v>
      </c>
      <c r="K300" s="33">
        <f t="shared" si="21"/>
        <v>0</v>
      </c>
      <c r="L300" s="33">
        <f t="shared" si="22"/>
        <v>0</v>
      </c>
      <c r="M300" s="32" t="str">
        <f t="shared" si="23"/>
        <v/>
      </c>
      <c r="N300" s="32" t="str">
        <f t="shared" si="24"/>
        <v/>
      </c>
    </row>
    <row r="301" spans="7:14">
      <c r="G301" s="31">
        <f>Sheet1!A299</f>
        <v>45981</v>
      </c>
      <c r="H301" s="32">
        <f>Sheet1!D299</f>
        <v>-5.9000000000000163</v>
      </c>
      <c r="I301" s="32">
        <f>Sheet1!E299</f>
        <v>-5.2999999999999936</v>
      </c>
      <c r="J301" s="33">
        <f t="shared" si="20"/>
        <v>1</v>
      </c>
      <c r="K301" s="33">
        <f t="shared" si="21"/>
        <v>1</v>
      </c>
      <c r="L301" s="33">
        <f t="shared" si="22"/>
        <v>1</v>
      </c>
      <c r="M301" s="32">
        <f t="shared" si="23"/>
        <v>-5.9000000000000163</v>
      </c>
      <c r="N301" s="32">
        <f t="shared" si="24"/>
        <v>-5.2999999999999936</v>
      </c>
    </row>
    <row r="302" spans="7:14">
      <c r="G302" s="31">
        <f>Sheet1!A300</f>
        <v>45982</v>
      </c>
      <c r="H302" s="32">
        <f>Sheet1!D300</f>
        <v>-2.4000000000000021</v>
      </c>
      <c r="I302" s="32">
        <f>Sheet1!E300</f>
        <v>-1.9999999999999574</v>
      </c>
      <c r="J302" s="33">
        <f t="shared" si="20"/>
        <v>0</v>
      </c>
      <c r="K302" s="33">
        <f t="shared" si="21"/>
        <v>0</v>
      </c>
      <c r="L302" s="33">
        <f t="shared" si="22"/>
        <v>0</v>
      </c>
      <c r="M302" s="32" t="str">
        <f t="shared" si="23"/>
        <v/>
      </c>
      <c r="N302" s="32" t="str">
        <f t="shared" si="24"/>
        <v/>
      </c>
    </row>
    <row r="303" spans="7:14">
      <c r="G303" s="31">
        <f>Sheet1!A301</f>
        <v>45985</v>
      </c>
      <c r="H303" s="32">
        <f>Sheet1!D301</f>
        <v>-1.1999999999999567</v>
      </c>
      <c r="I303" s="32">
        <f>Sheet1!E301</f>
        <v>-3.900000000000059</v>
      </c>
      <c r="J303" s="33">
        <f t="shared" si="20"/>
        <v>0</v>
      </c>
      <c r="K303" s="33">
        <f t="shared" si="21"/>
        <v>0</v>
      </c>
      <c r="L303" s="33">
        <f t="shared" si="22"/>
        <v>0</v>
      </c>
      <c r="M303" s="32" t="str">
        <f t="shared" si="23"/>
        <v/>
      </c>
      <c r="N303" s="32" t="str">
        <f t="shared" si="24"/>
        <v/>
      </c>
    </row>
    <row r="304" spans="7:14">
      <c r="G304" s="31">
        <f>Sheet1!A302</f>
        <v>45986</v>
      </c>
      <c r="H304" s="32">
        <f>Sheet1!D302</f>
        <v>-3.8000000000000256</v>
      </c>
      <c r="I304" s="32">
        <f>Sheet1!E302</f>
        <v>-2.8999999999999915</v>
      </c>
      <c r="J304" s="33">
        <f t="shared" si="20"/>
        <v>0</v>
      </c>
      <c r="K304" s="33">
        <f t="shared" si="21"/>
        <v>0</v>
      </c>
      <c r="L304" s="33">
        <f t="shared" si="22"/>
        <v>0</v>
      </c>
      <c r="M304" s="32" t="str">
        <f t="shared" si="23"/>
        <v/>
      </c>
      <c r="N304" s="32" t="str">
        <f t="shared" si="24"/>
        <v/>
      </c>
    </row>
    <row r="305" spans="7:14">
      <c r="G305" s="31">
        <f>Sheet1!A303</f>
        <v>45987</v>
      </c>
      <c r="H305" s="32">
        <f>Sheet1!D303</f>
        <v>1.6999999999999904</v>
      </c>
      <c r="I305" s="32">
        <f>Sheet1!E303</f>
        <v>-0.19999999999997797</v>
      </c>
      <c r="J305" s="33">
        <f t="shared" si="20"/>
        <v>0</v>
      </c>
      <c r="K305" s="33">
        <f t="shared" si="21"/>
        <v>0</v>
      </c>
      <c r="L305" s="33">
        <f t="shared" si="22"/>
        <v>0</v>
      </c>
      <c r="M305" s="32" t="str">
        <f t="shared" si="23"/>
        <v/>
      </c>
      <c r="N305" s="32" t="str">
        <f t="shared" si="24"/>
        <v/>
      </c>
    </row>
    <row r="306" spans="7:14">
      <c r="G306" s="31">
        <f>Sheet1!A304</f>
        <v>45988</v>
      </c>
      <c r="H306" s="32">
        <f>Sheet1!D304</f>
        <v>0</v>
      </c>
      <c r="I306" s="32">
        <f>Sheet1!E304</f>
        <v>0</v>
      </c>
      <c r="J306" s="33">
        <f t="shared" si="20"/>
        <v>0</v>
      </c>
      <c r="K306" s="33">
        <f t="shared" si="21"/>
        <v>0</v>
      </c>
      <c r="L306" s="33">
        <f t="shared" si="22"/>
        <v>0</v>
      </c>
      <c r="M306" s="32" t="str">
        <f t="shared" si="23"/>
        <v/>
      </c>
      <c r="N306" s="32" t="str">
        <f t="shared" si="24"/>
        <v/>
      </c>
    </row>
    <row r="307" spans="7:14">
      <c r="G307" s="31">
        <f>Sheet1!A305</f>
        <v>45989</v>
      </c>
      <c r="H307" s="32">
        <f>Sheet1!D305</f>
        <v>1.4000000000000234</v>
      </c>
      <c r="I307" s="32">
        <f>Sheet1!E305</f>
        <v>1.9999999999999574</v>
      </c>
      <c r="J307" s="33">
        <f t="shared" si="20"/>
        <v>0</v>
      </c>
      <c r="K307" s="33">
        <f t="shared" si="21"/>
        <v>0</v>
      </c>
      <c r="L307" s="33">
        <f t="shared" si="22"/>
        <v>0</v>
      </c>
      <c r="M307" s="32" t="str">
        <f t="shared" si="23"/>
        <v/>
      </c>
      <c r="N307" s="32" t="str">
        <f t="shared" si="24"/>
        <v/>
      </c>
    </row>
    <row r="308" spans="7:14">
      <c r="G308" s="31">
        <f>Sheet1!A306</f>
        <v>45992</v>
      </c>
      <c r="H308" s="32">
        <f>Sheet1!D306</f>
        <v>4.0000000000000036</v>
      </c>
      <c r="I308" s="32">
        <f>Sheet1!E306</f>
        <v>7.2000000000000064</v>
      </c>
      <c r="J308" s="33">
        <f t="shared" si="20"/>
        <v>0</v>
      </c>
      <c r="K308" s="33">
        <f t="shared" si="21"/>
        <v>1</v>
      </c>
      <c r="L308" s="33">
        <f t="shared" si="22"/>
        <v>0</v>
      </c>
      <c r="M308" s="32" t="str">
        <f t="shared" si="23"/>
        <v/>
      </c>
      <c r="N308" s="32" t="str">
        <f t="shared" si="24"/>
        <v/>
      </c>
    </row>
    <row r="309" spans="7:14">
      <c r="G309" s="31">
        <f>Sheet1!A307</f>
        <v>45993</v>
      </c>
      <c r="H309" s="32">
        <f>Sheet1!D307</f>
        <v>-2.1000000000000352</v>
      </c>
      <c r="I309" s="32">
        <f>Sheet1!E307</f>
        <v>0</v>
      </c>
      <c r="J309" s="33">
        <f t="shared" si="20"/>
        <v>0</v>
      </c>
      <c r="K309" s="33">
        <f t="shared" si="21"/>
        <v>0</v>
      </c>
      <c r="L309" s="33">
        <f t="shared" si="22"/>
        <v>0</v>
      </c>
      <c r="M309" s="32" t="str">
        <f t="shared" si="23"/>
        <v/>
      </c>
      <c r="N309" s="32" t="str">
        <f t="shared" si="24"/>
        <v/>
      </c>
    </row>
    <row r="310" spans="7:14">
      <c r="G310" s="31">
        <f>Sheet1!A308</f>
        <v>45994</v>
      </c>
      <c r="H310" s="32">
        <f>Sheet1!D308</f>
        <v>-2.3999999999999577</v>
      </c>
      <c r="I310" s="32">
        <f>Sheet1!E308</f>
        <v>-2.2999999999999687</v>
      </c>
      <c r="J310" s="33">
        <f t="shared" si="20"/>
        <v>0</v>
      </c>
      <c r="K310" s="33">
        <f t="shared" si="21"/>
        <v>0</v>
      </c>
      <c r="L310" s="33">
        <f t="shared" si="22"/>
        <v>0</v>
      </c>
      <c r="M310" s="32" t="str">
        <f t="shared" si="23"/>
        <v/>
      </c>
      <c r="N310" s="32" t="str">
        <f t="shared" si="24"/>
        <v/>
      </c>
    </row>
    <row r="311" spans="7:14">
      <c r="G311" s="31">
        <f>Sheet1!A309</f>
        <v>45995</v>
      </c>
      <c r="H311" s="32">
        <f>Sheet1!D309</f>
        <v>3.7999999999999812</v>
      </c>
      <c r="I311" s="32">
        <f>Sheet1!E309</f>
        <v>3.5000000000000142</v>
      </c>
      <c r="J311" s="33">
        <f t="shared" si="20"/>
        <v>0</v>
      </c>
      <c r="K311" s="33">
        <f t="shared" si="21"/>
        <v>0</v>
      </c>
      <c r="L311" s="33">
        <f t="shared" si="22"/>
        <v>0</v>
      </c>
      <c r="M311" s="32" t="str">
        <f t="shared" si="23"/>
        <v/>
      </c>
      <c r="N311" s="32" t="str">
        <f t="shared" si="24"/>
        <v/>
      </c>
    </row>
    <row r="312" spans="7:14">
      <c r="G312" s="31">
        <f>Sheet1!A310</f>
        <v>45996</v>
      </c>
      <c r="H312" s="32">
        <f>Sheet1!D310</f>
        <v>3.6999999999999922</v>
      </c>
      <c r="I312" s="32">
        <f>Sheet1!E310</f>
        <v>3.6999999999999922</v>
      </c>
      <c r="J312" s="33">
        <f t="shared" si="20"/>
        <v>0</v>
      </c>
      <c r="K312" s="33">
        <f t="shared" si="21"/>
        <v>0</v>
      </c>
      <c r="L312" s="33">
        <f t="shared" si="22"/>
        <v>0</v>
      </c>
      <c r="M312" s="32" t="str">
        <f t="shared" si="23"/>
        <v/>
      </c>
      <c r="N312" s="32" t="str">
        <f t="shared" si="24"/>
        <v/>
      </c>
    </row>
    <row r="313" spans="7:14">
      <c r="G313" s="31">
        <f>Sheet1!A311</f>
        <v>45999</v>
      </c>
      <c r="H313" s="32">
        <f>Sheet1!D311</f>
        <v>1.5000000000000124</v>
      </c>
      <c r="I313" s="32">
        <f>Sheet1!E311</f>
        <v>2.8999999999999915</v>
      </c>
      <c r="J313" s="33">
        <f t="shared" si="20"/>
        <v>0</v>
      </c>
      <c r="K313" s="33">
        <f t="shared" si="21"/>
        <v>0</v>
      </c>
      <c r="L313" s="33">
        <f t="shared" si="22"/>
        <v>0</v>
      </c>
      <c r="M313" s="32" t="str">
        <f t="shared" si="23"/>
        <v/>
      </c>
      <c r="N313" s="32" t="str">
        <f t="shared" si="24"/>
        <v/>
      </c>
    </row>
    <row r="314" spans="7:14">
      <c r="G314" s="31">
        <f>Sheet1!A312</f>
        <v>46000</v>
      </c>
      <c r="H314" s="32">
        <f>Sheet1!D312</f>
        <v>4.0999999999999925</v>
      </c>
      <c r="I314" s="32">
        <f>Sheet1!E312</f>
        <v>2.4000000000000021</v>
      </c>
      <c r="J314" s="33">
        <f t="shared" si="20"/>
        <v>0</v>
      </c>
      <c r="K314" s="33">
        <f t="shared" si="21"/>
        <v>0</v>
      </c>
      <c r="L314" s="33">
        <f t="shared" si="22"/>
        <v>0</v>
      </c>
      <c r="M314" s="32" t="str">
        <f t="shared" si="23"/>
        <v/>
      </c>
      <c r="N314" s="32" t="str">
        <f t="shared" si="24"/>
        <v/>
      </c>
    </row>
    <row r="315" spans="7:14">
      <c r="G315" s="31">
        <f>Sheet1!A313</f>
        <v>46001</v>
      </c>
      <c r="H315" s="32">
        <f>Sheet1!D313</f>
        <v>-7.7999999999999847</v>
      </c>
      <c r="I315" s="32">
        <f>Sheet1!E313</f>
        <v>-4.0000000000000036</v>
      </c>
      <c r="J315" s="33">
        <f t="shared" si="20"/>
        <v>1</v>
      </c>
      <c r="K315" s="33">
        <f t="shared" si="21"/>
        <v>0</v>
      </c>
      <c r="L315" s="33">
        <f t="shared" si="22"/>
        <v>0</v>
      </c>
      <c r="M315" s="32" t="str">
        <f t="shared" si="23"/>
        <v/>
      </c>
      <c r="N315" s="32" t="str">
        <f t="shared" si="24"/>
        <v/>
      </c>
    </row>
    <row r="316" spans="7:14">
      <c r="G316" s="31">
        <f>Sheet1!A314</f>
        <v>46002</v>
      </c>
      <c r="H316" s="32">
        <f>Sheet1!D314</f>
        <v>0.19999999999997797</v>
      </c>
      <c r="I316" s="32">
        <f>Sheet1!E314</f>
        <v>0.90000000000003411</v>
      </c>
      <c r="J316" s="33">
        <f t="shared" si="20"/>
        <v>0</v>
      </c>
      <c r="K316" s="33">
        <f t="shared" si="21"/>
        <v>0</v>
      </c>
      <c r="L316" s="33">
        <f t="shared" si="22"/>
        <v>0</v>
      </c>
      <c r="M316" s="32" t="str">
        <f t="shared" si="23"/>
        <v/>
      </c>
      <c r="N316" s="32" t="str">
        <f t="shared" si="24"/>
        <v/>
      </c>
    </row>
    <row r="317" spans="7:14">
      <c r="G317" s="31">
        <f>Sheet1!A315</f>
        <v>46003</v>
      </c>
      <c r="H317" s="32">
        <f>Sheet1!D315</f>
        <v>-1.7999999999999794</v>
      </c>
      <c r="I317" s="32">
        <f>Sheet1!E315</f>
        <v>2.6999999999999247</v>
      </c>
      <c r="J317" s="33">
        <f t="shared" si="20"/>
        <v>0</v>
      </c>
      <c r="K317" s="33">
        <f t="shared" si="21"/>
        <v>0</v>
      </c>
      <c r="L317" s="33">
        <f t="shared" si="22"/>
        <v>0</v>
      </c>
      <c r="M317" s="32" t="str">
        <f t="shared" si="23"/>
        <v/>
      </c>
      <c r="N317" s="32" t="str">
        <f t="shared" si="24"/>
        <v/>
      </c>
    </row>
    <row r="318" spans="7:14">
      <c r="G318" s="31">
        <f>Sheet1!A316</f>
        <v>46006</v>
      </c>
      <c r="H318" s="32">
        <f>Sheet1!D316</f>
        <v>-2.0000000000000018</v>
      </c>
      <c r="I318" s="32">
        <f>Sheet1!E316</f>
        <v>-1.0999999999999233</v>
      </c>
      <c r="J318" s="33">
        <f t="shared" si="20"/>
        <v>0</v>
      </c>
      <c r="K318" s="33">
        <f t="shared" si="21"/>
        <v>0</v>
      </c>
      <c r="L318" s="33">
        <f t="shared" si="22"/>
        <v>0</v>
      </c>
      <c r="M318" s="32" t="str">
        <f t="shared" si="23"/>
        <v/>
      </c>
      <c r="N318" s="32" t="str">
        <f t="shared" si="24"/>
        <v/>
      </c>
    </row>
    <row r="319" spans="7:14">
      <c r="G319" s="31">
        <f>Sheet1!A317</f>
        <v>46007</v>
      </c>
      <c r="H319" s="32">
        <f>Sheet1!D317</f>
        <v>-1.5000000000000124</v>
      </c>
      <c r="I319" s="32">
        <f>Sheet1!E317</f>
        <v>-2.8000000000000469</v>
      </c>
      <c r="J319" s="33">
        <f t="shared" si="20"/>
        <v>0</v>
      </c>
      <c r="K319" s="33">
        <f t="shared" si="21"/>
        <v>0</v>
      </c>
      <c r="L319" s="33">
        <f t="shared" si="22"/>
        <v>0</v>
      </c>
      <c r="M319" s="32" t="str">
        <f t="shared" si="23"/>
        <v/>
      </c>
      <c r="N319" s="32" t="str">
        <f t="shared" si="24"/>
        <v/>
      </c>
    </row>
    <row r="320" spans="7:14">
      <c r="G320" s="31">
        <f>Sheet1!A318</f>
        <v>46008</v>
      </c>
      <c r="H320" s="32">
        <f>Sheet1!D318</f>
        <v>-0.40000000000000036</v>
      </c>
      <c r="I320" s="32">
        <f>Sheet1!E318</f>
        <v>0.80000000000000071</v>
      </c>
      <c r="J320" s="33">
        <f t="shared" si="20"/>
        <v>0</v>
      </c>
      <c r="K320" s="33">
        <f t="shared" si="21"/>
        <v>0</v>
      </c>
      <c r="L320" s="33">
        <f t="shared" si="22"/>
        <v>0</v>
      </c>
      <c r="M320" s="32" t="str">
        <f t="shared" si="23"/>
        <v/>
      </c>
      <c r="N320" s="32" t="str">
        <f t="shared" si="24"/>
        <v/>
      </c>
    </row>
    <row r="321" spans="7:14">
      <c r="G321" s="31">
        <f>Sheet1!A319</f>
        <v>46009</v>
      </c>
      <c r="H321" s="32">
        <f>Sheet1!D319</f>
        <v>-2.3000000000000131</v>
      </c>
      <c r="I321" s="32">
        <f>Sheet1!E319</f>
        <v>-3.0999999999999694</v>
      </c>
      <c r="J321" s="33">
        <f t="shared" si="20"/>
        <v>0</v>
      </c>
      <c r="K321" s="33">
        <f t="shared" si="21"/>
        <v>0</v>
      </c>
      <c r="L321" s="33">
        <f t="shared" si="22"/>
        <v>0</v>
      </c>
      <c r="M321" s="32" t="str">
        <f t="shared" si="23"/>
        <v/>
      </c>
      <c r="N321" s="32" t="str">
        <f t="shared" si="24"/>
        <v/>
      </c>
    </row>
    <row r="322" spans="7:14">
      <c r="G322" s="31">
        <f>Sheet1!A320</f>
        <v>46010</v>
      </c>
      <c r="H322" s="32">
        <f>Sheet1!D320</f>
        <v>2.3000000000000131</v>
      </c>
      <c r="I322" s="32">
        <f>Sheet1!E320</f>
        <v>2.4999999999999467</v>
      </c>
      <c r="J322" s="33">
        <f t="shared" si="20"/>
        <v>0</v>
      </c>
      <c r="K322" s="33">
        <f t="shared" si="21"/>
        <v>0</v>
      </c>
      <c r="L322" s="33">
        <f t="shared" si="22"/>
        <v>0</v>
      </c>
      <c r="M322" s="32" t="str">
        <f t="shared" si="23"/>
        <v/>
      </c>
      <c r="N322" s="32" t="str">
        <f t="shared" si="24"/>
        <v/>
      </c>
    </row>
    <row r="323" spans="7:14">
      <c r="G323" s="31">
        <f>Sheet1!A321</f>
        <v>46013</v>
      </c>
      <c r="H323" s="32">
        <f>Sheet1!D321</f>
        <v>2.4000000000000021</v>
      </c>
      <c r="I323" s="32">
        <f>Sheet1!E321</f>
        <v>1.7000000000000348</v>
      </c>
      <c r="J323" s="33">
        <f t="shared" si="20"/>
        <v>0</v>
      </c>
      <c r="K323" s="33">
        <f t="shared" si="21"/>
        <v>0</v>
      </c>
      <c r="L323" s="33">
        <f t="shared" si="22"/>
        <v>0</v>
      </c>
      <c r="M323" s="32" t="str">
        <f t="shared" si="23"/>
        <v/>
      </c>
      <c r="N323" s="32" t="str">
        <f t="shared" si="24"/>
        <v/>
      </c>
    </row>
    <row r="324" spans="7:14">
      <c r="G324" s="31">
        <f>Sheet1!A322</f>
        <v>46014</v>
      </c>
      <c r="H324" s="32">
        <f>Sheet1!D322</f>
        <v>2.4999999999999911</v>
      </c>
      <c r="I324" s="32">
        <f>Sheet1!E322</f>
        <v>0</v>
      </c>
      <c r="J324" s="33">
        <f t="shared" si="20"/>
        <v>0</v>
      </c>
      <c r="K324" s="33">
        <f t="shared" si="21"/>
        <v>0</v>
      </c>
      <c r="L324" s="33">
        <f t="shared" si="22"/>
        <v>0</v>
      </c>
      <c r="M324" s="32" t="str">
        <f t="shared" si="23"/>
        <v/>
      </c>
      <c r="N324" s="32" t="str">
        <f t="shared" si="24"/>
        <v/>
      </c>
    </row>
    <row r="325" spans="7:14">
      <c r="G325" s="31">
        <f>Sheet1!A323</f>
        <v>46015</v>
      </c>
      <c r="H325" s="32">
        <f>Sheet1!D323</f>
        <v>-2.7000000000000135</v>
      </c>
      <c r="I325" s="32">
        <f>Sheet1!E323</f>
        <v>-2.8999999999999915</v>
      </c>
      <c r="J325" s="33">
        <f t="shared" ref="J325:J388" si="25">IF(ABS(H325-$B$6)&gt;$B$7,1,0)</f>
        <v>0</v>
      </c>
      <c r="K325" s="33">
        <f t="shared" ref="K325:K388" si="26">IF(ABS(I325-$C$6)&gt;$C$7,1,0)</f>
        <v>0</v>
      </c>
      <c r="L325" s="33">
        <f t="shared" ref="L325:L388" si="27">J325*K325</f>
        <v>0</v>
      </c>
      <c r="M325" s="32" t="str">
        <f t="shared" ref="M325:M388" si="28">IF(L325=1,H325,"")</f>
        <v/>
      </c>
      <c r="N325" s="32" t="str">
        <f t="shared" ref="N325:N388" si="29">IF(L325=1,I325,"")</f>
        <v/>
      </c>
    </row>
    <row r="326" spans="7:14">
      <c r="G326" s="31">
        <f>Sheet1!A324</f>
        <v>46016</v>
      </c>
      <c r="H326" s="32">
        <f>Sheet1!D324</f>
        <v>0</v>
      </c>
      <c r="I326" s="32">
        <f>Sheet1!E324</f>
        <v>0</v>
      </c>
      <c r="J326" s="33">
        <f t="shared" si="25"/>
        <v>0</v>
      </c>
      <c r="K326" s="33">
        <f t="shared" si="26"/>
        <v>0</v>
      </c>
      <c r="L326" s="33">
        <f t="shared" si="27"/>
        <v>0</v>
      </c>
      <c r="M326" s="32" t="str">
        <f t="shared" si="28"/>
        <v/>
      </c>
      <c r="N326" s="32" t="str">
        <f t="shared" si="29"/>
        <v/>
      </c>
    </row>
    <row r="327" spans="7:14">
      <c r="G327" s="31">
        <f>Sheet1!A325</f>
        <v>46017</v>
      </c>
      <c r="H327" s="32">
        <f>Sheet1!D325</f>
        <v>-2.5999999999999801</v>
      </c>
      <c r="I327" s="32">
        <f>Sheet1!E325</f>
        <v>-0.70000000000005613</v>
      </c>
      <c r="J327" s="33">
        <f t="shared" si="25"/>
        <v>0</v>
      </c>
      <c r="K327" s="33">
        <f t="shared" si="26"/>
        <v>0</v>
      </c>
      <c r="L327" s="33">
        <f t="shared" si="27"/>
        <v>0</v>
      </c>
      <c r="M327" s="32" t="str">
        <f t="shared" si="28"/>
        <v/>
      </c>
      <c r="N327" s="32" t="str">
        <f t="shared" si="29"/>
        <v/>
      </c>
    </row>
    <row r="328" spans="7:14">
      <c r="G328" s="31">
        <f>Sheet1!A326</f>
        <v>46020</v>
      </c>
      <c r="H328" s="32">
        <f>Sheet1!D326</f>
        <v>-2.4000000000000021</v>
      </c>
      <c r="I328" s="32">
        <f>Sheet1!E326</f>
        <v>-1.7999999999999794</v>
      </c>
      <c r="J328" s="33">
        <f t="shared" si="25"/>
        <v>0</v>
      </c>
      <c r="K328" s="33">
        <f t="shared" si="26"/>
        <v>0</v>
      </c>
      <c r="L328" s="33">
        <f t="shared" si="27"/>
        <v>0</v>
      </c>
      <c r="M328" s="32" t="str">
        <f t="shared" si="28"/>
        <v/>
      </c>
      <c r="N328" s="32" t="str">
        <f t="shared" si="29"/>
        <v/>
      </c>
    </row>
    <row r="329" spans="7:14">
      <c r="G329" s="31">
        <f>Sheet1!A327</f>
        <v>46021</v>
      </c>
      <c r="H329" s="32">
        <f>Sheet1!D327</f>
        <v>-0.70000000000001172</v>
      </c>
      <c r="I329" s="32">
        <f>Sheet1!E327</f>
        <v>1.2000000000000455</v>
      </c>
      <c r="J329" s="33">
        <f t="shared" si="25"/>
        <v>0</v>
      </c>
      <c r="K329" s="33">
        <f t="shared" si="26"/>
        <v>0</v>
      </c>
      <c r="L329" s="33">
        <f t="shared" si="27"/>
        <v>0</v>
      </c>
      <c r="M329" s="32" t="str">
        <f t="shared" si="28"/>
        <v/>
      </c>
      <c r="N329" s="32" t="str">
        <f t="shared" si="29"/>
        <v/>
      </c>
    </row>
    <row r="330" spans="7:14">
      <c r="G330" s="31">
        <f>Sheet1!A328</f>
        <v>46022</v>
      </c>
      <c r="H330" s="32">
        <f>Sheet1!D328</f>
        <v>2.6000000000000245</v>
      </c>
      <c r="I330" s="32">
        <f>Sheet1!E328</f>
        <v>4.5999999999999375</v>
      </c>
      <c r="J330" s="33">
        <f t="shared" si="25"/>
        <v>0</v>
      </c>
      <c r="K330" s="33">
        <f t="shared" si="26"/>
        <v>0</v>
      </c>
      <c r="L330" s="33">
        <f t="shared" si="27"/>
        <v>0</v>
      </c>
      <c r="M330" s="32" t="str">
        <f t="shared" si="28"/>
        <v/>
      </c>
      <c r="N330" s="32" t="str">
        <f t="shared" si="29"/>
        <v/>
      </c>
    </row>
    <row r="331" spans="7:14">
      <c r="G331" s="31">
        <f>Sheet1!A329</f>
        <v>46023</v>
      </c>
      <c r="H331" s="32">
        <f>Sheet1!D329</f>
        <v>0</v>
      </c>
      <c r="I331" s="32">
        <f>Sheet1!E329</f>
        <v>0</v>
      </c>
      <c r="J331" s="33">
        <f t="shared" si="25"/>
        <v>0</v>
      </c>
      <c r="K331" s="33">
        <f t="shared" si="26"/>
        <v>0</v>
      </c>
      <c r="L331" s="33">
        <f t="shared" si="27"/>
        <v>0</v>
      </c>
      <c r="M331" s="32" t="str">
        <f t="shared" si="28"/>
        <v/>
      </c>
      <c r="N331" s="32" t="str">
        <f t="shared" si="29"/>
        <v/>
      </c>
    </row>
    <row r="332" spans="7:14">
      <c r="G332" s="31">
        <f>Sheet1!A330</f>
        <v>46024</v>
      </c>
      <c r="H332" s="32">
        <f>Sheet1!D330</f>
        <v>-9.9999999999988987E-2</v>
      </c>
      <c r="I332" s="32">
        <f>Sheet1!E330</f>
        <v>2.3000000000000576</v>
      </c>
      <c r="J332" s="33">
        <f t="shared" si="25"/>
        <v>0</v>
      </c>
      <c r="K332" s="33">
        <f t="shared" si="26"/>
        <v>0</v>
      </c>
      <c r="L332" s="33">
        <f t="shared" si="27"/>
        <v>0</v>
      </c>
      <c r="M332" s="32" t="str">
        <f t="shared" si="28"/>
        <v/>
      </c>
      <c r="N332" s="32" t="str">
        <f t="shared" si="29"/>
        <v/>
      </c>
    </row>
    <row r="333" spans="7:14">
      <c r="G333" s="31">
        <f>Sheet1!A331</f>
        <v>46027</v>
      </c>
      <c r="H333" s="32">
        <f>Sheet1!D331</f>
        <v>-2.2000000000000242</v>
      </c>
      <c r="I333" s="32">
        <f>Sheet1!E331</f>
        <v>-3.0000000000000249</v>
      </c>
      <c r="J333" s="33">
        <f t="shared" si="25"/>
        <v>0</v>
      </c>
      <c r="K333" s="33">
        <f t="shared" si="26"/>
        <v>0</v>
      </c>
      <c r="L333" s="33">
        <f t="shared" si="27"/>
        <v>0</v>
      </c>
      <c r="M333" s="32" t="str">
        <f t="shared" si="28"/>
        <v/>
      </c>
      <c r="N333" s="32" t="str">
        <f t="shared" si="29"/>
        <v/>
      </c>
    </row>
    <row r="334" spans="7:14">
      <c r="G334" s="31">
        <f>Sheet1!A332</f>
        <v>46028</v>
      </c>
      <c r="H334" s="32">
        <f>Sheet1!D332</f>
        <v>1.2000000000000011</v>
      </c>
      <c r="I334" s="32">
        <f>Sheet1!E332</f>
        <v>1.2000000000000455</v>
      </c>
      <c r="J334" s="33">
        <f t="shared" si="25"/>
        <v>0</v>
      </c>
      <c r="K334" s="33">
        <f t="shared" si="26"/>
        <v>0</v>
      </c>
      <c r="L334" s="33">
        <f t="shared" si="27"/>
        <v>0</v>
      </c>
      <c r="M334" s="32" t="str">
        <f t="shared" si="28"/>
        <v/>
      </c>
      <c r="N334" s="32" t="str">
        <f t="shared" si="29"/>
        <v/>
      </c>
    </row>
    <row r="335" spans="7:14">
      <c r="G335" s="31">
        <f>Sheet1!A333</f>
        <v>46029</v>
      </c>
      <c r="H335" s="32">
        <f>Sheet1!D333</f>
        <v>0.80000000000000071</v>
      </c>
      <c r="I335" s="32">
        <f>Sheet1!E333</f>
        <v>-2.4000000000000021</v>
      </c>
      <c r="J335" s="33">
        <f t="shared" si="25"/>
        <v>0</v>
      </c>
      <c r="K335" s="33">
        <f t="shared" si="26"/>
        <v>0</v>
      </c>
      <c r="L335" s="33">
        <f t="shared" si="27"/>
        <v>0</v>
      </c>
      <c r="M335" s="32" t="str">
        <f t="shared" si="28"/>
        <v/>
      </c>
      <c r="N335" s="32" t="str">
        <f t="shared" si="29"/>
        <v/>
      </c>
    </row>
    <row r="336" spans="7:14">
      <c r="G336" s="31">
        <f>Sheet1!A334</f>
        <v>46030</v>
      </c>
      <c r="H336" s="32">
        <f>Sheet1!D334</f>
        <v>1.6999999999999904</v>
      </c>
      <c r="I336" s="32">
        <f>Sheet1!E334</f>
        <v>1.7999999999999794</v>
      </c>
      <c r="J336" s="33">
        <f t="shared" si="25"/>
        <v>0</v>
      </c>
      <c r="K336" s="33">
        <f t="shared" si="26"/>
        <v>0</v>
      </c>
      <c r="L336" s="33">
        <f t="shared" si="27"/>
        <v>0</v>
      </c>
      <c r="M336" s="32" t="str">
        <f t="shared" si="28"/>
        <v/>
      </c>
      <c r="N336" s="32" t="str">
        <f t="shared" si="29"/>
        <v/>
      </c>
    </row>
    <row r="337" spans="7:14">
      <c r="G337" s="31">
        <f>Sheet1!A335</f>
        <v>46031</v>
      </c>
      <c r="H337" s="32">
        <f>Sheet1!D335</f>
        <v>4.4000000000000039</v>
      </c>
      <c r="I337" s="32">
        <f>Sheet1!E335</f>
        <v>-0.19999999999997797</v>
      </c>
      <c r="J337" s="33">
        <f t="shared" si="25"/>
        <v>0</v>
      </c>
      <c r="K337" s="33">
        <f t="shared" si="26"/>
        <v>0</v>
      </c>
      <c r="L337" s="33">
        <f t="shared" si="27"/>
        <v>0</v>
      </c>
      <c r="M337" s="32" t="str">
        <f t="shared" si="28"/>
        <v/>
      </c>
      <c r="N337" s="32" t="str">
        <f t="shared" si="29"/>
        <v/>
      </c>
    </row>
    <row r="338" spans="7:14">
      <c r="G338" s="31">
        <f>Sheet1!A336</f>
        <v>46034</v>
      </c>
      <c r="H338" s="32">
        <f>Sheet1!D336</f>
        <v>0.20000000000002238</v>
      </c>
      <c r="I338" s="32">
        <f>Sheet1!E336</f>
        <v>1.0999999999999233</v>
      </c>
      <c r="J338" s="33">
        <f t="shared" si="25"/>
        <v>0</v>
      </c>
      <c r="K338" s="33">
        <f t="shared" si="26"/>
        <v>0</v>
      </c>
      <c r="L338" s="33">
        <f t="shared" si="27"/>
        <v>0</v>
      </c>
      <c r="M338" s="32" t="str">
        <f t="shared" si="28"/>
        <v/>
      </c>
      <c r="N338" s="32" t="str">
        <f t="shared" si="29"/>
        <v/>
      </c>
    </row>
    <row r="339" spans="7:14">
      <c r="G339" s="31">
        <f>Sheet1!A337</f>
        <v>46035</v>
      </c>
      <c r="H339" s="32">
        <f>Sheet1!D337</f>
        <v>0</v>
      </c>
      <c r="I339" s="32">
        <f>Sheet1!E337</f>
        <v>0.30000000000001137</v>
      </c>
      <c r="J339" s="33">
        <f t="shared" si="25"/>
        <v>0</v>
      </c>
      <c r="K339" s="33">
        <f t="shared" si="26"/>
        <v>0</v>
      </c>
      <c r="L339" s="33">
        <f t="shared" si="27"/>
        <v>0</v>
      </c>
      <c r="M339" s="32" t="str">
        <f t="shared" si="28"/>
        <v/>
      </c>
      <c r="N339" s="32" t="str">
        <f t="shared" si="29"/>
        <v/>
      </c>
    </row>
    <row r="340" spans="7:14">
      <c r="G340" s="31">
        <f>Sheet1!A338</f>
        <v>46036</v>
      </c>
      <c r="H340" s="32">
        <f>Sheet1!D338</f>
        <v>-2.3000000000000131</v>
      </c>
      <c r="I340" s="32">
        <f>Sheet1!E338</f>
        <v>-4.6999999999999709</v>
      </c>
      <c r="J340" s="33">
        <f t="shared" si="25"/>
        <v>0</v>
      </c>
      <c r="K340" s="33">
        <f t="shared" si="26"/>
        <v>1</v>
      </c>
      <c r="L340" s="33">
        <f t="shared" si="27"/>
        <v>0</v>
      </c>
      <c r="M340" s="32" t="str">
        <f t="shared" si="28"/>
        <v/>
      </c>
      <c r="N340" s="32" t="str">
        <f t="shared" si="29"/>
        <v/>
      </c>
    </row>
    <row r="341" spans="7:14">
      <c r="G341" s="31">
        <f>Sheet1!A339</f>
        <v>46037</v>
      </c>
      <c r="H341" s="32">
        <f>Sheet1!D339</f>
        <v>5.3999999999999826</v>
      </c>
      <c r="I341" s="32">
        <f>Sheet1!E339</f>
        <v>3.8000000000000256</v>
      </c>
      <c r="J341" s="33">
        <f t="shared" si="25"/>
        <v>1</v>
      </c>
      <c r="K341" s="33">
        <f t="shared" si="26"/>
        <v>0</v>
      </c>
      <c r="L341" s="33">
        <f t="shared" si="27"/>
        <v>0</v>
      </c>
      <c r="M341" s="32" t="str">
        <f t="shared" si="28"/>
        <v/>
      </c>
      <c r="N341" s="32" t="str">
        <f t="shared" si="29"/>
        <v/>
      </c>
    </row>
    <row r="342" spans="7:14">
      <c r="G342" s="31">
        <f>Sheet1!A340</f>
        <v>46038</v>
      </c>
      <c r="H342" s="32">
        <f>Sheet1!D340</f>
        <v>2.2000000000000242</v>
      </c>
      <c r="I342" s="32">
        <f>Sheet1!E340</f>
        <v>5.2999999999999936</v>
      </c>
      <c r="J342" s="33">
        <f t="shared" si="25"/>
        <v>0</v>
      </c>
      <c r="K342" s="33">
        <f t="shared" si="26"/>
        <v>1</v>
      </c>
      <c r="L342" s="33">
        <f t="shared" si="27"/>
        <v>0</v>
      </c>
      <c r="M342" s="32" t="str">
        <f t="shared" si="28"/>
        <v/>
      </c>
      <c r="N342" s="32" t="str">
        <f t="shared" si="29"/>
        <v/>
      </c>
    </row>
    <row r="343" spans="7:14">
      <c r="G343" s="31">
        <f>Sheet1!A341</f>
        <v>46041</v>
      </c>
      <c r="H343" s="32">
        <f>Sheet1!D341</f>
        <v>0</v>
      </c>
      <c r="I343" s="32">
        <f>Sheet1!E341</f>
        <v>0</v>
      </c>
      <c r="J343" s="33">
        <f t="shared" si="25"/>
        <v>0</v>
      </c>
      <c r="K343" s="33">
        <f t="shared" si="26"/>
        <v>0</v>
      </c>
      <c r="L343" s="33">
        <f t="shared" si="27"/>
        <v>0</v>
      </c>
      <c r="M343" s="32" t="str">
        <f t="shared" si="28"/>
        <v/>
      </c>
      <c r="N343" s="32" t="str">
        <f t="shared" si="29"/>
        <v/>
      </c>
    </row>
    <row r="344" spans="7:14">
      <c r="G344" s="31">
        <f>Sheet1!A342</f>
        <v>46042</v>
      </c>
      <c r="H344" s="32">
        <f>Sheet1!D342</f>
        <v>0.99999999999997868</v>
      </c>
      <c r="I344" s="32">
        <f>Sheet1!E342</f>
        <v>6.9999999999999396</v>
      </c>
      <c r="J344" s="33">
        <f t="shared" si="25"/>
        <v>0</v>
      </c>
      <c r="K344" s="33">
        <f t="shared" si="26"/>
        <v>1</v>
      </c>
      <c r="L344" s="33">
        <f t="shared" si="27"/>
        <v>0</v>
      </c>
      <c r="M344" s="32" t="str">
        <f t="shared" si="28"/>
        <v/>
      </c>
      <c r="N344" s="32" t="str">
        <f t="shared" si="29"/>
        <v/>
      </c>
    </row>
    <row r="345" spans="7:14">
      <c r="G345" s="31">
        <f>Sheet1!A343</f>
        <v>46043</v>
      </c>
      <c r="H345" s="32">
        <f>Sheet1!D343</f>
        <v>-1.0999999999999677</v>
      </c>
      <c r="I345" s="32">
        <f>Sheet1!E343</f>
        <v>-4.9999999999999822</v>
      </c>
      <c r="J345" s="33">
        <f t="shared" si="25"/>
        <v>0</v>
      </c>
      <c r="K345" s="33">
        <f t="shared" si="26"/>
        <v>1</v>
      </c>
      <c r="L345" s="33">
        <f t="shared" si="27"/>
        <v>0</v>
      </c>
      <c r="M345" s="32" t="str">
        <f t="shared" si="28"/>
        <v/>
      </c>
      <c r="N345" s="32" t="str">
        <f t="shared" si="29"/>
        <v/>
      </c>
    </row>
    <row r="346" spans="7:14">
      <c r="G346" s="31">
        <f>Sheet1!A344</f>
        <v>46044</v>
      </c>
      <c r="H346" s="32">
        <f>Sheet1!D344</f>
        <v>2.0000000000000018</v>
      </c>
      <c r="I346" s="32">
        <f>Sheet1!E344</f>
        <v>0.20000000000006679</v>
      </c>
      <c r="J346" s="33">
        <f t="shared" si="25"/>
        <v>0</v>
      </c>
      <c r="K346" s="33">
        <f t="shared" si="26"/>
        <v>0</v>
      </c>
      <c r="L346" s="33">
        <f t="shared" si="27"/>
        <v>0</v>
      </c>
      <c r="M346" s="32" t="str">
        <f t="shared" si="28"/>
        <v/>
      </c>
      <c r="N346" s="32" t="str">
        <f t="shared" si="29"/>
        <v/>
      </c>
    </row>
    <row r="347" spans="7:14">
      <c r="G347" s="31">
        <f>Sheet1!A345</f>
        <v>46045</v>
      </c>
      <c r="H347" s="32">
        <f>Sheet1!D345</f>
        <v>-1.2000000000000011</v>
      </c>
      <c r="I347" s="32">
        <f>Sheet1!E345</f>
        <v>-2.0000000000000462</v>
      </c>
      <c r="J347" s="33">
        <f t="shared" si="25"/>
        <v>0</v>
      </c>
      <c r="K347" s="33">
        <f t="shared" si="26"/>
        <v>0</v>
      </c>
      <c r="L347" s="33">
        <f t="shared" si="27"/>
        <v>0</v>
      </c>
      <c r="M347" s="32" t="str">
        <f t="shared" si="28"/>
        <v/>
      </c>
      <c r="N347" s="32" t="str">
        <f t="shared" si="29"/>
        <v/>
      </c>
    </row>
    <row r="348" spans="7:14">
      <c r="G348" s="31">
        <f>Sheet1!A346</f>
        <v>46048</v>
      </c>
      <c r="H348" s="32">
        <f>Sheet1!D346</f>
        <v>-0.40000000000000036</v>
      </c>
      <c r="I348" s="32">
        <f>Sheet1!E346</f>
        <v>-1.2999999999999901</v>
      </c>
      <c r="J348" s="33">
        <f t="shared" si="25"/>
        <v>0</v>
      </c>
      <c r="K348" s="33">
        <f t="shared" si="26"/>
        <v>0</v>
      </c>
      <c r="L348" s="33">
        <f t="shared" si="27"/>
        <v>0</v>
      </c>
      <c r="M348" s="32" t="str">
        <f t="shared" si="28"/>
        <v/>
      </c>
      <c r="N348" s="32" t="str">
        <f t="shared" si="29"/>
        <v/>
      </c>
    </row>
    <row r="349" spans="7:14">
      <c r="G349" s="31">
        <f>Sheet1!A347</f>
        <v>46049</v>
      </c>
      <c r="H349" s="32">
        <f>Sheet1!D347</f>
        <v>-1.7000000000000348</v>
      </c>
      <c r="I349" s="32">
        <f>Sheet1!E347</f>
        <v>3.2000000000000028</v>
      </c>
      <c r="J349" s="33">
        <f t="shared" si="25"/>
        <v>0</v>
      </c>
      <c r="K349" s="33">
        <f t="shared" si="26"/>
        <v>0</v>
      </c>
      <c r="L349" s="33">
        <f t="shared" si="27"/>
        <v>0</v>
      </c>
      <c r="M349" s="32" t="str">
        <f t="shared" si="28"/>
        <v/>
      </c>
      <c r="N349" s="32" t="str">
        <f t="shared" si="29"/>
        <v/>
      </c>
    </row>
    <row r="350" spans="7:14">
      <c r="G350" s="31">
        <f>Sheet1!A348</f>
        <v>46050</v>
      </c>
      <c r="H350" s="32">
        <f>Sheet1!D348</f>
        <v>-9.9999999999988987E-2</v>
      </c>
      <c r="I350" s="32">
        <f>Sheet1!E348</f>
        <v>-0.1000000000000334</v>
      </c>
      <c r="J350" s="33">
        <f t="shared" si="25"/>
        <v>0</v>
      </c>
      <c r="K350" s="33">
        <f t="shared" si="26"/>
        <v>0</v>
      </c>
      <c r="L350" s="33">
        <f t="shared" si="27"/>
        <v>0</v>
      </c>
      <c r="M350" s="32" t="str">
        <f t="shared" si="28"/>
        <v/>
      </c>
      <c r="N350" s="32" t="str">
        <f t="shared" si="29"/>
        <v/>
      </c>
    </row>
    <row r="351" spans="7:14">
      <c r="G351" s="31">
        <f>Sheet1!A349</f>
        <v>46051</v>
      </c>
      <c r="H351" s="32">
        <f>Sheet1!D349</f>
        <v>-1.2000000000000011</v>
      </c>
      <c r="I351" s="32">
        <f>Sheet1!E349</f>
        <v>-1.1000000000000121</v>
      </c>
      <c r="J351" s="33">
        <f t="shared" si="25"/>
        <v>0</v>
      </c>
      <c r="K351" s="33">
        <f t="shared" si="26"/>
        <v>0</v>
      </c>
      <c r="L351" s="33">
        <f t="shared" si="27"/>
        <v>0</v>
      </c>
      <c r="M351" s="32" t="str">
        <f t="shared" si="28"/>
        <v/>
      </c>
      <c r="N351" s="32" t="str">
        <f t="shared" si="29"/>
        <v/>
      </c>
    </row>
    <row r="352" spans="7:14">
      <c r="G352" s="31">
        <f>Sheet1!A350</f>
        <v>46052</v>
      </c>
      <c r="H352" s="32">
        <f>Sheet1!D350</f>
        <v>-3.6999999999999922</v>
      </c>
      <c r="I352" s="32">
        <f>Sheet1!E350</f>
        <v>0.40000000000004476</v>
      </c>
      <c r="J352" s="33">
        <f t="shared" si="25"/>
        <v>0</v>
      </c>
      <c r="K352" s="33">
        <f t="shared" si="26"/>
        <v>0</v>
      </c>
      <c r="L352" s="33">
        <f t="shared" si="27"/>
        <v>0</v>
      </c>
      <c r="M352" s="32" t="str">
        <f t="shared" si="28"/>
        <v/>
      </c>
      <c r="N352" s="32" t="str">
        <f t="shared" si="29"/>
        <v/>
      </c>
    </row>
    <row r="353" spans="7:14">
      <c r="G353" s="31">
        <f>Sheet1!A351</f>
        <v>46055</v>
      </c>
      <c r="H353" s="32">
        <f>Sheet1!D351</f>
        <v>4.8999999999999932</v>
      </c>
      <c r="I353" s="32">
        <f>Sheet1!E351</f>
        <v>4.1999999999999815</v>
      </c>
      <c r="J353" s="33">
        <f t="shared" si="25"/>
        <v>0</v>
      </c>
      <c r="K353" s="33">
        <f t="shared" si="26"/>
        <v>0</v>
      </c>
      <c r="L353" s="33">
        <f t="shared" si="27"/>
        <v>0</v>
      </c>
      <c r="M353" s="32" t="str">
        <f t="shared" si="28"/>
        <v/>
      </c>
      <c r="N353" s="32" t="str">
        <f t="shared" si="29"/>
        <v/>
      </c>
    </row>
    <row r="354" spans="7:14">
      <c r="G354" s="31">
        <f>Sheet1!A352</f>
        <v>46056</v>
      </c>
      <c r="H354" s="32">
        <f>Sheet1!D352</f>
        <v>-0.19999999999997797</v>
      </c>
      <c r="I354" s="32">
        <f>Sheet1!E352</f>
        <v>-1.2999999999999901</v>
      </c>
      <c r="J354" s="33">
        <f t="shared" si="25"/>
        <v>0</v>
      </c>
      <c r="K354" s="33">
        <f t="shared" si="26"/>
        <v>0</v>
      </c>
      <c r="L354" s="33">
        <f t="shared" si="27"/>
        <v>0</v>
      </c>
      <c r="M354" s="32" t="str">
        <f t="shared" si="28"/>
        <v/>
      </c>
      <c r="N354" s="32" t="str">
        <f t="shared" si="29"/>
        <v/>
      </c>
    </row>
    <row r="355" spans="7:14">
      <c r="G355" s="31">
        <f>Sheet1!A353</f>
        <v>46057</v>
      </c>
      <c r="H355" s="32">
        <f>Sheet1!D353</f>
        <v>-1.6000000000000014</v>
      </c>
      <c r="I355" s="32">
        <f>Sheet1!E353</f>
        <v>0.99999999999997868</v>
      </c>
      <c r="J355" s="33">
        <f t="shared" si="25"/>
        <v>0</v>
      </c>
      <c r="K355" s="33">
        <f t="shared" si="26"/>
        <v>0</v>
      </c>
      <c r="L355" s="33">
        <f t="shared" si="27"/>
        <v>0</v>
      </c>
      <c r="M355" s="32" t="str">
        <f t="shared" si="28"/>
        <v/>
      </c>
      <c r="N355" s="32" t="str">
        <f t="shared" si="29"/>
        <v/>
      </c>
    </row>
    <row r="356" spans="7:14">
      <c r="G356" s="31">
        <f>Sheet1!A354</f>
        <v>46058</v>
      </c>
      <c r="H356" s="32">
        <f>Sheet1!D354</f>
        <v>-10.30000000000002</v>
      </c>
      <c r="I356" s="32">
        <f>Sheet1!E354</f>
        <v>-9.4999999999999751</v>
      </c>
      <c r="J356" s="33">
        <f t="shared" si="25"/>
        <v>1</v>
      </c>
      <c r="K356" s="33">
        <f t="shared" si="26"/>
        <v>1</v>
      </c>
      <c r="L356" s="33">
        <f t="shared" si="27"/>
        <v>1</v>
      </c>
      <c r="M356" s="32">
        <f t="shared" si="28"/>
        <v>-10.30000000000002</v>
      </c>
      <c r="N356" s="32">
        <f t="shared" si="29"/>
        <v>-9.4999999999999751</v>
      </c>
    </row>
    <row r="357" spans="7:14">
      <c r="G357" s="31">
        <f>Sheet1!A355</f>
        <v>46059</v>
      </c>
      <c r="H357" s="32">
        <f>Sheet1!D355</f>
        <v>4.8000000000000043</v>
      </c>
      <c r="I357" s="32">
        <f>Sheet1!E355</f>
        <v>2.7000000000000135</v>
      </c>
      <c r="J357" s="33">
        <f t="shared" si="25"/>
        <v>0</v>
      </c>
      <c r="K357" s="33">
        <f t="shared" si="26"/>
        <v>0</v>
      </c>
      <c r="L357" s="33">
        <f t="shared" si="27"/>
        <v>0</v>
      </c>
      <c r="M357" s="32" t="str">
        <f t="shared" si="28"/>
        <v/>
      </c>
      <c r="N357" s="32" t="str">
        <f t="shared" si="29"/>
        <v/>
      </c>
    </row>
    <row r="358" spans="7:14">
      <c r="G358" s="31">
        <f>Sheet1!A356</f>
        <v>46062</v>
      </c>
      <c r="H358" s="32">
        <f>Sheet1!D356</f>
        <v>-1.2999999999999901</v>
      </c>
      <c r="I358" s="32">
        <f>Sheet1!E356</f>
        <v>-0.49999999999998934</v>
      </c>
      <c r="J358" s="33">
        <f t="shared" si="25"/>
        <v>0</v>
      </c>
      <c r="K358" s="33">
        <f t="shared" si="26"/>
        <v>0</v>
      </c>
      <c r="L358" s="33">
        <f t="shared" si="27"/>
        <v>0</v>
      </c>
      <c r="M358" s="32" t="str">
        <f t="shared" si="28"/>
        <v/>
      </c>
      <c r="N358" s="32" t="str">
        <f t="shared" si="29"/>
        <v/>
      </c>
    </row>
    <row r="359" spans="7:14">
      <c r="G359" s="31">
        <f>Sheet1!A357</f>
        <v>46063</v>
      </c>
      <c r="H359" s="32">
        <f>Sheet1!D357</f>
        <v>-3.2999999999999918</v>
      </c>
      <c r="I359" s="32">
        <f>Sheet1!E357</f>
        <v>-5.8000000000000718</v>
      </c>
      <c r="J359" s="33">
        <f t="shared" si="25"/>
        <v>0</v>
      </c>
      <c r="K359" s="33">
        <f t="shared" si="26"/>
        <v>1</v>
      </c>
      <c r="L359" s="33">
        <f t="shared" si="27"/>
        <v>0</v>
      </c>
      <c r="M359" s="32" t="str">
        <f t="shared" si="28"/>
        <v/>
      </c>
      <c r="N359" s="32" t="str">
        <f t="shared" si="29"/>
        <v/>
      </c>
    </row>
    <row r="360" spans="7:14">
      <c r="G360" s="31">
        <f>Sheet1!A358</f>
        <v>46064</v>
      </c>
      <c r="H360" s="32">
        <f>Sheet1!D358</f>
        <v>5.7999999999999829</v>
      </c>
      <c r="I360" s="32">
        <f>Sheet1!E358</f>
        <v>2.8000000000000469</v>
      </c>
      <c r="J360" s="33">
        <f t="shared" si="25"/>
        <v>1</v>
      </c>
      <c r="K360" s="33">
        <f t="shared" si="26"/>
        <v>0</v>
      </c>
      <c r="L360" s="33">
        <f t="shared" si="27"/>
        <v>0</v>
      </c>
      <c r="M360" s="32" t="str">
        <f t="shared" si="28"/>
        <v/>
      </c>
      <c r="N360" s="32" t="str">
        <f t="shared" si="29"/>
        <v/>
      </c>
    </row>
    <row r="361" spans="7:14">
      <c r="G361" s="31">
        <f>Sheet1!A359</f>
        <v>46065</v>
      </c>
      <c r="H361" s="32">
        <f>Sheet1!D359</f>
        <v>-5.500000000000016</v>
      </c>
      <c r="I361" s="32">
        <f>Sheet1!E359</f>
        <v>-7.3000000000000398</v>
      </c>
      <c r="J361" s="33">
        <f t="shared" si="25"/>
        <v>1</v>
      </c>
      <c r="K361" s="33">
        <f t="shared" si="26"/>
        <v>1</v>
      </c>
      <c r="L361" s="33">
        <f t="shared" si="27"/>
        <v>1</v>
      </c>
      <c r="M361" s="32">
        <f t="shared" si="28"/>
        <v>-5.500000000000016</v>
      </c>
      <c r="N361" s="32">
        <f t="shared" si="29"/>
        <v>-7.3000000000000398</v>
      </c>
    </row>
    <row r="362" spans="7:14">
      <c r="G362" s="31">
        <f>Sheet1!A360</f>
        <v>46066</v>
      </c>
      <c r="H362" s="32">
        <f>Sheet1!D360</f>
        <v>-4.8000000000000043</v>
      </c>
      <c r="I362" s="32">
        <f>Sheet1!E360</f>
        <v>-5.0999999999999268</v>
      </c>
      <c r="J362" s="33">
        <f t="shared" si="25"/>
        <v>1</v>
      </c>
      <c r="K362" s="33">
        <f t="shared" si="26"/>
        <v>1</v>
      </c>
      <c r="L362" s="33">
        <f t="shared" si="27"/>
        <v>1</v>
      </c>
      <c r="M362" s="32">
        <f t="shared" si="28"/>
        <v>-4.8000000000000043</v>
      </c>
      <c r="N362" s="32">
        <f t="shared" si="29"/>
        <v>-5.0999999999999268</v>
      </c>
    </row>
    <row r="363" spans="7:14">
      <c r="G363" s="31">
        <f>Sheet1!A361</f>
        <v>46069</v>
      </c>
      <c r="H363" s="32">
        <f>Sheet1!D361</f>
        <v>0</v>
      </c>
      <c r="I363" s="32">
        <f>Sheet1!E361</f>
        <v>0</v>
      </c>
      <c r="J363" s="33">
        <f t="shared" si="25"/>
        <v>0</v>
      </c>
      <c r="K363" s="33">
        <f t="shared" si="26"/>
        <v>0</v>
      </c>
      <c r="L363" s="33">
        <f t="shared" si="27"/>
        <v>0</v>
      </c>
      <c r="M363" s="32" t="str">
        <f t="shared" si="28"/>
        <v/>
      </c>
      <c r="N363" s="32" t="str">
        <f t="shared" si="29"/>
        <v/>
      </c>
    </row>
    <row r="364" spans="7:14">
      <c r="G364" s="31">
        <f>Sheet1!A362</f>
        <v>46070</v>
      </c>
      <c r="H364" s="32">
        <f>Sheet1!D362</f>
        <v>2.7000000000000135</v>
      </c>
      <c r="I364" s="32">
        <f>Sheet1!E362</f>
        <v>1.0999999999999233</v>
      </c>
      <c r="J364" s="33">
        <f t="shared" si="25"/>
        <v>0</v>
      </c>
      <c r="K364" s="33">
        <f t="shared" si="26"/>
        <v>0</v>
      </c>
      <c r="L364" s="33">
        <f t="shared" si="27"/>
        <v>0</v>
      </c>
      <c r="M364" s="32" t="str">
        <f t="shared" si="28"/>
        <v/>
      </c>
      <c r="N364" s="32" t="str">
        <f t="shared" si="29"/>
        <v/>
      </c>
    </row>
    <row r="365" spans="7:14">
      <c r="G365" s="31">
        <f>Sheet1!A363</f>
        <v>46071</v>
      </c>
      <c r="H365" s="32">
        <f>Sheet1!D363</f>
        <v>2.7000000000000135</v>
      </c>
      <c r="I365" s="32">
        <f>Sheet1!E363</f>
        <v>2.4000000000000021</v>
      </c>
      <c r="J365" s="33">
        <f t="shared" si="25"/>
        <v>0</v>
      </c>
      <c r="K365" s="33">
        <f t="shared" si="26"/>
        <v>0</v>
      </c>
      <c r="L365" s="33">
        <f t="shared" si="27"/>
        <v>0</v>
      </c>
      <c r="M365" s="32" t="str">
        <f t="shared" si="28"/>
        <v/>
      </c>
      <c r="N365" s="32" t="str">
        <f t="shared" si="29"/>
        <v/>
      </c>
    </row>
    <row r="366" spans="7:14">
      <c r="G366" s="31">
        <f>Sheet1!A364</f>
        <v>46072</v>
      </c>
      <c r="H366" s="32">
        <f>Sheet1!D364</f>
        <v>-0.30000000000001137</v>
      </c>
      <c r="I366" s="32">
        <f>Sheet1!E364</f>
        <v>-1.6000000000000014</v>
      </c>
      <c r="J366" s="33">
        <f t="shared" si="25"/>
        <v>0</v>
      </c>
      <c r="K366" s="33">
        <f t="shared" si="26"/>
        <v>0</v>
      </c>
      <c r="L366" s="33">
        <f t="shared" si="27"/>
        <v>0</v>
      </c>
      <c r="M366" s="32" t="str">
        <f t="shared" si="28"/>
        <v/>
      </c>
      <c r="N366" s="32" t="str">
        <f t="shared" si="29"/>
        <v/>
      </c>
    </row>
    <row r="367" spans="7:14">
      <c r="G367" s="31">
        <f>Sheet1!A365</f>
        <v>46073</v>
      </c>
      <c r="H367" s="32">
        <f>Sheet1!D365</f>
        <v>1.9000000000000128</v>
      </c>
      <c r="I367" s="32">
        <f>Sheet1!E365</f>
        <v>1.7000000000000348</v>
      </c>
      <c r="J367" s="33">
        <f t="shared" si="25"/>
        <v>0</v>
      </c>
      <c r="K367" s="33">
        <f t="shared" si="26"/>
        <v>0</v>
      </c>
      <c r="L367" s="33">
        <f t="shared" si="27"/>
        <v>0</v>
      </c>
      <c r="M367" s="32" t="str">
        <f t="shared" si="28"/>
        <v/>
      </c>
      <c r="N367" s="32" t="str">
        <f t="shared" si="29"/>
        <v/>
      </c>
    </row>
    <row r="368" spans="7:14">
      <c r="G368" s="31">
        <f>Sheet1!A366</f>
        <v>46076</v>
      </c>
      <c r="H368" s="32">
        <f>Sheet1!D366</f>
        <v>-3.9000000000000146</v>
      </c>
      <c r="I368" s="32">
        <f>Sheet1!E366</f>
        <v>-5.1999999999999602</v>
      </c>
      <c r="J368" s="33">
        <f t="shared" si="25"/>
        <v>0</v>
      </c>
      <c r="K368" s="33">
        <f t="shared" si="26"/>
        <v>1</v>
      </c>
      <c r="L368" s="33">
        <f t="shared" si="27"/>
        <v>0</v>
      </c>
      <c r="M368" s="32" t="str">
        <f t="shared" si="28"/>
        <v/>
      </c>
      <c r="N368" s="32" t="str">
        <f t="shared" si="29"/>
        <v/>
      </c>
    </row>
    <row r="369" spans="7:14">
      <c r="G369" s="31">
        <f>Sheet1!A367</f>
        <v>46077</v>
      </c>
      <c r="H369" s="32">
        <f>Sheet1!D367</f>
        <v>2.3000000000000131</v>
      </c>
      <c r="I369" s="32">
        <f>Sheet1!E367</f>
        <v>-0.20000000000006679</v>
      </c>
      <c r="J369" s="33">
        <f t="shared" si="25"/>
        <v>0</v>
      </c>
      <c r="K369" s="33">
        <f t="shared" si="26"/>
        <v>0</v>
      </c>
      <c r="L369" s="33">
        <f t="shared" si="27"/>
        <v>0</v>
      </c>
      <c r="M369" s="32" t="str">
        <f t="shared" si="28"/>
        <v/>
      </c>
      <c r="N369" s="32" t="str">
        <f t="shared" si="29"/>
        <v/>
      </c>
    </row>
    <row r="370" spans="7:14">
      <c r="G370" s="31">
        <f>Sheet1!A368</f>
        <v>46078</v>
      </c>
      <c r="H370" s="32">
        <f>Sheet1!D368</f>
        <v>0.8999999999999897</v>
      </c>
      <c r="I370" s="32">
        <f>Sheet1!E368</f>
        <v>2.3000000000000576</v>
      </c>
      <c r="J370" s="33">
        <f t="shared" si="25"/>
        <v>0</v>
      </c>
      <c r="K370" s="33">
        <f t="shared" si="26"/>
        <v>0</v>
      </c>
      <c r="L370" s="33">
        <f t="shared" si="27"/>
        <v>0</v>
      </c>
      <c r="M370" s="32" t="str">
        <f t="shared" si="28"/>
        <v/>
      </c>
      <c r="N370" s="32" t="str">
        <f t="shared" si="29"/>
        <v/>
      </c>
    </row>
    <row r="371" spans="7:14">
      <c r="G371" s="31">
        <f>Sheet1!A369</f>
        <v>46079</v>
      </c>
      <c r="H371" s="32">
        <f>Sheet1!D369</f>
        <v>-4.0999999999999925</v>
      </c>
      <c r="I371" s="32">
        <f>Sheet1!E369</f>
        <v>-4.9000000000000377</v>
      </c>
      <c r="J371" s="33">
        <f t="shared" si="25"/>
        <v>0</v>
      </c>
      <c r="K371" s="33">
        <f t="shared" si="26"/>
        <v>1</v>
      </c>
      <c r="L371" s="33">
        <f t="shared" si="27"/>
        <v>0</v>
      </c>
      <c r="M371" s="32" t="str">
        <f t="shared" si="28"/>
        <v/>
      </c>
      <c r="N371" s="32" t="str">
        <f t="shared" si="29"/>
        <v/>
      </c>
    </row>
    <row r="372" spans="7:14">
      <c r="G372" s="31">
        <f>Sheet1!A370</f>
        <v>46080</v>
      </c>
      <c r="H372" s="32">
        <f>Sheet1!D370</f>
        <v>-5.2999999999999936</v>
      </c>
      <c r="I372" s="32">
        <f>Sheet1!E370</f>
        <v>-6.4000000000000057</v>
      </c>
      <c r="J372" s="33">
        <f t="shared" si="25"/>
        <v>1</v>
      </c>
      <c r="K372" s="33">
        <f t="shared" si="26"/>
        <v>1</v>
      </c>
      <c r="L372" s="33">
        <f t="shared" si="27"/>
        <v>1</v>
      </c>
      <c r="M372" s="32">
        <f t="shared" si="28"/>
        <v>-5.2999999999999936</v>
      </c>
      <c r="N372" s="32">
        <f t="shared" si="29"/>
        <v>-6.4000000000000057</v>
      </c>
    </row>
    <row r="373" spans="7:14">
      <c r="G373" s="31">
        <f>Sheet1!A371</f>
        <v>46083</v>
      </c>
      <c r="H373" s="32">
        <f>Sheet1!D371</f>
        <v>9.7999999999999865</v>
      </c>
      <c r="I373" s="32">
        <f>Sheet1!E371</f>
        <v>9.4999999999999751</v>
      </c>
      <c r="J373" s="33">
        <f t="shared" si="25"/>
        <v>1</v>
      </c>
      <c r="K373" s="33">
        <f t="shared" si="26"/>
        <v>1</v>
      </c>
      <c r="L373" s="33">
        <f t="shared" si="27"/>
        <v>1</v>
      </c>
      <c r="M373" s="32">
        <f t="shared" si="28"/>
        <v>9.7999999999999865</v>
      </c>
      <c r="N373" s="32">
        <f t="shared" si="29"/>
        <v>9.4999999999999751</v>
      </c>
    </row>
    <row r="374" spans="7:14">
      <c r="G374" s="31">
        <f>Sheet1!A372</f>
        <v>46084</v>
      </c>
      <c r="H374" s="32">
        <f>Sheet1!D372</f>
        <v>3.2999999999999918</v>
      </c>
      <c r="I374" s="32">
        <f>Sheet1!E372</f>
        <v>2.5000000000000355</v>
      </c>
      <c r="J374" s="33">
        <f t="shared" si="25"/>
        <v>0</v>
      </c>
      <c r="K374" s="33">
        <f t="shared" si="26"/>
        <v>0</v>
      </c>
      <c r="L374" s="33">
        <f t="shared" si="27"/>
        <v>0</v>
      </c>
      <c r="M374" s="32" t="str">
        <f t="shared" si="28"/>
        <v/>
      </c>
      <c r="N374" s="32" t="str">
        <f t="shared" si="29"/>
        <v/>
      </c>
    </row>
    <row r="375" spans="7:14">
      <c r="G375" s="31">
        <f>Sheet1!A373</f>
        <v>46085</v>
      </c>
      <c r="H375" s="32">
        <f>Sheet1!D373</f>
        <v>4.0999999999999925</v>
      </c>
      <c r="I375" s="32">
        <f>Sheet1!E373</f>
        <v>3.6999999999999922</v>
      </c>
      <c r="J375" s="33">
        <f t="shared" si="25"/>
        <v>0</v>
      </c>
      <c r="K375" s="33">
        <f t="shared" si="26"/>
        <v>0</v>
      </c>
      <c r="L375" s="33">
        <f t="shared" si="27"/>
        <v>0</v>
      </c>
      <c r="M375" s="32" t="str">
        <f t="shared" si="28"/>
        <v/>
      </c>
      <c r="N375" s="32" t="str">
        <f t="shared" si="29"/>
        <v/>
      </c>
    </row>
    <row r="376" spans="7:14">
      <c r="G376" s="31">
        <f>Sheet1!A374</f>
        <v>46086</v>
      </c>
      <c r="H376" s="32">
        <f>Sheet1!D374</f>
        <v>3.1000000000000139</v>
      </c>
      <c r="I376" s="32">
        <f>Sheet1!E374</f>
        <v>3.8999999999999702</v>
      </c>
      <c r="J376" s="33">
        <f t="shared" si="25"/>
        <v>0</v>
      </c>
      <c r="K376" s="33">
        <f t="shared" si="26"/>
        <v>0</v>
      </c>
      <c r="L376" s="33">
        <f t="shared" si="27"/>
        <v>0</v>
      </c>
      <c r="M376" s="32" t="str">
        <f t="shared" si="28"/>
        <v/>
      </c>
      <c r="N376" s="32" t="str">
        <f t="shared" si="29"/>
        <v/>
      </c>
    </row>
    <row r="377" spans="7:14">
      <c r="G377" s="31">
        <f>Sheet1!A375</f>
        <v>46087</v>
      </c>
      <c r="H377" s="32">
        <f>Sheet1!D375</f>
        <v>-1.7999999999999794</v>
      </c>
      <c r="I377" s="32">
        <f>Sheet1!E375</f>
        <v>0.30000000000001137</v>
      </c>
      <c r="J377" s="33">
        <f t="shared" si="25"/>
        <v>0</v>
      </c>
      <c r="K377" s="33">
        <f t="shared" si="26"/>
        <v>0</v>
      </c>
      <c r="L377" s="33">
        <f t="shared" si="27"/>
        <v>0</v>
      </c>
      <c r="M377" s="32" t="str">
        <f t="shared" si="28"/>
        <v/>
      </c>
      <c r="N377" s="32" t="str">
        <f t="shared" si="29"/>
        <v/>
      </c>
    </row>
    <row r="378" spans="7:14">
      <c r="G378" s="31">
        <f>Sheet1!A376</f>
        <v>46090</v>
      </c>
      <c r="H378" s="32">
        <f>Sheet1!D376</f>
        <v>-2.4000000000000021</v>
      </c>
      <c r="I378" s="32">
        <f>Sheet1!E376</f>
        <v>-4.1999999999999815</v>
      </c>
      <c r="J378" s="33">
        <f t="shared" si="25"/>
        <v>0</v>
      </c>
      <c r="K378" s="33">
        <f t="shared" si="26"/>
        <v>0</v>
      </c>
      <c r="L378" s="33">
        <f t="shared" si="27"/>
        <v>0</v>
      </c>
      <c r="M378" s="32" t="str">
        <f t="shared" si="28"/>
        <v/>
      </c>
      <c r="N378" s="32" t="str">
        <f t="shared" si="29"/>
        <v/>
      </c>
    </row>
    <row r="379" spans="7:14">
      <c r="G379" s="31">
        <f>Sheet1!A377</f>
        <v>46091</v>
      </c>
      <c r="H379" s="32">
        <f>Sheet1!D377</f>
        <v>5.3999999999999826</v>
      </c>
      <c r="I379" s="32">
        <f>Sheet1!E377</f>
        <v>6.0000000000000497</v>
      </c>
      <c r="J379" s="33">
        <f t="shared" si="25"/>
        <v>1</v>
      </c>
      <c r="K379" s="33">
        <f t="shared" si="26"/>
        <v>1</v>
      </c>
      <c r="L379" s="33">
        <f t="shared" si="27"/>
        <v>1</v>
      </c>
      <c r="M379" s="32">
        <f t="shared" si="28"/>
        <v>5.3999999999999826</v>
      </c>
      <c r="N379" s="32">
        <f t="shared" si="29"/>
        <v>6.0000000000000497</v>
      </c>
    </row>
    <row r="380" spans="7:14">
      <c r="G380" s="31">
        <f>Sheet1!A378</f>
        <v>46092</v>
      </c>
      <c r="H380" s="32">
        <f>Sheet1!D378</f>
        <v>6.0999999999999943</v>
      </c>
      <c r="I380" s="32">
        <f>Sheet1!E378</f>
        <v>7.3999999999999844</v>
      </c>
      <c r="J380" s="33">
        <f t="shared" si="25"/>
        <v>1</v>
      </c>
      <c r="K380" s="33">
        <f t="shared" si="26"/>
        <v>1</v>
      </c>
      <c r="L380" s="33">
        <f t="shared" si="27"/>
        <v>1</v>
      </c>
      <c r="M380" s="32">
        <f t="shared" si="28"/>
        <v>6.0999999999999943</v>
      </c>
      <c r="N380" s="32">
        <f t="shared" si="29"/>
        <v>7.3999999999999844</v>
      </c>
    </row>
    <row r="381" spans="7:14">
      <c r="G381" s="31">
        <f>Sheet1!A379</f>
        <v>46093</v>
      </c>
      <c r="H381" s="32">
        <f>Sheet1!D379</f>
        <v>9.0000000000000302</v>
      </c>
      <c r="I381" s="32">
        <f>Sheet1!E379</f>
        <v>3.0999999999999694</v>
      </c>
      <c r="J381" s="33">
        <f t="shared" si="25"/>
        <v>1</v>
      </c>
      <c r="K381" s="33">
        <f t="shared" si="26"/>
        <v>0</v>
      </c>
      <c r="L381" s="33">
        <f t="shared" si="27"/>
        <v>0</v>
      </c>
      <c r="M381" s="32" t="str">
        <f t="shared" si="28"/>
        <v/>
      </c>
      <c r="N381" s="32" t="str">
        <f t="shared" si="29"/>
        <v/>
      </c>
    </row>
    <row r="382" spans="7:14">
      <c r="G382" s="31">
        <f>Sheet1!A380</f>
        <v>46094</v>
      </c>
      <c r="H382" s="32">
        <f>Sheet1!D380</f>
        <v>-2.6000000000000245</v>
      </c>
      <c r="I382" s="32">
        <f>Sheet1!E380</f>
        <v>1.499999999999968</v>
      </c>
      <c r="J382" s="33">
        <f t="shared" si="25"/>
        <v>0</v>
      </c>
      <c r="K382" s="33">
        <f t="shared" si="26"/>
        <v>0</v>
      </c>
      <c r="L382" s="33">
        <f t="shared" si="27"/>
        <v>0</v>
      </c>
      <c r="M382" s="32" t="str">
        <f t="shared" si="28"/>
        <v/>
      </c>
      <c r="N382" s="32" t="str">
        <f t="shared" si="29"/>
        <v/>
      </c>
    </row>
    <row r="383" spans="7:14">
      <c r="G383" s="31">
        <f>Sheet1!A381</f>
        <v>46097</v>
      </c>
      <c r="H383" s="32">
        <f>Sheet1!D381</f>
        <v>-4.5999999999999819</v>
      </c>
      <c r="I383" s="32">
        <f>Sheet1!E381</f>
        <v>-5.9999999999999609</v>
      </c>
      <c r="J383" s="33">
        <f t="shared" si="25"/>
        <v>0</v>
      </c>
      <c r="K383" s="33">
        <f t="shared" si="26"/>
        <v>1</v>
      </c>
      <c r="L383" s="33">
        <f t="shared" si="27"/>
        <v>0</v>
      </c>
      <c r="M383" s="32" t="str">
        <f t="shared" si="28"/>
        <v/>
      </c>
      <c r="N383" s="32" t="str">
        <f t="shared" si="29"/>
        <v/>
      </c>
    </row>
    <row r="384" spans="7:14">
      <c r="G384" s="31">
        <f>Sheet1!A382</f>
        <v>46098</v>
      </c>
      <c r="H384" s="32">
        <f>Sheet1!D382</f>
        <v>0.40000000000000036</v>
      </c>
      <c r="I384" s="32">
        <f>Sheet1!E382</f>
        <v>-1.7999999999999794</v>
      </c>
      <c r="J384" s="33">
        <f t="shared" si="25"/>
        <v>0</v>
      </c>
      <c r="K384" s="33">
        <f t="shared" si="26"/>
        <v>0</v>
      </c>
      <c r="L384" s="33">
        <f t="shared" si="27"/>
        <v>0</v>
      </c>
      <c r="M384" s="32" t="str">
        <f t="shared" si="28"/>
        <v/>
      </c>
      <c r="N384" s="32" t="str">
        <f t="shared" si="29"/>
        <v/>
      </c>
    </row>
    <row r="385" spans="7:14">
      <c r="G385" s="31">
        <f>Sheet1!A383</f>
        <v>46099</v>
      </c>
      <c r="H385" s="32">
        <f>Sheet1!D383</f>
        <v>10.099999999999998</v>
      </c>
      <c r="I385" s="32">
        <f>Sheet1!E383</f>
        <v>6.7000000000000171</v>
      </c>
      <c r="J385" s="33">
        <f t="shared" si="25"/>
        <v>1</v>
      </c>
      <c r="K385" s="33">
        <f t="shared" si="26"/>
        <v>1</v>
      </c>
      <c r="L385" s="33">
        <f t="shared" si="27"/>
        <v>1</v>
      </c>
      <c r="M385" s="32">
        <f t="shared" si="28"/>
        <v>10.099999999999998</v>
      </c>
      <c r="N385" s="32">
        <f t="shared" si="29"/>
        <v>6.7000000000000171</v>
      </c>
    </row>
    <row r="386" spans="7:14">
      <c r="G386" s="31">
        <f>Sheet1!A384</f>
        <v>46100</v>
      </c>
      <c r="H386" s="32">
        <f>Sheet1!D384</f>
        <v>1.6000000000000014</v>
      </c>
      <c r="I386" s="32">
        <f>Sheet1!E384</f>
        <v>-1.6000000000000014</v>
      </c>
      <c r="J386" s="33">
        <f t="shared" si="25"/>
        <v>0</v>
      </c>
      <c r="K386" s="33">
        <f t="shared" si="26"/>
        <v>0</v>
      </c>
      <c r="L386" s="33">
        <f t="shared" si="27"/>
        <v>0</v>
      </c>
      <c r="M386" s="32" t="str">
        <f t="shared" si="28"/>
        <v/>
      </c>
      <c r="N386" s="32" t="str">
        <f t="shared" si="29"/>
        <v/>
      </c>
    </row>
    <row r="387" spans="7:14">
      <c r="G387" s="31">
        <f>Sheet1!A385</f>
        <v>46101</v>
      </c>
      <c r="H387" s="32">
        <f>Sheet1!D385</f>
        <v>10.899999999999999</v>
      </c>
      <c r="I387" s="32">
        <f>Sheet1!E385</f>
        <v>13.099999999999934</v>
      </c>
      <c r="J387" s="33">
        <f t="shared" si="25"/>
        <v>1</v>
      </c>
      <c r="K387" s="33">
        <f t="shared" si="26"/>
        <v>1</v>
      </c>
      <c r="L387" s="33">
        <f t="shared" si="27"/>
        <v>1</v>
      </c>
      <c r="M387" s="32">
        <f t="shared" si="28"/>
        <v>10.899999999999999</v>
      </c>
      <c r="N387" s="32">
        <f t="shared" si="29"/>
        <v>13.099999999999934</v>
      </c>
    </row>
    <row r="388" spans="7:14">
      <c r="G388" s="31">
        <f>Sheet1!A386</f>
        <v>46104</v>
      </c>
      <c r="H388" s="32">
        <f>Sheet1!D386</f>
        <v>-4.8000000000000043</v>
      </c>
      <c r="I388" s="32">
        <f>Sheet1!E386</f>
        <v>-3.6999999999999922</v>
      </c>
      <c r="J388" s="33">
        <f t="shared" si="25"/>
        <v>1</v>
      </c>
      <c r="K388" s="33">
        <f t="shared" si="26"/>
        <v>0</v>
      </c>
      <c r="L388" s="33">
        <f t="shared" si="27"/>
        <v>0</v>
      </c>
      <c r="M388" s="32" t="str">
        <f t="shared" si="28"/>
        <v/>
      </c>
      <c r="N388" s="32" t="str">
        <f t="shared" si="29"/>
        <v/>
      </c>
    </row>
    <row r="389" spans="7:14">
      <c r="G389" s="31">
        <f>Sheet1!A387</f>
        <v>46105</v>
      </c>
      <c r="H389" s="32">
        <f>Sheet1!D387</f>
        <v>3.7999999999999812</v>
      </c>
      <c r="I389" s="32">
        <f>Sheet1!E387</f>
        <v>1.9000000000000128</v>
      </c>
      <c r="J389" s="33">
        <f t="shared" ref="J389:J452" si="30">IF(ABS(H389-$B$6)&gt;$B$7,1,0)</f>
        <v>0</v>
      </c>
      <c r="K389" s="33">
        <f t="shared" ref="K389:K452" si="31">IF(ABS(I389-$C$6)&gt;$C$7,1,0)</f>
        <v>0</v>
      </c>
      <c r="L389" s="33">
        <f t="shared" ref="L389:L452" si="32">J389*K389</f>
        <v>0</v>
      </c>
      <c r="M389" s="32" t="str">
        <f t="shared" ref="M389:M452" si="33">IF(L389=1,H389,"")</f>
        <v/>
      </c>
      <c r="N389" s="32" t="str">
        <f t="shared" ref="N389:N452" si="34">IF(L389=1,I389,"")</f>
        <v/>
      </c>
    </row>
    <row r="390" spans="7:14">
      <c r="G390" s="31">
        <f>Sheet1!A388</f>
        <v>46106</v>
      </c>
      <c r="H390" s="32">
        <f>Sheet1!D388</f>
        <v>-0.40000000000000036</v>
      </c>
      <c r="I390" s="32">
        <f>Sheet1!E388</f>
        <v>-3.0000000000000249</v>
      </c>
      <c r="J390" s="33">
        <f t="shared" si="30"/>
        <v>0</v>
      </c>
      <c r="K390" s="33">
        <f t="shared" si="31"/>
        <v>0</v>
      </c>
      <c r="L390" s="33">
        <f t="shared" si="32"/>
        <v>0</v>
      </c>
      <c r="M390" s="32" t="str">
        <f t="shared" si="33"/>
        <v/>
      </c>
      <c r="N390" s="32" t="str">
        <f t="shared" si="34"/>
        <v/>
      </c>
    </row>
    <row r="391" spans="7:14">
      <c r="G391" s="31">
        <f>Sheet1!A389</f>
        <v>46107</v>
      </c>
      <c r="H391" s="32">
        <f>Sheet1!D389</f>
        <v>9.9000000000000199</v>
      </c>
      <c r="I391" s="32">
        <f>Sheet1!E389</f>
        <v>8.1000000000000405</v>
      </c>
      <c r="J391" s="33">
        <f t="shared" si="30"/>
        <v>1</v>
      </c>
      <c r="K391" s="33">
        <f t="shared" si="31"/>
        <v>1</v>
      </c>
      <c r="L391" s="33">
        <f t="shared" si="32"/>
        <v>1</v>
      </c>
      <c r="M391" s="32">
        <f t="shared" si="33"/>
        <v>9.9000000000000199</v>
      </c>
      <c r="N391" s="32">
        <f t="shared" si="34"/>
        <v>8.1000000000000405</v>
      </c>
    </row>
    <row r="392" spans="7:14">
      <c r="G392" s="31">
        <f>Sheet1!A390</f>
        <v>46108</v>
      </c>
      <c r="H392" s="32">
        <f>Sheet1!D390</f>
        <v>-7.4000000000000288</v>
      </c>
      <c r="I392" s="32">
        <f>Sheet1!E390</f>
        <v>1.499999999999968</v>
      </c>
      <c r="J392" s="33">
        <f t="shared" si="30"/>
        <v>1</v>
      </c>
      <c r="K392" s="33">
        <f t="shared" si="31"/>
        <v>0</v>
      </c>
      <c r="L392" s="33">
        <f t="shared" si="32"/>
        <v>0</v>
      </c>
      <c r="M392" s="32" t="str">
        <f t="shared" si="33"/>
        <v/>
      </c>
      <c r="N392" s="32" t="str">
        <f t="shared" si="34"/>
        <v/>
      </c>
    </row>
    <row r="393" spans="7:14">
      <c r="G393" s="31">
        <f>Sheet1!A391</f>
        <v>46111</v>
      </c>
      <c r="H393" s="32">
        <f>Sheet1!D391</f>
        <v>-8.2999999999999741</v>
      </c>
      <c r="I393" s="32">
        <f>Sheet1!E391</f>
        <v>-8.0000000000000071</v>
      </c>
      <c r="J393" s="33">
        <f t="shared" si="30"/>
        <v>1</v>
      </c>
      <c r="K393" s="33">
        <f t="shared" si="31"/>
        <v>1</v>
      </c>
      <c r="L393" s="33">
        <f t="shared" si="32"/>
        <v>1</v>
      </c>
      <c r="M393" s="32">
        <f t="shared" si="33"/>
        <v>-8.2999999999999741</v>
      </c>
      <c r="N393" s="32">
        <f t="shared" si="34"/>
        <v>-8.0000000000000071</v>
      </c>
    </row>
    <row r="394" spans="7:14">
      <c r="G394" s="31">
        <f>Sheet1!A392</f>
        <v>46112</v>
      </c>
      <c r="H394" s="32">
        <f>Sheet1!D392</f>
        <v>-3.4000000000000252</v>
      </c>
      <c r="I394" s="32">
        <f>Sheet1!E392</f>
        <v>-3.0999999999999694</v>
      </c>
      <c r="J394" s="33">
        <f t="shared" si="30"/>
        <v>0</v>
      </c>
      <c r="K394" s="33">
        <f t="shared" si="31"/>
        <v>0</v>
      </c>
      <c r="L394" s="33">
        <f t="shared" si="32"/>
        <v>0</v>
      </c>
      <c r="M394" s="32" t="str">
        <f t="shared" si="33"/>
        <v/>
      </c>
      <c r="N394" s="32" t="str">
        <f t="shared" si="34"/>
        <v/>
      </c>
    </row>
    <row r="395" spans="7:14">
      <c r="G395" s="31">
        <f>Sheet1!A393</f>
        <v>46113</v>
      </c>
      <c r="H395" s="32">
        <f>Sheet1!D393</f>
        <v>0.90000000000003411</v>
      </c>
      <c r="I395" s="32">
        <f>Sheet1!E393</f>
        <v>0.1000000000000334</v>
      </c>
      <c r="J395" s="33">
        <f t="shared" si="30"/>
        <v>0</v>
      </c>
      <c r="K395" s="33">
        <f t="shared" si="31"/>
        <v>0</v>
      </c>
      <c r="L395" s="33">
        <f t="shared" si="32"/>
        <v>0</v>
      </c>
      <c r="M395" s="32" t="str">
        <f t="shared" si="33"/>
        <v/>
      </c>
      <c r="N395" s="32" t="str">
        <f t="shared" si="34"/>
        <v/>
      </c>
    </row>
    <row r="396" spans="7:14">
      <c r="G396" s="31">
        <f>Sheet1!A394</f>
        <v>46114</v>
      </c>
      <c r="H396" s="32">
        <f>Sheet1!D394</f>
        <v>-0.60000000000002274</v>
      </c>
      <c r="I396" s="32">
        <f>Sheet1!E394</f>
        <v>-1.2999999999999901</v>
      </c>
      <c r="J396" s="33">
        <f t="shared" si="30"/>
        <v>0</v>
      </c>
      <c r="K396" s="33">
        <f t="shared" si="31"/>
        <v>0</v>
      </c>
      <c r="L396" s="33">
        <f t="shared" si="32"/>
        <v>0</v>
      </c>
      <c r="M396" s="32" t="str">
        <f t="shared" si="33"/>
        <v/>
      </c>
      <c r="N396" s="32" t="str">
        <f t="shared" si="34"/>
        <v/>
      </c>
    </row>
    <row r="397" spans="7:14">
      <c r="G397" s="31">
        <f>Sheet1!A395</f>
        <v>46115</v>
      </c>
      <c r="H397" s="32">
        <f>Sheet1!D395</f>
        <v>4.4000000000000039</v>
      </c>
      <c r="I397" s="32">
        <f>Sheet1!E395</f>
        <v>3.8999999999999702</v>
      </c>
      <c r="J397" s="33">
        <f t="shared" si="30"/>
        <v>0</v>
      </c>
      <c r="K397" s="33">
        <f t="shared" si="31"/>
        <v>0</v>
      </c>
      <c r="L397" s="33">
        <f t="shared" si="32"/>
        <v>0</v>
      </c>
      <c r="M397" s="32" t="str">
        <f t="shared" si="33"/>
        <v/>
      </c>
      <c r="N397" s="32" t="str">
        <f t="shared" si="34"/>
        <v/>
      </c>
    </row>
    <row r="398" spans="7:14">
      <c r="G398" s="31">
        <f>Sheet1!A396</f>
        <v>46118</v>
      </c>
      <c r="H398" s="32">
        <f>Sheet1!D396</f>
        <v>0.80000000000000071</v>
      </c>
      <c r="I398" s="32">
        <f>Sheet1!E396</f>
        <v>-1.2999999999999901</v>
      </c>
      <c r="J398" s="33">
        <f t="shared" si="30"/>
        <v>0</v>
      </c>
      <c r="K398" s="33">
        <f t="shared" si="31"/>
        <v>0</v>
      </c>
      <c r="L398" s="33">
        <f t="shared" si="32"/>
        <v>0</v>
      </c>
      <c r="M398" s="32" t="str">
        <f t="shared" si="33"/>
        <v/>
      </c>
      <c r="N398" s="32" t="str">
        <f t="shared" si="34"/>
        <v/>
      </c>
    </row>
    <row r="399" spans="7:14">
      <c r="G399" s="31">
        <f>Sheet1!A397</f>
        <v>46119</v>
      </c>
      <c r="H399" s="32">
        <f>Sheet1!D397</f>
        <v>-6.0999999999999943</v>
      </c>
      <c r="I399" s="32">
        <f>Sheet1!E397</f>
        <v>-3.8000000000000256</v>
      </c>
      <c r="J399" s="33">
        <f t="shared" si="30"/>
        <v>1</v>
      </c>
      <c r="K399" s="33">
        <f t="shared" si="31"/>
        <v>0</v>
      </c>
      <c r="L399" s="33">
        <f t="shared" si="32"/>
        <v>0</v>
      </c>
      <c r="M399" s="32" t="str">
        <f t="shared" si="33"/>
        <v/>
      </c>
      <c r="N399" s="32" t="str">
        <f t="shared" si="34"/>
        <v/>
      </c>
    </row>
    <row r="400" spans="7:14">
      <c r="G400" s="31">
        <f>Sheet1!A398</f>
        <v>46120</v>
      </c>
      <c r="H400" s="32">
        <f>Sheet1!D398</f>
        <v>-9.9999999999988987E-2</v>
      </c>
      <c r="I400" s="32">
        <f>Sheet1!E398</f>
        <v>-0.19999999999997797</v>
      </c>
      <c r="J400" s="33">
        <f t="shared" si="30"/>
        <v>0</v>
      </c>
      <c r="K400" s="33">
        <f t="shared" si="31"/>
        <v>0</v>
      </c>
      <c r="L400" s="33">
        <f t="shared" si="32"/>
        <v>0</v>
      </c>
      <c r="M400" s="32" t="str">
        <f t="shared" si="33"/>
        <v/>
      </c>
      <c r="N400" s="32" t="str">
        <f t="shared" si="34"/>
        <v/>
      </c>
    </row>
    <row r="401" spans="7:14">
      <c r="G401" s="31">
        <f>Sheet1!A399</f>
        <v>46121</v>
      </c>
      <c r="H401" s="32">
        <f>Sheet1!D399</f>
        <v>-1.8000000000000238</v>
      </c>
      <c r="I401" s="32">
        <f>Sheet1!E399</f>
        <v>-1.7000000000000348</v>
      </c>
      <c r="J401" s="33">
        <f t="shared" si="30"/>
        <v>0</v>
      </c>
      <c r="K401" s="33">
        <f t="shared" si="31"/>
        <v>0</v>
      </c>
      <c r="L401" s="33">
        <f t="shared" si="32"/>
        <v>0</v>
      </c>
      <c r="M401" s="32" t="str">
        <f t="shared" si="33"/>
        <v/>
      </c>
      <c r="N401" s="32" t="str">
        <f t="shared" si="34"/>
        <v/>
      </c>
    </row>
    <row r="402" spans="7:14">
      <c r="G402" s="31">
        <f>Sheet1!A400</f>
        <v>46122</v>
      </c>
      <c r="H402" s="32">
        <f>Sheet1!D400</f>
        <v>2.7000000000000135</v>
      </c>
      <c r="I402" s="32">
        <f>Sheet1!E400</f>
        <v>4.3000000000000149</v>
      </c>
      <c r="J402" s="33">
        <f t="shared" si="30"/>
        <v>0</v>
      </c>
      <c r="K402" s="33">
        <f t="shared" si="31"/>
        <v>0</v>
      </c>
      <c r="L402" s="33">
        <f t="shared" si="32"/>
        <v>0</v>
      </c>
      <c r="M402" s="32" t="str">
        <f t="shared" si="33"/>
        <v/>
      </c>
      <c r="N402" s="32" t="str">
        <f t="shared" si="34"/>
        <v/>
      </c>
    </row>
    <row r="403" spans="7:14">
      <c r="G403" s="31">
        <f>Sheet1!A401</f>
        <v>46125</v>
      </c>
      <c r="H403" s="32">
        <f>Sheet1!D401</f>
        <v>-2.3000000000000131</v>
      </c>
      <c r="I403" s="32">
        <f>Sheet1!E401</f>
        <v>-2.5000000000000355</v>
      </c>
      <c r="J403" s="33">
        <f t="shared" si="30"/>
        <v>0</v>
      </c>
      <c r="K403" s="33">
        <f t="shared" si="31"/>
        <v>0</v>
      </c>
      <c r="L403" s="33">
        <f t="shared" si="32"/>
        <v>0</v>
      </c>
      <c r="M403" s="32" t="str">
        <f t="shared" si="33"/>
        <v/>
      </c>
      <c r="N403" s="32" t="str">
        <f t="shared" si="34"/>
        <v/>
      </c>
    </row>
    <row r="404" spans="7:14">
      <c r="G404" s="31">
        <f>Sheet1!A402</f>
        <v>46126</v>
      </c>
      <c r="H404" s="32">
        <f>Sheet1!D402</f>
        <v>-2.8000000000000025</v>
      </c>
      <c r="I404" s="32">
        <f>Sheet1!E402</f>
        <v>-4.4999999999999929</v>
      </c>
      <c r="J404" s="33">
        <f t="shared" si="30"/>
        <v>0</v>
      </c>
      <c r="K404" s="33">
        <f t="shared" si="31"/>
        <v>0</v>
      </c>
      <c r="L404" s="33">
        <f t="shared" si="32"/>
        <v>0</v>
      </c>
      <c r="M404" s="32" t="str">
        <f t="shared" si="33"/>
        <v/>
      </c>
      <c r="N404" s="32" t="str">
        <f t="shared" si="34"/>
        <v/>
      </c>
    </row>
    <row r="405" spans="7:14">
      <c r="G405" s="31">
        <f>Sheet1!A403</f>
        <v>46127</v>
      </c>
      <c r="H405" s="32">
        <f>Sheet1!D403</f>
        <v>1.8000000000000238</v>
      </c>
      <c r="I405" s="32">
        <f>Sheet1!E403</f>
        <v>3.6000000000000476</v>
      </c>
      <c r="J405" s="33">
        <f t="shared" si="30"/>
        <v>0</v>
      </c>
      <c r="K405" s="33">
        <f t="shared" si="31"/>
        <v>0</v>
      </c>
      <c r="L405" s="33">
        <f t="shared" si="32"/>
        <v>0</v>
      </c>
      <c r="M405" s="32" t="str">
        <f t="shared" si="33"/>
        <v/>
      </c>
      <c r="N405" s="32" t="str">
        <f t="shared" si="34"/>
        <v/>
      </c>
    </row>
    <row r="406" spans="7:14">
      <c r="G406" s="31">
        <f>Sheet1!A404</f>
        <v>46128</v>
      </c>
      <c r="H406" s="32">
        <f>Sheet1!D404</f>
        <v>1.2999999999999901</v>
      </c>
      <c r="I406" s="32">
        <f>Sheet1!E404</f>
        <v>2.7999999999999581</v>
      </c>
      <c r="J406" s="33">
        <f t="shared" si="30"/>
        <v>0</v>
      </c>
      <c r="K406" s="33">
        <f t="shared" si="31"/>
        <v>0</v>
      </c>
      <c r="L406" s="33">
        <f t="shared" si="32"/>
        <v>0</v>
      </c>
      <c r="M406" s="32" t="str">
        <f t="shared" si="33"/>
        <v/>
      </c>
      <c r="N406" s="32" t="str">
        <f t="shared" si="34"/>
        <v/>
      </c>
    </row>
    <row r="407" spans="7:14">
      <c r="G407" s="31">
        <f>Sheet1!A405</f>
        <v>46129</v>
      </c>
      <c r="H407" s="32">
        <f>Sheet1!D405</f>
        <v>-6.899999999999995</v>
      </c>
      <c r="I407" s="32">
        <f>Sheet1!E405</f>
        <v>-6.2999999999999723</v>
      </c>
      <c r="J407" s="33">
        <f t="shared" si="30"/>
        <v>1</v>
      </c>
      <c r="K407" s="33">
        <f t="shared" si="31"/>
        <v>1</v>
      </c>
      <c r="L407" s="33">
        <f t="shared" si="32"/>
        <v>1</v>
      </c>
      <c r="M407" s="32">
        <f t="shared" si="33"/>
        <v>-6.899999999999995</v>
      </c>
      <c r="N407" s="32">
        <f t="shared" si="34"/>
        <v>-6.2999999999999723</v>
      </c>
    </row>
    <row r="408" spans="7:14">
      <c r="G408" s="31">
        <f>Sheet1!A406</f>
        <v>46132</v>
      </c>
      <c r="H408" s="32">
        <f>Sheet1!D406</f>
        <v>1.5000000000000124</v>
      </c>
      <c r="I408" s="32">
        <f>Sheet1!E406</f>
        <v>0.19999999999997797</v>
      </c>
      <c r="J408" s="33">
        <f t="shared" si="30"/>
        <v>0</v>
      </c>
      <c r="K408" s="33">
        <f t="shared" si="31"/>
        <v>0</v>
      </c>
      <c r="L408" s="33">
        <f t="shared" si="32"/>
        <v>0</v>
      </c>
      <c r="M408" s="32" t="str">
        <f t="shared" si="33"/>
        <v/>
      </c>
      <c r="N408" s="32" t="str">
        <f t="shared" si="34"/>
        <v/>
      </c>
    </row>
    <row r="409" spans="7:14">
      <c r="G409" s="31">
        <f>Sheet1!A407</f>
        <v>46133</v>
      </c>
      <c r="H409" s="32">
        <f>Sheet1!D407</f>
        <v>5.7999999999999829</v>
      </c>
      <c r="I409" s="32">
        <f>Sheet1!E407</f>
        <v>4.1000000000000369</v>
      </c>
      <c r="J409" s="33">
        <f t="shared" si="30"/>
        <v>1</v>
      </c>
      <c r="K409" s="33">
        <f t="shared" si="31"/>
        <v>0</v>
      </c>
      <c r="L409" s="33">
        <f t="shared" si="32"/>
        <v>0</v>
      </c>
      <c r="M409" s="32" t="str">
        <f t="shared" si="33"/>
        <v/>
      </c>
      <c r="N409" s="32" t="str">
        <f t="shared" si="34"/>
        <v/>
      </c>
    </row>
    <row r="410" spans="7:14">
      <c r="G410" s="31">
        <f>Sheet1!A408</f>
        <v>46134</v>
      </c>
      <c r="H410" s="32">
        <f>Sheet1!D408</f>
        <v>1.9000000000000128</v>
      </c>
      <c r="I410" s="32">
        <f>Sheet1!E408</f>
        <v>0.99999999999997868</v>
      </c>
      <c r="J410" s="33">
        <f t="shared" si="30"/>
        <v>0</v>
      </c>
      <c r="K410" s="33">
        <f t="shared" si="31"/>
        <v>0</v>
      </c>
      <c r="L410" s="33">
        <f t="shared" si="32"/>
        <v>0</v>
      </c>
      <c r="M410" s="32" t="str">
        <f t="shared" si="33"/>
        <v/>
      </c>
      <c r="N410" s="32" t="str">
        <f t="shared" si="34"/>
        <v/>
      </c>
    </row>
    <row r="411" spans="7:14">
      <c r="G411" s="31">
        <f>Sheet1!A409</f>
        <v>46135</v>
      </c>
      <c r="H411" s="32">
        <f>Sheet1!D409</f>
        <v>3.6000000000000032</v>
      </c>
      <c r="I411" s="32">
        <f>Sheet1!E409</f>
        <v>2.2999999999999687</v>
      </c>
      <c r="J411" s="33">
        <f t="shared" si="30"/>
        <v>0</v>
      </c>
      <c r="K411" s="33">
        <f t="shared" si="31"/>
        <v>0</v>
      </c>
      <c r="L411" s="33">
        <f t="shared" si="32"/>
        <v>0</v>
      </c>
      <c r="M411" s="32" t="str">
        <f t="shared" si="33"/>
        <v/>
      </c>
      <c r="N411" s="32" t="str">
        <f t="shared" si="34"/>
        <v/>
      </c>
    </row>
    <row r="412" spans="7:14">
      <c r="G412" s="31">
        <f>Sheet1!A410</f>
        <v>46136</v>
      </c>
      <c r="H412" s="32">
        <f>Sheet1!D410</f>
        <v>-5.7000000000000384</v>
      </c>
      <c r="I412" s="32">
        <f>Sheet1!E410</f>
        <v>-2.4000000000000021</v>
      </c>
      <c r="J412" s="33">
        <f t="shared" si="30"/>
        <v>1</v>
      </c>
      <c r="K412" s="33">
        <f t="shared" si="31"/>
        <v>0</v>
      </c>
      <c r="L412" s="33">
        <f t="shared" si="32"/>
        <v>0</v>
      </c>
      <c r="M412" s="32" t="str">
        <f t="shared" si="33"/>
        <v/>
      </c>
      <c r="N412" s="32" t="str">
        <f t="shared" si="34"/>
        <v/>
      </c>
    </row>
    <row r="413" spans="7:14">
      <c r="G413" s="31">
        <f>Sheet1!A411</f>
        <v>46139</v>
      </c>
      <c r="H413" s="32">
        <f>Sheet1!D411</f>
        <v>1.9000000000000128</v>
      </c>
      <c r="I413" s="32">
        <f>Sheet1!E411</f>
        <v>3.900000000000059</v>
      </c>
      <c r="J413" s="33">
        <f t="shared" si="30"/>
        <v>0</v>
      </c>
      <c r="K413" s="33">
        <f t="shared" si="31"/>
        <v>0</v>
      </c>
      <c r="L413" s="33">
        <f t="shared" si="32"/>
        <v>0</v>
      </c>
      <c r="M413" s="32" t="str">
        <f t="shared" si="33"/>
        <v/>
      </c>
      <c r="N413" s="32" t="str">
        <f t="shared" si="34"/>
        <v/>
      </c>
    </row>
    <row r="414" spans="7:14">
      <c r="G414" s="31">
        <f>Sheet1!A412</f>
        <v>46140</v>
      </c>
      <c r="H414" s="32">
        <f>Sheet1!D412</f>
        <v>3.8000000000000256</v>
      </c>
      <c r="I414" s="32">
        <f>Sheet1!E412</f>
        <v>0.60000000000002274</v>
      </c>
      <c r="J414" s="33">
        <f t="shared" si="30"/>
        <v>0</v>
      </c>
      <c r="K414" s="33">
        <f t="shared" si="31"/>
        <v>0</v>
      </c>
      <c r="L414" s="33">
        <f t="shared" si="32"/>
        <v>0</v>
      </c>
      <c r="M414" s="32" t="str">
        <f t="shared" si="33"/>
        <v/>
      </c>
      <c r="N414" s="32" t="str">
        <f t="shared" si="34"/>
        <v/>
      </c>
    </row>
    <row r="415" spans="7:14">
      <c r="G415" s="31">
        <f>Sheet1!A413</f>
        <v>46141</v>
      </c>
      <c r="H415" s="32">
        <f>Sheet1!D413</f>
        <v>11.299999999999999</v>
      </c>
      <c r="I415" s="32">
        <f>Sheet1!E413</f>
        <v>8.3999999999999631</v>
      </c>
      <c r="J415" s="33">
        <f t="shared" si="30"/>
        <v>1</v>
      </c>
      <c r="K415" s="33">
        <f t="shared" si="31"/>
        <v>1</v>
      </c>
      <c r="L415" s="33">
        <f t="shared" si="32"/>
        <v>1</v>
      </c>
      <c r="M415" s="32">
        <f t="shared" si="33"/>
        <v>11.299999999999999</v>
      </c>
      <c r="N415" s="32">
        <f t="shared" si="34"/>
        <v>8.3999999999999631</v>
      </c>
    </row>
    <row r="416" spans="7:14">
      <c r="G416" s="31">
        <f>Sheet1!A414</f>
        <v>46142</v>
      </c>
      <c r="H416" s="32">
        <f>Sheet1!D414</f>
        <v>-7.8000000000000291</v>
      </c>
      <c r="I416" s="32">
        <f>Sheet1!E414</f>
        <v>-5.9000000000000163</v>
      </c>
      <c r="J416" s="33">
        <f t="shared" si="30"/>
        <v>1</v>
      </c>
      <c r="K416" s="33">
        <f t="shared" si="31"/>
        <v>1</v>
      </c>
      <c r="L416" s="33">
        <f t="shared" si="32"/>
        <v>1</v>
      </c>
      <c r="M416" s="32">
        <f t="shared" si="33"/>
        <v>-7.8000000000000291</v>
      </c>
      <c r="N416" s="32">
        <f t="shared" si="34"/>
        <v>-5.9000000000000163</v>
      </c>
    </row>
    <row r="417" spans="7:14">
      <c r="G417" s="31">
        <f>Sheet1!A415</f>
        <v>46143</v>
      </c>
      <c r="H417" s="32">
        <f>Sheet1!D415</f>
        <v>0.80000000000000071</v>
      </c>
      <c r="I417" s="32">
        <f>Sheet1!E415</f>
        <v>-9.9999999999944578E-2</v>
      </c>
      <c r="J417" s="33">
        <f t="shared" si="30"/>
        <v>0</v>
      </c>
      <c r="K417" s="33">
        <f t="shared" si="31"/>
        <v>0</v>
      </c>
      <c r="L417" s="33">
        <f t="shared" si="32"/>
        <v>0</v>
      </c>
      <c r="M417" s="32" t="str">
        <f t="shared" si="33"/>
        <v/>
      </c>
      <c r="N417" s="32" t="str">
        <f t="shared" si="34"/>
        <v/>
      </c>
    </row>
    <row r="418" spans="7:14">
      <c r="G418" s="31">
        <f>Sheet1!A416</f>
        <v>46146</v>
      </c>
      <c r="H418" s="32">
        <f>Sheet1!D416</f>
        <v>7.4000000000000288</v>
      </c>
      <c r="I418" s="32">
        <f>Sheet1!E416</f>
        <v>6.7999999999999616</v>
      </c>
      <c r="J418" s="33">
        <f t="shared" si="30"/>
        <v>1</v>
      </c>
      <c r="K418" s="33">
        <f t="shared" si="31"/>
        <v>1</v>
      </c>
      <c r="L418" s="33">
        <f t="shared" si="32"/>
        <v>1</v>
      </c>
      <c r="M418" s="32">
        <f t="shared" si="33"/>
        <v>7.4000000000000288</v>
      </c>
      <c r="N418" s="32">
        <f t="shared" si="34"/>
        <v>6.7999999999999616</v>
      </c>
    </row>
    <row r="419" spans="7:14">
      <c r="G419" s="31">
        <f>Sheet1!A417</f>
        <v>46147</v>
      </c>
      <c r="H419" s="32">
        <f>Sheet1!D417</f>
        <v>-1.1000000000000121</v>
      </c>
      <c r="I419" s="32">
        <f>Sheet1!E417</f>
        <v>-1.4000000000000234</v>
      </c>
      <c r="J419" s="33">
        <f t="shared" si="30"/>
        <v>0</v>
      </c>
      <c r="K419" s="33">
        <f t="shared" si="31"/>
        <v>0</v>
      </c>
      <c r="L419" s="33">
        <f t="shared" si="32"/>
        <v>0</v>
      </c>
      <c r="M419" s="32" t="str">
        <f t="shared" si="33"/>
        <v/>
      </c>
      <c r="N419" s="32" t="str">
        <f t="shared" si="34"/>
        <v/>
      </c>
    </row>
    <row r="420" spans="7:14">
      <c r="G420" s="31">
        <f>Sheet1!A418</f>
        <v>46148</v>
      </c>
      <c r="H420" s="32">
        <f>Sheet1!D418</f>
        <v>-7.6999999999999957</v>
      </c>
      <c r="I420" s="32">
        <f>Sheet1!E418</f>
        <v>-7.5999999999999623</v>
      </c>
      <c r="J420" s="33">
        <f t="shared" si="30"/>
        <v>1</v>
      </c>
      <c r="K420" s="33">
        <f t="shared" si="31"/>
        <v>1</v>
      </c>
      <c r="L420" s="33">
        <f t="shared" si="32"/>
        <v>1</v>
      </c>
      <c r="M420" s="32">
        <f t="shared" si="33"/>
        <v>-7.6999999999999957</v>
      </c>
      <c r="N420" s="32">
        <f t="shared" si="34"/>
        <v>-7.5999999999999623</v>
      </c>
    </row>
    <row r="421" spans="7:14">
      <c r="G421" s="31">
        <f>Sheet1!A419</f>
        <v>46149</v>
      </c>
      <c r="H421" s="32">
        <f>Sheet1!D419</f>
        <v>4.5999999999999819</v>
      </c>
      <c r="I421" s="32">
        <f>Sheet1!E419</f>
        <v>3.7999999999999368</v>
      </c>
      <c r="J421" s="33">
        <f t="shared" si="30"/>
        <v>0</v>
      </c>
      <c r="K421" s="33">
        <f t="shared" si="31"/>
        <v>0</v>
      </c>
      <c r="L421" s="33">
        <f t="shared" si="32"/>
        <v>0</v>
      </c>
      <c r="M421" s="32" t="str">
        <f t="shared" si="33"/>
        <v/>
      </c>
      <c r="N421" s="32" t="str">
        <f t="shared" si="34"/>
        <v/>
      </c>
    </row>
    <row r="422" spans="7:14">
      <c r="G422" s="31">
        <f>Sheet1!A420</f>
        <v>46150</v>
      </c>
      <c r="H422" s="32">
        <f>Sheet1!D420</f>
        <v>-2.5999999999999801</v>
      </c>
      <c r="I422" s="32">
        <f>Sheet1!E420</f>
        <v>-3.199999999999914</v>
      </c>
      <c r="J422" s="33">
        <f t="shared" si="30"/>
        <v>0</v>
      </c>
      <c r="K422" s="33">
        <f t="shared" si="31"/>
        <v>0</v>
      </c>
      <c r="L422" s="33">
        <f t="shared" si="32"/>
        <v>0</v>
      </c>
      <c r="M422" s="32" t="str">
        <f t="shared" si="33"/>
        <v/>
      </c>
      <c r="N422" s="32" t="str">
        <f t="shared" si="34"/>
        <v/>
      </c>
    </row>
    <row r="423" spans="7:14">
      <c r="G423" s="31">
        <f>Sheet1!A421</f>
        <v>46153</v>
      </c>
      <c r="H423" s="32">
        <f>Sheet1!D421</f>
        <v>6.899999999999995</v>
      </c>
      <c r="I423" s="32">
        <f>Sheet1!E421</f>
        <v>5.8999999999999275</v>
      </c>
      <c r="J423" s="33">
        <f t="shared" si="30"/>
        <v>1</v>
      </c>
      <c r="K423" s="33">
        <f t="shared" si="31"/>
        <v>1</v>
      </c>
      <c r="L423" s="33">
        <f t="shared" si="32"/>
        <v>1</v>
      </c>
      <c r="M423" s="32">
        <f t="shared" si="33"/>
        <v>6.899999999999995</v>
      </c>
      <c r="N423" s="32">
        <f t="shared" si="34"/>
        <v>5.8999999999999275</v>
      </c>
    </row>
    <row r="424" spans="7:14">
      <c r="G424" s="31">
        <f>Sheet1!A422</f>
        <v>46154</v>
      </c>
      <c r="H424" s="32">
        <f>Sheet1!D422</f>
        <v>3.6999999999999922</v>
      </c>
      <c r="I424" s="32">
        <f>Sheet1!E422</f>
        <v>4.9000000000000377</v>
      </c>
      <c r="J424" s="33">
        <f t="shared" si="30"/>
        <v>0</v>
      </c>
      <c r="K424" s="33">
        <f t="shared" si="31"/>
        <v>0</v>
      </c>
      <c r="L424" s="33">
        <f t="shared" si="32"/>
        <v>0</v>
      </c>
      <c r="M424" s="32" t="str">
        <f t="shared" si="33"/>
        <v/>
      </c>
      <c r="N424" s="32" t="str">
        <f t="shared" si="34"/>
        <v/>
      </c>
    </row>
    <row r="425" spans="7:14">
      <c r="G425" s="31">
        <f>Sheet1!A423</f>
        <v>46155</v>
      </c>
      <c r="H425" s="32">
        <f>Sheet1!D423</f>
        <v>-1.1000000000000121</v>
      </c>
      <c r="I425" s="32">
        <f>Sheet1!E423</f>
        <v>0.60000000000002274</v>
      </c>
      <c r="J425" s="33">
        <f t="shared" si="30"/>
        <v>0</v>
      </c>
      <c r="K425" s="33">
        <f t="shared" si="31"/>
        <v>0</v>
      </c>
      <c r="L425" s="33">
        <f t="shared" si="32"/>
        <v>0</v>
      </c>
      <c r="M425" s="32" t="str">
        <f t="shared" si="33"/>
        <v/>
      </c>
      <c r="N425" s="32" t="str">
        <f t="shared" si="34"/>
        <v/>
      </c>
    </row>
    <row r="426" spans="7:14">
      <c r="G426" s="31">
        <f>Sheet1!A424</f>
        <v>46156</v>
      </c>
      <c r="H426" s="32">
        <f>Sheet1!D424</f>
        <v>3.8999999999999702</v>
      </c>
      <c r="I426" s="32">
        <f>Sheet1!E424</f>
        <v>1.3999999999999346</v>
      </c>
      <c r="J426" s="33">
        <f t="shared" si="30"/>
        <v>0</v>
      </c>
      <c r="K426" s="33">
        <f t="shared" si="31"/>
        <v>0</v>
      </c>
      <c r="L426" s="33">
        <f t="shared" si="32"/>
        <v>0</v>
      </c>
      <c r="M426" s="32" t="str">
        <f t="shared" si="33"/>
        <v/>
      </c>
      <c r="N426" s="32" t="str">
        <f t="shared" si="34"/>
        <v/>
      </c>
    </row>
    <row r="427" spans="7:14">
      <c r="G427" s="31">
        <f>Sheet1!A425</f>
        <v>46157</v>
      </c>
      <c r="H427" s="32">
        <f>Sheet1!D425</f>
        <v>5.200000000000049</v>
      </c>
      <c r="I427" s="32">
        <f>Sheet1!E425</f>
        <v>11.100000000000065</v>
      </c>
      <c r="J427" s="33">
        <f t="shared" si="30"/>
        <v>1</v>
      </c>
      <c r="K427" s="33">
        <f t="shared" si="31"/>
        <v>1</v>
      </c>
      <c r="L427" s="33">
        <f t="shared" si="32"/>
        <v>1</v>
      </c>
      <c r="M427" s="32">
        <f t="shared" si="33"/>
        <v>5.200000000000049</v>
      </c>
      <c r="N427" s="32">
        <f t="shared" si="34"/>
        <v>11.100000000000065</v>
      </c>
    </row>
    <row r="428" spans="7:14">
      <c r="G428" s="31">
        <f>Sheet1!A426</f>
        <v>46160</v>
      </c>
      <c r="H428" s="32">
        <f>Sheet1!D426</f>
        <v>-2.5999999999999801</v>
      </c>
      <c r="I428" s="32">
        <f>Sheet1!E426</f>
        <v>-0.60000000000002274</v>
      </c>
      <c r="J428" s="33">
        <f t="shared" si="30"/>
        <v>0</v>
      </c>
      <c r="K428" s="33">
        <f t="shared" si="31"/>
        <v>0</v>
      </c>
      <c r="L428" s="33">
        <f t="shared" si="32"/>
        <v>0</v>
      </c>
      <c r="M428" s="32" t="str">
        <f t="shared" si="33"/>
        <v/>
      </c>
      <c r="N428" s="32" t="str">
        <f t="shared" si="34"/>
        <v/>
      </c>
    </row>
    <row r="429" spans="7:14">
      <c r="G429" s="31">
        <f>Sheet1!A427</f>
        <v>46161</v>
      </c>
      <c r="H429" s="32">
        <f>Sheet1!D427</f>
        <v>7.3999999999999844</v>
      </c>
      <c r="I429" s="32">
        <f>Sheet1!E427</f>
        <v>7.8999999999999737</v>
      </c>
      <c r="J429" s="33">
        <f t="shared" si="30"/>
        <v>1</v>
      </c>
      <c r="K429" s="33">
        <f t="shared" si="31"/>
        <v>1</v>
      </c>
      <c r="L429" s="33">
        <f t="shared" si="32"/>
        <v>1</v>
      </c>
      <c r="M429" s="32">
        <f t="shared" si="33"/>
        <v>7.3999999999999844</v>
      </c>
      <c r="N429" s="32">
        <f t="shared" si="34"/>
        <v>7.8999999999999737</v>
      </c>
    </row>
    <row r="430" spans="7:14">
      <c r="G430" s="31">
        <f>Sheet1!A428</f>
        <v>46162</v>
      </c>
      <c r="H430" s="32">
        <f>Sheet1!D428</f>
        <v>-6.4000000000000057</v>
      </c>
      <c r="I430" s="32">
        <f>Sheet1!E428</f>
        <v>-8.0999999999999517</v>
      </c>
      <c r="J430" s="33">
        <f t="shared" si="30"/>
        <v>1</v>
      </c>
      <c r="K430" s="33">
        <f t="shared" si="31"/>
        <v>1</v>
      </c>
      <c r="L430" s="33">
        <f t="shared" si="32"/>
        <v>1</v>
      </c>
      <c r="M430" s="32">
        <f t="shared" si="33"/>
        <v>-6.4000000000000057</v>
      </c>
      <c r="N430" s="32">
        <f t="shared" si="34"/>
        <v>-8.0999999999999517</v>
      </c>
    </row>
    <row r="431" spans="7:14">
      <c r="G431" s="31">
        <f>Sheet1!A429</f>
        <v>46163</v>
      </c>
      <c r="H431" s="32">
        <f>Sheet1!D429</f>
        <v>2.7999999999999581</v>
      </c>
      <c r="I431" s="32">
        <f>Sheet1!E429</f>
        <v>-1.4000000000000234</v>
      </c>
      <c r="J431" s="33">
        <f t="shared" si="30"/>
        <v>0</v>
      </c>
      <c r="K431" s="33">
        <f t="shared" si="31"/>
        <v>0</v>
      </c>
      <c r="L431" s="33">
        <f t="shared" si="32"/>
        <v>0</v>
      </c>
      <c r="M431" s="32" t="str">
        <f t="shared" si="33"/>
        <v/>
      </c>
      <c r="N431" s="32" t="str">
        <f t="shared" si="34"/>
        <v/>
      </c>
    </row>
    <row r="432" spans="7:14">
      <c r="G432" s="31">
        <f>Sheet1!A430</f>
        <v>46164</v>
      </c>
      <c r="H432" s="32">
        <f>Sheet1!D430</f>
        <v>3.900000000000059</v>
      </c>
      <c r="I432" s="32">
        <f>Sheet1!E430</f>
        <v>-1.2999999999999901</v>
      </c>
      <c r="J432" s="33">
        <f t="shared" si="30"/>
        <v>0</v>
      </c>
      <c r="K432" s="33">
        <f t="shared" si="31"/>
        <v>0</v>
      </c>
      <c r="L432" s="33">
        <f t="shared" si="32"/>
        <v>0</v>
      </c>
      <c r="M432" s="32" t="str">
        <f t="shared" si="33"/>
        <v/>
      </c>
      <c r="N432" s="32" t="str">
        <f t="shared" si="34"/>
        <v/>
      </c>
    </row>
    <row r="433" spans="7:14">
      <c r="G433" s="31">
        <f>Sheet1!A431</f>
        <v>46167</v>
      </c>
      <c r="H433" s="32">
        <f>Sheet1!D431</f>
        <v>0</v>
      </c>
      <c r="I433" s="32">
        <f>Sheet1!E431</f>
        <v>0</v>
      </c>
      <c r="J433" s="33">
        <f t="shared" si="30"/>
        <v>0</v>
      </c>
      <c r="K433" s="33">
        <f t="shared" si="31"/>
        <v>0</v>
      </c>
      <c r="L433" s="33">
        <f t="shared" si="32"/>
        <v>0</v>
      </c>
      <c r="M433" s="32" t="str">
        <f t="shared" si="33"/>
        <v/>
      </c>
      <c r="N433" s="32" t="str">
        <f t="shared" si="34"/>
        <v/>
      </c>
    </row>
    <row r="434" spans="7:14">
      <c r="G434" s="31">
        <f>Sheet1!A432</f>
        <v>46168</v>
      </c>
      <c r="H434" s="32">
        <f>Sheet1!D432</f>
        <v>-8.9999999999999858</v>
      </c>
      <c r="I434" s="32">
        <f>Sheet1!E432</f>
        <v>-7.3000000000000398</v>
      </c>
      <c r="J434" s="33">
        <f t="shared" si="30"/>
        <v>1</v>
      </c>
      <c r="K434" s="33">
        <f t="shared" si="31"/>
        <v>1</v>
      </c>
      <c r="L434" s="33">
        <f t="shared" si="32"/>
        <v>1</v>
      </c>
      <c r="M434" s="32">
        <f t="shared" si="33"/>
        <v>-8.9999999999999858</v>
      </c>
      <c r="N434" s="32">
        <f t="shared" si="34"/>
        <v>-7.3000000000000398</v>
      </c>
    </row>
    <row r="435" spans="7:14">
      <c r="G435" s="31">
        <f>Sheet1!A433</f>
        <v>46169</v>
      </c>
      <c r="H435" s="32">
        <f>Sheet1!D433</f>
        <v>9.9999999999944578E-2</v>
      </c>
      <c r="I435" s="32">
        <f>Sheet1!E433</f>
        <v>-0.19999999999997797</v>
      </c>
      <c r="J435" s="33">
        <f t="shared" si="30"/>
        <v>0</v>
      </c>
      <c r="K435" s="33">
        <f t="shared" si="31"/>
        <v>0</v>
      </c>
      <c r="L435" s="33">
        <f t="shared" si="32"/>
        <v>0</v>
      </c>
      <c r="M435" s="32" t="str">
        <f t="shared" si="33"/>
        <v/>
      </c>
      <c r="N435" s="32" t="str">
        <f t="shared" si="34"/>
        <v/>
      </c>
    </row>
    <row r="436" spans="7:14">
      <c r="G436" s="31">
        <f>Sheet1!A434</f>
        <v>46170</v>
      </c>
      <c r="H436" s="32">
        <f>Sheet1!D434</f>
        <v>-1.1000000000000121</v>
      </c>
      <c r="I436" s="32">
        <f>Sheet1!E434</f>
        <v>-3.5999999999999588</v>
      </c>
      <c r="J436" s="33">
        <f t="shared" si="30"/>
        <v>0</v>
      </c>
      <c r="K436" s="33">
        <f t="shared" si="31"/>
        <v>0</v>
      </c>
      <c r="L436" s="33">
        <f t="shared" si="32"/>
        <v>0</v>
      </c>
      <c r="M436" s="32" t="str">
        <f t="shared" si="33"/>
        <v/>
      </c>
      <c r="N436" s="32" t="str">
        <f t="shared" si="34"/>
        <v/>
      </c>
    </row>
    <row r="437" spans="7:14">
      <c r="G437" s="31">
        <f>Sheet1!A435</f>
        <v>46171</v>
      </c>
      <c r="H437" s="32">
        <f>Sheet1!D435</f>
        <v>-1.7999999999999794</v>
      </c>
      <c r="I437" s="32">
        <f>Sheet1!E435</f>
        <v>-1.1000000000000121</v>
      </c>
      <c r="J437" s="33">
        <f t="shared" si="30"/>
        <v>0</v>
      </c>
      <c r="K437" s="33">
        <f t="shared" si="31"/>
        <v>0</v>
      </c>
      <c r="L437" s="33">
        <f t="shared" si="32"/>
        <v>0</v>
      </c>
      <c r="M437" s="32" t="str">
        <f t="shared" si="33"/>
        <v/>
      </c>
      <c r="N437" s="32" t="str">
        <f t="shared" si="34"/>
        <v/>
      </c>
    </row>
    <row r="438" spans="7:14">
      <c r="G438" s="31">
        <f>Sheet1!A436</f>
        <v>46174</v>
      </c>
      <c r="H438" s="32">
        <f>Sheet1!D436</f>
        <v>2.8999999999999915</v>
      </c>
      <c r="I438" s="32">
        <f>Sheet1!E436</f>
        <v>1.699999999999946</v>
      </c>
      <c r="J438" s="33">
        <f t="shared" si="30"/>
        <v>0</v>
      </c>
      <c r="K438" s="33">
        <f t="shared" si="31"/>
        <v>0</v>
      </c>
      <c r="L438" s="33">
        <f t="shared" si="32"/>
        <v>0</v>
      </c>
      <c r="M438" s="32" t="str">
        <f t="shared" si="33"/>
        <v/>
      </c>
      <c r="N438" s="32" t="str">
        <f t="shared" si="34"/>
        <v/>
      </c>
    </row>
    <row r="439" spans="7:14">
      <c r="G439" s="31">
        <f>Sheet1!A437</f>
        <v>46175</v>
      </c>
      <c r="H439" s="32">
        <f>Sheet1!D437</f>
        <v>0.99999999999997868</v>
      </c>
      <c r="I439" s="32">
        <f>Sheet1!E437</f>
        <v>-0.99999999999997868</v>
      </c>
      <c r="J439" s="33">
        <f t="shared" si="30"/>
        <v>0</v>
      </c>
      <c r="K439" s="33">
        <f t="shared" si="31"/>
        <v>0</v>
      </c>
      <c r="L439" s="33">
        <f t="shared" si="32"/>
        <v>0</v>
      </c>
      <c r="M439" s="32" t="str">
        <f t="shared" si="33"/>
        <v/>
      </c>
      <c r="N439" s="32" t="str">
        <f t="shared" si="34"/>
        <v/>
      </c>
    </row>
    <row r="440" spans="7:14">
      <c r="G440" s="31">
        <f>Sheet1!A438</f>
        <v>46176</v>
      </c>
      <c r="H440" s="32">
        <f>Sheet1!D438</f>
        <v>3.900000000000059</v>
      </c>
      <c r="I440" s="32">
        <f>Sheet1!E438</f>
        <v>5.200000000000049</v>
      </c>
      <c r="J440" s="33">
        <f t="shared" si="30"/>
        <v>0</v>
      </c>
      <c r="K440" s="33">
        <f t="shared" si="31"/>
        <v>1</v>
      </c>
      <c r="L440" s="33">
        <f t="shared" si="32"/>
        <v>0</v>
      </c>
      <c r="M440" s="32" t="str">
        <f t="shared" si="33"/>
        <v/>
      </c>
      <c r="N440" s="32" t="str">
        <f t="shared" si="34"/>
        <v/>
      </c>
    </row>
    <row r="441" spans="7:14">
      <c r="G441" s="31">
        <f>Sheet1!A439</f>
        <v>46177</v>
      </c>
      <c r="H441" s="32">
        <f>Sheet1!D439</f>
        <v>-3.8000000000000256</v>
      </c>
      <c r="I441" s="32">
        <f>Sheet1!E439</f>
        <v>-2.1000000000000796</v>
      </c>
      <c r="J441" s="33">
        <f t="shared" si="30"/>
        <v>0</v>
      </c>
      <c r="K441" s="33">
        <f t="shared" si="31"/>
        <v>0</v>
      </c>
      <c r="L441" s="33">
        <f t="shared" si="32"/>
        <v>0</v>
      </c>
      <c r="M441" s="32" t="str">
        <f t="shared" si="33"/>
        <v/>
      </c>
      <c r="N441" s="32" t="str">
        <f t="shared" si="34"/>
        <v/>
      </c>
    </row>
    <row r="442" spans="7:14">
      <c r="G442" s="31">
        <f>Sheet1!A440</f>
        <v>46178</v>
      </c>
      <c r="H442" s="32">
        <f>Sheet1!D440</f>
        <v>10.299999999999976</v>
      </c>
      <c r="I442" s="32">
        <f>Sheet1!E440</f>
        <v>5.600000000000005</v>
      </c>
      <c r="J442" s="33">
        <f t="shared" si="30"/>
        <v>1</v>
      </c>
      <c r="K442" s="33">
        <f t="shared" si="31"/>
        <v>1</v>
      </c>
      <c r="L442" s="33">
        <f t="shared" si="32"/>
        <v>1</v>
      </c>
      <c r="M442" s="32">
        <f t="shared" si="33"/>
        <v>10.299999999999976</v>
      </c>
      <c r="N442" s="32">
        <f t="shared" si="34"/>
        <v>5.600000000000005</v>
      </c>
    </row>
    <row r="443" spans="7:14">
      <c r="G443" s="31">
        <f>Sheet1!A441</f>
        <v>46181</v>
      </c>
      <c r="H443" s="32">
        <f>Sheet1!D441</f>
        <v>1.6000000000000014</v>
      </c>
      <c r="I443" s="32">
        <f>Sheet1!E441</f>
        <v>3.3000000000000362</v>
      </c>
      <c r="J443" s="33">
        <f t="shared" si="30"/>
        <v>0</v>
      </c>
      <c r="K443" s="33">
        <f t="shared" si="31"/>
        <v>0</v>
      </c>
      <c r="L443" s="33">
        <f t="shared" si="32"/>
        <v>0</v>
      </c>
      <c r="M443" s="32" t="str">
        <f t="shared" si="33"/>
        <v/>
      </c>
      <c r="N443" s="32" t="str">
        <f t="shared" si="34"/>
        <v/>
      </c>
    </row>
    <row r="444" spans="7:14">
      <c r="G444" s="31">
        <f>Sheet1!A442</f>
        <v>46182</v>
      </c>
      <c r="H444" s="32">
        <f>Sheet1!D442</f>
        <v>-4.4999999999999929</v>
      </c>
      <c r="I444" s="32">
        <f>Sheet1!E442</f>
        <v>-4.6000000000000263</v>
      </c>
      <c r="J444" s="33">
        <f t="shared" si="30"/>
        <v>0</v>
      </c>
      <c r="K444" s="33">
        <f t="shared" si="31"/>
        <v>1</v>
      </c>
      <c r="L444" s="33">
        <f t="shared" si="32"/>
        <v>0</v>
      </c>
      <c r="M444" s="32" t="str">
        <f t="shared" si="33"/>
        <v/>
      </c>
      <c r="N444" s="32" t="str">
        <f t="shared" si="34"/>
        <v/>
      </c>
    </row>
    <row r="445" spans="7:14">
      <c r="G445" s="31">
        <f>Sheet1!A443</f>
        <v>46183</v>
      </c>
      <c r="H445" s="32">
        <f>Sheet1!D443</f>
        <v>2.5999999999999801</v>
      </c>
      <c r="I445" s="32">
        <f>Sheet1!E443</f>
        <v>3.5000000000000142</v>
      </c>
      <c r="J445" s="33">
        <f t="shared" si="30"/>
        <v>0</v>
      </c>
      <c r="K445" s="33">
        <f t="shared" si="31"/>
        <v>0</v>
      </c>
      <c r="L445" s="33">
        <f t="shared" si="32"/>
        <v>0</v>
      </c>
      <c r="M445" s="32" t="str">
        <f t="shared" si="33"/>
        <v/>
      </c>
      <c r="N445" s="32" t="str">
        <f t="shared" si="34"/>
        <v/>
      </c>
    </row>
    <row r="446" spans="7:14">
      <c r="G446" s="31">
        <f>Sheet1!A444</f>
        <v>46184</v>
      </c>
      <c r="H446" s="32">
        <f>Sheet1!D444</f>
        <v>-8.1999999999999851</v>
      </c>
      <c r="I446" s="32">
        <f>Sheet1!E444</f>
        <v>-9.1000000000000192</v>
      </c>
      <c r="J446" s="33">
        <f t="shared" si="30"/>
        <v>1</v>
      </c>
      <c r="K446" s="33">
        <f t="shared" si="31"/>
        <v>1</v>
      </c>
      <c r="L446" s="33">
        <f t="shared" si="32"/>
        <v>1</v>
      </c>
      <c r="M446" s="32">
        <f t="shared" si="33"/>
        <v>-8.1999999999999851</v>
      </c>
      <c r="N446" s="32">
        <f t="shared" si="34"/>
        <v>-9.1000000000000192</v>
      </c>
    </row>
    <row r="447" spans="7:14">
      <c r="G447" s="31">
        <f>Sheet1!A445</f>
        <v>46185</v>
      </c>
      <c r="H447" s="32">
        <f>Sheet1!D445</f>
        <v>1.9000000000000128</v>
      </c>
      <c r="I447" s="32">
        <f>Sheet1!E445</f>
        <v>1.9000000000000128</v>
      </c>
      <c r="J447" s="33">
        <f t="shared" si="30"/>
        <v>0</v>
      </c>
      <c r="K447" s="33">
        <f t="shared" si="31"/>
        <v>0</v>
      </c>
      <c r="L447" s="33">
        <f t="shared" si="32"/>
        <v>0</v>
      </c>
      <c r="M447" s="32" t="str">
        <f t="shared" si="33"/>
        <v/>
      </c>
      <c r="N447" s="32" t="str">
        <f t="shared" si="34"/>
        <v/>
      </c>
    </row>
    <row r="448" spans="7:14">
      <c r="G448" s="31">
        <f>Sheet1!A446</f>
        <v>46188</v>
      </c>
      <c r="H448" s="32">
        <f>Sheet1!D446</f>
        <v>-1.2999999999999901</v>
      </c>
      <c r="I448" s="32">
        <f>Sheet1!E446</f>
        <v>-0.60000000000002274</v>
      </c>
      <c r="J448" s="33">
        <f t="shared" si="30"/>
        <v>0</v>
      </c>
      <c r="K448" s="33">
        <f t="shared" si="31"/>
        <v>0</v>
      </c>
      <c r="L448" s="33">
        <f t="shared" si="32"/>
        <v>0</v>
      </c>
      <c r="M448" s="32" t="str">
        <f t="shared" si="33"/>
        <v/>
      </c>
      <c r="N448" s="32" t="str">
        <f t="shared" si="34"/>
        <v/>
      </c>
    </row>
    <row r="449" spans="7:14">
      <c r="G449" s="31">
        <f>Sheet1!A447</f>
        <v>46189</v>
      </c>
      <c r="H449" s="32">
        <f>Sheet1!D447</f>
        <v>-1.4000000000000234</v>
      </c>
      <c r="I449" s="32">
        <f>Sheet1!E447</f>
        <v>-3.4999999999999254</v>
      </c>
      <c r="J449" s="33">
        <f t="shared" si="30"/>
        <v>0</v>
      </c>
      <c r="K449" s="33">
        <f t="shared" si="31"/>
        <v>0</v>
      </c>
      <c r="L449" s="33">
        <f t="shared" si="32"/>
        <v>0</v>
      </c>
      <c r="M449" s="32" t="str">
        <f t="shared" si="33"/>
        <v/>
      </c>
      <c r="N449" s="32" t="str">
        <f t="shared" si="34"/>
        <v/>
      </c>
    </row>
    <row r="450" spans="7:14">
      <c r="G450" s="31">
        <f>Sheet1!A448</f>
        <v>46190</v>
      </c>
      <c r="H450" s="32">
        <f>Sheet1!D448</f>
        <v>13.100000000000023</v>
      </c>
      <c r="I450" s="32">
        <f>Sheet1!E448</f>
        <v>4.8999999999999488</v>
      </c>
      <c r="J450" s="33">
        <f t="shared" si="30"/>
        <v>1</v>
      </c>
      <c r="K450" s="33">
        <f t="shared" si="31"/>
        <v>0</v>
      </c>
      <c r="L450" s="33">
        <f t="shared" si="32"/>
        <v>0</v>
      </c>
      <c r="M450" s="32" t="str">
        <f t="shared" si="33"/>
        <v/>
      </c>
      <c r="N450" s="32" t="str">
        <f t="shared" si="34"/>
        <v/>
      </c>
    </row>
    <row r="451" spans="7:14">
      <c r="G451" s="31">
        <f>Sheet1!A449</f>
        <v>46191</v>
      </c>
      <c r="H451" s="32">
        <f>Sheet1!D449</f>
        <v>-0.60000000000002274</v>
      </c>
      <c r="I451" s="32">
        <f>Sheet1!E449</f>
        <v>-3.3999999999999808</v>
      </c>
      <c r="J451" s="33">
        <f t="shared" si="30"/>
        <v>0</v>
      </c>
      <c r="K451" s="33">
        <f t="shared" si="31"/>
        <v>0</v>
      </c>
      <c r="L451" s="33">
        <f t="shared" si="32"/>
        <v>0</v>
      </c>
      <c r="M451" s="32" t="str">
        <f t="shared" si="33"/>
        <v/>
      </c>
      <c r="N451" s="32" t="str">
        <f t="shared" si="34"/>
        <v/>
      </c>
    </row>
    <row r="452" spans="7:14">
      <c r="G452" s="31">
        <f>Sheet1!A450</f>
        <v>46192</v>
      </c>
      <c r="H452" s="32">
        <f>Sheet1!D450</f>
        <v>0</v>
      </c>
      <c r="I452" s="32">
        <f>Sheet1!E450</f>
        <v>0</v>
      </c>
      <c r="J452" s="33">
        <f t="shared" si="30"/>
        <v>0</v>
      </c>
      <c r="K452" s="33">
        <f t="shared" si="31"/>
        <v>0</v>
      </c>
      <c r="L452" s="33">
        <f t="shared" si="32"/>
        <v>0</v>
      </c>
      <c r="M452" s="32" t="str">
        <f t="shared" si="33"/>
        <v/>
      </c>
      <c r="N452" s="32" t="str">
        <f t="shared" si="34"/>
        <v/>
      </c>
    </row>
    <row r="453" spans="7:14">
      <c r="G453" s="31">
        <f>Sheet1!A451</f>
        <v>46195</v>
      </c>
      <c r="H453" s="32">
        <f>Sheet1!D451</f>
        <v>4.8000000000000043</v>
      </c>
      <c r="I453" s="32">
        <f>Sheet1!E451</f>
        <v>5.4999999999999716</v>
      </c>
      <c r="J453" s="33">
        <f t="shared" ref="J453:J516" si="35">IF(ABS(H453-$B$6)&gt;$B$7,1,0)</f>
        <v>0</v>
      </c>
      <c r="K453" s="33">
        <f t="shared" ref="K453:K516" si="36">IF(ABS(I453-$C$6)&gt;$C$7,1,0)</f>
        <v>1</v>
      </c>
      <c r="L453" s="33">
        <f t="shared" ref="L453:L516" si="37">J453*K453</f>
        <v>0</v>
      </c>
      <c r="M453" s="32" t="str">
        <f t="shared" ref="M453:M516" si="38">IF(L453=1,H453,"")</f>
        <v/>
      </c>
      <c r="N453" s="32" t="str">
        <f t="shared" ref="N453:N516" si="39">IF(L453=1,I453,"")</f>
        <v/>
      </c>
    </row>
    <row r="454" spans="7:14">
      <c r="G454" s="31">
        <f>Sheet1!A452</f>
        <v>46196</v>
      </c>
      <c r="H454" s="32">
        <f>Sheet1!D452</f>
        <v>-2.8999999999999915</v>
      </c>
      <c r="I454" s="32">
        <f>Sheet1!E452</f>
        <v>-1.1999999999999567</v>
      </c>
      <c r="J454" s="33">
        <f t="shared" si="35"/>
        <v>0</v>
      </c>
      <c r="K454" s="33">
        <f t="shared" si="36"/>
        <v>0</v>
      </c>
      <c r="L454" s="33">
        <f t="shared" si="37"/>
        <v>0</v>
      </c>
      <c r="M454" s="32" t="str">
        <f t="shared" si="38"/>
        <v/>
      </c>
      <c r="N454" s="32" t="str">
        <f t="shared" si="39"/>
        <v/>
      </c>
    </row>
    <row r="455" spans="7:14">
      <c r="G455" s="31">
        <f>Sheet1!A453</f>
        <v>46197</v>
      </c>
      <c r="H455" s="32">
        <f>Sheet1!D453</f>
        <v>-5.1000000000000156</v>
      </c>
      <c r="I455" s="32">
        <f>Sheet1!E453</f>
        <v>-10.500000000000043</v>
      </c>
      <c r="J455" s="33">
        <f t="shared" si="35"/>
        <v>1</v>
      </c>
      <c r="K455" s="33">
        <f t="shared" si="36"/>
        <v>1</v>
      </c>
      <c r="L455" s="33">
        <f t="shared" si="37"/>
        <v>1</v>
      </c>
      <c r="M455" s="32">
        <f t="shared" si="38"/>
        <v>-5.1000000000000156</v>
      </c>
      <c r="N455" s="32">
        <f t="shared" si="39"/>
        <v>-10.500000000000043</v>
      </c>
    </row>
    <row r="456" spans="7:14">
      <c r="G456" s="31">
        <f>Sheet1!A454</f>
        <v>46198</v>
      </c>
      <c r="H456" s="32">
        <f>Sheet1!D454</f>
        <v>-2.4000000000000021</v>
      </c>
      <c r="I456" s="32">
        <f>Sheet1!E454</f>
        <v>0.1000000000000334</v>
      </c>
      <c r="J456" s="33">
        <f t="shared" si="35"/>
        <v>0</v>
      </c>
      <c r="K456" s="33">
        <f t="shared" si="36"/>
        <v>0</v>
      </c>
      <c r="L456" s="33">
        <f t="shared" si="37"/>
        <v>0</v>
      </c>
      <c r="M456" s="32" t="str">
        <f t="shared" si="38"/>
        <v/>
      </c>
      <c r="N456" s="32" t="str">
        <f t="shared" si="39"/>
        <v/>
      </c>
    </row>
    <row r="457" spans="7:14">
      <c r="G457" s="31">
        <f>Sheet1!A455</f>
        <v>46199</v>
      </c>
      <c r="H457" s="32">
        <f>Sheet1!D455</f>
        <v>-3.0999999999999694</v>
      </c>
      <c r="I457" s="32">
        <f>Sheet1!E455</f>
        <v>-2.2999999999999687</v>
      </c>
      <c r="J457" s="33">
        <f t="shared" si="35"/>
        <v>0</v>
      </c>
      <c r="K457" s="33">
        <f t="shared" si="36"/>
        <v>0</v>
      </c>
      <c r="L457" s="33">
        <f t="shared" si="37"/>
        <v>0</v>
      </c>
      <c r="M457" s="32" t="str">
        <f t="shared" si="38"/>
        <v/>
      </c>
      <c r="N457" s="32" t="str">
        <f t="shared" si="39"/>
        <v/>
      </c>
    </row>
    <row r="458" spans="7:14">
      <c r="G458" s="31">
        <f>Sheet1!A456</f>
        <v>46202</v>
      </c>
      <c r="H458" s="32">
        <f>Sheet1!D456</f>
        <v>1.4000000000000234</v>
      </c>
      <c r="I458" s="32">
        <f>Sheet1!E456</f>
        <v>0.49999999999998934</v>
      </c>
      <c r="J458" s="33">
        <f t="shared" si="35"/>
        <v>0</v>
      </c>
      <c r="K458" s="33">
        <f t="shared" si="36"/>
        <v>0</v>
      </c>
      <c r="L458" s="33">
        <f t="shared" si="37"/>
        <v>0</v>
      </c>
      <c r="M458" s="32" t="str">
        <f t="shared" si="38"/>
        <v/>
      </c>
      <c r="N458" s="32" t="str">
        <f t="shared" si="39"/>
        <v/>
      </c>
    </row>
    <row r="459" spans="7:14">
      <c r="G459" s="31">
        <f>Sheet1!A457</f>
        <v>46203</v>
      </c>
      <c r="H459" s="32">
        <f>Sheet1!D457</f>
        <v>6.7999999999999616</v>
      </c>
      <c r="I459" s="32">
        <f>Sheet1!E457</f>
        <v>8.9999999999999858</v>
      </c>
      <c r="J459" s="33">
        <f t="shared" si="35"/>
        <v>1</v>
      </c>
      <c r="K459" s="33">
        <f t="shared" si="36"/>
        <v>1</v>
      </c>
      <c r="L459" s="33">
        <f t="shared" si="37"/>
        <v>1</v>
      </c>
      <c r="M459" s="32">
        <f t="shared" si="38"/>
        <v>6.7999999999999616</v>
      </c>
      <c r="N459" s="32">
        <f t="shared" si="39"/>
        <v>8.9999999999999858</v>
      </c>
    </row>
    <row r="460" spans="7:14">
      <c r="G460" s="31">
        <f>Sheet1!A458</f>
        <v>46204</v>
      </c>
      <c r="H460" s="32">
        <f>Sheet1!D458</f>
        <v>0.19999999999997797</v>
      </c>
      <c r="I460" s="32">
        <f>Sheet1!E458</f>
        <v>1.4000000000000234</v>
      </c>
      <c r="J460" s="33">
        <f t="shared" si="35"/>
        <v>0</v>
      </c>
      <c r="K460" s="33">
        <f t="shared" si="36"/>
        <v>0</v>
      </c>
      <c r="L460" s="33">
        <f t="shared" si="37"/>
        <v>0</v>
      </c>
      <c r="M460" s="32" t="str">
        <f t="shared" si="38"/>
        <v/>
      </c>
      <c r="N460" s="32" t="str">
        <f t="shared" si="39"/>
        <v/>
      </c>
    </row>
    <row r="461" spans="7:14">
      <c r="G461" s="31">
        <f>Sheet1!A459</f>
        <v>46205</v>
      </c>
      <c r="H461" s="32">
        <f>Sheet1!D459</f>
        <v>-3.8999999999999702</v>
      </c>
      <c r="I461" s="32">
        <f>Sheet1!E459</f>
        <v>0.49999999999998934</v>
      </c>
      <c r="J461" s="33">
        <f t="shared" si="35"/>
        <v>0</v>
      </c>
      <c r="K461" s="33">
        <f t="shared" si="36"/>
        <v>0</v>
      </c>
      <c r="L461" s="33">
        <f t="shared" si="37"/>
        <v>0</v>
      </c>
      <c r="M461" s="32" t="str">
        <f t="shared" si="38"/>
        <v/>
      </c>
      <c r="N461" s="32" t="str">
        <f t="shared" si="39"/>
        <v/>
      </c>
    </row>
    <row r="462" spans="7:14">
      <c r="G462" s="31">
        <f>Sheet1!A460</f>
        <v>46206</v>
      </c>
      <c r="H462" s="32">
        <f>Sheet1!D460</f>
        <v>0</v>
      </c>
      <c r="I462" s="32">
        <f>Sheet1!E460</f>
        <v>0</v>
      </c>
      <c r="J462" s="33">
        <f t="shared" si="35"/>
        <v>0</v>
      </c>
      <c r="K462" s="33">
        <f t="shared" si="36"/>
        <v>0</v>
      </c>
      <c r="L462" s="33">
        <f t="shared" si="37"/>
        <v>0</v>
      </c>
      <c r="M462" s="32" t="str">
        <f t="shared" si="38"/>
        <v/>
      </c>
      <c r="N462" s="32" t="str">
        <f t="shared" si="39"/>
        <v/>
      </c>
    </row>
    <row r="463" spans="7:14">
      <c r="G463" s="31">
        <f>Sheet1!A461</f>
        <v>46209</v>
      </c>
      <c r="H463" s="32">
        <f>Sheet1!D461</f>
        <v>-2.5999999999999801</v>
      </c>
      <c r="I463" s="32">
        <f>Sheet1!E461</f>
        <v>-1.5000000000000568</v>
      </c>
      <c r="J463" s="33">
        <f t="shared" si="35"/>
        <v>0</v>
      </c>
      <c r="K463" s="33">
        <f t="shared" si="36"/>
        <v>0</v>
      </c>
      <c r="L463" s="33">
        <f t="shared" si="37"/>
        <v>0</v>
      </c>
      <c r="M463" s="32" t="str">
        <f t="shared" si="38"/>
        <v/>
      </c>
      <c r="N463" s="32" t="str">
        <f t="shared" si="39"/>
        <v/>
      </c>
    </row>
    <row r="464" spans="7:14">
      <c r="G464" s="31">
        <f>Sheet1!A462</f>
        <v>46210</v>
      </c>
      <c r="H464" s="32">
        <f>Sheet1!D462</f>
        <v>7.5000000000000178</v>
      </c>
      <c r="I464" s="32">
        <f>Sheet1!E462</f>
        <v>8.1999999999999851</v>
      </c>
      <c r="J464" s="33">
        <f t="shared" si="35"/>
        <v>1</v>
      </c>
      <c r="K464" s="33">
        <f t="shared" si="36"/>
        <v>1</v>
      </c>
      <c r="L464" s="33">
        <f t="shared" si="37"/>
        <v>1</v>
      </c>
      <c r="M464" s="32">
        <f t="shared" si="38"/>
        <v>7.5000000000000178</v>
      </c>
      <c r="N464" s="32">
        <f t="shared" si="39"/>
        <v>8.1999999999999851</v>
      </c>
    </row>
    <row r="465" spans="7:14">
      <c r="G465" s="31">
        <f>Sheet1!A463</f>
        <v>46211</v>
      </c>
      <c r="H465" s="32">
        <f>Sheet1!D463</f>
        <v>3.2999999999999474</v>
      </c>
      <c r="I465" s="32">
        <f>Sheet1!E463</f>
        <v>2.9000000000000803</v>
      </c>
      <c r="J465" s="33">
        <f t="shared" si="35"/>
        <v>0</v>
      </c>
      <c r="K465" s="33">
        <f t="shared" si="36"/>
        <v>0</v>
      </c>
      <c r="L465" s="33">
        <f t="shared" si="37"/>
        <v>0</v>
      </c>
      <c r="M465" s="32" t="str">
        <f t="shared" si="38"/>
        <v/>
      </c>
      <c r="N465" s="32" t="str">
        <f t="shared" si="39"/>
        <v/>
      </c>
    </row>
    <row r="466" spans="7:14">
      <c r="G466" s="31">
        <f>Sheet1!A464</f>
        <v>46212</v>
      </c>
      <c r="H466" s="32">
        <f>Sheet1!D464</f>
        <v>-4.0999999999999481</v>
      </c>
      <c r="I466" s="32">
        <f>Sheet1!E464</f>
        <v>-2.8000000000000469</v>
      </c>
      <c r="J466" s="33">
        <f t="shared" si="35"/>
        <v>0</v>
      </c>
      <c r="K466" s="33">
        <f t="shared" si="36"/>
        <v>0</v>
      </c>
      <c r="L466" s="33">
        <f t="shared" si="37"/>
        <v>0</v>
      </c>
      <c r="M466" s="32" t="str">
        <f t="shared" si="38"/>
        <v/>
      </c>
      <c r="N466" s="32" t="str">
        <f t="shared" si="39"/>
        <v/>
      </c>
    </row>
    <row r="467" spans="7:14">
      <c r="G467" s="31">
        <f>Sheet1!A465</f>
        <v>46213</v>
      </c>
      <c r="H467" s="32">
        <f>Sheet1!D465</f>
        <v>2.9999999999999361</v>
      </c>
      <c r="I467" s="32">
        <f>Sheet1!E465</f>
        <v>0.90000000000003411</v>
      </c>
      <c r="J467" s="33">
        <f t="shared" si="35"/>
        <v>0</v>
      </c>
      <c r="K467" s="33">
        <f t="shared" si="36"/>
        <v>0</v>
      </c>
      <c r="L467" s="33">
        <f t="shared" si="37"/>
        <v>0</v>
      </c>
      <c r="M467" s="32" t="str">
        <f t="shared" si="38"/>
        <v/>
      </c>
      <c r="N467" s="32" t="str">
        <f t="shared" si="39"/>
        <v/>
      </c>
    </row>
    <row r="468" spans="7:14">
      <c r="G468" s="31">
        <f>Sheet1!A466</f>
        <v>46216</v>
      </c>
      <c r="H468" s="32">
        <f>Sheet1!D466</f>
        <v>7.6000000000000512</v>
      </c>
      <c r="I468" s="32">
        <f>Sheet1!E466</f>
        <v>6.2999999999999723</v>
      </c>
      <c r="J468" s="33">
        <f t="shared" si="35"/>
        <v>1</v>
      </c>
      <c r="K468" s="33">
        <f t="shared" si="36"/>
        <v>1</v>
      </c>
      <c r="L468" s="33">
        <f t="shared" si="37"/>
        <v>1</v>
      </c>
      <c r="M468" s="32">
        <f t="shared" si="38"/>
        <v>7.6000000000000512</v>
      </c>
      <c r="N468" s="32">
        <f t="shared" si="39"/>
        <v>6.2999999999999723</v>
      </c>
    </row>
    <row r="469" spans="7:14">
      <c r="G469" s="31">
        <f>Sheet1!A467</f>
        <v>46217</v>
      </c>
      <c r="H469" s="32">
        <f>Sheet1!D467</f>
        <v>-8.9999999999999858</v>
      </c>
      <c r="I469" s="32">
        <f>Sheet1!E467</f>
        <v>-3.3999999999999808</v>
      </c>
      <c r="J469" s="33">
        <f t="shared" si="35"/>
        <v>1</v>
      </c>
      <c r="K469" s="33">
        <f t="shared" si="36"/>
        <v>0</v>
      </c>
      <c r="L469" s="33">
        <f t="shared" si="37"/>
        <v>0</v>
      </c>
      <c r="M469" s="32" t="str">
        <f t="shared" si="38"/>
        <v/>
      </c>
      <c r="N469" s="32" t="str">
        <f t="shared" si="39"/>
        <v/>
      </c>
    </row>
    <row r="470" spans="7:14">
      <c r="G470" s="31">
        <f>Sheet1!A468</f>
        <v>46218</v>
      </c>
      <c r="H470" s="32">
        <f>Sheet1!D468</f>
        <v>-5.9000000000000163</v>
      </c>
      <c r="I470" s="32">
        <f>Sheet1!E468</f>
        <v>-4.1999999999999815</v>
      </c>
      <c r="J470" s="33">
        <f t="shared" si="35"/>
        <v>1</v>
      </c>
      <c r="K470" s="33">
        <f t="shared" si="36"/>
        <v>0</v>
      </c>
      <c r="L470" s="33">
        <f t="shared" si="37"/>
        <v>0</v>
      </c>
      <c r="M470" s="32" t="str">
        <f t="shared" si="38"/>
        <v/>
      </c>
      <c r="N470" s="32" t="str">
        <f t="shared" si="39"/>
        <v/>
      </c>
    </row>
    <row r="471" spans="7:14">
      <c r="G471" s="31">
        <f>Sheet1!A469</f>
        <v>46219</v>
      </c>
      <c r="H471" s="32">
        <f>Sheet1!D469</f>
        <v>0.60000000000002274</v>
      </c>
      <c r="I471" s="32">
        <f>Sheet1!E469</f>
        <v>0.49999999999998934</v>
      </c>
      <c r="J471" s="33">
        <f t="shared" si="35"/>
        <v>0</v>
      </c>
      <c r="K471" s="33">
        <f t="shared" si="36"/>
        <v>0</v>
      </c>
      <c r="L471" s="33">
        <f t="shared" si="37"/>
        <v>0</v>
      </c>
      <c r="M471" s="32" t="str">
        <f t="shared" si="38"/>
        <v/>
      </c>
      <c r="N471" s="32" t="str">
        <f t="shared" si="39"/>
        <v/>
      </c>
    </row>
    <row r="472" spans="7:14">
      <c r="G472" s="31">
        <f>Sheet1!A470</f>
        <v>46220</v>
      </c>
      <c r="H472" s="32">
        <f>Sheet1!D470</f>
        <v>3.7999999999999368</v>
      </c>
      <c r="I472" s="32">
        <f>Sheet1!E470</f>
        <v>-0.49999999999998934</v>
      </c>
      <c r="J472" s="33">
        <f t="shared" si="35"/>
        <v>0</v>
      </c>
      <c r="K472" s="33">
        <f t="shared" si="36"/>
        <v>0</v>
      </c>
      <c r="L472" s="33">
        <f t="shared" si="37"/>
        <v>0</v>
      </c>
      <c r="M472" s="32" t="str">
        <f t="shared" si="38"/>
        <v/>
      </c>
      <c r="N472" s="32" t="str">
        <f t="shared" si="39"/>
        <v/>
      </c>
    </row>
    <row r="473" spans="7:14">
      <c r="G473" s="31">
        <f>Sheet1!A471</f>
        <v>46223</v>
      </c>
      <c r="H473" s="32">
        <f>Sheet1!D471</f>
        <v>2.8999999999999915</v>
      </c>
      <c r="I473" s="32">
        <f>Sheet1!E471</f>
        <v>4.3999999999999595</v>
      </c>
      <c r="J473" s="33">
        <f t="shared" si="35"/>
        <v>0</v>
      </c>
      <c r="K473" s="33">
        <f t="shared" si="36"/>
        <v>0</v>
      </c>
      <c r="L473" s="33">
        <f t="shared" si="37"/>
        <v>0</v>
      </c>
      <c r="M473" s="32" t="str">
        <f t="shared" si="38"/>
        <v/>
      </c>
      <c r="N473" s="32" t="str">
        <f t="shared" si="39"/>
        <v/>
      </c>
    </row>
    <row r="474" spans="7:14">
      <c r="G474" s="31">
        <f>Sheet1!A472</f>
        <v>46224</v>
      </c>
      <c r="H474" s="32">
        <f>Sheet1!D472</f>
        <v>5.5000000000000604</v>
      </c>
      <c r="I474" s="32">
        <f>Sheet1!E472</f>
        <v>3.5999999999999588</v>
      </c>
      <c r="J474" s="33">
        <f t="shared" si="35"/>
        <v>1</v>
      </c>
      <c r="K474" s="33">
        <f t="shared" si="36"/>
        <v>0</v>
      </c>
      <c r="L474" s="33">
        <f t="shared" si="37"/>
        <v>0</v>
      </c>
      <c r="M474" s="32" t="str">
        <f t="shared" si="38"/>
        <v/>
      </c>
      <c r="N474" s="32" t="str">
        <f t="shared" si="39"/>
        <v/>
      </c>
    </row>
    <row r="475" spans="7:14">
      <c r="G475" s="31">
        <f>Sheet1!A473</f>
        <v>46225</v>
      </c>
      <c r="H475" s="32">
        <f>Sheet1!D473</f>
        <v>3.5000000000000142</v>
      </c>
      <c r="I475" s="32">
        <f>Sheet1!E473</f>
        <v>2.7000000000000135</v>
      </c>
      <c r="J475" s="33">
        <f t="shared" si="35"/>
        <v>0</v>
      </c>
      <c r="K475" s="33">
        <f t="shared" si="36"/>
        <v>0</v>
      </c>
      <c r="L475" s="33">
        <f t="shared" si="37"/>
        <v>0</v>
      </c>
      <c r="M475" s="32" t="str">
        <f t="shared" si="38"/>
        <v/>
      </c>
      <c r="N475" s="32" t="str">
        <f t="shared" si="39"/>
        <v/>
      </c>
    </row>
    <row r="476" spans="7:14">
      <c r="G476" s="31">
        <f>Sheet1!A474</f>
        <v>46226</v>
      </c>
      <c r="H476" s="32">
        <f>Sheet1!D474</f>
        <v>4.8999999999999488</v>
      </c>
      <c r="I476" s="32">
        <f>Sheet1!E474</f>
        <v>3.8000000000000256</v>
      </c>
      <c r="J476" s="33">
        <f t="shared" si="35"/>
        <v>0</v>
      </c>
      <c r="K476" s="33">
        <f t="shared" si="36"/>
        <v>0</v>
      </c>
      <c r="L476" s="33">
        <f t="shared" si="37"/>
        <v>0</v>
      </c>
      <c r="M476" s="32" t="str">
        <f t="shared" si="38"/>
        <v/>
      </c>
      <c r="N476" s="32" t="str">
        <f t="shared" si="39"/>
        <v/>
      </c>
    </row>
    <row r="477" spans="7:14">
      <c r="G477" s="31">
        <f>Sheet1!A475</f>
        <v>46227</v>
      </c>
      <c r="H477" s="32">
        <f>Sheet1!D475</f>
        <v>-1.499999999999968</v>
      </c>
      <c r="I477" s="32">
        <f>Sheet1!E475</f>
        <v>-1.6000000000000014</v>
      </c>
      <c r="J477" s="33">
        <f t="shared" si="35"/>
        <v>0</v>
      </c>
      <c r="K477" s="33">
        <f t="shared" si="36"/>
        <v>0</v>
      </c>
      <c r="L477" s="33">
        <f t="shared" si="37"/>
        <v>0</v>
      </c>
      <c r="M477" s="32" t="str">
        <f t="shared" si="38"/>
        <v/>
      </c>
      <c r="N477" s="32" t="str">
        <f t="shared" si="39"/>
        <v/>
      </c>
    </row>
    <row r="478" spans="7:14">
      <c r="G478" s="31">
        <f>Sheet1!A476</f>
        <v>46230</v>
      </c>
      <c r="H478" s="32">
        <f>Sheet1!D476</f>
        <v>-0.99999999999997868</v>
      </c>
      <c r="I478" s="32">
        <f>Sheet1!E476</f>
        <v>-2.7999999999999581</v>
      </c>
      <c r="J478" s="33">
        <f t="shared" si="35"/>
        <v>0</v>
      </c>
      <c r="K478" s="33">
        <f t="shared" si="36"/>
        <v>0</v>
      </c>
      <c r="L478" s="33">
        <f t="shared" si="37"/>
        <v>0</v>
      </c>
      <c r="M478" s="32" t="str">
        <f t="shared" si="38"/>
        <v/>
      </c>
      <c r="N478" s="32" t="str">
        <f t="shared" si="39"/>
        <v/>
      </c>
    </row>
    <row r="479" spans="7:14">
      <c r="G479" s="31">
        <f>Sheet1!A477</f>
        <v>46231</v>
      </c>
      <c r="H479" s="32">
        <f>Sheet1!D477</f>
        <v>-3.5000000000000142</v>
      </c>
      <c r="I479" s="32">
        <f>Sheet1!E477</f>
        <v>-4.3000000000000149</v>
      </c>
      <c r="J479" s="33">
        <f t="shared" si="35"/>
        <v>0</v>
      </c>
      <c r="K479" s="33">
        <f t="shared" si="36"/>
        <v>0</v>
      </c>
      <c r="L479" s="33">
        <f t="shared" si="37"/>
        <v>0</v>
      </c>
      <c r="M479" s="32" t="str">
        <f t="shared" si="38"/>
        <v/>
      </c>
      <c r="N479" s="32" t="str">
        <f t="shared" si="39"/>
        <v/>
      </c>
    </row>
    <row r="480" spans="7:14">
      <c r="G480" s="31">
        <f>Sheet1!A478</f>
        <v>46232</v>
      </c>
      <c r="H480" s="32">
        <f>Sheet1!D478</f>
        <v>-1.4000000000000234</v>
      </c>
      <c r="I480" s="32">
        <f>Sheet1!E478</f>
        <v>7.2000000000000064</v>
      </c>
      <c r="J480" s="33">
        <f t="shared" si="35"/>
        <v>0</v>
      </c>
      <c r="K480" s="33">
        <f t="shared" si="36"/>
        <v>1</v>
      </c>
      <c r="L480" s="33">
        <f t="shared" si="37"/>
        <v>0</v>
      </c>
      <c r="M480" s="32" t="str">
        <f t="shared" si="38"/>
        <v/>
      </c>
      <c r="N480" s="32" t="str">
        <f t="shared" si="39"/>
        <v/>
      </c>
    </row>
    <row r="481" spans="7:14">
      <c r="G481" s="31">
        <f>Sheet1!A479</f>
        <v>46233</v>
      </c>
      <c r="H481" s="32">
        <f>Sheet1!D479</f>
        <v>-2.7000000000000135</v>
      </c>
      <c r="I481" s="32">
        <f>Sheet1!E479</f>
        <v>-0.49999999999998934</v>
      </c>
      <c r="J481" s="33">
        <f t="shared" si="35"/>
        <v>0</v>
      </c>
      <c r="K481" s="33">
        <f t="shared" si="36"/>
        <v>0</v>
      </c>
      <c r="L481" s="33">
        <f t="shared" si="37"/>
        <v>0</v>
      </c>
      <c r="M481" s="32" t="str">
        <f t="shared" si="38"/>
        <v/>
      </c>
      <c r="N481" s="32" t="str">
        <f t="shared" si="39"/>
        <v/>
      </c>
    </row>
    <row r="482" spans="7:14">
      <c r="G482" s="31">
        <f>Sheet1!A480</f>
        <v>46234</v>
      </c>
      <c r="H482" s="32">
        <f>Sheet1!D480</f>
        <v>4.4999999999999929</v>
      </c>
      <c r="I482" s="32">
        <f>Sheet1!E480</f>
        <v>6.1999999999999389</v>
      </c>
      <c r="J482" s="33">
        <f t="shared" si="35"/>
        <v>0</v>
      </c>
      <c r="K482" s="33">
        <f t="shared" si="36"/>
        <v>1</v>
      </c>
      <c r="L482" s="33">
        <f t="shared" si="37"/>
        <v>0</v>
      </c>
      <c r="M482" s="32" t="str">
        <f t="shared" si="38"/>
        <v/>
      </c>
      <c r="N482" s="32" t="str">
        <f t="shared" si="39"/>
        <v/>
      </c>
    </row>
    <row r="483" spans="7:14">
      <c r="G483" s="31">
        <f>Sheet1!A481</f>
        <v>46237</v>
      </c>
      <c r="H483" s="32">
        <f>Sheet1!D481</f>
        <v>-5.3999999999999382</v>
      </c>
      <c r="I483" s="32">
        <f>Sheet1!E481</f>
        <v>-5.7999999999999829</v>
      </c>
      <c r="J483" s="33">
        <f t="shared" si="35"/>
        <v>1</v>
      </c>
      <c r="K483" s="33">
        <f t="shared" si="36"/>
        <v>1</v>
      </c>
      <c r="L483" s="33">
        <f t="shared" si="37"/>
        <v>1</v>
      </c>
      <c r="M483" s="32">
        <f t="shared" si="38"/>
        <v>-5.3999999999999382</v>
      </c>
      <c r="N483" s="32">
        <f t="shared" si="39"/>
        <v>-5.7999999999999829</v>
      </c>
    </row>
    <row r="484" spans="7:14">
      <c r="G484" s="31">
        <f>Sheet1!A482</f>
        <v>46238</v>
      </c>
      <c r="H484" s="32">
        <f>Sheet1!D482</f>
        <v>-4.5000000000000817</v>
      </c>
      <c r="I484" s="32">
        <f>Sheet1!E482</f>
        <v>-6.2999999999999723</v>
      </c>
      <c r="J484" s="33">
        <f t="shared" si="35"/>
        <v>0</v>
      </c>
      <c r="K484" s="33">
        <f t="shared" si="36"/>
        <v>1</v>
      </c>
      <c r="L484" s="33">
        <f t="shared" si="37"/>
        <v>0</v>
      </c>
      <c r="M484" s="32" t="str">
        <f t="shared" si="38"/>
        <v/>
      </c>
      <c r="N484" s="32" t="str">
        <f t="shared" si="39"/>
        <v/>
      </c>
    </row>
    <row r="485" spans="7:14">
      <c r="G485" s="31">
        <f>Sheet1!A483</f>
        <v>46239</v>
      </c>
      <c r="H485" s="32">
        <f>Sheet1!D483</f>
        <v>-0.99999999999997868</v>
      </c>
      <c r="I485" s="32">
        <f>Sheet1!E483</f>
        <v>0</v>
      </c>
      <c r="J485" s="33">
        <f t="shared" si="35"/>
        <v>0</v>
      </c>
      <c r="K485" s="33">
        <f t="shared" si="36"/>
        <v>0</v>
      </c>
      <c r="L485" s="33">
        <f t="shared" si="37"/>
        <v>0</v>
      </c>
      <c r="M485" s="32" t="str">
        <f t="shared" si="38"/>
        <v/>
      </c>
      <c r="N485" s="32" t="str">
        <f t="shared" si="39"/>
        <v/>
      </c>
    </row>
    <row r="486" spans="7:14">
      <c r="G486" s="31">
        <f>Sheet1!A484</f>
        <v>46240</v>
      </c>
      <c r="H486" s="32">
        <f>Sheet1!D484</f>
        <v>6.5999999999999837</v>
      </c>
      <c r="I486" s="32">
        <f>Sheet1!E484</f>
        <v>6.5999999999999837</v>
      </c>
      <c r="J486" s="33">
        <f t="shared" si="35"/>
        <v>1</v>
      </c>
      <c r="K486" s="33">
        <f t="shared" si="36"/>
        <v>1</v>
      </c>
      <c r="L486" s="33">
        <f t="shared" si="37"/>
        <v>1</v>
      </c>
      <c r="M486" s="32">
        <f t="shared" si="38"/>
        <v>6.5999999999999837</v>
      </c>
      <c r="N486" s="32">
        <f t="shared" si="39"/>
        <v>6.5999999999999837</v>
      </c>
    </row>
    <row r="487" spans="7:14">
      <c r="G487" s="31">
        <f>Sheet1!A485</f>
        <v>46241</v>
      </c>
      <c r="H487" s="32">
        <f>Sheet1!D485</f>
        <v>-5.2999999999999936</v>
      </c>
      <c r="I487" s="32">
        <f>Sheet1!E485</f>
        <v>-3.5000000000000142</v>
      </c>
      <c r="J487" s="33">
        <f t="shared" si="35"/>
        <v>1</v>
      </c>
      <c r="K487" s="33">
        <f t="shared" si="36"/>
        <v>0</v>
      </c>
      <c r="L487" s="33">
        <f t="shared" si="37"/>
        <v>0</v>
      </c>
      <c r="M487" s="32" t="str">
        <f t="shared" si="38"/>
        <v/>
      </c>
      <c r="N487" s="32" t="str">
        <f t="shared" si="39"/>
        <v/>
      </c>
    </row>
    <row r="488" spans="7:14">
      <c r="G488" s="31">
        <f>Sheet1!A486</f>
        <v>46244</v>
      </c>
      <c r="H488" s="32">
        <f>Sheet1!D486</f>
        <v>4.7000000000000597</v>
      </c>
      <c r="I488" s="32">
        <f>Sheet1!E486</f>
        <v>6.2000000000000277</v>
      </c>
      <c r="J488" s="33">
        <f t="shared" si="35"/>
        <v>0</v>
      </c>
      <c r="K488" s="33">
        <f t="shared" si="36"/>
        <v>1</v>
      </c>
      <c r="L488" s="33">
        <f t="shared" si="37"/>
        <v>0</v>
      </c>
      <c r="M488" s="32" t="str">
        <f t="shared" si="38"/>
        <v/>
      </c>
      <c r="N488" s="32" t="str">
        <f t="shared" si="39"/>
        <v/>
      </c>
    </row>
    <row r="489" spans="7:14">
      <c r="G489" s="31">
        <f>Sheet1!A487</f>
        <v>46245</v>
      </c>
      <c r="H489" s="32">
        <f>Sheet1!D487</f>
        <v>-2.7000000000000135</v>
      </c>
      <c r="I489" s="32">
        <f>Sheet1!E487</f>
        <v>-1.7999999999999794</v>
      </c>
      <c r="J489" s="33">
        <f t="shared" si="35"/>
        <v>0</v>
      </c>
      <c r="K489" s="33">
        <f t="shared" si="36"/>
        <v>0</v>
      </c>
      <c r="L489" s="33">
        <f t="shared" si="37"/>
        <v>0</v>
      </c>
      <c r="M489" s="32" t="str">
        <f t="shared" si="38"/>
        <v/>
      </c>
      <c r="N489" s="32" t="str">
        <f t="shared" si="39"/>
        <v/>
      </c>
    </row>
    <row r="490" spans="7:14">
      <c r="G490" s="31">
        <f>Sheet1!A488</f>
        <v>46246</v>
      </c>
      <c r="H490" s="32">
        <f>Sheet1!D488</f>
        <v>-1.4000000000000234</v>
      </c>
      <c r="I490" s="32">
        <f>Sheet1!E488</f>
        <v>0.49999999999998934</v>
      </c>
      <c r="J490" s="33">
        <f t="shared" si="35"/>
        <v>0</v>
      </c>
      <c r="K490" s="33">
        <f t="shared" si="36"/>
        <v>0</v>
      </c>
      <c r="L490" s="33">
        <f t="shared" si="37"/>
        <v>0</v>
      </c>
      <c r="M490" s="32" t="str">
        <f t="shared" si="38"/>
        <v/>
      </c>
      <c r="N490" s="32" t="str">
        <f t="shared" si="39"/>
        <v/>
      </c>
    </row>
    <row r="491" spans="7:14">
      <c r="G491" s="31">
        <f>Sheet1!A489</f>
        <v>46247</v>
      </c>
      <c r="H491" s="32">
        <f>Sheet1!D489</f>
        <v>-5.9000000000000163</v>
      </c>
      <c r="I491" s="32">
        <f>Sheet1!E489</f>
        <v>-5.1000000000000156</v>
      </c>
      <c r="J491" s="33">
        <f t="shared" si="35"/>
        <v>1</v>
      </c>
      <c r="K491" s="33">
        <f t="shared" si="36"/>
        <v>1</v>
      </c>
      <c r="L491" s="33">
        <f t="shared" si="37"/>
        <v>1</v>
      </c>
      <c r="M491" s="32">
        <f t="shared" si="38"/>
        <v>-5.9000000000000163</v>
      </c>
      <c r="N491" s="32">
        <f t="shared" si="39"/>
        <v>-5.1000000000000156</v>
      </c>
    </row>
    <row r="492" spans="7:14">
      <c r="G492" s="31">
        <f>Sheet1!A490</f>
        <v>46248</v>
      </c>
      <c r="H492" s="32">
        <f>Sheet1!D490</f>
        <v>2.8000000000000469</v>
      </c>
      <c r="I492" s="32">
        <f>Sheet1!E490</f>
        <v>4.8999999999999488</v>
      </c>
      <c r="J492" s="33">
        <f t="shared" si="35"/>
        <v>0</v>
      </c>
      <c r="K492" s="33">
        <f t="shared" si="36"/>
        <v>0</v>
      </c>
      <c r="L492" s="33">
        <f t="shared" si="37"/>
        <v>0</v>
      </c>
      <c r="M492" s="32" t="str">
        <f t="shared" si="38"/>
        <v/>
      </c>
      <c r="N492" s="32" t="str">
        <f t="shared" si="39"/>
        <v/>
      </c>
    </row>
    <row r="493" spans="7:14">
      <c r="G493" s="31">
        <f>Sheet1!A491</f>
        <v>46251</v>
      </c>
      <c r="H493" s="32">
        <f>Sheet1!D491</f>
        <v>0.59999999999993392</v>
      </c>
      <c r="I493" s="32">
        <f>Sheet1!E491</f>
        <v>3.0000000000000249</v>
      </c>
      <c r="J493" s="33">
        <f t="shared" si="35"/>
        <v>0</v>
      </c>
      <c r="K493" s="33">
        <f t="shared" si="36"/>
        <v>0</v>
      </c>
      <c r="L493" s="33">
        <f t="shared" si="37"/>
        <v>0</v>
      </c>
      <c r="M493" s="32" t="str">
        <f t="shared" si="38"/>
        <v/>
      </c>
      <c r="N493" s="32" t="str">
        <f t="shared" si="39"/>
        <v/>
      </c>
    </row>
    <row r="494" spans="7:14">
      <c r="G494" s="31">
        <f>Sheet1!A492</f>
        <v>46252</v>
      </c>
      <c r="H494" s="32">
        <f>Sheet1!D492</f>
        <v>-0.49999999999998934</v>
      </c>
      <c r="I494" s="32">
        <f>Sheet1!E492</f>
        <v>-1.7999999999999794</v>
      </c>
      <c r="J494" s="33">
        <f t="shared" si="35"/>
        <v>0</v>
      </c>
      <c r="K494" s="33">
        <f t="shared" si="36"/>
        <v>0</v>
      </c>
      <c r="L494" s="33">
        <f t="shared" si="37"/>
        <v>0</v>
      </c>
      <c r="M494" s="32" t="str">
        <f t="shared" si="38"/>
        <v/>
      </c>
      <c r="N494" s="32" t="str">
        <f t="shared" si="39"/>
        <v/>
      </c>
    </row>
    <row r="495" spans="7:14">
      <c r="G495" s="31">
        <f>Sheet1!A493</f>
        <v>46253</v>
      </c>
      <c r="H495" s="32">
        <f>Sheet1!D493</f>
        <v>-0.80000000000000071</v>
      </c>
      <c r="I495" s="32">
        <f>Sheet1!E493</f>
        <v>-5.7000000000000384</v>
      </c>
      <c r="J495" s="33">
        <f t="shared" si="35"/>
        <v>0</v>
      </c>
      <c r="K495" s="33">
        <f t="shared" si="36"/>
        <v>1</v>
      </c>
      <c r="L495" s="33">
        <f t="shared" si="37"/>
        <v>0</v>
      </c>
      <c r="M495" s="32" t="str">
        <f t="shared" si="38"/>
        <v/>
      </c>
      <c r="N495" s="32" t="str">
        <f t="shared" si="39"/>
        <v/>
      </c>
    </row>
    <row r="496" spans="7:14">
      <c r="G496" s="31">
        <f>Sheet1!A494</f>
        <v>46254</v>
      </c>
      <c r="H496" s="32">
        <f>Sheet1!D494</f>
        <v>2.6000000000000689</v>
      </c>
      <c r="I496" s="32">
        <f>Sheet1!E494</f>
        <v>5.8000000000000718</v>
      </c>
      <c r="J496" s="33">
        <f t="shared" si="35"/>
        <v>0</v>
      </c>
      <c r="K496" s="33">
        <f t="shared" si="36"/>
        <v>1</v>
      </c>
      <c r="L496" s="33">
        <f t="shared" si="37"/>
        <v>0</v>
      </c>
      <c r="M496" s="32" t="str">
        <f t="shared" si="38"/>
        <v/>
      </c>
      <c r="N496" s="32" t="str">
        <f t="shared" si="39"/>
        <v/>
      </c>
    </row>
    <row r="497" spans="7:14">
      <c r="G497" s="31">
        <f>Sheet1!A495</f>
        <v>46255</v>
      </c>
      <c r="H497" s="32">
        <f>Sheet1!D495</f>
        <v>4.6999999999999709</v>
      </c>
      <c r="I497" s="32">
        <f>Sheet1!E495</f>
        <v>2.8999999999999915</v>
      </c>
      <c r="J497" s="33">
        <f t="shared" si="35"/>
        <v>0</v>
      </c>
      <c r="K497" s="33">
        <f t="shared" si="36"/>
        <v>0</v>
      </c>
      <c r="L497" s="33">
        <f t="shared" si="37"/>
        <v>0</v>
      </c>
      <c r="M497" s="32" t="str">
        <f t="shared" si="38"/>
        <v/>
      </c>
      <c r="N497" s="32" t="str">
        <f t="shared" si="39"/>
        <v/>
      </c>
    </row>
    <row r="498" spans="7:14">
      <c r="G498" s="31">
        <f>Sheet1!A496</f>
        <v>46258</v>
      </c>
      <c r="H498" s="32">
        <f>Sheet1!D496</f>
        <v>-0.30000000000001137</v>
      </c>
      <c r="I498" s="32">
        <f>Sheet1!E496</f>
        <v>-3.6999999999999922</v>
      </c>
      <c r="J498" s="33">
        <f t="shared" si="35"/>
        <v>0</v>
      </c>
      <c r="K498" s="33">
        <f t="shared" si="36"/>
        <v>0</v>
      </c>
      <c r="L498" s="33">
        <f t="shared" si="37"/>
        <v>0</v>
      </c>
      <c r="M498" s="32" t="str">
        <f t="shared" si="38"/>
        <v/>
      </c>
      <c r="N498" s="32" t="str">
        <f t="shared" si="39"/>
        <v/>
      </c>
    </row>
    <row r="499" spans="7:14">
      <c r="G499" s="31">
        <f>Sheet1!A497</f>
        <v>46259</v>
      </c>
      <c r="H499" s="32">
        <f>Sheet1!D497</f>
        <v>-5.9000000000000163</v>
      </c>
      <c r="I499" s="32">
        <f>Sheet1!E497</f>
        <v>-6.8000000000000504</v>
      </c>
      <c r="J499" s="33">
        <f t="shared" si="35"/>
        <v>1</v>
      </c>
      <c r="K499" s="33">
        <f t="shared" si="36"/>
        <v>1</v>
      </c>
      <c r="L499" s="33">
        <f t="shared" si="37"/>
        <v>1</v>
      </c>
      <c r="M499" s="32">
        <f t="shared" si="38"/>
        <v>-5.9000000000000163</v>
      </c>
      <c r="N499" s="32">
        <f t="shared" si="39"/>
        <v>-6.8000000000000504</v>
      </c>
    </row>
    <row r="500" spans="7:14">
      <c r="G500" s="31">
        <f>Sheet1!A498</f>
        <v>46260</v>
      </c>
      <c r="H500" s="32">
        <f>Sheet1!D498</f>
        <v>3.6000000000000476</v>
      </c>
      <c r="I500" s="32">
        <f>Sheet1!E498</f>
        <v>1.7999999999999794</v>
      </c>
      <c r="J500" s="33">
        <f t="shared" si="35"/>
        <v>0</v>
      </c>
      <c r="K500" s="33">
        <f t="shared" si="36"/>
        <v>0</v>
      </c>
      <c r="L500" s="33">
        <f t="shared" si="37"/>
        <v>0</v>
      </c>
      <c r="M500" s="32" t="str">
        <f t="shared" si="38"/>
        <v/>
      </c>
      <c r="N500" s="32" t="str">
        <f t="shared" si="39"/>
        <v/>
      </c>
    </row>
    <row r="501" spans="7:14">
      <c r="G501" s="31">
        <f>Sheet1!A499</f>
        <v>46261</v>
      </c>
      <c r="H501" s="32">
        <f>Sheet1!D499</f>
        <v>2.1999999999999353</v>
      </c>
      <c r="I501" s="32">
        <f>Sheet1!E499</f>
        <v>2.8999999999999915</v>
      </c>
      <c r="J501" s="33">
        <f t="shared" si="35"/>
        <v>0</v>
      </c>
      <c r="K501" s="33">
        <f t="shared" si="36"/>
        <v>0</v>
      </c>
      <c r="L501" s="33">
        <f t="shared" si="37"/>
        <v>0</v>
      </c>
      <c r="M501" s="32" t="str">
        <f t="shared" si="38"/>
        <v/>
      </c>
      <c r="N501" s="32" t="str">
        <f t="shared" si="39"/>
        <v/>
      </c>
    </row>
    <row r="502" spans="7:14">
      <c r="G502" s="31">
        <f>Sheet1!A500</f>
        <v>46262</v>
      </c>
      <c r="H502" s="32">
        <f>Sheet1!D500</f>
        <v>11.20000000000001</v>
      </c>
      <c r="I502" s="32">
        <f>Sheet1!E500</f>
        <v>4.3000000000000149</v>
      </c>
      <c r="J502" s="33">
        <f t="shared" si="35"/>
        <v>1</v>
      </c>
      <c r="K502" s="33">
        <f t="shared" si="36"/>
        <v>0</v>
      </c>
      <c r="L502" s="33">
        <f t="shared" si="37"/>
        <v>0</v>
      </c>
      <c r="M502" s="32" t="str">
        <f t="shared" si="38"/>
        <v/>
      </c>
      <c r="N502" s="32" t="str">
        <f t="shared" si="39"/>
        <v/>
      </c>
    </row>
    <row r="503" spans="7:14">
      <c r="G503" s="31">
        <f>Sheet1!A501</f>
        <v>46265</v>
      </c>
      <c r="H503" s="32">
        <f>Sheet1!D501</f>
        <v>-0.19999999999997797</v>
      </c>
      <c r="I503" s="32">
        <f>Sheet1!E501</f>
        <v>3.1000000000000583</v>
      </c>
      <c r="J503" s="33">
        <f t="shared" si="35"/>
        <v>0</v>
      </c>
      <c r="K503" s="33">
        <f t="shared" si="36"/>
        <v>0</v>
      </c>
      <c r="L503" s="33">
        <f t="shared" si="37"/>
        <v>0</v>
      </c>
      <c r="M503" s="32" t="str">
        <f t="shared" si="38"/>
        <v/>
      </c>
      <c r="N503" s="32" t="str">
        <f t="shared" si="39"/>
        <v/>
      </c>
    </row>
    <row r="504" spans="7:14">
      <c r="G504" s="31">
        <f>Sheet1!A502</f>
        <v>46266</v>
      </c>
      <c r="H504" s="32">
        <f>Sheet1!D502</f>
        <v>5.7999999999999829</v>
      </c>
      <c r="I504" s="32">
        <f>Sheet1!E502</f>
        <v>4.8000000000000043</v>
      </c>
      <c r="J504" s="33">
        <f t="shared" si="35"/>
        <v>1</v>
      </c>
      <c r="K504" s="33">
        <f t="shared" si="36"/>
        <v>0</v>
      </c>
      <c r="L504" s="33">
        <f t="shared" si="37"/>
        <v>0</v>
      </c>
      <c r="M504" s="32" t="str">
        <f t="shared" si="38"/>
        <v/>
      </c>
      <c r="N504" s="32" t="str">
        <f t="shared" si="39"/>
        <v/>
      </c>
    </row>
    <row r="505" spans="7:14">
      <c r="G505" s="31">
        <f>Sheet1!A503</f>
        <v>46267</v>
      </c>
      <c r="H505" s="32">
        <f>Sheet1!D503</f>
        <v>-3.0999999999999694</v>
      </c>
      <c r="I505" s="32">
        <f>Sheet1!E503</f>
        <v>-1.9000000000000128</v>
      </c>
      <c r="J505" s="33">
        <f t="shared" si="35"/>
        <v>0</v>
      </c>
      <c r="K505" s="33">
        <f t="shared" si="36"/>
        <v>0</v>
      </c>
      <c r="L505" s="33">
        <f t="shared" si="37"/>
        <v>0</v>
      </c>
      <c r="M505" s="32" t="str">
        <f t="shared" si="38"/>
        <v/>
      </c>
      <c r="N505" s="32" t="str">
        <f t="shared" si="39"/>
        <v/>
      </c>
    </row>
    <row r="506" spans="7:14">
      <c r="G506" s="31">
        <f>Sheet1!A504</f>
        <v>46268</v>
      </c>
      <c r="H506" s="32">
        <f>Sheet1!D504</f>
        <v>-3.2000000000000028</v>
      </c>
      <c r="I506" s="32">
        <f>Sheet1!E504</f>
        <v>-1.1000000000000121</v>
      </c>
      <c r="J506" s="33">
        <f t="shared" si="35"/>
        <v>0</v>
      </c>
      <c r="K506" s="33">
        <f t="shared" si="36"/>
        <v>0</v>
      </c>
      <c r="L506" s="33">
        <f t="shared" si="37"/>
        <v>0</v>
      </c>
      <c r="M506" s="32" t="str">
        <f t="shared" si="38"/>
        <v/>
      </c>
      <c r="N506" s="32" t="str">
        <f t="shared" si="39"/>
        <v/>
      </c>
    </row>
    <row r="507" spans="7:14">
      <c r="G507" s="31">
        <f>Sheet1!A505</f>
        <v>46269</v>
      </c>
      <c r="H507" s="32">
        <f>Sheet1!D505</f>
        <v>2.8999999999999915</v>
      </c>
      <c r="I507" s="32">
        <f>Sheet1!E505</f>
        <v>1.4000000000000234</v>
      </c>
      <c r="J507" s="33">
        <f t="shared" si="35"/>
        <v>0</v>
      </c>
      <c r="K507" s="33">
        <f t="shared" si="36"/>
        <v>0</v>
      </c>
      <c r="L507" s="33">
        <f t="shared" si="37"/>
        <v>0</v>
      </c>
      <c r="M507" s="32" t="str">
        <f t="shared" si="38"/>
        <v/>
      </c>
      <c r="N507" s="32" t="str">
        <f t="shared" si="39"/>
        <v/>
      </c>
    </row>
    <row r="508" spans="7:14">
      <c r="G508" s="31">
        <f>Sheet1!A506</f>
        <v>46272</v>
      </c>
      <c r="H508" s="32">
        <f>Sheet1!D506</f>
        <v>0</v>
      </c>
      <c r="I508" s="32">
        <f>Sheet1!E506</f>
        <v>0</v>
      </c>
      <c r="J508" s="33">
        <f t="shared" si="35"/>
        <v>0</v>
      </c>
      <c r="K508" s="33">
        <f t="shared" si="36"/>
        <v>0</v>
      </c>
      <c r="L508" s="33">
        <f t="shared" si="37"/>
        <v>0</v>
      </c>
      <c r="M508" s="32" t="str">
        <f t="shared" si="38"/>
        <v/>
      </c>
      <c r="N508" s="32" t="str">
        <f t="shared" si="39"/>
        <v/>
      </c>
    </row>
    <row r="509" spans="7:14">
      <c r="G509" s="31">
        <f>Sheet1!A507</f>
        <v>46273</v>
      </c>
      <c r="H509" s="32">
        <f>Sheet1!D507</f>
        <v>2.7999999999999581</v>
      </c>
      <c r="I509" s="32">
        <f>Sheet1!E507</f>
        <v>0.69999999999996732</v>
      </c>
      <c r="J509" s="33">
        <f t="shared" si="35"/>
        <v>0</v>
      </c>
      <c r="K509" s="33">
        <f t="shared" si="36"/>
        <v>0</v>
      </c>
      <c r="L509" s="33">
        <f t="shared" si="37"/>
        <v>0</v>
      </c>
      <c r="M509" s="32" t="str">
        <f t="shared" si="38"/>
        <v/>
      </c>
      <c r="N509" s="32" t="str">
        <f t="shared" si="39"/>
        <v/>
      </c>
    </row>
    <row r="510" spans="7:14">
      <c r="G510" s="31">
        <f>Sheet1!A508</f>
        <v>46274</v>
      </c>
      <c r="H510" s="32">
        <f>Sheet1!D508</f>
        <v>3.700000000000081</v>
      </c>
      <c r="I510" s="32">
        <f>Sheet1!E508</f>
        <v>5.1999999999999602</v>
      </c>
      <c r="J510" s="33">
        <f t="shared" si="35"/>
        <v>0</v>
      </c>
      <c r="K510" s="33">
        <f t="shared" si="36"/>
        <v>1</v>
      </c>
      <c r="L510" s="33">
        <f t="shared" si="37"/>
        <v>0</v>
      </c>
      <c r="M510" s="32" t="str">
        <f t="shared" si="38"/>
        <v/>
      </c>
      <c r="N510" s="32" t="str">
        <f t="shared" si="39"/>
        <v/>
      </c>
    </row>
    <row r="511" spans="7:14">
      <c r="G511" s="31">
        <f>Sheet1!A509</f>
        <v>46275</v>
      </c>
      <c r="H511" s="32">
        <f>Sheet1!D509</f>
        <v>15.499999999999936</v>
      </c>
      <c r="I511" s="32">
        <f>Sheet1!E509</f>
        <v>12.200000000000077</v>
      </c>
      <c r="J511" s="33">
        <f t="shared" si="35"/>
        <v>1</v>
      </c>
      <c r="K511" s="33">
        <f t="shared" si="36"/>
        <v>1</v>
      </c>
      <c r="L511" s="33">
        <f t="shared" si="37"/>
        <v>1</v>
      </c>
      <c r="M511" s="32">
        <f t="shared" si="38"/>
        <v>15.499999999999936</v>
      </c>
      <c r="N511" s="32">
        <f t="shared" si="39"/>
        <v>12.200000000000077</v>
      </c>
    </row>
    <row r="512" spans="7:14">
      <c r="G512" s="31">
        <f>Sheet1!A510</f>
        <v>46276</v>
      </c>
      <c r="H512" s="32">
        <f>Sheet1!D510</f>
        <v>3.900000000000059</v>
      </c>
      <c r="I512" s="32">
        <f>Sheet1!E510</f>
        <v>0.39999999999995595</v>
      </c>
      <c r="J512" s="33">
        <f t="shared" si="35"/>
        <v>0</v>
      </c>
      <c r="K512" s="33">
        <f t="shared" si="36"/>
        <v>0</v>
      </c>
      <c r="L512" s="33">
        <f t="shared" si="37"/>
        <v>0</v>
      </c>
      <c r="M512" s="32" t="str">
        <f t="shared" si="38"/>
        <v/>
      </c>
      <c r="N512" s="32" t="str">
        <f t="shared" si="39"/>
        <v/>
      </c>
    </row>
    <row r="513" spans="7:14">
      <c r="G513" s="31">
        <f>Sheet1!A511</f>
        <v>46279</v>
      </c>
      <c r="H513" s="32">
        <f>Sheet1!D511</f>
        <v>3.3999999999999808</v>
      </c>
      <c r="I513" s="32">
        <f>Sheet1!E511</f>
        <v>2.0000000000000462</v>
      </c>
      <c r="J513" s="33">
        <f t="shared" si="35"/>
        <v>0</v>
      </c>
      <c r="K513" s="33">
        <f t="shared" si="36"/>
        <v>0</v>
      </c>
      <c r="L513" s="33">
        <f t="shared" si="37"/>
        <v>0</v>
      </c>
      <c r="M513" s="32" t="str">
        <f t="shared" si="38"/>
        <v/>
      </c>
      <c r="N513" s="32" t="str">
        <f t="shared" si="39"/>
        <v/>
      </c>
    </row>
    <row r="514" spans="7:14">
      <c r="G514" s="31">
        <f>Sheet1!A512</f>
        <v>46280</v>
      </c>
      <c r="H514" s="32">
        <f>Sheet1!D512</f>
        <v>0.39999999999995595</v>
      </c>
      <c r="I514" s="32">
        <f>Sheet1!E512</f>
        <v>1.499999999999968</v>
      </c>
      <c r="J514" s="33">
        <f t="shared" si="35"/>
        <v>0</v>
      </c>
      <c r="K514" s="33">
        <f t="shared" si="36"/>
        <v>0</v>
      </c>
      <c r="L514" s="33">
        <f t="shared" si="37"/>
        <v>0</v>
      </c>
      <c r="M514" s="32" t="str">
        <f t="shared" si="38"/>
        <v/>
      </c>
      <c r="N514" s="32" t="str">
        <f t="shared" si="39"/>
        <v/>
      </c>
    </row>
    <row r="515" spans="7:14">
      <c r="G515" s="31">
        <f>Sheet1!A513</f>
        <v>46281</v>
      </c>
      <c r="H515" s="32">
        <f>Sheet1!D513</f>
        <v>7.4000000000000732</v>
      </c>
      <c r="I515" s="32">
        <f>Sheet1!E513</f>
        <v>2.0999999999999908</v>
      </c>
      <c r="J515" s="33">
        <f t="shared" si="35"/>
        <v>1</v>
      </c>
      <c r="K515" s="33">
        <f t="shared" si="36"/>
        <v>0</v>
      </c>
      <c r="L515" s="33">
        <f t="shared" si="37"/>
        <v>0</v>
      </c>
      <c r="M515" s="32" t="str">
        <f t="shared" si="38"/>
        <v/>
      </c>
      <c r="N515" s="32" t="str">
        <f t="shared" si="39"/>
        <v/>
      </c>
    </row>
    <row r="516" spans="7:14">
      <c r="G516" s="31">
        <f>Sheet1!A514</f>
        <v>46282</v>
      </c>
      <c r="H516" s="32">
        <f>Sheet1!D514</f>
        <v>-7.3000000000000398</v>
      </c>
      <c r="I516" s="32">
        <f>Sheet1!E514</f>
        <v>-9.1999999999999638</v>
      </c>
      <c r="J516" s="33">
        <f t="shared" si="35"/>
        <v>1</v>
      </c>
      <c r="K516" s="33">
        <f t="shared" si="36"/>
        <v>1</v>
      </c>
      <c r="L516" s="33">
        <f t="shared" si="37"/>
        <v>1</v>
      </c>
      <c r="M516" s="32">
        <f t="shared" si="38"/>
        <v>-7.3000000000000398</v>
      </c>
      <c r="N516" s="32">
        <f t="shared" si="39"/>
        <v>-9.1999999999999638</v>
      </c>
    </row>
    <row r="517" spans="7:14">
      <c r="G517" s="31">
        <f>Sheet1!A515</f>
        <v>46283</v>
      </c>
      <c r="H517" s="32">
        <f>Sheet1!D515</f>
        <v>8.0000000000000071</v>
      </c>
      <c r="I517" s="32">
        <f>Sheet1!E515</f>
        <v>6.4999999999999503</v>
      </c>
      <c r="J517" s="33">
        <f t="shared" ref="J517:J525" si="40">IF(ABS(H517-$B$6)&gt;$B$7,1,0)</f>
        <v>1</v>
      </c>
      <c r="K517" s="33">
        <f t="shared" ref="K517:K525" si="41">IF(ABS(I517-$C$6)&gt;$C$7,1,0)</f>
        <v>1</v>
      </c>
      <c r="L517" s="33">
        <f t="shared" ref="L517:L580" si="42">J517*K517</f>
        <v>1</v>
      </c>
      <c r="M517" s="32">
        <f t="shared" ref="M517:M580" si="43">IF(L517=1,H517,"")</f>
        <v>8.0000000000000071</v>
      </c>
      <c r="N517" s="32">
        <f t="shared" ref="N517:N525" si="44">IF(L517=1,I517,"")</f>
        <v>6.4999999999999503</v>
      </c>
    </row>
    <row r="518" spans="7:14">
      <c r="G518" s="31">
        <f>Sheet1!A516</f>
        <v>46286</v>
      </c>
      <c r="H518" s="32">
        <f>Sheet1!D516</f>
        <v>0.30000000000001137</v>
      </c>
      <c r="I518" s="32">
        <f>Sheet1!E516</f>
        <v>-4.4999999999999929</v>
      </c>
      <c r="J518" s="33">
        <f t="shared" si="40"/>
        <v>0</v>
      </c>
      <c r="K518" s="33">
        <f t="shared" si="41"/>
        <v>0</v>
      </c>
      <c r="L518" s="33">
        <f t="shared" si="42"/>
        <v>0</v>
      </c>
      <c r="M518" s="32" t="str">
        <f t="shared" si="43"/>
        <v/>
      </c>
      <c r="N518" s="32" t="str">
        <f t="shared" si="44"/>
        <v/>
      </c>
    </row>
    <row r="519" spans="7:14">
      <c r="G519" s="31">
        <f>Sheet1!A517</f>
        <v>46287</v>
      </c>
      <c r="H519" s="32">
        <f>Sheet1!D517</f>
        <v>0.80000000000000071</v>
      </c>
      <c r="I519" s="32">
        <f>Sheet1!E517</f>
        <v>1.1000000000000121</v>
      </c>
      <c r="J519" s="33">
        <f t="shared" si="40"/>
        <v>0</v>
      </c>
      <c r="K519" s="33">
        <f t="shared" si="41"/>
        <v>0</v>
      </c>
      <c r="L519" s="33">
        <f t="shared" si="42"/>
        <v>0</v>
      </c>
      <c r="M519" s="32" t="str">
        <f t="shared" si="43"/>
        <v/>
      </c>
      <c r="N519" s="32" t="str">
        <f t="shared" si="44"/>
        <v/>
      </c>
    </row>
    <row r="520" spans="7:14">
      <c r="G520" s="31">
        <f>Sheet1!A518</f>
        <v>46288</v>
      </c>
      <c r="H520" s="32">
        <f>Sheet1!D518</f>
        <v>14.199999999999946</v>
      </c>
      <c r="I520" s="32">
        <f>Sheet1!E518</f>
        <v>15.200000000000014</v>
      </c>
      <c r="J520" s="33">
        <f t="shared" si="40"/>
        <v>1</v>
      </c>
      <c r="K520" s="33">
        <f t="shared" si="41"/>
        <v>1</v>
      </c>
      <c r="L520" s="33">
        <f t="shared" si="42"/>
        <v>1</v>
      </c>
      <c r="M520" s="32">
        <f t="shared" si="43"/>
        <v>14.199999999999946</v>
      </c>
      <c r="N520" s="32">
        <f t="shared" si="44"/>
        <v>15.200000000000014</v>
      </c>
    </row>
    <row r="521" spans="7:14">
      <c r="G521" s="31">
        <f>Sheet1!A519</f>
        <v>46289</v>
      </c>
      <c r="H521" s="32">
        <f>Sheet1!D519</f>
        <v>2.8000000000000469</v>
      </c>
      <c r="I521" s="32">
        <f>Sheet1!E519</f>
        <v>8.4999999999999964</v>
      </c>
      <c r="J521" s="33">
        <f t="shared" si="40"/>
        <v>0</v>
      </c>
      <c r="K521" s="33">
        <f t="shared" si="41"/>
        <v>1</v>
      </c>
      <c r="L521" s="33">
        <f t="shared" si="42"/>
        <v>0</v>
      </c>
      <c r="M521" s="32" t="str">
        <f t="shared" si="43"/>
        <v/>
      </c>
      <c r="N521" s="32" t="str">
        <f t="shared" si="44"/>
        <v/>
      </c>
    </row>
    <row r="522" spans="7:14">
      <c r="G522" s="31">
        <f>Sheet1!A520</f>
        <v>46290</v>
      </c>
      <c r="H522" s="32">
        <f>Sheet1!D520</f>
        <v>-7.2000000000000064</v>
      </c>
      <c r="I522" s="32">
        <f>Sheet1!E520</f>
        <v>-3.6999999999999922</v>
      </c>
      <c r="J522" s="33">
        <f t="shared" si="40"/>
        <v>1</v>
      </c>
      <c r="K522" s="33">
        <f t="shared" si="41"/>
        <v>0</v>
      </c>
      <c r="L522" s="33">
        <f t="shared" si="42"/>
        <v>0</v>
      </c>
      <c r="M522" s="32" t="str">
        <f t="shared" si="43"/>
        <v/>
      </c>
      <c r="N522" s="32" t="str">
        <f t="shared" si="44"/>
        <v/>
      </c>
    </row>
    <row r="523" spans="7:14">
      <c r="G523" s="31">
        <f>Sheet1!A521</f>
        <v>46293</v>
      </c>
      <c r="H523" s="32">
        <f>Sheet1!D521</f>
        <v>7.8000000000000291</v>
      </c>
      <c r="I523" s="32">
        <f>Sheet1!E521</f>
        <v>7.3999999999999844</v>
      </c>
      <c r="J523" s="33">
        <f t="shared" si="40"/>
        <v>1</v>
      </c>
      <c r="K523" s="33">
        <f t="shared" si="41"/>
        <v>1</v>
      </c>
      <c r="L523" s="33">
        <f t="shared" si="42"/>
        <v>1</v>
      </c>
      <c r="M523" s="32">
        <f t="shared" si="43"/>
        <v>7.8000000000000291</v>
      </c>
      <c r="N523" s="32">
        <f t="shared" si="44"/>
        <v>7.3999999999999844</v>
      </c>
    </row>
    <row r="524" spans="7:14">
      <c r="G524" s="31">
        <f>Sheet1!A522</f>
        <v>46294</v>
      </c>
      <c r="H524" s="32">
        <f>Sheet1!D522</f>
        <v>-5.400000000000027</v>
      </c>
      <c r="I524" s="32">
        <f>Sheet1!E522</f>
        <v>0</v>
      </c>
      <c r="J524" s="33">
        <f t="shared" si="40"/>
        <v>1</v>
      </c>
      <c r="K524" s="33">
        <f t="shared" si="41"/>
        <v>0</v>
      </c>
      <c r="L524" s="33">
        <f t="shared" si="42"/>
        <v>0</v>
      </c>
      <c r="M524" s="32" t="str">
        <f t="shared" si="43"/>
        <v/>
      </c>
      <c r="N524" s="32" t="str">
        <f t="shared" si="44"/>
        <v/>
      </c>
    </row>
    <row r="525" spans="7:14">
      <c r="G525" s="31">
        <f>Sheet1!A523</f>
        <v>46295</v>
      </c>
      <c r="H525" s="32">
        <f>Sheet1!D523</f>
        <v>1.1000000000000121</v>
      </c>
      <c r="I525" s="32">
        <f>Sheet1!E523</f>
        <v>4.9999999999999822</v>
      </c>
      <c r="J525" s="33">
        <f t="shared" si="40"/>
        <v>0</v>
      </c>
      <c r="K525" s="33">
        <f t="shared" si="41"/>
        <v>0</v>
      </c>
      <c r="L525" s="33">
        <f t="shared" si="42"/>
        <v>0</v>
      </c>
      <c r="M525" s="32" t="str">
        <f t="shared" si="43"/>
        <v/>
      </c>
      <c r="N525" s="32" t="str">
        <f t="shared" si="44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25"/>
  <sheetViews>
    <sheetView workbookViewId="0"/>
  </sheetViews>
  <sheetFormatPr baseColWidth="10" defaultColWidth="8.83203125" defaultRowHeight="15"/>
  <cols>
    <col min="1" max="1" width="60" customWidth="1"/>
    <col min="2" max="3" width="14" customWidth="1"/>
    <col min="4" max="4" width="38" customWidth="1"/>
    <col min="5" max="6" width="3" customWidth="1"/>
    <col min="7" max="9" width="12" customWidth="1"/>
    <col min="10" max="14" width="15" customWidth="1"/>
    <col min="15" max="15" width="17" customWidth="1"/>
  </cols>
  <sheetData>
    <row r="1" spans="1:15" ht="19">
      <c r="A1" s="19" t="s">
        <v>106</v>
      </c>
    </row>
    <row r="2" spans="1:15">
      <c r="A2" s="29" t="s">
        <v>107</v>
      </c>
      <c r="G2" s="29" t="s">
        <v>108</v>
      </c>
    </row>
    <row r="3" spans="1:15" ht="16">
      <c r="A3" s="21" t="s">
        <v>109</v>
      </c>
      <c r="B3" s="22" t="s">
        <v>51</v>
      </c>
      <c r="C3" s="22" t="s">
        <v>52</v>
      </c>
      <c r="D3" s="22" t="s">
        <v>8</v>
      </c>
      <c r="G3" s="20" t="s">
        <v>110</v>
      </c>
    </row>
    <row r="4" spans="1:15" ht="48" customHeight="1">
      <c r="A4" t="s">
        <v>111</v>
      </c>
      <c r="B4" s="43">
        <f>Sheet1!I18</f>
        <v>1.8779999999999999</v>
      </c>
      <c r="C4" s="43">
        <f>Sheet1!J42</f>
        <v>7.3819999999999997</v>
      </c>
      <c r="D4" t="s">
        <v>112</v>
      </c>
      <c r="G4" s="22" t="s">
        <v>61</v>
      </c>
      <c r="H4" s="22" t="s">
        <v>62</v>
      </c>
      <c r="I4" s="22" t="s">
        <v>63</v>
      </c>
      <c r="J4" s="22" t="s">
        <v>113</v>
      </c>
      <c r="K4" s="22" t="s">
        <v>114</v>
      </c>
      <c r="L4" s="22" t="s">
        <v>115</v>
      </c>
      <c r="M4" s="22" t="s">
        <v>116</v>
      </c>
      <c r="N4" s="22" t="s">
        <v>117</v>
      </c>
      <c r="O4" s="22" t="s">
        <v>118</v>
      </c>
    </row>
    <row r="5" spans="1:15">
      <c r="A5" t="s">
        <v>55</v>
      </c>
      <c r="B5" s="34">
        <f>Sheet1!I19</f>
        <v>4.4888085000000001E-2</v>
      </c>
      <c r="C5" s="34">
        <f>Sheet1!J43</f>
        <v>0.69078167400000001</v>
      </c>
      <c r="D5" t="s">
        <v>119</v>
      </c>
      <c r="G5" s="31">
        <f>Sheet1!A3</f>
        <v>45567</v>
      </c>
      <c r="H5" s="32">
        <f>Sheet1!D3</f>
        <v>3.6999999999999922</v>
      </c>
      <c r="I5" s="32">
        <f>Sheet1!E3</f>
        <v>5.0999999999999712</v>
      </c>
      <c r="J5" s="44">
        <f t="shared" ref="J5:J68" si="0">-$B$4*H5/100+0.5*$B$5*H5^2/10000</f>
        <v>-6.9455274105817352E-2</v>
      </c>
      <c r="K5" s="44">
        <f t="shared" ref="K5:K68" si="1">-$C$4*I5/100+0.5*$C$5*I5^2/10000</f>
        <v>-0.37558363843296083</v>
      </c>
      <c r="L5" s="45">
        <f t="shared" ref="L5:L68" si="2">$B$17*1000000*J5/100</f>
        <v>-10418.291115872602</v>
      </c>
      <c r="M5" s="45">
        <f t="shared" ref="M5:M68" si="3">$B$19*1000000*K5/100</f>
        <v>-14332.418172116642</v>
      </c>
      <c r="N5" s="45">
        <f t="shared" ref="N5:N68" si="4">L5+M5</f>
        <v>-24750.709287989244</v>
      </c>
      <c r="O5" s="45">
        <f t="shared" ref="O5:O68" si="5">-($B$18*H5+$B$20*I5)</f>
        <v>-24789.599999999893</v>
      </c>
    </row>
    <row r="6" spans="1:15">
      <c r="A6" t="s">
        <v>120</v>
      </c>
      <c r="B6" s="46">
        <f>B4/100*1000000/100</f>
        <v>187.79999999999995</v>
      </c>
      <c r="C6" s="46">
        <f>C4/100*1000000/100</f>
        <v>738.2</v>
      </c>
      <c r="D6" t="s">
        <v>121</v>
      </c>
      <c r="G6" s="31">
        <f>Sheet1!A4</f>
        <v>45568</v>
      </c>
      <c r="H6" s="32">
        <f>Sheet1!D4</f>
        <v>6.3000000000000167</v>
      </c>
      <c r="I6" s="32">
        <f>Sheet1!E4</f>
        <v>6.4000000000000057</v>
      </c>
      <c r="J6" s="44">
        <f t="shared" si="0"/>
        <v>-0.11822491959531781</v>
      </c>
      <c r="K6" s="44">
        <f t="shared" si="1"/>
        <v>-0.47103327913164844</v>
      </c>
      <c r="L6" s="45">
        <f t="shared" si="2"/>
        <v>-17733.737939297673</v>
      </c>
      <c r="M6" s="45">
        <f t="shared" si="3"/>
        <v>-17974.813699727085</v>
      </c>
      <c r="N6" s="45">
        <f t="shared" si="4"/>
        <v>-35708.551639024758</v>
      </c>
      <c r="O6" s="45">
        <f t="shared" si="5"/>
        <v>-35775.90000000006</v>
      </c>
    </row>
    <row r="7" spans="1:15">
      <c r="G7" s="31">
        <f>Sheet1!A5</f>
        <v>45569</v>
      </c>
      <c r="H7" s="32">
        <f>Sheet1!D5</f>
        <v>21.799999999999997</v>
      </c>
      <c r="I7" s="32">
        <f>Sheet1!E5</f>
        <v>12.1</v>
      </c>
      <c r="J7" s="44">
        <f t="shared" si="0"/>
        <v>-0.40833736932422987</v>
      </c>
      <c r="K7" s="44">
        <f t="shared" si="1"/>
        <v>-0.88816513275548292</v>
      </c>
      <c r="L7" s="45">
        <f t="shared" si="2"/>
        <v>-61250.605398634478</v>
      </c>
      <c r="M7" s="45">
        <f t="shared" si="3"/>
        <v>-33892.727973072273</v>
      </c>
      <c r="N7" s="45">
        <f t="shared" si="4"/>
        <v>-95143.333371706743</v>
      </c>
      <c r="O7" s="45">
        <f t="shared" si="5"/>
        <v>-95496.299999999959</v>
      </c>
    </row>
    <row r="8" spans="1:15" ht="16">
      <c r="A8" s="21" t="s">
        <v>122</v>
      </c>
      <c r="B8" s="22" t="s">
        <v>7</v>
      </c>
      <c r="C8" s="22"/>
      <c r="D8" s="22" t="s">
        <v>8</v>
      </c>
      <c r="G8" s="31">
        <f>Sheet1!A6</f>
        <v>45572</v>
      </c>
      <c r="H8" s="32">
        <f>Sheet1!D6</f>
        <v>7.2000000000000064</v>
      </c>
      <c r="I8" s="32">
        <f>Sheet1!E6</f>
        <v>5.9000000000000163</v>
      </c>
      <c r="J8" s="44">
        <f t="shared" si="0"/>
        <v>-0.13509965008368011</v>
      </c>
      <c r="K8" s="44">
        <f t="shared" si="1"/>
        <v>-0.43433569449640413</v>
      </c>
      <c r="L8" s="45">
        <f t="shared" si="2"/>
        <v>-20264.947512552015</v>
      </c>
      <c r="M8" s="45">
        <f t="shared" si="3"/>
        <v>-16574.419552917505</v>
      </c>
      <c r="N8" s="45">
        <f t="shared" si="4"/>
        <v>-36839.367065469516</v>
      </c>
      <c r="O8" s="45">
        <f t="shared" si="5"/>
        <v>-36902.700000000055</v>
      </c>
    </row>
    <row r="9" spans="1:15">
      <c r="A9" t="s">
        <v>123</v>
      </c>
      <c r="B9" s="47">
        <v>20</v>
      </c>
      <c r="D9" t="s">
        <v>30</v>
      </c>
      <c r="G9" s="31">
        <f>Sheet1!A7</f>
        <v>45573</v>
      </c>
      <c r="H9" s="32">
        <f>Sheet1!D7</f>
        <v>-3.6999999999999922</v>
      </c>
      <c r="I9" s="32">
        <f>Sheet1!E7</f>
        <v>-1.4000000000000234</v>
      </c>
      <c r="J9" s="44">
        <f t="shared" si="0"/>
        <v>6.9516725894182355E-2</v>
      </c>
      <c r="K9" s="44">
        <f t="shared" si="1"/>
        <v>0.10341569660405373</v>
      </c>
      <c r="L9" s="45">
        <f t="shared" si="2"/>
        <v>10427.508884127354</v>
      </c>
      <c r="M9" s="45">
        <f t="shared" si="3"/>
        <v>3946.3833288217193</v>
      </c>
      <c r="N9" s="45">
        <f t="shared" si="4"/>
        <v>14373.892212949073</v>
      </c>
      <c r="O9" s="45">
        <f t="shared" si="5"/>
        <v>14366.700000000041</v>
      </c>
    </row>
    <row r="10" spans="1:15">
      <c r="A10" t="s">
        <v>124</v>
      </c>
      <c r="B10" s="48">
        <f>B9*C6</f>
        <v>14764</v>
      </c>
      <c r="D10" t="s">
        <v>121</v>
      </c>
      <c r="G10" s="31">
        <f>Sheet1!A8</f>
        <v>45574</v>
      </c>
      <c r="H10" s="32">
        <f>Sheet1!D8</f>
        <v>6.4999999999999947</v>
      </c>
      <c r="I10" s="32">
        <f>Sheet1!E8</f>
        <v>6.0999999999999943</v>
      </c>
      <c r="J10" s="44">
        <f t="shared" si="0"/>
        <v>-0.1219751739204374</v>
      </c>
      <c r="K10" s="44">
        <f t="shared" si="1"/>
        <v>-0.44901680069552258</v>
      </c>
      <c r="L10" s="45">
        <f t="shared" si="2"/>
        <v>-18296.27608806561</v>
      </c>
      <c r="M10" s="45">
        <f t="shared" si="3"/>
        <v>-17134.656293135831</v>
      </c>
      <c r="N10" s="45">
        <f t="shared" si="4"/>
        <v>-35430.932381201441</v>
      </c>
      <c r="O10" s="45">
        <f t="shared" si="5"/>
        <v>-35494.199999999961</v>
      </c>
    </row>
    <row r="11" spans="1:15">
      <c r="A11" t="s">
        <v>125</v>
      </c>
      <c r="B11" s="49">
        <f>B9*C4/B4</f>
        <v>78.615548455804046</v>
      </c>
      <c r="D11" t="s">
        <v>30</v>
      </c>
      <c r="G11" s="31">
        <f>Sheet1!A9</f>
        <v>45575</v>
      </c>
      <c r="H11" s="32">
        <f>Sheet1!D9</f>
        <v>-6.4999999999999947</v>
      </c>
      <c r="I11" s="32">
        <f>Sheet1!E9</f>
        <v>-1.1000000000000121</v>
      </c>
      <c r="J11" s="44">
        <f t="shared" si="0"/>
        <v>0.1221648260795624</v>
      </c>
      <c r="K11" s="44">
        <f t="shared" si="1"/>
        <v>8.12437922912779E-2</v>
      </c>
      <c r="L11" s="45">
        <f t="shared" si="2"/>
        <v>18324.723911934361</v>
      </c>
      <c r="M11" s="45">
        <f t="shared" si="3"/>
        <v>3100.2948101399325</v>
      </c>
      <c r="N11" s="45">
        <f t="shared" si="4"/>
        <v>21425.018722074296</v>
      </c>
      <c r="O11" s="45">
        <f t="shared" si="5"/>
        <v>21409.200000000012</v>
      </c>
    </row>
    <row r="12" spans="1:15">
      <c r="A12" t="s">
        <v>126</v>
      </c>
      <c r="B12" s="48">
        <f>-B11*B6</f>
        <v>-14763.999999999996</v>
      </c>
      <c r="D12" t="s">
        <v>121</v>
      </c>
      <c r="G12" s="31">
        <f>Sheet1!A10</f>
        <v>45576</v>
      </c>
      <c r="H12" s="32">
        <f>Sheet1!D10</f>
        <v>-0.20000000000002238</v>
      </c>
      <c r="I12" s="32">
        <f>Sheet1!E10</f>
        <v>3.8000000000000256</v>
      </c>
      <c r="J12" s="44">
        <f t="shared" si="0"/>
        <v>3.7560897761704203E-3</v>
      </c>
      <c r="K12" s="44">
        <f t="shared" si="1"/>
        <v>-0.28001725563137386</v>
      </c>
      <c r="L12" s="45">
        <f t="shared" si="2"/>
        <v>563.413466425563</v>
      </c>
      <c r="M12" s="45">
        <f t="shared" si="3"/>
        <v>-10685.567720314008</v>
      </c>
      <c r="N12" s="45">
        <f t="shared" si="4"/>
        <v>-10122.154253888444</v>
      </c>
      <c r="O12" s="45">
        <f t="shared" si="5"/>
        <v>-10141.200000000008</v>
      </c>
    </row>
    <row r="13" spans="1:15">
      <c r="A13" t="s">
        <v>127</v>
      </c>
      <c r="B13" s="48">
        <f>B10+B12</f>
        <v>0</v>
      </c>
      <c r="D13" t="s">
        <v>121</v>
      </c>
      <c r="G13" s="31">
        <f>Sheet1!A11</f>
        <v>45579</v>
      </c>
      <c r="H13" s="32">
        <f>Sheet1!D11</f>
        <v>0</v>
      </c>
      <c r="I13" s="32">
        <f>Sheet1!E11</f>
        <v>0</v>
      </c>
      <c r="J13" s="44">
        <f t="shared" si="0"/>
        <v>0</v>
      </c>
      <c r="K13" s="44">
        <f t="shared" si="1"/>
        <v>0</v>
      </c>
      <c r="L13" s="45">
        <f t="shared" si="2"/>
        <v>0</v>
      </c>
      <c r="M13" s="45">
        <f t="shared" si="3"/>
        <v>0</v>
      </c>
      <c r="N13" s="45">
        <f t="shared" si="4"/>
        <v>0</v>
      </c>
      <c r="O13" s="45">
        <f t="shared" si="5"/>
        <v>0</v>
      </c>
    </row>
    <row r="14" spans="1:15">
      <c r="A14" t="s">
        <v>128</v>
      </c>
      <c r="B14" s="43">
        <f>C4/B4</f>
        <v>3.9307774227902024</v>
      </c>
      <c r="D14" t="s">
        <v>129</v>
      </c>
      <c r="G14" s="31">
        <f>Sheet1!A12</f>
        <v>45580</v>
      </c>
      <c r="H14" s="32">
        <f>Sheet1!D12</f>
        <v>-0.8999999999999897</v>
      </c>
      <c r="I14" s="32">
        <f>Sheet1!E12</f>
        <v>-6.7000000000000171</v>
      </c>
      <c r="J14" s="44">
        <f t="shared" si="0"/>
        <v>1.6903817967442305E-2</v>
      </c>
      <c r="K14" s="44">
        <f t="shared" si="1"/>
        <v>0.49614445946729424</v>
      </c>
      <c r="L14" s="45">
        <f t="shared" si="2"/>
        <v>2535.5726951163456</v>
      </c>
      <c r="M14" s="45">
        <f t="shared" si="3"/>
        <v>18933.066138165374</v>
      </c>
      <c r="N14" s="45">
        <f t="shared" si="4"/>
        <v>21468.638833281719</v>
      </c>
      <c r="O14" s="45">
        <f t="shared" si="5"/>
        <v>21409.200000000019</v>
      </c>
    </row>
    <row r="15" spans="1:15">
      <c r="G15" s="31">
        <f>Sheet1!A13</f>
        <v>45581</v>
      </c>
      <c r="H15" s="32">
        <f>Sheet1!D13</f>
        <v>-0.80000000000000071</v>
      </c>
      <c r="I15" s="32">
        <f>Sheet1!E13</f>
        <v>-1.9999999999999574</v>
      </c>
      <c r="J15" s="44">
        <f t="shared" si="0"/>
        <v>1.5025436418720013E-2</v>
      </c>
      <c r="K15" s="44">
        <f t="shared" si="1"/>
        <v>0.14777815633479685</v>
      </c>
      <c r="L15" s="45">
        <f t="shared" si="2"/>
        <v>2253.8154628080019</v>
      </c>
      <c r="M15" s="45">
        <f t="shared" si="3"/>
        <v>5639.2720996359076</v>
      </c>
      <c r="N15" s="45">
        <f t="shared" si="4"/>
        <v>7893.0875624439095</v>
      </c>
      <c r="O15" s="45">
        <f t="shared" si="5"/>
        <v>7887.5999999998812</v>
      </c>
    </row>
    <row r="16" spans="1:15" ht="16">
      <c r="A16" s="21" t="s">
        <v>130</v>
      </c>
      <c r="B16" s="22" t="s">
        <v>7</v>
      </c>
      <c r="C16" s="22"/>
      <c r="D16" s="22" t="s">
        <v>8</v>
      </c>
      <c r="G16" s="31">
        <f>Sheet1!A14</f>
        <v>45582</v>
      </c>
      <c r="H16" s="32">
        <f>Sheet1!D14</f>
        <v>3.2999999999999918</v>
      </c>
      <c r="I16" s="32">
        <f>Sheet1!E14</f>
        <v>7.7999999999999403</v>
      </c>
      <c r="J16" s="44">
        <f t="shared" si="0"/>
        <v>-6.1949558437717343E-2</v>
      </c>
      <c r="K16" s="44">
        <f t="shared" si="1"/>
        <v>-0.57369464214768762</v>
      </c>
      <c r="L16" s="45">
        <f t="shared" si="2"/>
        <v>-9292.4337656576008</v>
      </c>
      <c r="M16" s="45">
        <f t="shared" si="3"/>
        <v>-21892.411364535845</v>
      </c>
      <c r="N16" s="45">
        <f t="shared" si="4"/>
        <v>-31184.845130193447</v>
      </c>
      <c r="O16" s="45">
        <f t="shared" si="5"/>
        <v>-31268.699999999804</v>
      </c>
    </row>
    <row r="17" spans="1:15">
      <c r="A17" t="s">
        <v>131</v>
      </c>
      <c r="B17" s="47">
        <v>15</v>
      </c>
      <c r="D17" t="s">
        <v>30</v>
      </c>
      <c r="G17" s="31">
        <f>Sheet1!A15</f>
        <v>45583</v>
      </c>
      <c r="H17" s="32">
        <f>Sheet1!D15</f>
        <v>-2.4000000000000021</v>
      </c>
      <c r="I17" s="32">
        <f>Sheet1!E15</f>
        <v>-0.80000000000000071</v>
      </c>
      <c r="J17" s="44">
        <f t="shared" si="0"/>
        <v>4.5084927768480033E-2</v>
      </c>
      <c r="K17" s="44">
        <f t="shared" si="1"/>
        <v>5.9078105013568055E-2</v>
      </c>
      <c r="L17" s="45">
        <f t="shared" si="2"/>
        <v>6762.7391652720053</v>
      </c>
      <c r="M17" s="45">
        <f t="shared" si="3"/>
        <v>2254.4435359417666</v>
      </c>
      <c r="N17" s="45">
        <f t="shared" si="4"/>
        <v>9017.1827012137728</v>
      </c>
      <c r="O17" s="45">
        <f t="shared" si="5"/>
        <v>9014.4000000000051</v>
      </c>
    </row>
    <row r="18" spans="1:15">
      <c r="A18" t="s">
        <v>132</v>
      </c>
      <c r="B18" s="48">
        <f>B17*B6</f>
        <v>2816.9999999999991</v>
      </c>
      <c r="D18" t="s">
        <v>121</v>
      </c>
      <c r="G18" s="31">
        <f>Sheet1!A16</f>
        <v>45586</v>
      </c>
      <c r="H18" s="32">
        <f>Sheet1!D16</f>
        <v>8.4000000000000519</v>
      </c>
      <c r="I18" s="32">
        <f>Sheet1!E16</f>
        <v>11.300000000000043</v>
      </c>
      <c r="J18" s="44">
        <f t="shared" si="0"/>
        <v>-0.15759363483612093</v>
      </c>
      <c r="K18" s="44">
        <f t="shared" si="1"/>
        <v>-0.82975570440235014</v>
      </c>
      <c r="L18" s="45">
        <f t="shared" si="2"/>
        <v>-23639.04522541814</v>
      </c>
      <c r="M18" s="45">
        <f t="shared" si="3"/>
        <v>-31663.801399369007</v>
      </c>
      <c r="N18" s="45">
        <f t="shared" si="4"/>
        <v>-55302.846624787147</v>
      </c>
      <c r="O18" s="45">
        <f t="shared" si="5"/>
        <v>-55494.900000000256</v>
      </c>
    </row>
    <row r="19" spans="1:15">
      <c r="A19" t="s">
        <v>133</v>
      </c>
      <c r="B19" s="49">
        <f>B17*B4/C4</f>
        <v>3.8160390138173934</v>
      </c>
      <c r="D19" t="s">
        <v>30</v>
      </c>
      <c r="G19" s="31">
        <f>Sheet1!A17</f>
        <v>45587</v>
      </c>
      <c r="H19" s="32">
        <f>Sheet1!D17</f>
        <v>0</v>
      </c>
      <c r="I19" s="32">
        <f>Sheet1!E17</f>
        <v>1.1999999999999567</v>
      </c>
      <c r="J19" s="44">
        <f t="shared" si="0"/>
        <v>0</v>
      </c>
      <c r="K19" s="44">
        <f t="shared" si="1"/>
        <v>-8.8534263719468806E-2</v>
      </c>
      <c r="L19" s="45">
        <f t="shared" si="2"/>
        <v>0</v>
      </c>
      <c r="M19" s="45">
        <f t="shared" si="3"/>
        <v>-3378.502044130908</v>
      </c>
      <c r="N19" s="45">
        <f t="shared" si="4"/>
        <v>-3378.502044130908</v>
      </c>
      <c r="O19" s="45">
        <f t="shared" si="5"/>
        <v>-3380.3999999998778</v>
      </c>
    </row>
    <row r="20" spans="1:15">
      <c r="A20" t="s">
        <v>134</v>
      </c>
      <c r="B20" s="48">
        <f>B19*C6</f>
        <v>2817</v>
      </c>
      <c r="D20" t="s">
        <v>121</v>
      </c>
      <c r="G20" s="31">
        <f>Sheet1!A18</f>
        <v>45588</v>
      </c>
      <c r="H20" s="32">
        <f>Sheet1!D18</f>
        <v>4.6999999999999709</v>
      </c>
      <c r="I20" s="32">
        <f>Sheet1!E18</f>
        <v>3.8000000000000256</v>
      </c>
      <c r="J20" s="44">
        <f t="shared" si="0"/>
        <v>-8.8216421110116947E-2</v>
      </c>
      <c r="K20" s="44">
        <f t="shared" si="1"/>
        <v>-0.28001725563137386</v>
      </c>
      <c r="L20" s="45">
        <f t="shared" si="2"/>
        <v>-13232.463166517544</v>
      </c>
      <c r="M20" s="45">
        <f t="shared" si="3"/>
        <v>-10685.567720314008</v>
      </c>
      <c r="N20" s="45">
        <f t="shared" si="4"/>
        <v>-23918.030886831551</v>
      </c>
      <c r="O20" s="45">
        <f t="shared" si="5"/>
        <v>-23944.499999999985</v>
      </c>
    </row>
    <row r="21" spans="1:15">
      <c r="A21" t="s">
        <v>135</v>
      </c>
      <c r="B21" s="48">
        <f>B18+B20</f>
        <v>5633.9999999999991</v>
      </c>
      <c r="D21" t="s">
        <v>121</v>
      </c>
      <c r="G21" s="31">
        <f>Sheet1!A19</f>
        <v>45589</v>
      </c>
      <c r="H21" s="32">
        <f>Sheet1!D19</f>
        <v>0.1000000000000334</v>
      </c>
      <c r="I21" s="32">
        <f>Sheet1!E19</f>
        <v>-3.3999999999999808</v>
      </c>
      <c r="J21" s="44">
        <f t="shared" si="0"/>
        <v>-1.877977555958127E-3</v>
      </c>
      <c r="K21" s="44">
        <f t="shared" si="1"/>
        <v>0.25138727180757059</v>
      </c>
      <c r="L21" s="45">
        <f t="shared" si="2"/>
        <v>-281.69663339371908</v>
      </c>
      <c r="M21" s="45">
        <f t="shared" si="3"/>
        <v>9593.036367948067</v>
      </c>
      <c r="N21" s="45">
        <f t="shared" si="4"/>
        <v>9311.3397345543472</v>
      </c>
      <c r="O21" s="45">
        <f t="shared" si="5"/>
        <v>9296.099999999853</v>
      </c>
    </row>
    <row r="22" spans="1:15">
      <c r="G22" s="31">
        <f>Sheet1!A20</f>
        <v>45590</v>
      </c>
      <c r="H22" s="32">
        <f>Sheet1!D20</f>
        <v>2.5999999999999801</v>
      </c>
      <c r="I22" s="32">
        <f>Sheet1!E20</f>
        <v>2.7999999999999581</v>
      </c>
      <c r="J22" s="44">
        <f t="shared" si="0"/>
        <v>-4.8812827827269624E-2</v>
      </c>
      <c r="K22" s="44">
        <f t="shared" si="1"/>
        <v>-0.20642521358378893</v>
      </c>
      <c r="L22" s="45">
        <f t="shared" si="2"/>
        <v>-7321.9241740904436</v>
      </c>
      <c r="M22" s="45">
        <f t="shared" si="3"/>
        <v>-7877.2666847132668</v>
      </c>
      <c r="N22" s="45">
        <f t="shared" si="4"/>
        <v>-15199.190858803711</v>
      </c>
      <c r="O22" s="45">
        <f t="shared" si="5"/>
        <v>-15211.799999999825</v>
      </c>
    </row>
    <row r="23" spans="1:15" ht="16">
      <c r="A23" s="21" t="s">
        <v>136</v>
      </c>
      <c r="B23" s="22" t="s">
        <v>137</v>
      </c>
      <c r="C23" s="22" t="s">
        <v>138</v>
      </c>
      <c r="D23" s="22" t="s">
        <v>8</v>
      </c>
      <c r="G23" s="31">
        <f>Sheet1!A21</f>
        <v>45593</v>
      </c>
      <c r="H23" s="32">
        <f>Sheet1!D21</f>
        <v>3.3999999999999808</v>
      </c>
      <c r="I23" s="32">
        <f>Sheet1!E21</f>
        <v>4.2000000000000703</v>
      </c>
      <c r="J23" s="44">
        <f t="shared" si="0"/>
        <v>-6.3826054686869638E-2</v>
      </c>
      <c r="K23" s="44">
        <f t="shared" si="1"/>
        <v>-0.30943473056353721</v>
      </c>
      <c r="L23" s="45">
        <f t="shared" si="2"/>
        <v>-9573.9082030304453</v>
      </c>
      <c r="M23" s="45">
        <f t="shared" si="3"/>
        <v>-11808.150040605313</v>
      </c>
      <c r="N23" s="45">
        <f t="shared" si="4"/>
        <v>-21382.058243635758</v>
      </c>
      <c r="O23" s="45">
        <f t="shared" si="5"/>
        <v>-21409.200000000143</v>
      </c>
    </row>
    <row r="24" spans="1:15">
      <c r="A24" t="s">
        <v>139</v>
      </c>
      <c r="B24" s="35">
        <f>'Q1-Q4 Stats'!B7</f>
        <v>4.8802575597100182</v>
      </c>
      <c r="C24" s="35">
        <f>'Q1-Q4 Stats'!C7</f>
        <v>4.8538523105945108</v>
      </c>
      <c r="D24" t="s">
        <v>22</v>
      </c>
      <c r="G24" s="31">
        <f>Sheet1!A22</f>
        <v>45594</v>
      </c>
      <c r="H24" s="32">
        <f>Sheet1!D22</f>
        <v>-4.3000000000000149</v>
      </c>
      <c r="I24" s="32">
        <f>Sheet1!E22</f>
        <v>-2.8000000000000469</v>
      </c>
      <c r="J24" s="44">
        <f t="shared" si="0"/>
        <v>8.0795499034582774E-2</v>
      </c>
      <c r="K24" s="44">
        <f t="shared" si="1"/>
        <v>0.20696678641621144</v>
      </c>
      <c r="L24" s="45">
        <f t="shared" si="2"/>
        <v>12119.324855187417</v>
      </c>
      <c r="M24" s="45">
        <f t="shared" si="3"/>
        <v>7897.9333152867457</v>
      </c>
      <c r="N24" s="45">
        <f t="shared" si="4"/>
        <v>20017.258170474161</v>
      </c>
      <c r="O24" s="45">
        <f t="shared" si="5"/>
        <v>20000.700000000172</v>
      </c>
    </row>
    <row r="25" spans="1:15">
      <c r="A25" t="s">
        <v>140</v>
      </c>
      <c r="B25" s="35">
        <f>'Q1-Q4 Stats'!B8</f>
        <v>2.8837219098059248</v>
      </c>
      <c r="C25" s="35">
        <f>'Q1-Q4 Stats'!C8</f>
        <v>0.67159117107324962</v>
      </c>
      <c r="D25" t="s">
        <v>19</v>
      </c>
      <c r="G25" s="31">
        <f>Sheet1!A23</f>
        <v>45595</v>
      </c>
      <c r="H25" s="32">
        <f>Sheet1!D23</f>
        <v>8.6000000000000298</v>
      </c>
      <c r="I25" s="32">
        <f>Sheet1!E23</f>
        <v>4.6000000000000263</v>
      </c>
      <c r="J25" s="44">
        <f t="shared" si="0"/>
        <v>-0.16134200386167055</v>
      </c>
      <c r="K25" s="44">
        <f t="shared" si="1"/>
        <v>-0.33884115298890993</v>
      </c>
      <c r="L25" s="45">
        <f t="shared" si="2"/>
        <v>-24201.300579250579</v>
      </c>
      <c r="M25" s="45">
        <f t="shared" si="3"/>
        <v>-12930.310592925483</v>
      </c>
      <c r="N25" s="45">
        <f t="shared" si="4"/>
        <v>-37131.611172176061</v>
      </c>
      <c r="O25" s="45">
        <f t="shared" si="5"/>
        <v>-37184.400000000154</v>
      </c>
    </row>
    <row r="26" spans="1:15">
      <c r="A26" t="s">
        <v>141</v>
      </c>
      <c r="B26" s="48">
        <f>_xlfn.STDEV.S(L5:L525)</f>
        <v>13746.695866768776</v>
      </c>
      <c r="C26" s="48">
        <f>_xlfn.STDEV.S(M5:M525)</f>
        <v>13666.773607293791</v>
      </c>
      <c r="D26" t="s">
        <v>36</v>
      </c>
      <c r="G26" s="31">
        <f>Sheet1!A24</f>
        <v>45596</v>
      </c>
      <c r="H26" s="32">
        <f>Sheet1!D24</f>
        <v>-1.2000000000000455</v>
      </c>
      <c r="I26" s="32">
        <f>Sheet1!E24</f>
        <v>-1.6000000000000014</v>
      </c>
      <c r="J26" s="44">
        <f t="shared" si="0"/>
        <v>2.2539231942120853E-2</v>
      </c>
      <c r="K26" s="44">
        <f t="shared" si="1"/>
        <v>0.1182004200542721</v>
      </c>
      <c r="L26" s="45">
        <f t="shared" si="2"/>
        <v>3380.884791318128</v>
      </c>
      <c r="M26" s="45">
        <f t="shared" si="3"/>
        <v>4510.5741437670613</v>
      </c>
      <c r="N26" s="45">
        <f t="shared" si="4"/>
        <v>7891.4589350851893</v>
      </c>
      <c r="O26" s="45">
        <f t="shared" si="5"/>
        <v>7887.6000000001313</v>
      </c>
    </row>
    <row r="27" spans="1:15">
      <c r="A27" t="s">
        <v>142</v>
      </c>
      <c r="B27" s="48">
        <f>-_xlfn.PERCENTILE.INC(L5:L525,1-$B$32)</f>
        <v>34654.332221942401</v>
      </c>
      <c r="C27" s="48">
        <f>-_xlfn.PERCENTILE.INC(M5:M525,1-$B$32)</f>
        <v>34115.525732649337</v>
      </c>
      <c r="D27" t="s">
        <v>36</v>
      </c>
      <c r="G27" s="31">
        <f>Sheet1!A25</f>
        <v>45597</v>
      </c>
      <c r="H27" s="32">
        <f>Sheet1!D25</f>
        <v>3.6999999999999922</v>
      </c>
      <c r="I27" s="32">
        <f>Sheet1!E25</f>
        <v>9.9999999999999645</v>
      </c>
      <c r="J27" s="44">
        <f t="shared" si="0"/>
        <v>-6.9455274105817352E-2</v>
      </c>
      <c r="K27" s="44">
        <f t="shared" si="1"/>
        <v>-0.73474609162999749</v>
      </c>
      <c r="L27" s="45">
        <f t="shared" si="2"/>
        <v>-10418.291115872602</v>
      </c>
      <c r="M27" s="45">
        <f t="shared" si="3"/>
        <v>-28038.197509099198</v>
      </c>
      <c r="N27" s="45">
        <f t="shared" si="4"/>
        <v>-38456.488624971797</v>
      </c>
      <c r="O27" s="45">
        <f t="shared" si="5"/>
        <v>-38592.89999999987</v>
      </c>
    </row>
    <row r="28" spans="1:15">
      <c r="A28" t="s">
        <v>143</v>
      </c>
      <c r="B28" s="48">
        <f>-MIN(L5:L525)</f>
        <v>61250.605398634478</v>
      </c>
      <c r="C28" s="48">
        <f>-MIN(M5:M525)</f>
        <v>52770.488322253601</v>
      </c>
      <c r="D28" t="s">
        <v>36</v>
      </c>
      <c r="G28" s="31">
        <f>Sheet1!A26</f>
        <v>45600</v>
      </c>
      <c r="H28" s="32">
        <f>Sheet1!D26</f>
        <v>-4.6999999999999709</v>
      </c>
      <c r="I28" s="32">
        <f>Sheet1!E26</f>
        <v>-9.9000000000000199</v>
      </c>
      <c r="J28" s="44">
        <f t="shared" si="0"/>
        <v>8.8315578889881938E-2</v>
      </c>
      <c r="K28" s="44">
        <f t="shared" si="1"/>
        <v>0.7342031755934384</v>
      </c>
      <c r="L28" s="45">
        <f t="shared" si="2"/>
        <v>13247.336833482292</v>
      </c>
      <c r="M28" s="45">
        <f t="shared" si="3"/>
        <v>28017.479621331833</v>
      </c>
      <c r="N28" s="45">
        <f t="shared" si="4"/>
        <v>41264.816454814121</v>
      </c>
      <c r="O28" s="45">
        <f t="shared" si="5"/>
        <v>41128.199999999968</v>
      </c>
    </row>
    <row r="29" spans="1:15">
      <c r="A29" t="s">
        <v>144</v>
      </c>
      <c r="B29" s="50">
        <f>_xlfn.COVARIANCE.S(L5:L525,N5:N525)/_xlfn.VAR.S(N5:N525)</f>
        <v>0.50160129387749686</v>
      </c>
      <c r="C29" s="50">
        <f>_xlfn.COVARIANCE.S(M5:M525,N5:N525)/_xlfn.VAR.S(N5:N525)</f>
        <v>0.49839870612250403</v>
      </c>
      <c r="D29" t="s">
        <v>145</v>
      </c>
      <c r="G29" s="31">
        <f>Sheet1!A27</f>
        <v>45601</v>
      </c>
      <c r="H29" s="32">
        <f>Sheet1!D27</f>
        <v>1.7999999999999794</v>
      </c>
      <c r="I29" s="32">
        <f>Sheet1!E27</f>
        <v>-1.2999999999999901</v>
      </c>
      <c r="J29" s="44">
        <f t="shared" si="0"/>
        <v>-3.379672813022961E-2</v>
      </c>
      <c r="K29" s="44">
        <f t="shared" si="1"/>
        <v>9.6024371051452256E-2</v>
      </c>
      <c r="L29" s="45">
        <f t="shared" si="2"/>
        <v>-5069.5092195344414</v>
      </c>
      <c r="M29" s="45">
        <f t="shared" si="3"/>
        <v>3664.3274620961934</v>
      </c>
      <c r="N29" s="45">
        <f t="shared" si="4"/>
        <v>-1405.181757438248</v>
      </c>
      <c r="O29" s="45">
        <f t="shared" si="5"/>
        <v>-1408.4999999999682</v>
      </c>
    </row>
    <row r="30" spans="1:15">
      <c r="G30" s="31">
        <f>Sheet1!A28</f>
        <v>45602</v>
      </c>
      <c r="H30" s="32">
        <f>Sheet1!D28</f>
        <v>8.4000000000000519</v>
      </c>
      <c r="I30" s="32">
        <f>Sheet1!E28</f>
        <v>16.000000000000014</v>
      </c>
      <c r="J30" s="44">
        <f t="shared" si="0"/>
        <v>-0.15759363483612093</v>
      </c>
      <c r="K30" s="44">
        <f t="shared" si="1"/>
        <v>-1.1722779945728008</v>
      </c>
      <c r="L30" s="45">
        <f t="shared" si="2"/>
        <v>-23639.04522541814</v>
      </c>
      <c r="M30" s="45">
        <f t="shared" si="3"/>
        <v>-44734.585623294217</v>
      </c>
      <c r="N30" s="45">
        <f t="shared" si="4"/>
        <v>-68373.630848712361</v>
      </c>
      <c r="O30" s="45">
        <f t="shared" si="5"/>
        <v>-68734.800000000178</v>
      </c>
    </row>
    <row r="31" spans="1:15" ht="16">
      <c r="A31" s="21" t="s">
        <v>146</v>
      </c>
      <c r="B31" s="22" t="s">
        <v>7</v>
      </c>
      <c r="C31" s="22"/>
      <c r="D31" s="22" t="s">
        <v>8</v>
      </c>
      <c r="G31" s="31">
        <f>Sheet1!A29</f>
        <v>45603</v>
      </c>
      <c r="H31" s="32">
        <f>Sheet1!D29</f>
        <v>-6.4000000000000057</v>
      </c>
      <c r="I31" s="32">
        <f>Sheet1!E29</f>
        <v>-10.499999999999954</v>
      </c>
      <c r="J31" s="44">
        <f t="shared" si="0"/>
        <v>0.1202839307980801</v>
      </c>
      <c r="K31" s="44">
        <f t="shared" si="1"/>
        <v>0.77891793397792153</v>
      </c>
      <c r="L31" s="45">
        <f t="shared" si="2"/>
        <v>18042.589619712016</v>
      </c>
      <c r="M31" s="45">
        <f t="shared" si="3"/>
        <v>29723.812246217891</v>
      </c>
      <c r="N31" s="45">
        <f t="shared" si="4"/>
        <v>47766.401865929904</v>
      </c>
      <c r="O31" s="45">
        <f t="shared" si="5"/>
        <v>47607.299999999879</v>
      </c>
    </row>
    <row r="32" spans="1:15">
      <c r="A32" t="s">
        <v>147</v>
      </c>
      <c r="B32" s="51">
        <v>0.99</v>
      </c>
      <c r="D32" t="s">
        <v>148</v>
      </c>
      <c r="G32" s="31">
        <f>Sheet1!A30</f>
        <v>45604</v>
      </c>
      <c r="H32" s="32">
        <f>Sheet1!D30</f>
        <v>5.4999999999999716</v>
      </c>
      <c r="I32" s="32">
        <f>Sheet1!E30</f>
        <v>-2.3000000000000576</v>
      </c>
      <c r="J32" s="44">
        <f t="shared" si="0"/>
        <v>-0.10322210677143695</v>
      </c>
      <c r="K32" s="44">
        <f t="shared" si="1"/>
        <v>0.16996871175277725</v>
      </c>
      <c r="L32" s="45">
        <f t="shared" si="2"/>
        <v>-15483.316015715543</v>
      </c>
      <c r="M32" s="45">
        <f t="shared" si="3"/>
        <v>6486.0723517688084</v>
      </c>
      <c r="N32" s="45">
        <f t="shared" si="4"/>
        <v>-8997.2436639467342</v>
      </c>
      <c r="O32" s="45">
        <f t="shared" si="5"/>
        <v>-9014.3999999997523</v>
      </c>
    </row>
    <row r="33" spans="1:15">
      <c r="A33" t="s">
        <v>149</v>
      </c>
      <c r="B33" s="30">
        <f>COUNT(N5:N525)</f>
        <v>521</v>
      </c>
      <c r="D33" t="s">
        <v>26</v>
      </c>
      <c r="G33" s="31">
        <f>Sheet1!A31</f>
        <v>45607</v>
      </c>
      <c r="H33" s="32">
        <f>Sheet1!D31</f>
        <v>0</v>
      </c>
      <c r="I33" s="32">
        <f>Sheet1!E31</f>
        <v>0</v>
      </c>
      <c r="J33" s="44">
        <f t="shared" si="0"/>
        <v>0</v>
      </c>
      <c r="K33" s="44">
        <f t="shared" si="1"/>
        <v>0</v>
      </c>
      <c r="L33" s="45">
        <f t="shared" si="2"/>
        <v>0</v>
      </c>
      <c r="M33" s="45">
        <f t="shared" si="3"/>
        <v>0</v>
      </c>
      <c r="N33" s="45">
        <f t="shared" si="4"/>
        <v>0</v>
      </c>
      <c r="O33" s="45">
        <f t="shared" si="5"/>
        <v>0</v>
      </c>
    </row>
    <row r="34" spans="1:15">
      <c r="A34" t="s">
        <v>150</v>
      </c>
      <c r="B34" s="52">
        <f>-_xlfn.PERCENTILE.INC(N5:N525,1-B32)</f>
        <v>66844.07010609936</v>
      </c>
      <c r="D34" t="s">
        <v>36</v>
      </c>
      <c r="G34" s="31">
        <f>Sheet1!A32</f>
        <v>45608</v>
      </c>
      <c r="H34" s="32">
        <f>Sheet1!D32</f>
        <v>8.6999999999999744</v>
      </c>
      <c r="I34" s="32">
        <f>Sheet1!E32</f>
        <v>12.400000000000055</v>
      </c>
      <c r="J34" s="44">
        <f t="shared" si="0"/>
        <v>-0.163216121042317</v>
      </c>
      <c r="K34" s="44">
        <f t="shared" si="1"/>
        <v>-0.91005727049029206</v>
      </c>
      <c r="L34" s="45">
        <f t="shared" si="2"/>
        <v>-24482.41815634755</v>
      </c>
      <c r="M34" s="45">
        <f t="shared" si="3"/>
        <v>-34728.14048999123</v>
      </c>
      <c r="N34" s="45">
        <f t="shared" si="4"/>
        <v>-59210.558646338781</v>
      </c>
      <c r="O34" s="45">
        <f t="shared" si="5"/>
        <v>-59438.700000000077</v>
      </c>
    </row>
    <row r="35" spans="1:15">
      <c r="A35" t="s">
        <v>151</v>
      </c>
      <c r="B35" s="48">
        <f>-SMALL(N5:N525,5)</f>
        <v>68373.630848712361</v>
      </c>
      <c r="D35" t="s">
        <v>36</v>
      </c>
      <c r="G35" s="31">
        <f>Sheet1!A33</f>
        <v>45609</v>
      </c>
      <c r="H35" s="32">
        <f>Sheet1!D33</f>
        <v>-5.3999999999999382</v>
      </c>
      <c r="I35" s="32">
        <f>Sheet1!E33</f>
        <v>2.2999999999999687</v>
      </c>
      <c r="J35" s="44">
        <f t="shared" si="0"/>
        <v>0.10147744682792884</v>
      </c>
      <c r="K35" s="44">
        <f t="shared" si="1"/>
        <v>-0.1696032882472247</v>
      </c>
      <c r="L35" s="45">
        <f t="shared" si="2"/>
        <v>15221.617024189325</v>
      </c>
      <c r="M35" s="45">
        <f t="shared" si="3"/>
        <v>-6472.1276482312651</v>
      </c>
      <c r="N35" s="45">
        <f t="shared" si="4"/>
        <v>8749.4893759580591</v>
      </c>
      <c r="O35" s="45">
        <f t="shared" si="5"/>
        <v>8732.6999999999098</v>
      </c>
    </row>
    <row r="36" spans="1:15">
      <c r="A36" t="s">
        <v>152</v>
      </c>
      <c r="B36" s="48">
        <f>-SMALL(N5:N525,6)</f>
        <v>67341.815095023732</v>
      </c>
      <c r="D36" t="s">
        <v>36</v>
      </c>
      <c r="G36" s="31">
        <f>Sheet1!A34</f>
        <v>45610</v>
      </c>
      <c r="H36" s="32">
        <f>Sheet1!D34</f>
        <v>5.9000000000000163</v>
      </c>
      <c r="I36" s="32">
        <f>Sheet1!E34</f>
        <v>-1.499999999999968</v>
      </c>
      <c r="J36" s="44">
        <f t="shared" si="0"/>
        <v>-0.1107238722880578</v>
      </c>
      <c r="K36" s="44">
        <f t="shared" si="1"/>
        <v>0.11080771293832263</v>
      </c>
      <c r="L36" s="45">
        <f t="shared" si="2"/>
        <v>-16608.580843208671</v>
      </c>
      <c r="M36" s="45">
        <f t="shared" si="3"/>
        <v>4228.4655560451756</v>
      </c>
      <c r="N36" s="45">
        <f t="shared" si="4"/>
        <v>-12380.115287163495</v>
      </c>
      <c r="O36" s="45">
        <f t="shared" si="5"/>
        <v>-12394.80000000013</v>
      </c>
    </row>
    <row r="37" spans="1:15">
      <c r="A37" t="s">
        <v>153</v>
      </c>
      <c r="B37" s="48">
        <f>-MIN(N5:N525)</f>
        <v>95143.333371706743</v>
      </c>
      <c r="D37" t="s">
        <v>36</v>
      </c>
      <c r="G37" s="31">
        <f>Sheet1!A35</f>
        <v>45611</v>
      </c>
      <c r="H37" s="32">
        <f>Sheet1!D35</f>
        <v>-4.2000000000000703</v>
      </c>
      <c r="I37" s="32">
        <f>Sheet1!E35</f>
        <v>0.30000000000001137</v>
      </c>
      <c r="J37" s="44">
        <f t="shared" si="0"/>
        <v>7.8915591290971324E-2</v>
      </c>
      <c r="K37" s="44">
        <f t="shared" si="1"/>
        <v>-2.2142891482467838E-2</v>
      </c>
      <c r="L37" s="45">
        <f t="shared" si="2"/>
        <v>11837.338693645699</v>
      </c>
      <c r="M37" s="45">
        <f t="shared" si="3"/>
        <v>-844.98137775822124</v>
      </c>
      <c r="N37" s="45">
        <f t="shared" si="4"/>
        <v>10992.357315887479</v>
      </c>
      <c r="O37" s="45">
        <f t="shared" si="5"/>
        <v>10986.300000000163</v>
      </c>
    </row>
    <row r="38" spans="1:15">
      <c r="A38" t="s">
        <v>154</v>
      </c>
      <c r="B38" s="48">
        <f>AVERAGE(N5:N525)</f>
        <v>-1495.3474337953783</v>
      </c>
      <c r="D38" t="s">
        <v>36</v>
      </c>
      <c r="G38" s="31">
        <f>Sheet1!A36</f>
        <v>45614</v>
      </c>
      <c r="H38" s="32">
        <f>Sheet1!D36</f>
        <v>-2.4000000000000021</v>
      </c>
      <c r="I38" s="32">
        <f>Sheet1!E36</f>
        <v>-2.5000000000000355</v>
      </c>
      <c r="J38" s="44">
        <f t="shared" si="0"/>
        <v>4.5084927768480033E-2</v>
      </c>
      <c r="K38" s="44">
        <f t="shared" si="1"/>
        <v>0.1847658692731276</v>
      </c>
      <c r="L38" s="45">
        <f t="shared" si="2"/>
        <v>6762.7391652720053</v>
      </c>
      <c r="M38" s="45">
        <f t="shared" si="3"/>
        <v>7050.7376556813924</v>
      </c>
      <c r="N38" s="45">
        <f t="shared" si="4"/>
        <v>13813.476820953398</v>
      </c>
      <c r="O38" s="45">
        <f t="shared" si="5"/>
        <v>13803.300000000105</v>
      </c>
    </row>
    <row r="39" spans="1:15">
      <c r="A39" t="s">
        <v>155</v>
      </c>
      <c r="B39" s="48">
        <f>_xlfn.STDEV.S(N5:N525)</f>
        <v>26155.640475957145</v>
      </c>
      <c r="D39" t="s">
        <v>36</v>
      </c>
      <c r="G39" s="31">
        <f>Sheet1!A37</f>
        <v>45615</v>
      </c>
      <c r="H39" s="32">
        <f>Sheet1!D37</f>
        <v>0.1000000000000334</v>
      </c>
      <c r="I39" s="32">
        <f>Sheet1!E37</f>
        <v>-1.7999999999999794</v>
      </c>
      <c r="J39" s="44">
        <f t="shared" si="0"/>
        <v>-1.877977555958127E-3</v>
      </c>
      <c r="K39" s="44">
        <f t="shared" si="1"/>
        <v>0.13298790663118645</v>
      </c>
      <c r="L39" s="45">
        <f t="shared" si="2"/>
        <v>-281.69663339371908</v>
      </c>
      <c r="M39" s="45">
        <f t="shared" si="3"/>
        <v>5074.8704007051238</v>
      </c>
      <c r="N39" s="45">
        <f t="shared" si="4"/>
        <v>4793.1737673114048</v>
      </c>
      <c r="O39" s="45">
        <f t="shared" si="5"/>
        <v>4788.8999999998478</v>
      </c>
    </row>
    <row r="40" spans="1:15">
      <c r="A40" t="s">
        <v>156</v>
      </c>
      <c r="B40" s="48">
        <f>_xlfn.NORM.S.INV(B32)*B39</f>
        <v>60847.118615419466</v>
      </c>
      <c r="D40" t="s">
        <v>36</v>
      </c>
      <c r="G40" s="31">
        <f>Sheet1!A38</f>
        <v>45616</v>
      </c>
      <c r="H40" s="32">
        <f>Sheet1!D38</f>
        <v>3.5000000000000142</v>
      </c>
      <c r="I40" s="32">
        <f>Sheet1!E38</f>
        <v>1.499999999999968</v>
      </c>
      <c r="J40" s="44">
        <f t="shared" si="0"/>
        <v>-6.5702506047937759E-2</v>
      </c>
      <c r="K40" s="44">
        <f t="shared" si="1"/>
        <v>-0.11065228706167264</v>
      </c>
      <c r="L40" s="45">
        <f t="shared" si="2"/>
        <v>-9855.3759071906625</v>
      </c>
      <c r="M40" s="45">
        <f t="shared" si="3"/>
        <v>-4222.5344439546434</v>
      </c>
      <c r="N40" s="45">
        <f t="shared" si="4"/>
        <v>-14077.910351145307</v>
      </c>
      <c r="O40" s="45">
        <f t="shared" si="5"/>
        <v>-14084.999999999945</v>
      </c>
    </row>
    <row r="41" spans="1:15">
      <c r="A41" t="s">
        <v>157</v>
      </c>
      <c r="B41" s="48">
        <f>-_xlfn.PERCENTILE.INC(O5:O525,1-B32)</f>
        <v>67100.939999999842</v>
      </c>
      <c r="D41" t="s">
        <v>36</v>
      </c>
      <c r="G41" s="31">
        <f>Sheet1!A39</f>
        <v>45617</v>
      </c>
      <c r="H41" s="32">
        <f>Sheet1!D39</f>
        <v>3.2999999999999474</v>
      </c>
      <c r="I41" s="32">
        <f>Sheet1!E39</f>
        <v>1.1000000000000121</v>
      </c>
      <c r="J41" s="44">
        <f t="shared" si="0"/>
        <v>-6.1949558437716504E-2</v>
      </c>
      <c r="K41" s="44">
        <f t="shared" si="1"/>
        <v>-8.1160207708723897E-2</v>
      </c>
      <c r="L41" s="45">
        <f t="shared" si="2"/>
        <v>-9292.4337656574753</v>
      </c>
      <c r="M41" s="45">
        <f t="shared" si="3"/>
        <v>-3097.1051898601354</v>
      </c>
      <c r="N41" s="45">
        <f t="shared" si="4"/>
        <v>-12389.538955517612</v>
      </c>
      <c r="O41" s="45">
        <f t="shared" si="5"/>
        <v>-12394.799999999883</v>
      </c>
    </row>
    <row r="42" spans="1:15">
      <c r="A42" t="s">
        <v>158</v>
      </c>
      <c r="B42" s="48">
        <f>B27+C27</f>
        <v>68769.857954591746</v>
      </c>
      <c r="D42" t="s">
        <v>36</v>
      </c>
      <c r="G42" s="31">
        <f>Sheet1!A40</f>
        <v>45618</v>
      </c>
      <c r="H42" s="32">
        <f>Sheet1!D40</f>
        <v>2.6000000000000689</v>
      </c>
      <c r="I42" s="32">
        <f>Sheet1!E40</f>
        <v>-2.2000000000000242</v>
      </c>
      <c r="J42" s="44">
        <f t="shared" si="0"/>
        <v>-4.8812827827271296E-2</v>
      </c>
      <c r="K42" s="44">
        <f t="shared" si="1"/>
        <v>0.1625711691651098</v>
      </c>
      <c r="L42" s="45">
        <f t="shared" si="2"/>
        <v>-7321.9241740906946</v>
      </c>
      <c r="M42" s="45">
        <f t="shared" si="3"/>
        <v>6203.779240559662</v>
      </c>
      <c r="N42" s="45">
        <f t="shared" si="4"/>
        <v>-1118.1449335310326</v>
      </c>
      <c r="O42" s="45">
        <f t="shared" si="5"/>
        <v>-1126.8000000001239</v>
      </c>
    </row>
    <row r="43" spans="1:15">
      <c r="A43" t="s">
        <v>159</v>
      </c>
      <c r="B43" s="48">
        <f>-SMALL(N5:N525,7)</f>
        <v>64853.090150401898</v>
      </c>
      <c r="D43" t="s">
        <v>36</v>
      </c>
      <c r="G43" s="31">
        <f>Sheet1!A41</f>
        <v>45621</v>
      </c>
      <c r="H43" s="32">
        <f>Sheet1!D41</f>
        <v>-10.400000000000009</v>
      </c>
      <c r="I43" s="32">
        <f>Sheet1!E41</f>
        <v>-12.599999999999945</v>
      </c>
      <c r="J43" s="44">
        <f t="shared" si="0"/>
        <v>0.19555475476368014</v>
      </c>
      <c r="K43" s="44">
        <f t="shared" si="1"/>
        <v>0.93561542492820782</v>
      </c>
      <c r="L43" s="45">
        <f t="shared" si="2"/>
        <v>29333.213214552019</v>
      </c>
      <c r="M43" s="45">
        <f t="shared" si="3"/>
        <v>35703.449634553792</v>
      </c>
      <c r="N43" s="45">
        <f t="shared" si="4"/>
        <v>65036.662849105807</v>
      </c>
      <c r="O43" s="45">
        <f t="shared" si="5"/>
        <v>64790.999999999862</v>
      </c>
    </row>
    <row r="44" spans="1:15">
      <c r="A44" t="s">
        <v>160</v>
      </c>
      <c r="B44" s="42">
        <f>B34/B21</f>
        <v>11.864407189581003</v>
      </c>
      <c r="D44" t="s">
        <v>22</v>
      </c>
      <c r="G44" s="31">
        <f>Sheet1!A42</f>
        <v>45622</v>
      </c>
      <c r="H44" s="32">
        <f>Sheet1!D42</f>
        <v>-1.5000000000000568</v>
      </c>
      <c r="I44" s="32">
        <f>Sheet1!E42</f>
        <v>3.2000000000000028</v>
      </c>
      <c r="J44" s="44">
        <f t="shared" si="0"/>
        <v>2.8175049909563571E-2</v>
      </c>
      <c r="K44" s="44">
        <f t="shared" si="1"/>
        <v>-0.2358703197829122</v>
      </c>
      <c r="L44" s="45">
        <f t="shared" si="2"/>
        <v>4226.2574864345361</v>
      </c>
      <c r="M44" s="45">
        <f t="shared" si="3"/>
        <v>-9000.9034249317756</v>
      </c>
      <c r="N44" s="45">
        <f t="shared" si="4"/>
        <v>-4774.6459384972395</v>
      </c>
      <c r="O44" s="45">
        <f t="shared" si="5"/>
        <v>-4788.8999999998496</v>
      </c>
    </row>
    <row r="45" spans="1:15">
      <c r="A45" t="s">
        <v>161</v>
      </c>
      <c r="B45" s="53">
        <f>INDEX(G5:G525,MATCH(MIN(N5:N525),N5:N525,0))</f>
        <v>45569</v>
      </c>
      <c r="D45" t="s">
        <v>162</v>
      </c>
      <c r="G45" s="31">
        <f>Sheet1!A43</f>
        <v>45623</v>
      </c>
      <c r="H45" s="32">
        <f>Sheet1!D43</f>
        <v>-2.7999999999999581</v>
      </c>
      <c r="I45" s="32">
        <f>Sheet1!E43</f>
        <v>-4.3000000000000149</v>
      </c>
      <c r="J45" s="44">
        <f t="shared" si="0"/>
        <v>5.2601596129319209E-2</v>
      </c>
      <c r="K45" s="44">
        <f t="shared" si="1"/>
        <v>0.31806462765761412</v>
      </c>
      <c r="L45" s="45">
        <f t="shared" si="2"/>
        <v>7890.2394193978816</v>
      </c>
      <c r="M45" s="45">
        <f t="shared" si="3"/>
        <v>12137.470280567582</v>
      </c>
      <c r="N45" s="45">
        <f t="shared" si="4"/>
        <v>20027.709699965464</v>
      </c>
      <c r="O45" s="45">
        <f t="shared" si="5"/>
        <v>20000.699999999921</v>
      </c>
    </row>
    <row r="46" spans="1:15">
      <c r="A46" t="s">
        <v>163</v>
      </c>
      <c r="B46" s="42">
        <f>INDEX(H5:H525,MATCH(MIN(N5:N525),N5:N525,0))</f>
        <v>21.799999999999997</v>
      </c>
      <c r="C46" s="42">
        <f>INDEX(I5:I525,MATCH(MIN(N5:N525),N5:N525,0))</f>
        <v>12.1</v>
      </c>
      <c r="D46" t="s">
        <v>22</v>
      </c>
      <c r="G46" s="31">
        <f>Sheet1!A44</f>
        <v>45624</v>
      </c>
      <c r="H46" s="32">
        <f>Sheet1!D44</f>
        <v>0</v>
      </c>
      <c r="I46" s="32">
        <f>Sheet1!E44</f>
        <v>0</v>
      </c>
      <c r="J46" s="44">
        <f t="shared" si="0"/>
        <v>0</v>
      </c>
      <c r="K46" s="44">
        <f t="shared" si="1"/>
        <v>0</v>
      </c>
      <c r="L46" s="45">
        <f t="shared" si="2"/>
        <v>0</v>
      </c>
      <c r="M46" s="45">
        <f t="shared" si="3"/>
        <v>0</v>
      </c>
      <c r="N46" s="45">
        <f t="shared" si="4"/>
        <v>0</v>
      </c>
      <c r="O46" s="45">
        <f t="shared" si="5"/>
        <v>0</v>
      </c>
    </row>
    <row r="47" spans="1:15">
      <c r="G47" s="31">
        <f>Sheet1!A45</f>
        <v>45625</v>
      </c>
      <c r="H47" s="32">
        <f>Sheet1!D45</f>
        <v>-7.6000000000000512</v>
      </c>
      <c r="I47" s="32">
        <f>Sheet1!E45</f>
        <v>-9.4000000000000306</v>
      </c>
      <c r="J47" s="44">
        <f t="shared" si="0"/>
        <v>0.14285763678948096</v>
      </c>
      <c r="K47" s="44">
        <f t="shared" si="1"/>
        <v>0.69695987343573429</v>
      </c>
      <c r="L47" s="45">
        <f t="shared" si="2"/>
        <v>21428.645518422145</v>
      </c>
      <c r="M47" s="45">
        <f t="shared" si="3"/>
        <v>26596.260680959946</v>
      </c>
      <c r="N47" s="45">
        <f t="shared" si="4"/>
        <v>48024.906199382094</v>
      </c>
      <c r="O47" s="45">
        <f t="shared" si="5"/>
        <v>47889.000000000226</v>
      </c>
    </row>
    <row r="48" spans="1:15">
      <c r="G48" s="31">
        <f>Sheet1!A46</f>
        <v>45628</v>
      </c>
      <c r="H48" s="32">
        <f>Sheet1!D46</f>
        <v>2.9000000000000803</v>
      </c>
      <c r="I48" s="32">
        <f>Sheet1!E46</f>
        <v>2.2000000000000242</v>
      </c>
      <c r="J48" s="44">
        <f t="shared" si="0"/>
        <v>-5.4443124560259001E-2</v>
      </c>
      <c r="K48" s="44">
        <f t="shared" si="1"/>
        <v>-0.16223683083489379</v>
      </c>
      <c r="L48" s="45">
        <f t="shared" si="2"/>
        <v>-8166.4686840388504</v>
      </c>
      <c r="M48" s="45">
        <f t="shared" si="3"/>
        <v>-6191.0207594404728</v>
      </c>
      <c r="N48" s="45">
        <f t="shared" si="4"/>
        <v>-14357.489443479324</v>
      </c>
      <c r="O48" s="45">
        <f t="shared" si="5"/>
        <v>-14366.700000000292</v>
      </c>
    </row>
    <row r="49" spans="7:15">
      <c r="G49" s="31">
        <f>Sheet1!A47</f>
        <v>45629</v>
      </c>
      <c r="H49" s="32">
        <f>Sheet1!D47</f>
        <v>-0.1000000000000334</v>
      </c>
      <c r="I49" s="32">
        <f>Sheet1!E47</f>
        <v>3.2999999999999474</v>
      </c>
      <c r="J49" s="44">
        <f t="shared" si="0"/>
        <v>1.8780224440431269E-3</v>
      </c>
      <c r="K49" s="44">
        <f t="shared" si="1"/>
        <v>-0.24322986937850311</v>
      </c>
      <c r="L49" s="45">
        <f t="shared" si="2"/>
        <v>281.70336660646905</v>
      </c>
      <c r="M49" s="45">
        <f t="shared" si="3"/>
        <v>-9281.746708740764</v>
      </c>
      <c r="N49" s="45">
        <f t="shared" si="4"/>
        <v>-9000.043342134295</v>
      </c>
      <c r="O49" s="45">
        <f t="shared" si="5"/>
        <v>-9014.3999999997577</v>
      </c>
    </row>
    <row r="50" spans="7:15">
      <c r="G50" s="31">
        <f>Sheet1!A48</f>
        <v>45630</v>
      </c>
      <c r="H50" s="32">
        <f>Sheet1!D48</f>
        <v>-5.2999999999999936</v>
      </c>
      <c r="I50" s="32">
        <f>Sheet1!E48</f>
        <v>-4.3999999999999595</v>
      </c>
      <c r="J50" s="44">
        <f t="shared" si="0"/>
        <v>9.9597045315382368E-2</v>
      </c>
      <c r="K50" s="44">
        <f t="shared" si="1"/>
        <v>0.32547667666042895</v>
      </c>
      <c r="L50" s="45">
        <f t="shared" si="2"/>
        <v>14939.556797307356</v>
      </c>
      <c r="M50" s="45">
        <f t="shared" si="3"/>
        <v>12420.316962238259</v>
      </c>
      <c r="N50" s="45">
        <f t="shared" si="4"/>
        <v>27359.873759545615</v>
      </c>
      <c r="O50" s="45">
        <f t="shared" si="5"/>
        <v>27324.899999999863</v>
      </c>
    </row>
    <row r="51" spans="7:15">
      <c r="G51" s="31">
        <f>Sheet1!A49</f>
        <v>45631</v>
      </c>
      <c r="H51" s="32">
        <f>Sheet1!D49</f>
        <v>1.699999999999946</v>
      </c>
      <c r="I51" s="32">
        <f>Sheet1!E49</f>
        <v>-0.40000000000004476</v>
      </c>
      <c r="J51" s="44">
        <f t="shared" si="0"/>
        <v>-3.1919513671716485E-2</v>
      </c>
      <c r="K51" s="44">
        <f t="shared" si="1"/>
        <v>2.9533526253395302E-2</v>
      </c>
      <c r="L51" s="45">
        <f t="shared" si="2"/>
        <v>-4787.9270507574729</v>
      </c>
      <c r="M51" s="45">
        <f t="shared" si="3"/>
        <v>1127.010883985567</v>
      </c>
      <c r="N51" s="45">
        <f t="shared" si="4"/>
        <v>-3660.9161667719059</v>
      </c>
      <c r="O51" s="45">
        <f t="shared" si="5"/>
        <v>-3662.0999999997198</v>
      </c>
    </row>
    <row r="52" spans="7:15">
      <c r="G52" s="31">
        <f>Sheet1!A50</f>
        <v>45632</v>
      </c>
      <c r="H52" s="32">
        <f>Sheet1!D50</f>
        <v>-3.9999999999999147</v>
      </c>
      <c r="I52" s="32">
        <f>Sheet1!E50</f>
        <v>-2.2999999999999687</v>
      </c>
      <c r="J52" s="44">
        <f t="shared" si="0"/>
        <v>7.5155910467998396E-2</v>
      </c>
      <c r="K52" s="44">
        <f t="shared" si="1"/>
        <v>0.16996871175277067</v>
      </c>
      <c r="L52" s="45">
        <f t="shared" si="2"/>
        <v>11273.38657019976</v>
      </c>
      <c r="M52" s="45">
        <f t="shared" si="3"/>
        <v>6486.0723517685583</v>
      </c>
      <c r="N52" s="45">
        <f t="shared" si="4"/>
        <v>17759.458921968318</v>
      </c>
      <c r="O52" s="45">
        <f t="shared" si="5"/>
        <v>17747.099999999667</v>
      </c>
    </row>
    <row r="53" spans="7:15">
      <c r="G53" s="31">
        <f>Sheet1!A51</f>
        <v>45635</v>
      </c>
      <c r="H53" s="32">
        <f>Sheet1!D51</f>
        <v>2.0999999999999908</v>
      </c>
      <c r="I53" s="32">
        <f>Sheet1!E51</f>
        <v>4.8000000000000043</v>
      </c>
      <c r="J53" s="44">
        <f t="shared" si="0"/>
        <v>-3.942810217725732E-2</v>
      </c>
      <c r="K53" s="44">
        <f t="shared" si="1"/>
        <v>-0.35354021951155223</v>
      </c>
      <c r="L53" s="45">
        <f t="shared" si="2"/>
        <v>-5914.2153265885972</v>
      </c>
      <c r="M53" s="45">
        <f t="shared" si="3"/>
        <v>-13491.232706096484</v>
      </c>
      <c r="N53" s="45">
        <f t="shared" si="4"/>
        <v>-19405.448032685083</v>
      </c>
      <c r="O53" s="45">
        <f t="shared" si="5"/>
        <v>-19437.299999999981</v>
      </c>
    </row>
    <row r="54" spans="7:15">
      <c r="G54" s="31">
        <f>Sheet1!A52</f>
        <v>45636</v>
      </c>
      <c r="H54" s="32">
        <f>Sheet1!D52</f>
        <v>1.899999999999924</v>
      </c>
      <c r="I54" s="32">
        <f>Sheet1!E52</f>
        <v>2.5000000000000355</v>
      </c>
      <c r="J54" s="44">
        <f t="shared" si="0"/>
        <v>-3.5673897700656071E-2</v>
      </c>
      <c r="K54" s="44">
        <f t="shared" si="1"/>
        <v>-0.1843341307268776</v>
      </c>
      <c r="L54" s="45">
        <f t="shared" si="2"/>
        <v>-5351.0846550984106</v>
      </c>
      <c r="M54" s="45">
        <f t="shared" si="3"/>
        <v>-7034.262344318804</v>
      </c>
      <c r="N54" s="45">
        <f t="shared" si="4"/>
        <v>-12385.346999417216</v>
      </c>
      <c r="O54" s="45">
        <f t="shared" si="5"/>
        <v>-12394.799999999883</v>
      </c>
    </row>
    <row r="55" spans="7:15">
      <c r="G55" s="31">
        <f>Sheet1!A53</f>
        <v>45637</v>
      </c>
      <c r="H55" s="32">
        <f>Sheet1!D53</f>
        <v>0.90000000000003411</v>
      </c>
      <c r="I55" s="32">
        <f>Sheet1!E53</f>
        <v>4.4999999999999929</v>
      </c>
      <c r="J55" s="44">
        <f t="shared" si="0"/>
        <v>-1.690018203255814E-2</v>
      </c>
      <c r="K55" s="44">
        <f t="shared" si="1"/>
        <v>-0.33149058355507444</v>
      </c>
      <c r="L55" s="45">
        <f t="shared" si="2"/>
        <v>-2535.0273048837207</v>
      </c>
      <c r="M55" s="45">
        <f t="shared" si="3"/>
        <v>-12649.809995592583</v>
      </c>
      <c r="N55" s="45">
        <f t="shared" si="4"/>
        <v>-15184.837300476303</v>
      </c>
      <c r="O55" s="45">
        <f t="shared" si="5"/>
        <v>-15211.800000000076</v>
      </c>
    </row>
    <row r="56" spans="7:15">
      <c r="G56" s="31">
        <f>Sheet1!A54</f>
        <v>45638</v>
      </c>
      <c r="H56" s="32">
        <f>Sheet1!D54</f>
        <v>3.8999999999999702</v>
      </c>
      <c r="I56" s="32">
        <f>Sheet1!E54</f>
        <v>5.6999999999999496</v>
      </c>
      <c r="J56" s="44">
        <f t="shared" si="0"/>
        <v>-7.3207862611356936E-2</v>
      </c>
      <c r="K56" s="44">
        <f t="shared" si="1"/>
        <v>-0.4196518251705833</v>
      </c>
      <c r="L56" s="45">
        <f t="shared" si="2"/>
        <v>-10981.179391703541</v>
      </c>
      <c r="M56" s="45">
        <f t="shared" si="3"/>
        <v>-16014.07737070622</v>
      </c>
      <c r="N56" s="45">
        <f t="shared" si="4"/>
        <v>-26995.256762409761</v>
      </c>
      <c r="O56" s="45">
        <f t="shared" si="5"/>
        <v>-27043.199999999772</v>
      </c>
    </row>
    <row r="57" spans="7:15">
      <c r="G57" s="31">
        <f>Sheet1!A55</f>
        <v>45639</v>
      </c>
      <c r="H57" s="32">
        <f>Sheet1!D55</f>
        <v>5.400000000000027</v>
      </c>
      <c r="I57" s="32">
        <f>Sheet1!E55</f>
        <v>6.899999999999995</v>
      </c>
      <c r="J57" s="44">
        <f t="shared" si="0"/>
        <v>-0.10134655317207049</v>
      </c>
      <c r="K57" s="44">
        <f t="shared" si="1"/>
        <v>-0.50771359422504259</v>
      </c>
      <c r="L57" s="45">
        <f t="shared" si="2"/>
        <v>-15201.982975810573</v>
      </c>
      <c r="M57" s="45">
        <f t="shared" si="3"/>
        <v>-19374.548834082158</v>
      </c>
      <c r="N57" s="45">
        <f t="shared" si="4"/>
        <v>-34576.531809892731</v>
      </c>
      <c r="O57" s="45">
        <f t="shared" si="5"/>
        <v>-34649.100000000057</v>
      </c>
    </row>
    <row r="58" spans="7:15">
      <c r="G58" s="31">
        <f>Sheet1!A56</f>
        <v>45642</v>
      </c>
      <c r="H58" s="32">
        <f>Sheet1!D56</f>
        <v>0.40000000000004476</v>
      </c>
      <c r="I58" s="32">
        <f>Sheet1!E56</f>
        <v>0.1000000000000334</v>
      </c>
      <c r="J58" s="44">
        <f t="shared" si="0"/>
        <v>-7.51164089532084E-3</v>
      </c>
      <c r="K58" s="44">
        <f t="shared" si="1"/>
        <v>-7.3816546091654651E-3</v>
      </c>
      <c r="L58" s="45">
        <f t="shared" si="2"/>
        <v>-1126.746134298126</v>
      </c>
      <c r="M58" s="45">
        <f t="shared" si="3"/>
        <v>-281.68681975100395</v>
      </c>
      <c r="N58" s="45">
        <f t="shared" si="4"/>
        <v>-1408.4329540491299</v>
      </c>
      <c r="O58" s="45">
        <f t="shared" si="5"/>
        <v>-1408.5000000002196</v>
      </c>
    </row>
    <row r="59" spans="7:15">
      <c r="G59" s="31">
        <f>Sheet1!A57</f>
        <v>45643</v>
      </c>
      <c r="H59" s="32">
        <f>Sheet1!D57</f>
        <v>-0.40000000000004476</v>
      </c>
      <c r="I59" s="32">
        <f>Sheet1!E57</f>
        <v>0.1000000000000334</v>
      </c>
      <c r="J59" s="44">
        <f t="shared" si="0"/>
        <v>7.5123591046808401E-3</v>
      </c>
      <c r="K59" s="44">
        <f t="shared" si="1"/>
        <v>-7.3816546091654651E-3</v>
      </c>
      <c r="L59" s="45">
        <f t="shared" si="2"/>
        <v>1126.8538657021261</v>
      </c>
      <c r="M59" s="45">
        <f t="shared" si="3"/>
        <v>-281.68681975100395</v>
      </c>
      <c r="N59" s="45">
        <f t="shared" si="4"/>
        <v>845.16704595112219</v>
      </c>
      <c r="O59" s="45">
        <f t="shared" si="5"/>
        <v>845.10000000003163</v>
      </c>
    </row>
    <row r="60" spans="7:15">
      <c r="G60" s="31">
        <f>Sheet1!A58</f>
        <v>45644</v>
      </c>
      <c r="H60" s="32">
        <f>Sheet1!D58</f>
        <v>11.099999999999977</v>
      </c>
      <c r="I60" s="32">
        <f>Sheet1!E58</f>
        <v>11.599999999999966</v>
      </c>
      <c r="J60" s="44">
        <f t="shared" si="0"/>
        <v>-0.20818146695235704</v>
      </c>
      <c r="K60" s="44">
        <f t="shared" si="1"/>
        <v>-0.85166442089732552</v>
      </c>
      <c r="L60" s="45">
        <f t="shared" si="2"/>
        <v>-31227.220042853554</v>
      </c>
      <c r="M60" s="45">
        <f t="shared" si="3"/>
        <v>-32499.846568243913</v>
      </c>
      <c r="N60" s="45">
        <f t="shared" si="4"/>
        <v>-63727.066611097471</v>
      </c>
      <c r="O60" s="45">
        <f t="shared" si="5"/>
        <v>-63945.899999999827</v>
      </c>
    </row>
    <row r="61" spans="7:15">
      <c r="G61" s="31">
        <f>Sheet1!A59</f>
        <v>45645</v>
      </c>
      <c r="H61" s="32">
        <f>Sheet1!D59</f>
        <v>-3.8999999999999702</v>
      </c>
      <c r="I61" s="32">
        <f>Sheet1!E59</f>
        <v>4.8000000000000043</v>
      </c>
      <c r="J61" s="44">
        <f t="shared" si="0"/>
        <v>7.3276137388641929E-2</v>
      </c>
      <c r="K61" s="44">
        <f t="shared" si="1"/>
        <v>-0.35354021951155223</v>
      </c>
      <c r="L61" s="45">
        <f t="shared" si="2"/>
        <v>10991.42060829629</v>
      </c>
      <c r="M61" s="45">
        <f t="shared" si="3"/>
        <v>-13491.232706096484</v>
      </c>
      <c r="N61" s="45">
        <f t="shared" si="4"/>
        <v>-2499.8120978001934</v>
      </c>
      <c r="O61" s="45">
        <f t="shared" si="5"/>
        <v>-2535.3000000000993</v>
      </c>
    </row>
    <row r="62" spans="7:15">
      <c r="G62" s="31">
        <f>Sheet1!A60</f>
        <v>45646</v>
      </c>
      <c r="H62" s="32">
        <f>Sheet1!D60</f>
        <v>-0.69999999999996732</v>
      </c>
      <c r="I62" s="32">
        <f>Sheet1!E60</f>
        <v>-4.1000000000000369</v>
      </c>
      <c r="J62" s="44">
        <f t="shared" si="0"/>
        <v>1.3147099758081886E-2</v>
      </c>
      <c r="K62" s="44">
        <f t="shared" si="1"/>
        <v>0.30324260199699971</v>
      </c>
      <c r="L62" s="45">
        <f t="shared" si="2"/>
        <v>1972.0649637122829</v>
      </c>
      <c r="M62" s="45">
        <f t="shared" si="3"/>
        <v>11571.85599872051</v>
      </c>
      <c r="N62" s="45">
        <f t="shared" si="4"/>
        <v>13543.920962432792</v>
      </c>
      <c r="O62" s="45">
        <f t="shared" si="5"/>
        <v>13521.600000000011</v>
      </c>
    </row>
    <row r="63" spans="7:15">
      <c r="G63" s="31">
        <f>Sheet1!A61</f>
        <v>45649</v>
      </c>
      <c r="H63" s="32">
        <f>Sheet1!D61</f>
        <v>2.9999999999999361</v>
      </c>
      <c r="I63" s="32">
        <f>Sheet1!E61</f>
        <v>6.5000000000000391</v>
      </c>
      <c r="J63" s="44">
        <f t="shared" si="0"/>
        <v>-5.6319800361748794E-2</v>
      </c>
      <c r="K63" s="44">
        <f t="shared" si="1"/>
        <v>-0.47837072371367784</v>
      </c>
      <c r="L63" s="45">
        <f t="shared" si="2"/>
        <v>-8447.9700542623195</v>
      </c>
      <c r="M63" s="45">
        <f t="shared" si="3"/>
        <v>-18254.813447594559</v>
      </c>
      <c r="N63" s="45">
        <f t="shared" si="4"/>
        <v>-26702.78350185688</v>
      </c>
      <c r="O63" s="45">
        <f t="shared" si="5"/>
        <v>-26761.499999999927</v>
      </c>
    </row>
    <row r="64" spans="7:15">
      <c r="G64" s="31">
        <f>Sheet1!A62</f>
        <v>45650</v>
      </c>
      <c r="H64" s="32">
        <f>Sheet1!D62</f>
        <v>-0.69999999999996732</v>
      </c>
      <c r="I64" s="32">
        <f>Sheet1!E62</f>
        <v>0.19999999999997797</v>
      </c>
      <c r="J64" s="44">
        <f t="shared" si="0"/>
        <v>1.3147099758081886E-2</v>
      </c>
      <c r="K64" s="44">
        <f t="shared" si="1"/>
        <v>-1.4762618436650374E-2</v>
      </c>
      <c r="L64" s="45">
        <f t="shared" si="2"/>
        <v>1972.0649637122829</v>
      </c>
      <c r="M64" s="45">
        <f t="shared" si="3"/>
        <v>-563.34727900357757</v>
      </c>
      <c r="N64" s="45">
        <f t="shared" si="4"/>
        <v>1408.7176847087053</v>
      </c>
      <c r="O64" s="45">
        <f t="shared" si="5"/>
        <v>1408.4999999999695</v>
      </c>
    </row>
    <row r="65" spans="7:15">
      <c r="G65" s="31">
        <f>Sheet1!A63</f>
        <v>45651</v>
      </c>
      <c r="H65" s="32">
        <f>Sheet1!D63</f>
        <v>0</v>
      </c>
      <c r="I65" s="32">
        <f>Sheet1!E63</f>
        <v>0</v>
      </c>
      <c r="J65" s="44">
        <f t="shared" si="0"/>
        <v>0</v>
      </c>
      <c r="K65" s="44">
        <f t="shared" si="1"/>
        <v>0</v>
      </c>
      <c r="L65" s="45">
        <f t="shared" si="2"/>
        <v>0</v>
      </c>
      <c r="M65" s="45">
        <f t="shared" si="3"/>
        <v>0</v>
      </c>
      <c r="N65" s="45">
        <f t="shared" si="4"/>
        <v>0</v>
      </c>
      <c r="O65" s="45">
        <f t="shared" si="5"/>
        <v>0</v>
      </c>
    </row>
    <row r="66" spans="7:15">
      <c r="G66" s="31">
        <f>Sheet1!A64</f>
        <v>45652</v>
      </c>
      <c r="H66" s="32">
        <f>Sheet1!D64</f>
        <v>-0.49999999999998934</v>
      </c>
      <c r="I66" s="32">
        <f>Sheet1!E64</f>
        <v>-0.60000000000002274</v>
      </c>
      <c r="J66" s="44">
        <f t="shared" si="0"/>
        <v>9.3905611010622995E-3</v>
      </c>
      <c r="K66" s="44">
        <f t="shared" si="1"/>
        <v>4.430443407013368E-2</v>
      </c>
      <c r="L66" s="45">
        <f t="shared" si="2"/>
        <v>1408.5841651593448</v>
      </c>
      <c r="M66" s="45">
        <f t="shared" si="3"/>
        <v>1690.6744889673064</v>
      </c>
      <c r="N66" s="45">
        <f t="shared" si="4"/>
        <v>3099.258654126651</v>
      </c>
      <c r="O66" s="45">
        <f t="shared" si="5"/>
        <v>3098.7000000000335</v>
      </c>
    </row>
    <row r="67" spans="7:15">
      <c r="G67" s="31">
        <f>Sheet1!A65</f>
        <v>45653</v>
      </c>
      <c r="H67" s="32">
        <f>Sheet1!D65</f>
        <v>-0.1000000000000334</v>
      </c>
      <c r="I67" s="32">
        <f>Sheet1!E65</f>
        <v>4.2000000000000703</v>
      </c>
      <c r="J67" s="44">
        <f t="shared" si="0"/>
        <v>1.8780224440431269E-3</v>
      </c>
      <c r="K67" s="44">
        <f t="shared" si="1"/>
        <v>-0.30943473056353721</v>
      </c>
      <c r="L67" s="45">
        <f t="shared" si="2"/>
        <v>281.70336660646905</v>
      </c>
      <c r="M67" s="45">
        <f t="shared" si="3"/>
        <v>-11808.150040605313</v>
      </c>
      <c r="N67" s="45">
        <f t="shared" si="4"/>
        <v>-11526.446673998844</v>
      </c>
      <c r="O67" s="45">
        <f t="shared" si="5"/>
        <v>-11549.700000000104</v>
      </c>
    </row>
    <row r="68" spans="7:15">
      <c r="G68" s="31">
        <f>Sheet1!A66</f>
        <v>45656</v>
      </c>
      <c r="H68" s="32">
        <f>Sheet1!D66</f>
        <v>-8.4999999999999964</v>
      </c>
      <c r="I68" s="32">
        <f>Sheet1!E66</f>
        <v>-9.2000000000000526</v>
      </c>
      <c r="J68" s="44">
        <f t="shared" si="0"/>
        <v>0.15979215820706241</v>
      </c>
      <c r="K68" s="44">
        <f t="shared" si="1"/>
        <v>0.68206738804437184</v>
      </c>
      <c r="L68" s="45">
        <f t="shared" si="2"/>
        <v>23968.823731059361</v>
      </c>
      <c r="M68" s="45">
        <f t="shared" si="3"/>
        <v>26027.9576282985</v>
      </c>
      <c r="N68" s="45">
        <f t="shared" si="4"/>
        <v>49996.781359357861</v>
      </c>
      <c r="O68" s="45">
        <f t="shared" si="5"/>
        <v>49860.900000000125</v>
      </c>
    </row>
    <row r="69" spans="7:15">
      <c r="G69" s="31">
        <f>Sheet1!A67</f>
        <v>45657</v>
      </c>
      <c r="H69" s="32">
        <f>Sheet1!D67</f>
        <v>-9.9999999999944578E-2</v>
      </c>
      <c r="I69" s="32">
        <f>Sheet1!E67</f>
        <v>3.8000000000000256</v>
      </c>
      <c r="J69" s="44">
        <f t="shared" ref="J69:J132" si="6">-$B$4*H69/100+0.5*$B$5*H69^2/10000</f>
        <v>1.878022444041459E-3</v>
      </c>
      <c r="K69" s="44">
        <f t="shared" ref="K69:K132" si="7">-$C$4*I69/100+0.5*$C$5*I69^2/10000</f>
        <v>-0.28001725563137386</v>
      </c>
      <c r="L69" s="45">
        <f t="shared" ref="L69:L132" si="8">$B$17*1000000*J69/100</f>
        <v>281.70336660621882</v>
      </c>
      <c r="M69" s="45">
        <f t="shared" ref="M69:M132" si="9">$B$19*1000000*K69/100</f>
        <v>-10685.567720314008</v>
      </c>
      <c r="N69" s="45">
        <f t="shared" ref="N69:N132" si="10">L69+M69</f>
        <v>-10403.86435370779</v>
      </c>
      <c r="O69" s="45">
        <f t="shared" ref="O69:O132" si="11">-($B$18*H69+$B$20*I69)</f>
        <v>-10422.900000000227</v>
      </c>
    </row>
    <row r="70" spans="7:15">
      <c r="G70" s="31">
        <f>Sheet1!A68</f>
        <v>45658</v>
      </c>
      <c r="H70" s="32">
        <f>Sheet1!D68</f>
        <v>0</v>
      </c>
      <c r="I70" s="32">
        <f>Sheet1!E68</f>
        <v>0</v>
      </c>
      <c r="J70" s="44">
        <f t="shared" si="6"/>
        <v>0</v>
      </c>
      <c r="K70" s="44">
        <f t="shared" si="7"/>
        <v>0</v>
      </c>
      <c r="L70" s="45">
        <f t="shared" si="8"/>
        <v>0</v>
      </c>
      <c r="M70" s="45">
        <f t="shared" si="9"/>
        <v>0</v>
      </c>
      <c r="N70" s="45">
        <f t="shared" si="10"/>
        <v>0</v>
      </c>
      <c r="O70" s="45">
        <f t="shared" si="11"/>
        <v>0</v>
      </c>
    </row>
    <row r="71" spans="7:15">
      <c r="G71" s="31">
        <f>Sheet1!A69</f>
        <v>45659</v>
      </c>
      <c r="H71" s="32">
        <f>Sheet1!D69</f>
        <v>-0.1000000000000334</v>
      </c>
      <c r="I71" s="32">
        <f>Sheet1!E69</f>
        <v>-1.2000000000000455</v>
      </c>
      <c r="J71" s="44">
        <f t="shared" si="6"/>
        <v>1.8780224440431269E-3</v>
      </c>
      <c r="K71" s="44">
        <f t="shared" si="7"/>
        <v>8.8633736280531353E-2</v>
      </c>
      <c r="L71" s="45">
        <f t="shared" si="8"/>
        <v>281.70336660646905</v>
      </c>
      <c r="M71" s="45">
        <f t="shared" si="9"/>
        <v>3382.2979558690977</v>
      </c>
      <c r="N71" s="45">
        <f t="shared" si="10"/>
        <v>3664.0013224755667</v>
      </c>
      <c r="O71" s="45">
        <f t="shared" si="11"/>
        <v>3662.1000000002218</v>
      </c>
    </row>
    <row r="72" spans="7:15">
      <c r="G72" s="31">
        <f>Sheet1!A70</f>
        <v>45660</v>
      </c>
      <c r="H72" s="32">
        <f>Sheet1!D70</f>
        <v>3.8999999999999702</v>
      </c>
      <c r="I72" s="32">
        <f>Sheet1!E70</f>
        <v>3.900000000000059</v>
      </c>
      <c r="J72" s="44">
        <f t="shared" si="6"/>
        <v>-7.3207862611356936E-2</v>
      </c>
      <c r="K72" s="44">
        <f t="shared" si="7"/>
        <v>-0.28737266053692728</v>
      </c>
      <c r="L72" s="45">
        <f t="shared" si="8"/>
        <v>-10981.179391703541</v>
      </c>
      <c r="M72" s="45">
        <f t="shared" si="9"/>
        <v>-10966.252841134165</v>
      </c>
      <c r="N72" s="45">
        <f t="shared" si="10"/>
        <v>-21947.432232837706</v>
      </c>
      <c r="O72" s="45">
        <f t="shared" si="11"/>
        <v>-21972.600000000079</v>
      </c>
    </row>
    <row r="73" spans="7:15">
      <c r="G73" s="31">
        <f>Sheet1!A71</f>
        <v>45663</v>
      </c>
      <c r="H73" s="32">
        <f>Sheet1!D71</f>
        <v>-0.39999999999995595</v>
      </c>
      <c r="I73" s="32">
        <f>Sheet1!E71</f>
        <v>3.2000000000000028</v>
      </c>
      <c r="J73" s="44">
        <f t="shared" si="6"/>
        <v>7.512359104679173E-3</v>
      </c>
      <c r="K73" s="44">
        <f t="shared" si="7"/>
        <v>-0.2358703197829122</v>
      </c>
      <c r="L73" s="45">
        <f t="shared" si="8"/>
        <v>1126.853865701876</v>
      </c>
      <c r="M73" s="45">
        <f t="shared" si="9"/>
        <v>-9000.9034249317756</v>
      </c>
      <c r="N73" s="45">
        <f t="shared" si="10"/>
        <v>-7874.0495592298994</v>
      </c>
      <c r="O73" s="45">
        <f t="shared" si="11"/>
        <v>-7887.6000000001332</v>
      </c>
    </row>
    <row r="74" spans="7:15">
      <c r="G74" s="31">
        <f>Sheet1!A72</f>
        <v>45664</v>
      </c>
      <c r="H74" s="32">
        <f>Sheet1!D72</f>
        <v>1.6000000000000014</v>
      </c>
      <c r="I74" s="32">
        <f>Sheet1!E72</f>
        <v>5.4999999999999716</v>
      </c>
      <c r="J74" s="44">
        <f t="shared" si="6"/>
        <v>-3.0042254325120026E-2</v>
      </c>
      <c r="K74" s="44">
        <f t="shared" si="7"/>
        <v>-0.40496519271807291</v>
      </c>
      <c r="L74" s="45">
        <f t="shared" si="8"/>
        <v>-4506.3381487680044</v>
      </c>
      <c r="M74" s="45">
        <f t="shared" si="9"/>
        <v>-15453.629746502456</v>
      </c>
      <c r="N74" s="45">
        <f t="shared" si="10"/>
        <v>-19959.96789527046</v>
      </c>
      <c r="O74" s="45">
        <f t="shared" si="11"/>
        <v>-20000.699999999924</v>
      </c>
    </row>
    <row r="75" spans="7:15">
      <c r="G75" s="31">
        <f>Sheet1!A73</f>
        <v>45665</v>
      </c>
      <c r="H75" s="32">
        <f>Sheet1!D73</f>
        <v>-0.80000000000000071</v>
      </c>
      <c r="I75" s="32">
        <f>Sheet1!E73</f>
        <v>0.49999999999998934</v>
      </c>
      <c r="J75" s="44">
        <f t="shared" si="6"/>
        <v>1.5025436418720013E-2</v>
      </c>
      <c r="K75" s="44">
        <f t="shared" si="7"/>
        <v>-3.6901365229074216E-2</v>
      </c>
      <c r="L75" s="45">
        <f t="shared" si="8"/>
        <v>2253.8154628080019</v>
      </c>
      <c r="M75" s="45">
        <f t="shared" si="9"/>
        <v>-1408.1704937727181</v>
      </c>
      <c r="N75" s="45">
        <f t="shared" si="10"/>
        <v>845.64496903528379</v>
      </c>
      <c r="O75" s="45">
        <f t="shared" si="11"/>
        <v>845.10000000003129</v>
      </c>
    </row>
    <row r="76" spans="7:15">
      <c r="G76" s="31">
        <f>Sheet1!A74</f>
        <v>45666</v>
      </c>
      <c r="H76" s="32">
        <f>Sheet1!D74</f>
        <v>-2.0000000000000462</v>
      </c>
      <c r="I76" s="32">
        <f>Sheet1!E74</f>
        <v>-9.9999999999944578E-2</v>
      </c>
      <c r="J76" s="44">
        <f t="shared" si="6"/>
        <v>3.7568977617000864E-2</v>
      </c>
      <c r="K76" s="44">
        <f t="shared" si="7"/>
        <v>7.3823453908329079E-3</v>
      </c>
      <c r="L76" s="45">
        <f t="shared" si="8"/>
        <v>5635.3466425501301</v>
      </c>
      <c r="M76" s="45">
        <f t="shared" si="9"/>
        <v>281.7131802489339</v>
      </c>
      <c r="N76" s="45">
        <f t="shared" si="10"/>
        <v>5917.059822799064</v>
      </c>
      <c r="O76" s="45">
        <f t="shared" si="11"/>
        <v>5915.6999999999725</v>
      </c>
    </row>
    <row r="77" spans="7:15">
      <c r="G77" s="31">
        <f>Sheet1!A75</f>
        <v>45667</v>
      </c>
      <c r="H77" s="32">
        <f>Sheet1!D75</f>
        <v>11.600000000000055</v>
      </c>
      <c r="I77" s="32">
        <f>Sheet1!E75</f>
        <v>6.9999999999999396</v>
      </c>
      <c r="J77" s="44">
        <f t="shared" si="6"/>
        <v>-0.217545992964121</v>
      </c>
      <c r="K77" s="44">
        <f t="shared" si="7"/>
        <v>-0.51504758489869562</v>
      </c>
      <c r="L77" s="45">
        <f t="shared" si="8"/>
        <v>-32631.898944618148</v>
      </c>
      <c r="M77" s="45">
        <f t="shared" si="9"/>
        <v>-19654.416779458486</v>
      </c>
      <c r="N77" s="45">
        <f t="shared" si="10"/>
        <v>-52286.31572407663</v>
      </c>
      <c r="O77" s="45">
        <f t="shared" si="11"/>
        <v>-52396.199999999968</v>
      </c>
    </row>
    <row r="78" spans="7:15">
      <c r="G78" s="31">
        <f>Sheet1!A76</f>
        <v>45670</v>
      </c>
      <c r="H78" s="32">
        <f>Sheet1!D76</f>
        <v>0</v>
      </c>
      <c r="I78" s="32">
        <f>Sheet1!E76</f>
        <v>2.0000000000000462</v>
      </c>
      <c r="J78" s="44">
        <f t="shared" si="6"/>
        <v>0</v>
      </c>
      <c r="K78" s="44">
        <f t="shared" si="7"/>
        <v>-0.14750184366520341</v>
      </c>
      <c r="L78" s="45">
        <f t="shared" si="8"/>
        <v>0</v>
      </c>
      <c r="M78" s="45">
        <f t="shared" si="9"/>
        <v>-5628.7279003641006</v>
      </c>
      <c r="N78" s="45">
        <f t="shared" si="10"/>
        <v>-5628.7279003641006</v>
      </c>
      <c r="O78" s="45">
        <f t="shared" si="11"/>
        <v>-5634.0000000001301</v>
      </c>
    </row>
    <row r="79" spans="7:15">
      <c r="G79" s="31">
        <f>Sheet1!A77</f>
        <v>45671</v>
      </c>
      <c r="H79" s="32">
        <f>Sheet1!D77</f>
        <v>-1.2999999999999901</v>
      </c>
      <c r="I79" s="32">
        <f>Sheet1!E77</f>
        <v>1.2999999999999901</v>
      </c>
      <c r="J79" s="44">
        <f t="shared" si="6"/>
        <v>2.4417793043182312E-2</v>
      </c>
      <c r="K79" s="44">
        <f t="shared" si="7"/>
        <v>-9.5907628948546264E-2</v>
      </c>
      <c r="L79" s="45">
        <f t="shared" si="8"/>
        <v>3662.6689564773469</v>
      </c>
      <c r="M79" s="45">
        <f t="shared" si="9"/>
        <v>-3659.8725379037496</v>
      </c>
      <c r="N79" s="45">
        <f t="shared" si="10"/>
        <v>2.7964185735972933</v>
      </c>
      <c r="O79" s="45">
        <f t="shared" si="11"/>
        <v>-1.3642420526593924E-12</v>
      </c>
    </row>
    <row r="80" spans="7:15">
      <c r="G80" s="31">
        <f>Sheet1!A78</f>
        <v>45672</v>
      </c>
      <c r="H80" s="32">
        <f>Sheet1!D78</f>
        <v>-10.200000000000031</v>
      </c>
      <c r="I80" s="32">
        <f>Sheet1!E78</f>
        <v>-13.900000000000023</v>
      </c>
      <c r="J80" s="44">
        <f t="shared" si="6"/>
        <v>0.19178950781817056</v>
      </c>
      <c r="K80" s="44">
        <f t="shared" si="7"/>
        <v>1.0327712963616789</v>
      </c>
      <c r="L80" s="45">
        <f t="shared" si="8"/>
        <v>28768.42617272558</v>
      </c>
      <c r="M80" s="45">
        <f t="shared" si="9"/>
        <v>39410.955592669321</v>
      </c>
      <c r="N80" s="45">
        <f t="shared" si="10"/>
        <v>68179.381765394908</v>
      </c>
      <c r="O80" s="45">
        <f t="shared" si="11"/>
        <v>67889.700000000143</v>
      </c>
    </row>
    <row r="81" spans="7:15">
      <c r="G81" s="31">
        <f>Sheet1!A79</f>
        <v>45673</v>
      </c>
      <c r="H81" s="32">
        <f>Sheet1!D79</f>
        <v>-3.5000000000000142</v>
      </c>
      <c r="I81" s="32">
        <f>Sheet1!E79</f>
        <v>-4.0000000000000036</v>
      </c>
      <c r="J81" s="44">
        <f t="shared" si="6"/>
        <v>6.5757493952062762E-2</v>
      </c>
      <c r="K81" s="44">
        <f t="shared" si="7"/>
        <v>0.29583262533920018</v>
      </c>
      <c r="L81" s="45">
        <f t="shared" si="8"/>
        <v>9863.6240928094139</v>
      </c>
      <c r="M81" s="45">
        <f t="shared" si="9"/>
        <v>11289.088398544118</v>
      </c>
      <c r="N81" s="45">
        <f t="shared" si="10"/>
        <v>21152.71249135353</v>
      </c>
      <c r="O81" s="45">
        <f t="shared" si="11"/>
        <v>21127.500000000047</v>
      </c>
    </row>
    <row r="82" spans="7:15">
      <c r="G82" s="31">
        <f>Sheet1!A80</f>
        <v>45674</v>
      </c>
      <c r="H82" s="32">
        <f>Sheet1!D80</f>
        <v>5.400000000000027</v>
      </c>
      <c r="I82" s="32">
        <f>Sheet1!E80</f>
        <v>1.4000000000000234</v>
      </c>
      <c r="J82" s="44">
        <f t="shared" si="6"/>
        <v>-0.10134655317207049</v>
      </c>
      <c r="K82" s="44">
        <f t="shared" si="7"/>
        <v>-0.10328030339594971</v>
      </c>
      <c r="L82" s="45">
        <f t="shared" si="8"/>
        <v>-15201.982975810573</v>
      </c>
      <c r="M82" s="45">
        <f t="shared" si="9"/>
        <v>-3941.2166711784107</v>
      </c>
      <c r="N82" s="45">
        <f t="shared" si="10"/>
        <v>-19143.199646988985</v>
      </c>
      <c r="O82" s="45">
        <f t="shared" si="11"/>
        <v>-19155.600000000137</v>
      </c>
    </row>
    <row r="83" spans="7:15">
      <c r="G83" s="31">
        <f>Sheet1!A81</f>
        <v>45677</v>
      </c>
      <c r="H83" s="32">
        <f>Sheet1!D81</f>
        <v>0</v>
      </c>
      <c r="I83" s="32">
        <f>Sheet1!E81</f>
        <v>0</v>
      </c>
      <c r="J83" s="44">
        <f t="shared" si="6"/>
        <v>0</v>
      </c>
      <c r="K83" s="44">
        <f t="shared" si="7"/>
        <v>0</v>
      </c>
      <c r="L83" s="45">
        <f t="shared" si="8"/>
        <v>0</v>
      </c>
      <c r="M83" s="45">
        <f t="shared" si="9"/>
        <v>0</v>
      </c>
      <c r="N83" s="45">
        <f t="shared" si="10"/>
        <v>0</v>
      </c>
      <c r="O83" s="45">
        <f t="shared" si="11"/>
        <v>0</v>
      </c>
    </row>
    <row r="84" spans="7:15">
      <c r="G84" s="31">
        <f>Sheet1!A82</f>
        <v>45678</v>
      </c>
      <c r="H84" s="32">
        <f>Sheet1!D82</f>
        <v>-0.99999999999997868</v>
      </c>
      <c r="I84" s="32">
        <f>Sheet1!E82</f>
        <v>-5.1000000000000156</v>
      </c>
      <c r="J84" s="44">
        <f t="shared" si="6"/>
        <v>1.8782244404249599E-2</v>
      </c>
      <c r="K84" s="44">
        <f t="shared" si="7"/>
        <v>0.37738036156703814</v>
      </c>
      <c r="L84" s="45">
        <f t="shared" si="8"/>
        <v>2817.3366606374398</v>
      </c>
      <c r="M84" s="45">
        <f t="shared" si="9"/>
        <v>14400.981827883315</v>
      </c>
      <c r="N84" s="45">
        <f t="shared" si="10"/>
        <v>17218.318488520756</v>
      </c>
      <c r="O84" s="45">
        <f t="shared" si="11"/>
        <v>17183.699999999983</v>
      </c>
    </row>
    <row r="85" spans="7:15">
      <c r="G85" s="31">
        <f>Sheet1!A83</f>
        <v>45679</v>
      </c>
      <c r="H85" s="32">
        <f>Sheet1!D83</f>
        <v>2.4999999999999467</v>
      </c>
      <c r="I85" s="32">
        <f>Sheet1!E83</f>
        <v>3.5000000000000142</v>
      </c>
      <c r="J85" s="44">
        <f t="shared" si="6"/>
        <v>-4.6935972473436498E-2</v>
      </c>
      <c r="K85" s="44">
        <f t="shared" si="7"/>
        <v>-0.25794689622467604</v>
      </c>
      <c r="L85" s="45">
        <f t="shared" si="8"/>
        <v>-7040.3958710154748</v>
      </c>
      <c r="M85" s="45">
        <f t="shared" si="9"/>
        <v>-9843.3541948647016</v>
      </c>
      <c r="N85" s="45">
        <f t="shared" si="10"/>
        <v>-16883.750065880176</v>
      </c>
      <c r="O85" s="45">
        <f t="shared" si="11"/>
        <v>-16901.999999999887</v>
      </c>
    </row>
    <row r="86" spans="7:15">
      <c r="G86" s="31">
        <f>Sheet1!A84</f>
        <v>45680</v>
      </c>
      <c r="H86" s="32">
        <f>Sheet1!D84</f>
        <v>-0.89999999999994529</v>
      </c>
      <c r="I86" s="32">
        <f>Sheet1!E84</f>
        <v>3.2999999999999474</v>
      </c>
      <c r="J86" s="44">
        <f t="shared" si="6"/>
        <v>1.6903817967441469E-2</v>
      </c>
      <c r="K86" s="44">
        <f t="shared" si="7"/>
        <v>-0.24322986937850311</v>
      </c>
      <c r="L86" s="45">
        <f t="shared" si="8"/>
        <v>2535.5726951162201</v>
      </c>
      <c r="M86" s="45">
        <f t="shared" si="9"/>
        <v>-9281.746708740764</v>
      </c>
      <c r="N86" s="45">
        <f t="shared" si="10"/>
        <v>-6746.1740136245444</v>
      </c>
      <c r="O86" s="45">
        <f t="shared" si="11"/>
        <v>-6760.8000000000065</v>
      </c>
    </row>
    <row r="87" spans="7:15">
      <c r="G87" s="31">
        <f>Sheet1!A85</f>
        <v>45681</v>
      </c>
      <c r="H87" s="32">
        <f>Sheet1!D85</f>
        <v>-2.3000000000000576</v>
      </c>
      <c r="I87" s="32">
        <f>Sheet1!E85</f>
        <v>-2.2999999999999687</v>
      </c>
      <c r="J87" s="44">
        <f t="shared" si="6"/>
        <v>4.3205872898483585E-2</v>
      </c>
      <c r="K87" s="44">
        <f t="shared" si="7"/>
        <v>0.16996871175277067</v>
      </c>
      <c r="L87" s="45">
        <f t="shared" si="8"/>
        <v>6480.8809347725382</v>
      </c>
      <c r="M87" s="45">
        <f t="shared" si="9"/>
        <v>6486.0723517685583</v>
      </c>
      <c r="N87" s="45">
        <f t="shared" si="10"/>
        <v>12966.953286541097</v>
      </c>
      <c r="O87" s="45">
        <f t="shared" si="11"/>
        <v>12958.200000000073</v>
      </c>
    </row>
    <row r="88" spans="7:15">
      <c r="G88" s="31">
        <f>Sheet1!A86</f>
        <v>45684</v>
      </c>
      <c r="H88" s="32">
        <f>Sheet1!D86</f>
        <v>-6.899999999999995</v>
      </c>
      <c r="I88" s="32">
        <f>Sheet1!E86</f>
        <v>-8.6999999999999744</v>
      </c>
      <c r="J88" s="44">
        <f t="shared" si="6"/>
        <v>0.1296888560863424</v>
      </c>
      <c r="K88" s="44">
        <f t="shared" si="7"/>
        <v>0.64484826324525102</v>
      </c>
      <c r="L88" s="45">
        <f t="shared" si="8"/>
        <v>19453.328412951359</v>
      </c>
      <c r="M88" s="45">
        <f t="shared" si="9"/>
        <v>24607.661305362664</v>
      </c>
      <c r="N88" s="45">
        <f t="shared" si="10"/>
        <v>44060.989718314027</v>
      </c>
      <c r="O88" s="45">
        <f t="shared" si="11"/>
        <v>43945.19999999991</v>
      </c>
    </row>
    <row r="89" spans="7:15">
      <c r="G89" s="31">
        <f>Sheet1!A87</f>
        <v>45685</v>
      </c>
      <c r="H89" s="32">
        <f>Sheet1!D87</f>
        <v>-0.19999999999997797</v>
      </c>
      <c r="I89" s="32">
        <f>Sheet1!E87</f>
        <v>-0.19999999999997797</v>
      </c>
      <c r="J89" s="44">
        <f t="shared" si="6"/>
        <v>3.7560897761695863E-3</v>
      </c>
      <c r="K89" s="44">
        <f t="shared" si="7"/>
        <v>1.4765381563346374E-2</v>
      </c>
      <c r="L89" s="45">
        <f t="shared" si="8"/>
        <v>563.41346642543795</v>
      </c>
      <c r="M89" s="45">
        <f t="shared" si="9"/>
        <v>563.45272099629813</v>
      </c>
      <c r="N89" s="45">
        <f t="shared" si="10"/>
        <v>1126.866187421736</v>
      </c>
      <c r="O89" s="45">
        <f t="shared" si="11"/>
        <v>1126.7999999998756</v>
      </c>
    </row>
    <row r="90" spans="7:15">
      <c r="G90" s="31">
        <f>Sheet1!A88</f>
        <v>45686</v>
      </c>
      <c r="H90" s="32">
        <f>Sheet1!D88</f>
        <v>1.9000000000000128</v>
      </c>
      <c r="I90" s="32">
        <f>Sheet1!E88</f>
        <v>-0.30000000000001137</v>
      </c>
      <c r="J90" s="44">
        <f t="shared" si="6"/>
        <v>-3.5673897700657743E-2</v>
      </c>
      <c r="K90" s="44">
        <f t="shared" si="7"/>
        <v>2.2149108517533839E-2</v>
      </c>
      <c r="L90" s="45">
        <f t="shared" si="8"/>
        <v>-5351.0846550986616</v>
      </c>
      <c r="M90" s="45">
        <f t="shared" si="9"/>
        <v>845.21862224184258</v>
      </c>
      <c r="N90" s="45">
        <f t="shared" si="10"/>
        <v>-4505.8660328568194</v>
      </c>
      <c r="O90" s="45">
        <f t="shared" si="11"/>
        <v>-4507.2000000000025</v>
      </c>
    </row>
    <row r="91" spans="7:15">
      <c r="G91" s="31">
        <f>Sheet1!A89</f>
        <v>45687</v>
      </c>
      <c r="H91" s="32">
        <f>Sheet1!D89</f>
        <v>-0.80000000000000071</v>
      </c>
      <c r="I91" s="32">
        <f>Sheet1!E89</f>
        <v>-1.2999999999999901</v>
      </c>
      <c r="J91" s="44">
        <f t="shared" si="6"/>
        <v>1.5025436418720013E-2</v>
      </c>
      <c r="K91" s="44">
        <f t="shared" si="7"/>
        <v>9.6024371051452256E-2</v>
      </c>
      <c r="L91" s="45">
        <f t="shared" si="8"/>
        <v>2253.8154628080019</v>
      </c>
      <c r="M91" s="45">
        <f t="shared" si="9"/>
        <v>3664.3274620961934</v>
      </c>
      <c r="N91" s="45">
        <f t="shared" si="10"/>
        <v>5918.1429249041958</v>
      </c>
      <c r="O91" s="45">
        <f t="shared" si="11"/>
        <v>5915.6999999999734</v>
      </c>
    </row>
    <row r="92" spans="7:15">
      <c r="G92" s="31">
        <f>Sheet1!A90</f>
        <v>45688</v>
      </c>
      <c r="H92" s="32">
        <f>Sheet1!D90</f>
        <v>-0.90000000000003411</v>
      </c>
      <c r="I92" s="32">
        <f>Sheet1!E90</f>
        <v>2.4000000000000021</v>
      </c>
      <c r="J92" s="44">
        <f t="shared" si="6"/>
        <v>1.6903817967443138E-2</v>
      </c>
      <c r="K92" s="44">
        <f t="shared" si="7"/>
        <v>-0.17696905487788814</v>
      </c>
      <c r="L92" s="45">
        <f t="shared" si="8"/>
        <v>2535.5726951164706</v>
      </c>
      <c r="M92" s="45">
        <f t="shared" si="9"/>
        <v>-6753.2081765241237</v>
      </c>
      <c r="N92" s="45">
        <f t="shared" si="10"/>
        <v>-4217.6354814076531</v>
      </c>
      <c r="O92" s="45">
        <f t="shared" si="11"/>
        <v>-4225.4999999999109</v>
      </c>
    </row>
    <row r="93" spans="7:15">
      <c r="G93" s="31">
        <f>Sheet1!A91</f>
        <v>45691</v>
      </c>
      <c r="H93" s="32">
        <f>Sheet1!D91</f>
        <v>5.1000000000000156</v>
      </c>
      <c r="I93" s="32">
        <f>Sheet1!E91</f>
        <v>1.6000000000000014</v>
      </c>
      <c r="J93" s="44">
        <f t="shared" si="6"/>
        <v>-9.571962304545778E-2</v>
      </c>
      <c r="K93" s="44">
        <f t="shared" si="7"/>
        <v>-0.11802357994572811</v>
      </c>
      <c r="L93" s="45">
        <f t="shared" si="8"/>
        <v>-14357.943456818666</v>
      </c>
      <c r="M93" s="45">
        <f t="shared" si="9"/>
        <v>-4503.8258562329456</v>
      </c>
      <c r="N93" s="45">
        <f t="shared" si="10"/>
        <v>-18861.769313051613</v>
      </c>
      <c r="O93" s="45">
        <f t="shared" si="11"/>
        <v>-18873.900000000045</v>
      </c>
    </row>
    <row r="94" spans="7:15">
      <c r="G94" s="31">
        <f>Sheet1!A92</f>
        <v>45692</v>
      </c>
      <c r="H94" s="32">
        <f>Sheet1!D92</f>
        <v>-3.5000000000000142</v>
      </c>
      <c r="I94" s="32">
        <f>Sheet1!E92</f>
        <v>-4.4000000000000483</v>
      </c>
      <c r="J94" s="44">
        <f t="shared" si="6"/>
        <v>6.5757493952062762E-2</v>
      </c>
      <c r="K94" s="44">
        <f t="shared" si="7"/>
        <v>0.32547667666043562</v>
      </c>
      <c r="L94" s="45">
        <f t="shared" si="8"/>
        <v>9863.6240928094139</v>
      </c>
      <c r="M94" s="45">
        <f t="shared" si="9"/>
        <v>12420.316962238512</v>
      </c>
      <c r="N94" s="45">
        <f t="shared" si="10"/>
        <v>22283.941055047926</v>
      </c>
      <c r="O94" s="45">
        <f t="shared" si="11"/>
        <v>22254.30000000017</v>
      </c>
    </row>
    <row r="95" spans="7:15">
      <c r="G95" s="31">
        <f>Sheet1!A93</f>
        <v>45693</v>
      </c>
      <c r="H95" s="32">
        <f>Sheet1!D93</f>
        <v>-2.5999999999999801</v>
      </c>
      <c r="I95" s="32">
        <f>Sheet1!E93</f>
        <v>-9.4000000000000306</v>
      </c>
      <c r="J95" s="44">
        <f t="shared" si="6"/>
        <v>4.8843172172729619E-2</v>
      </c>
      <c r="K95" s="44">
        <f t="shared" si="7"/>
        <v>0.69695987343573429</v>
      </c>
      <c r="L95" s="45">
        <f t="shared" si="8"/>
        <v>7326.4758259094424</v>
      </c>
      <c r="M95" s="45">
        <f t="shared" si="9"/>
        <v>26596.260680959946</v>
      </c>
      <c r="N95" s="45">
        <f t="shared" si="10"/>
        <v>33922.736506869391</v>
      </c>
      <c r="O95" s="45">
        <f t="shared" si="11"/>
        <v>33804.000000000029</v>
      </c>
    </row>
    <row r="96" spans="7:15">
      <c r="G96" s="31">
        <f>Sheet1!A94</f>
        <v>45694</v>
      </c>
      <c r="H96" s="32">
        <f>Sheet1!D94</f>
        <v>2.5000000000000355</v>
      </c>
      <c r="I96" s="32">
        <f>Sheet1!E94</f>
        <v>1.6000000000000014</v>
      </c>
      <c r="J96" s="44">
        <f t="shared" si="6"/>
        <v>-4.6935972473438156E-2</v>
      </c>
      <c r="K96" s="44">
        <f t="shared" si="7"/>
        <v>-0.11802357994572811</v>
      </c>
      <c r="L96" s="45">
        <f t="shared" si="8"/>
        <v>-7040.3958710157231</v>
      </c>
      <c r="M96" s="45">
        <f t="shared" si="9"/>
        <v>-4503.8258562329456</v>
      </c>
      <c r="N96" s="45">
        <f t="shared" si="10"/>
        <v>-11544.221727248669</v>
      </c>
      <c r="O96" s="45">
        <f t="shared" si="11"/>
        <v>-11549.700000000103</v>
      </c>
    </row>
    <row r="97" spans="7:15">
      <c r="G97" s="31">
        <f>Sheet1!A95</f>
        <v>45695</v>
      </c>
      <c r="H97" s="32">
        <f>Sheet1!D95</f>
        <v>7.5999999999999623</v>
      </c>
      <c r="I97" s="32">
        <f>Sheet1!E95</f>
        <v>6.1000000000000831</v>
      </c>
      <c r="J97" s="44">
        <f t="shared" si="6"/>
        <v>-0.1425983632105193</v>
      </c>
      <c r="K97" s="44">
        <f t="shared" si="7"/>
        <v>-0.44901680069552913</v>
      </c>
      <c r="L97" s="45">
        <f t="shared" si="8"/>
        <v>-21389.754481577897</v>
      </c>
      <c r="M97" s="45">
        <f t="shared" si="9"/>
        <v>-17134.656293136079</v>
      </c>
      <c r="N97" s="45">
        <f t="shared" si="10"/>
        <v>-38524.410774713979</v>
      </c>
      <c r="O97" s="45">
        <f t="shared" si="11"/>
        <v>-38592.900000000125</v>
      </c>
    </row>
    <row r="98" spans="7:15">
      <c r="G98" s="31">
        <f>Sheet1!A96</f>
        <v>45698</v>
      </c>
      <c r="H98" s="32">
        <f>Sheet1!D96</f>
        <v>-1.2999999999999901</v>
      </c>
      <c r="I98" s="32">
        <f>Sheet1!E96</f>
        <v>0.19999999999997797</v>
      </c>
      <c r="J98" s="44">
        <f t="shared" si="6"/>
        <v>2.4417793043182312E-2</v>
      </c>
      <c r="K98" s="44">
        <f t="shared" si="7"/>
        <v>-1.4762618436650374E-2</v>
      </c>
      <c r="L98" s="45">
        <f t="shared" si="8"/>
        <v>3662.6689564773469</v>
      </c>
      <c r="M98" s="45">
        <f t="shared" si="9"/>
        <v>-563.34727900357757</v>
      </c>
      <c r="N98" s="45">
        <f t="shared" si="10"/>
        <v>3099.3216774737693</v>
      </c>
      <c r="O98" s="45">
        <f t="shared" si="11"/>
        <v>3098.700000000033</v>
      </c>
    </row>
    <row r="99" spans="7:15">
      <c r="G99" s="31">
        <f>Sheet1!A97</f>
        <v>45699</v>
      </c>
      <c r="H99" s="32">
        <f>Sheet1!D97</f>
        <v>0.89999999999994529</v>
      </c>
      <c r="I99" s="32">
        <f>Sheet1!E97</f>
        <v>3.7999999999999368</v>
      </c>
      <c r="J99" s="44">
        <f t="shared" si="6"/>
        <v>-1.6900182032556471E-2</v>
      </c>
      <c r="K99" s="44">
        <f t="shared" si="7"/>
        <v>-0.28001725563136737</v>
      </c>
      <c r="L99" s="45">
        <f t="shared" si="8"/>
        <v>-2535.0273048834706</v>
      </c>
      <c r="M99" s="45">
        <f t="shared" si="9"/>
        <v>-10685.567720313762</v>
      </c>
      <c r="N99" s="45">
        <f t="shared" si="10"/>
        <v>-13220.595025197232</v>
      </c>
      <c r="O99" s="45">
        <f t="shared" si="11"/>
        <v>-13239.899999999667</v>
      </c>
    </row>
    <row r="100" spans="7:15">
      <c r="G100" s="31">
        <f>Sheet1!A98</f>
        <v>45700</v>
      </c>
      <c r="H100" s="32">
        <f>Sheet1!D98</f>
        <v>7.0000000000000284</v>
      </c>
      <c r="I100" s="32">
        <f>Sheet1!E98</f>
        <v>8.9000000000000412</v>
      </c>
      <c r="J100" s="44">
        <f t="shared" si="6"/>
        <v>-0.13135002419175051</v>
      </c>
      <c r="K100" s="44">
        <f t="shared" si="7"/>
        <v>-0.65426215918012598</v>
      </c>
      <c r="L100" s="45">
        <f t="shared" si="8"/>
        <v>-19702.503628762577</v>
      </c>
      <c r="M100" s="45">
        <f t="shared" si="9"/>
        <v>-24966.899246957662</v>
      </c>
      <c r="N100" s="45">
        <f t="shared" si="10"/>
        <v>-44669.40287572024</v>
      </c>
      <c r="O100" s="45">
        <f t="shared" si="11"/>
        <v>-44790.300000000192</v>
      </c>
    </row>
    <row r="101" spans="7:15">
      <c r="G101" s="31">
        <f>Sheet1!A99</f>
        <v>45701</v>
      </c>
      <c r="H101" s="32">
        <f>Sheet1!D99</f>
        <v>-4.6999999999999709</v>
      </c>
      <c r="I101" s="32">
        <f>Sheet1!E99</f>
        <v>-9.4999999999999751</v>
      </c>
      <c r="J101" s="44">
        <f t="shared" si="6"/>
        <v>8.8315578889881938E-2</v>
      </c>
      <c r="K101" s="44">
        <f t="shared" si="7"/>
        <v>0.70440715230392315</v>
      </c>
      <c r="L101" s="45">
        <f t="shared" si="8"/>
        <v>13247.336833482292</v>
      </c>
      <c r="M101" s="45">
        <f t="shared" si="9"/>
        <v>26880.451748037813</v>
      </c>
      <c r="N101" s="45">
        <f t="shared" si="10"/>
        <v>40127.788581520101</v>
      </c>
      <c r="O101" s="45">
        <f t="shared" si="11"/>
        <v>40001.399999999849</v>
      </c>
    </row>
    <row r="102" spans="7:15">
      <c r="G102" s="31">
        <f>Sheet1!A100</f>
        <v>45702</v>
      </c>
      <c r="H102" s="32">
        <f>Sheet1!D100</f>
        <v>-4.8000000000000043</v>
      </c>
      <c r="I102" s="32">
        <f>Sheet1!E100</f>
        <v>-5.2999999999999936</v>
      </c>
      <c r="J102" s="44">
        <f t="shared" si="6"/>
        <v>9.0195711073920076E-2</v>
      </c>
      <c r="K102" s="44">
        <f t="shared" si="7"/>
        <v>0.39221620286113251</v>
      </c>
      <c r="L102" s="45">
        <f t="shared" si="8"/>
        <v>13529.35666108801</v>
      </c>
      <c r="M102" s="45">
        <f t="shared" si="9"/>
        <v>14967.123319693988</v>
      </c>
      <c r="N102" s="45">
        <f t="shared" si="10"/>
        <v>28496.479980781998</v>
      </c>
      <c r="O102" s="45">
        <f t="shared" si="11"/>
        <v>28451.69999999999</v>
      </c>
    </row>
    <row r="103" spans="7:15">
      <c r="G103" s="31">
        <f>Sheet1!A101</f>
        <v>45705</v>
      </c>
      <c r="H103" s="32">
        <f>Sheet1!D101</f>
        <v>0</v>
      </c>
      <c r="I103" s="32">
        <f>Sheet1!E101</f>
        <v>0</v>
      </c>
      <c r="J103" s="44">
        <f t="shared" si="6"/>
        <v>0</v>
      </c>
      <c r="K103" s="44">
        <f t="shared" si="7"/>
        <v>0</v>
      </c>
      <c r="L103" s="45">
        <f t="shared" si="8"/>
        <v>0</v>
      </c>
      <c r="M103" s="45">
        <f t="shared" si="9"/>
        <v>0</v>
      </c>
      <c r="N103" s="45">
        <f t="shared" si="10"/>
        <v>0</v>
      </c>
      <c r="O103" s="45">
        <f t="shared" si="11"/>
        <v>0</v>
      </c>
    </row>
    <row r="104" spans="7:15">
      <c r="G104" s="31">
        <f>Sheet1!A102</f>
        <v>45706</v>
      </c>
      <c r="H104" s="32">
        <f>Sheet1!D102</f>
        <v>4.6999999999999709</v>
      </c>
      <c r="I104" s="32">
        <f>Sheet1!E102</f>
        <v>7.3999999999999844</v>
      </c>
      <c r="J104" s="44">
        <f t="shared" si="6"/>
        <v>-8.8216421110116947E-2</v>
      </c>
      <c r="K104" s="44">
        <f t="shared" si="7"/>
        <v>-0.5443766397765869</v>
      </c>
      <c r="L104" s="45">
        <f t="shared" si="8"/>
        <v>-13232.463166517544</v>
      </c>
      <c r="M104" s="45">
        <f t="shared" si="9"/>
        <v>-20773.62495598273</v>
      </c>
      <c r="N104" s="45">
        <f t="shared" si="10"/>
        <v>-34006.088122500274</v>
      </c>
      <c r="O104" s="45">
        <f t="shared" si="11"/>
        <v>-34085.699999999866</v>
      </c>
    </row>
    <row r="105" spans="7:15">
      <c r="G105" s="31">
        <f>Sheet1!A103</f>
        <v>45707</v>
      </c>
      <c r="H105" s="32">
        <f>Sheet1!D103</f>
        <v>-3.8000000000000256</v>
      </c>
      <c r="I105" s="32">
        <f>Sheet1!E103</f>
        <v>-1.7000000000000348</v>
      </c>
      <c r="J105" s="44">
        <f t="shared" si="6"/>
        <v>7.1396409197370489E-2</v>
      </c>
      <c r="K105" s="44">
        <f t="shared" si="7"/>
        <v>0.12559381795189556</v>
      </c>
      <c r="L105" s="45">
        <f t="shared" si="8"/>
        <v>10709.461379605573</v>
      </c>
      <c r="M105" s="45">
        <f t="shared" si="9"/>
        <v>4792.7090919871271</v>
      </c>
      <c r="N105" s="45">
        <f t="shared" si="10"/>
        <v>15502.170471592701</v>
      </c>
      <c r="O105" s="45">
        <f t="shared" si="11"/>
        <v>15493.500000000167</v>
      </c>
    </row>
    <row r="106" spans="7:15">
      <c r="G106" s="31">
        <f>Sheet1!A104</f>
        <v>45708</v>
      </c>
      <c r="H106" s="32">
        <f>Sheet1!D104</f>
        <v>0.1000000000000334</v>
      </c>
      <c r="I106" s="32">
        <f>Sheet1!E104</f>
        <v>-2.7999999999999581</v>
      </c>
      <c r="J106" s="44">
        <f t="shared" si="6"/>
        <v>-1.877977555958127E-3</v>
      </c>
      <c r="K106" s="44">
        <f t="shared" si="7"/>
        <v>0.20696678641620489</v>
      </c>
      <c r="L106" s="45">
        <f t="shared" si="8"/>
        <v>-281.69663339371908</v>
      </c>
      <c r="M106" s="45">
        <f t="shared" si="9"/>
        <v>7897.9333152864956</v>
      </c>
      <c r="N106" s="45">
        <f t="shared" si="10"/>
        <v>7616.2366818927767</v>
      </c>
      <c r="O106" s="45">
        <f t="shared" si="11"/>
        <v>7605.8999999997877</v>
      </c>
    </row>
    <row r="107" spans="7:15">
      <c r="G107" s="31">
        <f>Sheet1!A105</f>
        <v>45709</v>
      </c>
      <c r="H107" s="32">
        <f>Sheet1!D105</f>
        <v>-7.099999999999973</v>
      </c>
      <c r="I107" s="32">
        <f>Sheet1!E105</f>
        <v>-7.3999999999999844</v>
      </c>
      <c r="J107" s="44">
        <f t="shared" si="6"/>
        <v>0.13345114041824199</v>
      </c>
      <c r="K107" s="44">
        <f t="shared" si="7"/>
        <v>0.54815936022341083</v>
      </c>
      <c r="L107" s="45">
        <f t="shared" si="8"/>
        <v>20017.671062736299</v>
      </c>
      <c r="M107" s="45">
        <f t="shared" si="9"/>
        <v>20917.975044017177</v>
      </c>
      <c r="N107" s="45">
        <f t="shared" si="10"/>
        <v>40935.646106753476</v>
      </c>
      <c r="O107" s="45">
        <f t="shared" si="11"/>
        <v>40846.499999999869</v>
      </c>
    </row>
    <row r="108" spans="7:15">
      <c r="G108" s="31">
        <f>Sheet1!A106</f>
        <v>45712</v>
      </c>
      <c r="H108" s="32">
        <f>Sheet1!D106</f>
        <v>-2.4000000000000021</v>
      </c>
      <c r="I108" s="32">
        <f>Sheet1!E106</f>
        <v>-3.1000000000000583</v>
      </c>
      <c r="J108" s="44">
        <f t="shared" si="6"/>
        <v>4.5084927768480033E-2</v>
      </c>
      <c r="K108" s="44">
        <f t="shared" si="7"/>
        <v>0.22917392059436131</v>
      </c>
      <c r="L108" s="45">
        <f t="shared" si="8"/>
        <v>6762.7391652720053</v>
      </c>
      <c r="M108" s="45">
        <f t="shared" si="9"/>
        <v>8745.3662193757209</v>
      </c>
      <c r="N108" s="45">
        <f t="shared" si="10"/>
        <v>15508.105384647726</v>
      </c>
      <c r="O108" s="45">
        <f t="shared" si="11"/>
        <v>15493.500000000167</v>
      </c>
    </row>
    <row r="109" spans="7:15">
      <c r="G109" s="31">
        <f>Sheet1!A107</f>
        <v>45713</v>
      </c>
      <c r="H109" s="32">
        <f>Sheet1!D107</f>
        <v>-8.0000000000000071</v>
      </c>
      <c r="I109" s="32">
        <f>Sheet1!E107</f>
        <v>-10.599999999999987</v>
      </c>
      <c r="J109" s="44">
        <f t="shared" si="6"/>
        <v>0.15038364187200012</v>
      </c>
      <c r="K109" s="44">
        <f t="shared" si="7"/>
        <v>0.78637281144453108</v>
      </c>
      <c r="L109" s="45">
        <f t="shared" si="8"/>
        <v>22557.546280800019</v>
      </c>
      <c r="M109" s="45">
        <f t="shared" si="9"/>
        <v>30008.293278775993</v>
      </c>
      <c r="N109" s="45">
        <f t="shared" si="10"/>
        <v>52565.839559576008</v>
      </c>
      <c r="O109" s="45">
        <f t="shared" si="11"/>
        <v>52396.199999999983</v>
      </c>
    </row>
    <row r="110" spans="7:15">
      <c r="G110" s="31">
        <f>Sheet1!A108</f>
        <v>45714</v>
      </c>
      <c r="H110" s="32">
        <f>Sheet1!D108</f>
        <v>-2.2999999999999687</v>
      </c>
      <c r="I110" s="32">
        <f>Sheet1!E108</f>
        <v>-3.8000000000000256</v>
      </c>
      <c r="J110" s="44">
        <f t="shared" si="6"/>
        <v>4.3205872898481913E-2</v>
      </c>
      <c r="K110" s="44">
        <f t="shared" si="7"/>
        <v>0.28101474436862989</v>
      </c>
      <c r="L110" s="45">
        <f t="shared" si="8"/>
        <v>6480.8809347722863</v>
      </c>
      <c r="M110" s="45">
        <f t="shared" si="9"/>
        <v>10723.632279686131</v>
      </c>
      <c r="N110" s="45">
        <f t="shared" si="10"/>
        <v>17204.513214458417</v>
      </c>
      <c r="O110" s="45">
        <f t="shared" si="11"/>
        <v>17183.699999999983</v>
      </c>
    </row>
    <row r="111" spans="7:15">
      <c r="G111" s="31">
        <f>Sheet1!A109</f>
        <v>45715</v>
      </c>
      <c r="H111" s="32">
        <f>Sheet1!D109</f>
        <v>-2.0000000000000462</v>
      </c>
      <c r="I111" s="32">
        <f>Sheet1!E109</f>
        <v>0.40000000000004476</v>
      </c>
      <c r="J111" s="44">
        <f t="shared" si="6"/>
        <v>3.7568977617000864E-2</v>
      </c>
      <c r="K111" s="44">
        <f t="shared" si="7"/>
        <v>-2.9522473746611301E-2</v>
      </c>
      <c r="L111" s="45">
        <f t="shared" si="8"/>
        <v>5635.3466425501301</v>
      </c>
      <c r="M111" s="45">
        <f t="shared" si="9"/>
        <v>-1126.5891160146848</v>
      </c>
      <c r="N111" s="45">
        <f t="shared" si="10"/>
        <v>4508.7575265354453</v>
      </c>
      <c r="O111" s="45">
        <f t="shared" si="11"/>
        <v>4507.2000000000025</v>
      </c>
    </row>
    <row r="112" spans="7:15">
      <c r="G112" s="31">
        <f>Sheet1!A110</f>
        <v>45716</v>
      </c>
      <c r="H112" s="32">
        <f>Sheet1!D110</f>
        <v>-6.1999999999999833</v>
      </c>
      <c r="I112" s="32">
        <f>Sheet1!E110</f>
        <v>-5.200000000000049</v>
      </c>
      <c r="J112" s="44">
        <f t="shared" si="6"/>
        <v>0.11652227489936968</v>
      </c>
      <c r="K112" s="44">
        <f t="shared" si="7"/>
        <v>0.38479793682325159</v>
      </c>
      <c r="L112" s="45">
        <f t="shared" si="8"/>
        <v>17478.341234905452</v>
      </c>
      <c r="M112" s="45">
        <f t="shared" si="9"/>
        <v>14684.039393539684</v>
      </c>
      <c r="N112" s="45">
        <f t="shared" si="10"/>
        <v>32162.380628445135</v>
      </c>
      <c r="O112" s="45">
        <f t="shared" si="11"/>
        <v>32113.800000000083</v>
      </c>
    </row>
    <row r="113" spans="7:15">
      <c r="G113" s="31">
        <f>Sheet1!A111</f>
        <v>45719</v>
      </c>
      <c r="H113" s="32">
        <f>Sheet1!D111</f>
        <v>-3.9000000000000146</v>
      </c>
      <c r="I113" s="32">
        <f>Sheet1!E111</f>
        <v>-5.2999999999999936</v>
      </c>
      <c r="J113" s="44">
        <f t="shared" si="6"/>
        <v>7.3276137388642762E-2</v>
      </c>
      <c r="K113" s="44">
        <f t="shared" si="7"/>
        <v>0.39221620286113251</v>
      </c>
      <c r="L113" s="45">
        <f t="shared" si="8"/>
        <v>10991.420608296416</v>
      </c>
      <c r="M113" s="45">
        <f t="shared" si="9"/>
        <v>14967.123319693988</v>
      </c>
      <c r="N113" s="45">
        <f t="shared" si="10"/>
        <v>25958.543927990402</v>
      </c>
      <c r="O113" s="45">
        <f t="shared" si="11"/>
        <v>25916.40000000002</v>
      </c>
    </row>
    <row r="114" spans="7:15">
      <c r="G114" s="31">
        <f>Sheet1!A112</f>
        <v>45720</v>
      </c>
      <c r="H114" s="32">
        <f>Sheet1!D112</f>
        <v>4.0999999999999925</v>
      </c>
      <c r="I114" s="32">
        <f>Sheet1!E112</f>
        <v>8.9000000000000412</v>
      </c>
      <c r="J114" s="44">
        <f t="shared" si="6"/>
        <v>-7.6960271564557356E-2</v>
      </c>
      <c r="K114" s="44">
        <f t="shared" si="7"/>
        <v>-0.65426215918012598</v>
      </c>
      <c r="L114" s="45">
        <f t="shared" si="8"/>
        <v>-11544.040734683604</v>
      </c>
      <c r="M114" s="45">
        <f t="shared" si="9"/>
        <v>-24966.899246957662</v>
      </c>
      <c r="N114" s="45">
        <f t="shared" si="10"/>
        <v>-36510.939981641262</v>
      </c>
      <c r="O114" s="45">
        <f t="shared" si="11"/>
        <v>-36621.000000000087</v>
      </c>
    </row>
    <row r="115" spans="7:15">
      <c r="G115" s="31">
        <f>Sheet1!A113</f>
        <v>45721</v>
      </c>
      <c r="H115" s="32">
        <f>Sheet1!D113</f>
        <v>1.399999999999979</v>
      </c>
      <c r="I115" s="32">
        <f>Sheet1!E113</f>
        <v>3.5000000000000142</v>
      </c>
      <c r="J115" s="44">
        <f t="shared" si="6"/>
        <v>-2.6287600967669605E-2</v>
      </c>
      <c r="K115" s="44">
        <f t="shared" si="7"/>
        <v>-0.25794689622467604</v>
      </c>
      <c r="L115" s="45">
        <f t="shared" si="8"/>
        <v>-3943.1401451504412</v>
      </c>
      <c r="M115" s="45">
        <f t="shared" si="9"/>
        <v>-9843.3541948647016</v>
      </c>
      <c r="N115" s="45">
        <f t="shared" si="10"/>
        <v>-13786.494340015142</v>
      </c>
      <c r="O115" s="45">
        <f t="shared" si="11"/>
        <v>-13803.299999999979</v>
      </c>
    </row>
    <row r="116" spans="7:15">
      <c r="G116" s="31">
        <f>Sheet1!A114</f>
        <v>45722</v>
      </c>
      <c r="H116" s="32">
        <f>Sheet1!D114</f>
        <v>-4.5999999999999819</v>
      </c>
      <c r="I116" s="32">
        <f>Sheet1!E114</f>
        <v>-0.1000000000000334</v>
      </c>
      <c r="J116" s="44">
        <f t="shared" si="6"/>
        <v>8.6435491593929659E-2</v>
      </c>
      <c r="K116" s="44">
        <f t="shared" si="7"/>
        <v>7.3823453908394661E-3</v>
      </c>
      <c r="L116" s="45">
        <f t="shared" si="8"/>
        <v>12965.323739089448</v>
      </c>
      <c r="M116" s="45">
        <f t="shared" si="9"/>
        <v>281.71318024918418</v>
      </c>
      <c r="N116" s="45">
        <f t="shared" si="10"/>
        <v>13247.036919338632</v>
      </c>
      <c r="O116" s="45">
        <f t="shared" si="11"/>
        <v>13239.900000000038</v>
      </c>
    </row>
    <row r="117" spans="7:15">
      <c r="G117" s="31">
        <f>Sheet1!A115</f>
        <v>45723</v>
      </c>
      <c r="H117" s="32">
        <f>Sheet1!D115</f>
        <v>4.000000000000048</v>
      </c>
      <c r="I117" s="32">
        <f>Sheet1!E115</f>
        <v>2.4000000000000021</v>
      </c>
      <c r="J117" s="44">
        <f t="shared" si="6"/>
        <v>-7.5084089532000894E-2</v>
      </c>
      <c r="K117" s="44">
        <f t="shared" si="7"/>
        <v>-0.17696905487788814</v>
      </c>
      <c r="L117" s="45">
        <f t="shared" si="8"/>
        <v>-11262.613429800134</v>
      </c>
      <c r="M117" s="45">
        <f t="shared" si="9"/>
        <v>-6753.2081765241237</v>
      </c>
      <c r="N117" s="45">
        <f t="shared" si="10"/>
        <v>-18015.821606324258</v>
      </c>
      <c r="O117" s="45">
        <f t="shared" si="11"/>
        <v>-18028.800000000138</v>
      </c>
    </row>
    <row r="118" spans="7:15">
      <c r="G118" s="31">
        <f>Sheet1!A116</f>
        <v>45726</v>
      </c>
      <c r="H118" s="32">
        <f>Sheet1!D116</f>
        <v>-11.600000000000055</v>
      </c>
      <c r="I118" s="32">
        <f>Sheet1!E116</f>
        <v>-8.8000000000000078</v>
      </c>
      <c r="J118" s="44">
        <f t="shared" si="6"/>
        <v>0.21815000703588103</v>
      </c>
      <c r="K118" s="44">
        <f t="shared" si="7"/>
        <v>0.65229070664172861</v>
      </c>
      <c r="L118" s="45">
        <f t="shared" si="8"/>
        <v>32722.501055382156</v>
      </c>
      <c r="M118" s="45">
        <f t="shared" si="9"/>
        <v>24891.667848953526</v>
      </c>
      <c r="N118" s="45">
        <f t="shared" si="10"/>
        <v>57614.168904335682</v>
      </c>
      <c r="O118" s="45">
        <f t="shared" si="11"/>
        <v>57466.800000000163</v>
      </c>
    </row>
    <row r="119" spans="7:15">
      <c r="G119" s="31">
        <f>Sheet1!A117</f>
        <v>45727</v>
      </c>
      <c r="H119" s="32">
        <f>Sheet1!D117</f>
        <v>6.0000000000000053</v>
      </c>
      <c r="I119" s="32">
        <f>Sheet1!E117</f>
        <v>6.5999999999999837</v>
      </c>
      <c r="J119" s="44">
        <f t="shared" si="6"/>
        <v>-0.1125992014470001</v>
      </c>
      <c r="K119" s="44">
        <f t="shared" si="7"/>
        <v>-0.48570747751402676</v>
      </c>
      <c r="L119" s="45">
        <f t="shared" si="8"/>
        <v>-16889.880217050017</v>
      </c>
      <c r="M119" s="45">
        <f t="shared" si="9"/>
        <v>-18534.786834963605</v>
      </c>
      <c r="N119" s="45">
        <f t="shared" si="10"/>
        <v>-35424.667052013625</v>
      </c>
      <c r="O119" s="45">
        <f t="shared" si="11"/>
        <v>-35494.199999999968</v>
      </c>
    </row>
    <row r="120" spans="7:15">
      <c r="G120" s="31">
        <f>Sheet1!A118</f>
        <v>45728</v>
      </c>
      <c r="H120" s="32">
        <f>Sheet1!D118</f>
        <v>4.5000000000000373</v>
      </c>
      <c r="I120" s="32">
        <f>Sheet1!E118</f>
        <v>3.2000000000000028</v>
      </c>
      <c r="J120" s="44">
        <f t="shared" si="6"/>
        <v>-8.4464550813938194E-2</v>
      </c>
      <c r="K120" s="44">
        <f t="shared" si="7"/>
        <v>-0.2358703197829122</v>
      </c>
      <c r="L120" s="45">
        <f t="shared" si="8"/>
        <v>-12669.68262209073</v>
      </c>
      <c r="M120" s="45">
        <f t="shared" si="9"/>
        <v>-9000.9034249317756</v>
      </c>
      <c r="N120" s="45">
        <f t="shared" si="10"/>
        <v>-21670.586047022505</v>
      </c>
      <c r="O120" s="45">
        <f t="shared" si="11"/>
        <v>-21690.900000000111</v>
      </c>
    </row>
    <row r="121" spans="7:15">
      <c r="G121" s="31">
        <f>Sheet1!A119</f>
        <v>45729</v>
      </c>
      <c r="H121" s="32">
        <f>Sheet1!D119</f>
        <v>-3.1000000000000139</v>
      </c>
      <c r="I121" s="32">
        <f>Sheet1!E119</f>
        <v>-4.3000000000000149</v>
      </c>
      <c r="J121" s="44">
        <f t="shared" si="6"/>
        <v>5.8239568724842754E-2</v>
      </c>
      <c r="K121" s="44">
        <f t="shared" si="7"/>
        <v>0.31806462765761412</v>
      </c>
      <c r="L121" s="45">
        <f t="shared" si="8"/>
        <v>8735.9353087264135</v>
      </c>
      <c r="M121" s="45">
        <f t="shared" si="9"/>
        <v>12137.470280567582</v>
      </c>
      <c r="N121" s="45">
        <f t="shared" si="10"/>
        <v>20873.405589293994</v>
      </c>
      <c r="O121" s="45">
        <f t="shared" si="11"/>
        <v>20845.800000000079</v>
      </c>
    </row>
    <row r="122" spans="7:15">
      <c r="G122" s="31">
        <f>Sheet1!A120</f>
        <v>45730</v>
      </c>
      <c r="H122" s="32">
        <f>Sheet1!D120</f>
        <v>5.8999999999999719</v>
      </c>
      <c r="I122" s="32">
        <f>Sheet1!E120</f>
        <v>4.4000000000000483</v>
      </c>
      <c r="J122" s="44">
        <f t="shared" si="6"/>
        <v>-0.11072387228805695</v>
      </c>
      <c r="K122" s="44">
        <f t="shared" si="7"/>
        <v>-0.32413932333957157</v>
      </c>
      <c r="L122" s="45">
        <f t="shared" si="8"/>
        <v>-16608.580843208543</v>
      </c>
      <c r="M122" s="45">
        <f t="shared" si="9"/>
        <v>-12369.283037761759</v>
      </c>
      <c r="N122" s="45">
        <f t="shared" si="10"/>
        <v>-28977.863880970304</v>
      </c>
      <c r="O122" s="45">
        <f t="shared" si="11"/>
        <v>-29015.100000000049</v>
      </c>
    </row>
    <row r="123" spans="7:15">
      <c r="G123" s="31">
        <f>Sheet1!A121</f>
        <v>45733</v>
      </c>
      <c r="H123" s="32">
        <f>Sheet1!D121</f>
        <v>2.8000000000000469</v>
      </c>
      <c r="I123" s="32">
        <f>Sheet1!E121</f>
        <v>-1.4000000000000234</v>
      </c>
      <c r="J123" s="44">
        <f t="shared" si="6"/>
        <v>-5.2566403870680879E-2</v>
      </c>
      <c r="K123" s="44">
        <f t="shared" si="7"/>
        <v>0.10341569660405373</v>
      </c>
      <c r="L123" s="45">
        <f t="shared" si="8"/>
        <v>-7884.9605806021318</v>
      </c>
      <c r="M123" s="45">
        <f t="shared" si="9"/>
        <v>3946.3833288217193</v>
      </c>
      <c r="N123" s="45">
        <f t="shared" si="10"/>
        <v>-3938.5772517804126</v>
      </c>
      <c r="O123" s="45">
        <f t="shared" si="11"/>
        <v>-3943.8000000000634</v>
      </c>
    </row>
    <row r="124" spans="7:15">
      <c r="G124" s="31">
        <f>Sheet1!A122</f>
        <v>45734</v>
      </c>
      <c r="H124" s="32">
        <f>Sheet1!D122</f>
        <v>-0.40000000000004476</v>
      </c>
      <c r="I124" s="32">
        <f>Sheet1!E122</f>
        <v>-1.499999999999968</v>
      </c>
      <c r="J124" s="44">
        <f t="shared" si="6"/>
        <v>7.5123591046808401E-3</v>
      </c>
      <c r="K124" s="44">
        <f t="shared" si="7"/>
        <v>0.11080771293832263</v>
      </c>
      <c r="L124" s="45">
        <f t="shared" si="8"/>
        <v>1126.8538657021261</v>
      </c>
      <c r="M124" s="45">
        <f t="shared" si="9"/>
        <v>4228.4655560451756</v>
      </c>
      <c r="N124" s="45">
        <f t="shared" si="10"/>
        <v>5355.3194217473019</v>
      </c>
      <c r="O124" s="45">
        <f t="shared" si="11"/>
        <v>5352.3000000000357</v>
      </c>
    </row>
    <row r="125" spans="7:15">
      <c r="G125" s="31">
        <f>Sheet1!A123</f>
        <v>45735</v>
      </c>
      <c r="H125" s="32">
        <f>Sheet1!D123</f>
        <v>-6.7999999999999616</v>
      </c>
      <c r="I125" s="32">
        <f>Sheet1!E123</f>
        <v>-4.1000000000000369</v>
      </c>
      <c r="J125" s="44">
        <f t="shared" si="6"/>
        <v>0.12780778125251926</v>
      </c>
      <c r="K125" s="44">
        <f t="shared" si="7"/>
        <v>0.30324260199699971</v>
      </c>
      <c r="L125" s="45">
        <f t="shared" si="8"/>
        <v>19171.167187877887</v>
      </c>
      <c r="M125" s="45">
        <f t="shared" si="9"/>
        <v>11571.85599872051</v>
      </c>
      <c r="N125" s="45">
        <f t="shared" si="10"/>
        <v>30743.023186598395</v>
      </c>
      <c r="O125" s="45">
        <f t="shared" si="11"/>
        <v>30705.299999999988</v>
      </c>
    </row>
    <row r="126" spans="7:15">
      <c r="G126" s="31">
        <f>Sheet1!A124</f>
        <v>45736</v>
      </c>
      <c r="H126" s="32">
        <f>Sheet1!D124</f>
        <v>-0.90000000000003411</v>
      </c>
      <c r="I126" s="32">
        <f>Sheet1!E124</f>
        <v>-0.49999999999998934</v>
      </c>
      <c r="J126" s="44">
        <f t="shared" si="6"/>
        <v>1.6903817967443138E-2</v>
      </c>
      <c r="K126" s="44">
        <f t="shared" si="7"/>
        <v>3.6918634770924212E-2</v>
      </c>
      <c r="L126" s="45">
        <f t="shared" si="8"/>
        <v>2535.5726951164706</v>
      </c>
      <c r="M126" s="45">
        <f t="shared" si="9"/>
        <v>1408.8295062272216</v>
      </c>
      <c r="N126" s="45">
        <f t="shared" si="10"/>
        <v>3944.4022013436925</v>
      </c>
      <c r="O126" s="45">
        <f t="shared" si="11"/>
        <v>3943.8000000000652</v>
      </c>
    </row>
    <row r="127" spans="7:15">
      <c r="G127" s="31">
        <f>Sheet1!A125</f>
        <v>45737</v>
      </c>
      <c r="H127" s="32">
        <f>Sheet1!D125</f>
        <v>-1.499999999999968</v>
      </c>
      <c r="I127" s="32">
        <f>Sheet1!E125</f>
        <v>0.90000000000003411</v>
      </c>
      <c r="J127" s="44">
        <f t="shared" si="6"/>
        <v>2.8175049909561895E-2</v>
      </c>
      <c r="K127" s="44">
        <f t="shared" si="7"/>
        <v>-6.6410023342205513E-2</v>
      </c>
      <c r="L127" s="45">
        <f t="shared" si="8"/>
        <v>4226.2574864342841</v>
      </c>
      <c r="M127" s="45">
        <f t="shared" si="9"/>
        <v>-2534.2323998237998</v>
      </c>
      <c r="N127" s="45">
        <f t="shared" si="10"/>
        <v>1692.0250866104843</v>
      </c>
      <c r="O127" s="45">
        <f t="shared" si="11"/>
        <v>1690.199999999812</v>
      </c>
    </row>
    <row r="128" spans="7:15">
      <c r="G128" s="31">
        <f>Sheet1!A126</f>
        <v>45740</v>
      </c>
      <c r="H128" s="32">
        <f>Sheet1!D126</f>
        <v>8.6999999999999744</v>
      </c>
      <c r="I128" s="32">
        <f>Sheet1!E126</f>
        <v>8.8999999999999524</v>
      </c>
      <c r="J128" s="44">
        <f t="shared" si="6"/>
        <v>-0.163216121042317</v>
      </c>
      <c r="K128" s="44">
        <f t="shared" si="7"/>
        <v>-0.65426215918011943</v>
      </c>
      <c r="L128" s="45">
        <f t="shared" si="8"/>
        <v>-24482.41815634755</v>
      </c>
      <c r="M128" s="45">
        <f t="shared" si="9"/>
        <v>-24966.899246957415</v>
      </c>
      <c r="N128" s="45">
        <f t="shared" si="10"/>
        <v>-49449.317403304965</v>
      </c>
      <c r="O128" s="45">
        <f t="shared" si="11"/>
        <v>-49579.199999999786</v>
      </c>
    </row>
    <row r="129" spans="7:15">
      <c r="G129" s="31">
        <f>Sheet1!A127</f>
        <v>45741</v>
      </c>
      <c r="H129" s="32">
        <f>Sheet1!D127</f>
        <v>-1.9999999999999574</v>
      </c>
      <c r="I129" s="32">
        <f>Sheet1!E127</f>
        <v>-2.2999999999999687</v>
      </c>
      <c r="J129" s="44">
        <f t="shared" si="6"/>
        <v>3.7568977616999198E-2</v>
      </c>
      <c r="K129" s="44">
        <f t="shared" si="7"/>
        <v>0.16996871175277067</v>
      </c>
      <c r="L129" s="45">
        <f t="shared" si="8"/>
        <v>5635.34664254988</v>
      </c>
      <c r="M129" s="45">
        <f t="shared" si="9"/>
        <v>6486.0723517685583</v>
      </c>
      <c r="N129" s="45">
        <f t="shared" si="10"/>
        <v>12121.418994318439</v>
      </c>
      <c r="O129" s="45">
        <f t="shared" si="11"/>
        <v>12113.099999999791</v>
      </c>
    </row>
    <row r="130" spans="7:15">
      <c r="G130" s="31">
        <f>Sheet1!A128</f>
        <v>45742</v>
      </c>
      <c r="H130" s="32">
        <f>Sheet1!D128</f>
        <v>0.19999999999997797</v>
      </c>
      <c r="I130" s="32">
        <f>Sheet1!E128</f>
        <v>3.8999999999999702</v>
      </c>
      <c r="J130" s="44">
        <f t="shared" si="6"/>
        <v>-3.7559102238295867E-3</v>
      </c>
      <c r="K130" s="44">
        <f t="shared" si="7"/>
        <v>-0.28737266053692079</v>
      </c>
      <c r="L130" s="45">
        <f t="shared" si="8"/>
        <v>-563.38653357443798</v>
      </c>
      <c r="M130" s="45">
        <f t="shared" si="9"/>
        <v>-10966.252841133917</v>
      </c>
      <c r="N130" s="45">
        <f t="shared" si="10"/>
        <v>-11529.639374708355</v>
      </c>
      <c r="O130" s="45">
        <f t="shared" si="11"/>
        <v>-11549.699999999853</v>
      </c>
    </row>
    <row r="131" spans="7:15">
      <c r="G131" s="31">
        <f>Sheet1!A129</f>
        <v>45743</v>
      </c>
      <c r="H131" s="32">
        <f>Sheet1!D129</f>
        <v>-2.6000000000000245</v>
      </c>
      <c r="I131" s="32">
        <f>Sheet1!E129</f>
        <v>0.80000000000000071</v>
      </c>
      <c r="J131" s="44">
        <f t="shared" si="6"/>
        <v>4.8843172172730452E-2</v>
      </c>
      <c r="K131" s="44">
        <f t="shared" si="7"/>
        <v>-5.9033894986432051E-2</v>
      </c>
      <c r="L131" s="45">
        <f t="shared" si="8"/>
        <v>7326.4758259095679</v>
      </c>
      <c r="M131" s="45">
        <f t="shared" si="9"/>
        <v>-2252.7564640582368</v>
      </c>
      <c r="N131" s="45">
        <f t="shared" si="10"/>
        <v>5073.7193618513311</v>
      </c>
      <c r="O131" s="45">
        <f t="shared" si="11"/>
        <v>5070.6000000000649</v>
      </c>
    </row>
    <row r="132" spans="7:15">
      <c r="G132" s="31">
        <f>Sheet1!A130</f>
        <v>45744</v>
      </c>
      <c r="H132" s="32">
        <f>Sheet1!D130</f>
        <v>-8.0000000000000071</v>
      </c>
      <c r="I132" s="32">
        <f>Sheet1!E130</f>
        <v>-11.099999999999977</v>
      </c>
      <c r="J132" s="44">
        <f t="shared" si="6"/>
        <v>0.15038364187200012</v>
      </c>
      <c r="K132" s="44">
        <f t="shared" si="7"/>
        <v>0.82365756050267513</v>
      </c>
      <c r="L132" s="45">
        <f t="shared" si="8"/>
        <v>22557.546280800019</v>
      </c>
      <c r="M132" s="45">
        <f t="shared" si="9"/>
        <v>31431.093849038683</v>
      </c>
      <c r="N132" s="45">
        <f t="shared" si="10"/>
        <v>53988.640129838706</v>
      </c>
      <c r="O132" s="45">
        <f t="shared" si="11"/>
        <v>53804.699999999953</v>
      </c>
    </row>
    <row r="133" spans="7:15">
      <c r="G133" s="31">
        <f>Sheet1!A131</f>
        <v>45747</v>
      </c>
      <c r="H133" s="32">
        <f>Sheet1!D131</f>
        <v>-2.8000000000000025</v>
      </c>
      <c r="I133" s="32">
        <f>Sheet1!E131</f>
        <v>-4.3000000000000149</v>
      </c>
      <c r="J133" s="44">
        <f t="shared" ref="J133:J196" si="12">-$B$4*H133/100+0.5*$B$5*H133^2/10000</f>
        <v>5.2601596129320048E-2</v>
      </c>
      <c r="K133" s="44">
        <f t="shared" ref="K133:K196" si="13">-$C$4*I133/100+0.5*$C$5*I133^2/10000</f>
        <v>0.31806462765761412</v>
      </c>
      <c r="L133" s="45">
        <f t="shared" ref="L133:L196" si="14">$B$17*1000000*J133/100</f>
        <v>7890.2394193980072</v>
      </c>
      <c r="M133" s="45">
        <f t="shared" ref="M133:M196" si="15">$B$19*1000000*K133/100</f>
        <v>12137.470280567582</v>
      </c>
      <c r="N133" s="45">
        <f t="shared" ref="N133:N196" si="16">L133+M133</f>
        <v>20027.709699965591</v>
      </c>
      <c r="O133" s="45">
        <f t="shared" ref="O133:O196" si="17">-($B$18*H133+$B$20*I133)</f>
        <v>20000.700000000048</v>
      </c>
    </row>
    <row r="134" spans="7:15">
      <c r="G134" s="31">
        <f>Sheet1!A132</f>
        <v>45748</v>
      </c>
      <c r="H134" s="32">
        <f>Sheet1!D132</f>
        <v>-0.19999999999997797</v>
      </c>
      <c r="I134" s="32">
        <f>Sheet1!E132</f>
        <v>-3.6999999999999922</v>
      </c>
      <c r="J134" s="44">
        <f t="shared" si="12"/>
        <v>3.7560897761695863E-3</v>
      </c>
      <c r="K134" s="44">
        <f t="shared" si="13"/>
        <v>0.27360684005585245</v>
      </c>
      <c r="L134" s="45">
        <f t="shared" si="14"/>
        <v>563.41346642543795</v>
      </c>
      <c r="M134" s="45">
        <f t="shared" si="15"/>
        <v>10440.943761004284</v>
      </c>
      <c r="N134" s="45">
        <f t="shared" si="16"/>
        <v>11004.357227429722</v>
      </c>
      <c r="O134" s="45">
        <f t="shared" si="17"/>
        <v>10986.299999999916</v>
      </c>
    </row>
    <row r="135" spans="7:15">
      <c r="G135" s="31">
        <f>Sheet1!A133</f>
        <v>45749</v>
      </c>
      <c r="H135" s="32">
        <f>Sheet1!D133</f>
        <v>-2.0000000000000018</v>
      </c>
      <c r="I135" s="32">
        <f>Sheet1!E133</f>
        <v>-3.6999999999999922</v>
      </c>
      <c r="J135" s="44">
        <f t="shared" si="12"/>
        <v>3.7568977617000031E-2</v>
      </c>
      <c r="K135" s="44">
        <f t="shared" si="13"/>
        <v>0.27360684005585245</v>
      </c>
      <c r="L135" s="45">
        <f t="shared" si="14"/>
        <v>5635.3466425500046</v>
      </c>
      <c r="M135" s="45">
        <f t="shared" si="15"/>
        <v>10440.943761004284</v>
      </c>
      <c r="N135" s="45">
        <f t="shared" si="16"/>
        <v>16076.290403554289</v>
      </c>
      <c r="O135" s="45">
        <f t="shared" si="17"/>
        <v>16056.899999999981</v>
      </c>
    </row>
    <row r="136" spans="7:15">
      <c r="G136" s="31">
        <f>Sheet1!A134</f>
        <v>45750</v>
      </c>
      <c r="H136" s="32">
        <f>Sheet1!D134</f>
        <v>-17.799999999999994</v>
      </c>
      <c r="I136" s="32">
        <f>Sheet1!E134</f>
        <v>-10.299999999999976</v>
      </c>
      <c r="J136" s="44">
        <f t="shared" si="12"/>
        <v>0.3349951170425699</v>
      </c>
      <c r="K136" s="44">
        <f t="shared" si="13"/>
        <v>0.76401025138973111</v>
      </c>
      <c r="L136" s="45">
        <f t="shared" si="14"/>
        <v>50249.267556385479</v>
      </c>
      <c r="M136" s="45">
        <f t="shared" si="15"/>
        <v>29154.929262596481</v>
      </c>
      <c r="N136" s="45">
        <f t="shared" si="16"/>
        <v>79404.19681898196</v>
      </c>
      <c r="O136" s="45">
        <f t="shared" si="17"/>
        <v>79157.699999999895</v>
      </c>
    </row>
    <row r="137" spans="7:15">
      <c r="G137" s="31">
        <f>Sheet1!A135</f>
        <v>45751</v>
      </c>
      <c r="H137" s="32">
        <f>Sheet1!D135</f>
        <v>-3.0000000000000249</v>
      </c>
      <c r="I137" s="32">
        <f>Sheet1!E135</f>
        <v>-3.3000000000000362</v>
      </c>
      <c r="J137" s="44">
        <f t="shared" si="12"/>
        <v>5.6360199638250466E-2</v>
      </c>
      <c r="K137" s="44">
        <f t="shared" si="13"/>
        <v>0.24398213062149568</v>
      </c>
      <c r="L137" s="45">
        <f t="shared" si="14"/>
        <v>8454.0299457375695</v>
      </c>
      <c r="M137" s="45">
        <f t="shared" si="15"/>
        <v>9310.4532912591876</v>
      </c>
      <c r="N137" s="45">
        <f t="shared" si="16"/>
        <v>17764.483236996755</v>
      </c>
      <c r="O137" s="45">
        <f t="shared" si="17"/>
        <v>17747.10000000017</v>
      </c>
    </row>
    <row r="138" spans="7:15">
      <c r="G138" s="31">
        <f>Sheet1!A136</f>
        <v>45754</v>
      </c>
      <c r="H138" s="32">
        <f>Sheet1!D136</f>
        <v>11.100000000000021</v>
      </c>
      <c r="I138" s="32">
        <f>Sheet1!E136</f>
        <v>18.900000000000006</v>
      </c>
      <c r="J138" s="44">
        <f t="shared" si="12"/>
        <v>-0.2081814669523579</v>
      </c>
      <c r="K138" s="44">
        <f t="shared" si="13"/>
        <v>-1.3828602939115233</v>
      </c>
      <c r="L138" s="45">
        <f t="shared" si="14"/>
        <v>-31227.220042853685</v>
      </c>
      <c r="M138" s="45">
        <f t="shared" si="15"/>
        <v>-52770.488322253601</v>
      </c>
      <c r="N138" s="45">
        <f t="shared" si="16"/>
        <v>-83997.70836510729</v>
      </c>
      <c r="O138" s="45">
        <f t="shared" si="17"/>
        <v>-84510.000000000058</v>
      </c>
    </row>
    <row r="139" spans="7:15">
      <c r="G139" s="31">
        <f>Sheet1!A137</f>
        <v>45755</v>
      </c>
      <c r="H139" s="32">
        <f>Sheet1!D137</f>
        <v>-3.6999999999999922</v>
      </c>
      <c r="I139" s="32">
        <f>Sheet1!E137</f>
        <v>10.899999999999999</v>
      </c>
      <c r="J139" s="44">
        <f t="shared" si="12"/>
        <v>6.9516725894182355E-2</v>
      </c>
      <c r="K139" s="44">
        <f t="shared" si="13"/>
        <v>-0.800534411465603</v>
      </c>
      <c r="L139" s="45">
        <f t="shared" si="14"/>
        <v>10427.508884127354</v>
      </c>
      <c r="M139" s="45">
        <f t="shared" si="15"/>
        <v>-30548.705460560872</v>
      </c>
      <c r="N139" s="45">
        <f t="shared" si="16"/>
        <v>-20121.196576433518</v>
      </c>
      <c r="O139" s="45">
        <f t="shared" si="17"/>
        <v>-20282.400000000023</v>
      </c>
    </row>
    <row r="140" spans="7:15">
      <c r="G140" s="31">
        <f>Sheet1!A138</f>
        <v>45756</v>
      </c>
      <c r="H140" s="32">
        <f>Sheet1!D138</f>
        <v>18.199999999999996</v>
      </c>
      <c r="I140" s="32">
        <f>Sheet1!E138</f>
        <v>4.1000000000000369</v>
      </c>
      <c r="J140" s="44">
        <f t="shared" si="12"/>
        <v>-0.34105256353622992</v>
      </c>
      <c r="K140" s="44">
        <f t="shared" si="13"/>
        <v>-0.30208139800300571</v>
      </c>
      <c r="L140" s="45">
        <f t="shared" si="14"/>
        <v>-51157.884530434487</v>
      </c>
      <c r="M140" s="45">
        <f t="shared" si="15"/>
        <v>-11527.544001279695</v>
      </c>
      <c r="N140" s="45">
        <f t="shared" si="16"/>
        <v>-62685.428531714184</v>
      </c>
      <c r="O140" s="45">
        <f t="shared" si="17"/>
        <v>-62819.100000000079</v>
      </c>
    </row>
    <row r="141" spans="7:15">
      <c r="G141" s="31">
        <f>Sheet1!A139</f>
        <v>45757</v>
      </c>
      <c r="H141" s="32">
        <f>Sheet1!D139</f>
        <v>-4.4999999999999929</v>
      </c>
      <c r="I141" s="32">
        <f>Sheet1!E139</f>
        <v>9.1999999999999638</v>
      </c>
      <c r="J141" s="44">
        <f t="shared" si="12"/>
        <v>8.4555449186062365E-2</v>
      </c>
      <c r="K141" s="44">
        <f t="shared" si="13"/>
        <v>-0.67622061195562932</v>
      </c>
      <c r="L141" s="45">
        <f t="shared" si="14"/>
        <v>12683.317377909354</v>
      </c>
      <c r="M141" s="45">
        <f t="shared" si="15"/>
        <v>-25804.842371701539</v>
      </c>
      <c r="N141" s="45">
        <f t="shared" si="16"/>
        <v>-13121.524993792185</v>
      </c>
      <c r="O141" s="45">
        <f t="shared" si="17"/>
        <v>-13239.899999999923</v>
      </c>
    </row>
    <row r="142" spans="7:15">
      <c r="G142" s="31">
        <f>Sheet1!A140</f>
        <v>45758</v>
      </c>
      <c r="H142" s="32">
        <f>Sheet1!D140</f>
        <v>9.6999999999999975</v>
      </c>
      <c r="I142" s="32">
        <f>Sheet1!E140</f>
        <v>6.4000000000000057</v>
      </c>
      <c r="J142" s="44">
        <f t="shared" si="12"/>
        <v>-0.18195482400411744</v>
      </c>
      <c r="K142" s="44">
        <f t="shared" si="13"/>
        <v>-0.47103327913164844</v>
      </c>
      <c r="L142" s="45">
        <f t="shared" si="14"/>
        <v>-27293.223600617614</v>
      </c>
      <c r="M142" s="45">
        <f t="shared" si="15"/>
        <v>-17974.813699727085</v>
      </c>
      <c r="N142" s="45">
        <f t="shared" si="16"/>
        <v>-45268.037300344702</v>
      </c>
      <c r="O142" s="45">
        <f t="shared" si="17"/>
        <v>-45353.7</v>
      </c>
    </row>
    <row r="143" spans="7:15">
      <c r="G143" s="31">
        <f>Sheet1!A141</f>
        <v>45761</v>
      </c>
      <c r="H143" s="32">
        <f>Sheet1!D141</f>
        <v>-11.60000000000001</v>
      </c>
      <c r="I143" s="32">
        <f>Sheet1!E141</f>
        <v>-11.599999999999966</v>
      </c>
      <c r="J143" s="44">
        <f t="shared" si="12"/>
        <v>0.21815000703588019</v>
      </c>
      <c r="K143" s="44">
        <f t="shared" si="13"/>
        <v>0.86095957910266951</v>
      </c>
      <c r="L143" s="45">
        <f t="shared" si="14"/>
        <v>32722.501055382028</v>
      </c>
      <c r="M143" s="45">
        <f t="shared" si="15"/>
        <v>32854.553431755892</v>
      </c>
      <c r="N143" s="45">
        <f t="shared" si="16"/>
        <v>65577.054487137924</v>
      </c>
      <c r="O143" s="45">
        <f t="shared" si="17"/>
        <v>65354.399999999921</v>
      </c>
    </row>
    <row r="144" spans="7:15">
      <c r="G144" s="31">
        <f>Sheet1!A142</f>
        <v>45762</v>
      </c>
      <c r="H144" s="32">
        <f>Sheet1!D142</f>
        <v>9.9999999999988987E-2</v>
      </c>
      <c r="I144" s="32">
        <f>Sheet1!E142</f>
        <v>-4.0000000000000036</v>
      </c>
      <c r="J144" s="44">
        <f t="shared" si="12"/>
        <v>-1.8779775559572933E-3</v>
      </c>
      <c r="K144" s="44">
        <f t="shared" si="13"/>
        <v>0.29583262533920018</v>
      </c>
      <c r="L144" s="45">
        <f t="shared" si="14"/>
        <v>-281.69663339359397</v>
      </c>
      <c r="M144" s="45">
        <f t="shared" si="15"/>
        <v>11289.088398544118</v>
      </c>
      <c r="N144" s="45">
        <f t="shared" si="16"/>
        <v>11007.391765150523</v>
      </c>
      <c r="O144" s="45">
        <f t="shared" si="17"/>
        <v>10986.300000000043</v>
      </c>
    </row>
    <row r="145" spans="7:15">
      <c r="G145" s="31">
        <f>Sheet1!A143</f>
        <v>45763</v>
      </c>
      <c r="H145" s="32">
        <f>Sheet1!D143</f>
        <v>-7.6000000000000068</v>
      </c>
      <c r="I145" s="32">
        <f>Sheet1!E143</f>
        <v>-5.7000000000000384</v>
      </c>
      <c r="J145" s="44">
        <f t="shared" si="12"/>
        <v>0.14285763678948013</v>
      </c>
      <c r="K145" s="44">
        <f t="shared" si="13"/>
        <v>0.42189617482941583</v>
      </c>
      <c r="L145" s="45">
        <f t="shared" si="14"/>
        <v>21428.645518422021</v>
      </c>
      <c r="M145" s="45">
        <f t="shared" si="15"/>
        <v>16099.722629293747</v>
      </c>
      <c r="N145" s="45">
        <f t="shared" si="16"/>
        <v>37528.368147715766</v>
      </c>
      <c r="O145" s="45">
        <f t="shared" si="17"/>
        <v>37466.100000000122</v>
      </c>
    </row>
    <row r="146" spans="7:15">
      <c r="G146" s="31">
        <f>Sheet1!A144</f>
        <v>45764</v>
      </c>
      <c r="H146" s="32">
        <f>Sheet1!D144</f>
        <v>2.8000000000000025</v>
      </c>
      <c r="I146" s="32">
        <f>Sheet1!E144</f>
        <v>4.6999999999999709</v>
      </c>
      <c r="J146" s="44">
        <f t="shared" si="12"/>
        <v>-5.2566403870680047E-2</v>
      </c>
      <c r="K146" s="44">
        <f t="shared" si="13"/>
        <v>-0.34619103164106491</v>
      </c>
      <c r="L146" s="45">
        <f t="shared" si="14"/>
        <v>-7884.9605806020063</v>
      </c>
      <c r="M146" s="45">
        <f t="shared" si="15"/>
        <v>-13210.784829759954</v>
      </c>
      <c r="N146" s="45">
        <f t="shared" si="16"/>
        <v>-21095.74541036196</v>
      </c>
      <c r="O146" s="45">
        <f t="shared" si="17"/>
        <v>-21127.499999999924</v>
      </c>
    </row>
    <row r="147" spans="7:15">
      <c r="G147" s="31">
        <f>Sheet1!A145</f>
        <v>45765</v>
      </c>
      <c r="H147" s="32">
        <f>Sheet1!D145</f>
        <v>0</v>
      </c>
      <c r="I147" s="32">
        <f>Sheet1!E145</f>
        <v>0</v>
      </c>
      <c r="J147" s="44">
        <f t="shared" si="12"/>
        <v>0</v>
      </c>
      <c r="K147" s="44">
        <f t="shared" si="13"/>
        <v>0</v>
      </c>
      <c r="L147" s="45">
        <f t="shared" si="14"/>
        <v>0</v>
      </c>
      <c r="M147" s="45">
        <f t="shared" si="15"/>
        <v>0</v>
      </c>
      <c r="N147" s="45">
        <f t="shared" si="16"/>
        <v>0</v>
      </c>
      <c r="O147" s="45">
        <f t="shared" si="17"/>
        <v>0</v>
      </c>
    </row>
    <row r="148" spans="7:15">
      <c r="G148" s="31">
        <f>Sheet1!A146</f>
        <v>45768</v>
      </c>
      <c r="H148" s="32">
        <f>Sheet1!D146</f>
        <v>-3.4999999999999698</v>
      </c>
      <c r="I148" s="32">
        <f>Sheet1!E146</f>
        <v>8.6000000000000298</v>
      </c>
      <c r="J148" s="44">
        <f t="shared" si="12"/>
        <v>6.5757493952061929E-2</v>
      </c>
      <c r="K148" s="44">
        <f t="shared" si="13"/>
        <v>-0.63229748936955021</v>
      </c>
      <c r="L148" s="45">
        <f t="shared" si="14"/>
        <v>9863.6240928092884</v>
      </c>
      <c r="M148" s="45">
        <f t="shared" si="15"/>
        <v>-24128.718877729923</v>
      </c>
      <c r="N148" s="45">
        <f t="shared" si="16"/>
        <v>-14265.094784920635</v>
      </c>
      <c r="O148" s="45">
        <f t="shared" si="17"/>
        <v>-14366.700000000174</v>
      </c>
    </row>
    <row r="149" spans="7:15">
      <c r="G149" s="31">
        <f>Sheet1!A147</f>
        <v>45769</v>
      </c>
      <c r="H149" s="32">
        <f>Sheet1!D147</f>
        <v>5.4999999999999716</v>
      </c>
      <c r="I149" s="32">
        <f>Sheet1!E147</f>
        <v>-0.90000000000003411</v>
      </c>
      <c r="J149" s="44">
        <f t="shared" si="12"/>
        <v>-0.10322210677143695</v>
      </c>
      <c r="K149" s="44">
        <f t="shared" si="13"/>
        <v>6.6465976657799505E-2</v>
      </c>
      <c r="L149" s="45">
        <f t="shared" si="14"/>
        <v>-15483.316015715543</v>
      </c>
      <c r="M149" s="45">
        <f t="shared" si="15"/>
        <v>2536.3676001763911</v>
      </c>
      <c r="N149" s="45">
        <f t="shared" si="16"/>
        <v>-12946.948415539153</v>
      </c>
      <c r="O149" s="45">
        <f t="shared" si="17"/>
        <v>-12958.199999999819</v>
      </c>
    </row>
    <row r="150" spans="7:15">
      <c r="G150" s="31">
        <f>Sheet1!A148</f>
        <v>45770</v>
      </c>
      <c r="H150" s="32">
        <f>Sheet1!D148</f>
        <v>5.300000000000038</v>
      </c>
      <c r="I150" s="32">
        <f>Sheet1!E148</f>
        <v>-1.899999999999924</v>
      </c>
      <c r="J150" s="44">
        <f t="shared" si="12"/>
        <v>-9.9470954684618224E-2</v>
      </c>
      <c r="K150" s="44">
        <f t="shared" si="13"/>
        <v>0.14038268609215138</v>
      </c>
      <c r="L150" s="45">
        <f t="shared" si="14"/>
        <v>-14920.643202692734</v>
      </c>
      <c r="M150" s="45">
        <f t="shared" si="15"/>
        <v>5357.0580699212996</v>
      </c>
      <c r="N150" s="45">
        <f t="shared" si="16"/>
        <v>-9563.5851327714336</v>
      </c>
      <c r="O150" s="45">
        <f t="shared" si="17"/>
        <v>-9577.8000000003158</v>
      </c>
    </row>
    <row r="151" spans="7:15">
      <c r="G151" s="31">
        <f>Sheet1!A149</f>
        <v>45771</v>
      </c>
      <c r="H151" s="32">
        <f>Sheet1!D149</f>
        <v>-7.3000000000000398</v>
      </c>
      <c r="I151" s="32">
        <f>Sheet1!E149</f>
        <v>-6.7000000000000171</v>
      </c>
      <c r="J151" s="44">
        <f t="shared" si="12"/>
        <v>0.13721360430248325</v>
      </c>
      <c r="K151" s="44">
        <f t="shared" si="13"/>
        <v>0.49614445946729424</v>
      </c>
      <c r="L151" s="45">
        <f t="shared" si="14"/>
        <v>20582.040645372486</v>
      </c>
      <c r="M151" s="45">
        <f t="shared" si="15"/>
        <v>18933.066138165374</v>
      </c>
      <c r="N151" s="45">
        <f t="shared" si="16"/>
        <v>39515.106783537864</v>
      </c>
      <c r="O151" s="45">
        <f t="shared" si="17"/>
        <v>39438.000000000153</v>
      </c>
    </row>
    <row r="152" spans="7:15">
      <c r="G152" s="31">
        <f>Sheet1!A150</f>
        <v>45772</v>
      </c>
      <c r="H152" s="32">
        <f>Sheet1!D150</f>
        <v>-4.9999999999999822</v>
      </c>
      <c r="I152" s="32">
        <f>Sheet1!E150</f>
        <v>-8.0000000000000071</v>
      </c>
      <c r="J152" s="44">
        <f t="shared" si="12"/>
        <v>9.3956110106249657E-2</v>
      </c>
      <c r="K152" s="44">
        <f t="shared" si="13"/>
        <v>0.59277050135680043</v>
      </c>
      <c r="L152" s="45">
        <f t="shared" si="14"/>
        <v>14093.416515937448</v>
      </c>
      <c r="M152" s="45">
        <f t="shared" si="15"/>
        <v>22620.353594176468</v>
      </c>
      <c r="N152" s="45">
        <f t="shared" si="16"/>
        <v>36713.770110113917</v>
      </c>
      <c r="O152" s="45">
        <f t="shared" si="17"/>
        <v>36620.999999999971</v>
      </c>
    </row>
    <row r="153" spans="7:15">
      <c r="G153" s="31">
        <f>Sheet1!A151</f>
        <v>45775</v>
      </c>
      <c r="H153" s="32">
        <f>Sheet1!D151</f>
        <v>-5.3999999999999826</v>
      </c>
      <c r="I153" s="32">
        <f>Sheet1!E151</f>
        <v>-2.7000000000000135</v>
      </c>
      <c r="J153" s="44">
        <f t="shared" si="12"/>
        <v>0.10147744682792967</v>
      </c>
      <c r="K153" s="44">
        <f t="shared" si="13"/>
        <v>0.19956578992017399</v>
      </c>
      <c r="L153" s="45">
        <f t="shared" si="14"/>
        <v>15221.617024189451</v>
      </c>
      <c r="M153" s="45">
        <f t="shared" si="15"/>
        <v>7615.5084015866987</v>
      </c>
      <c r="N153" s="45">
        <f t="shared" si="16"/>
        <v>22837.12542577615</v>
      </c>
      <c r="O153" s="45">
        <f t="shared" si="17"/>
        <v>22817.699999999983</v>
      </c>
    </row>
    <row r="154" spans="7:15">
      <c r="G154" s="31">
        <f>Sheet1!A152</f>
        <v>45776</v>
      </c>
      <c r="H154" s="32">
        <f>Sheet1!D152</f>
        <v>-4.4000000000000039</v>
      </c>
      <c r="I154" s="32">
        <f>Sheet1!E152</f>
        <v>-3.5999999999999588</v>
      </c>
      <c r="J154" s="44">
        <f t="shared" si="12"/>
        <v>8.267545166628007E-2</v>
      </c>
      <c r="K154" s="44">
        <f t="shared" si="13"/>
        <v>0.26619962652474893</v>
      </c>
      <c r="L154" s="45">
        <f t="shared" si="14"/>
        <v>12401.317749942011</v>
      </c>
      <c r="M154" s="45">
        <f t="shared" si="15"/>
        <v>10158.281602820613</v>
      </c>
      <c r="N154" s="45">
        <f t="shared" si="16"/>
        <v>22559.599352762623</v>
      </c>
      <c r="O154" s="45">
        <f t="shared" si="17"/>
        <v>22535.999999999891</v>
      </c>
    </row>
    <row r="155" spans="7:15">
      <c r="G155" s="31">
        <f>Sheet1!A153</f>
        <v>45777</v>
      </c>
      <c r="H155" s="32">
        <f>Sheet1!D153</f>
        <v>-4.7000000000000153</v>
      </c>
      <c r="I155" s="32">
        <f>Sheet1!E153</f>
        <v>-1.1000000000000121</v>
      </c>
      <c r="J155" s="44">
        <f t="shared" si="12"/>
        <v>8.831557888988277E-2</v>
      </c>
      <c r="K155" s="44">
        <f t="shared" si="13"/>
        <v>8.12437922912779E-2</v>
      </c>
      <c r="L155" s="45">
        <f t="shared" si="14"/>
        <v>13247.336833482415</v>
      </c>
      <c r="M155" s="45">
        <f t="shared" si="15"/>
        <v>3100.2948101399325</v>
      </c>
      <c r="N155" s="45">
        <f t="shared" si="16"/>
        <v>16347.631643622348</v>
      </c>
      <c r="O155" s="45">
        <f t="shared" si="17"/>
        <v>16338.600000000073</v>
      </c>
    </row>
    <row r="156" spans="7:15">
      <c r="G156" s="31">
        <f>Sheet1!A154</f>
        <v>45778</v>
      </c>
      <c r="H156" s="32">
        <f>Sheet1!D154</f>
        <v>9.6000000000000085</v>
      </c>
      <c r="I156" s="32">
        <f>Sheet1!E154</f>
        <v>5.6999999999999496</v>
      </c>
      <c r="J156" s="44">
        <f t="shared" si="12"/>
        <v>-0.18008115570432015</v>
      </c>
      <c r="K156" s="44">
        <f t="shared" si="13"/>
        <v>-0.4196518251705833</v>
      </c>
      <c r="L156" s="45">
        <f t="shared" si="14"/>
        <v>-27012.173355648025</v>
      </c>
      <c r="M156" s="45">
        <f t="shared" si="15"/>
        <v>-16014.07737070622</v>
      </c>
      <c r="N156" s="45">
        <f t="shared" si="16"/>
        <v>-43026.250726354243</v>
      </c>
      <c r="O156" s="45">
        <f t="shared" si="17"/>
        <v>-43100.099999999875</v>
      </c>
    </row>
    <row r="157" spans="7:15">
      <c r="G157" s="31">
        <f>Sheet1!A155</f>
        <v>45779</v>
      </c>
      <c r="H157" s="32">
        <f>Sheet1!D155</f>
        <v>12.400000000000011</v>
      </c>
      <c r="I157" s="32">
        <f>Sheet1!E155</f>
        <v>8.9999999999999858</v>
      </c>
      <c r="J157" s="44">
        <f t="shared" si="12"/>
        <v>-0.23252690040252019</v>
      </c>
      <c r="K157" s="44">
        <f t="shared" si="13"/>
        <v>-0.66158233422029888</v>
      </c>
      <c r="L157" s="45">
        <f t="shared" si="14"/>
        <v>-34879.035060378032</v>
      </c>
      <c r="M157" s="45">
        <f t="shared" si="15"/>
        <v>-25246.239982370385</v>
      </c>
      <c r="N157" s="45">
        <f t="shared" si="16"/>
        <v>-60125.275042748413</v>
      </c>
      <c r="O157" s="45">
        <f t="shared" si="17"/>
        <v>-60283.799999999974</v>
      </c>
    </row>
    <row r="158" spans="7:15">
      <c r="G158" s="31">
        <f>Sheet1!A156</f>
        <v>45782</v>
      </c>
      <c r="H158" s="32">
        <f>Sheet1!D156</f>
        <v>0.8999999999999897</v>
      </c>
      <c r="I158" s="32">
        <f>Sheet1!E156</f>
        <v>3.5000000000000142</v>
      </c>
      <c r="J158" s="44">
        <f t="shared" si="12"/>
        <v>-1.6900182032557307E-2</v>
      </c>
      <c r="K158" s="44">
        <f t="shared" si="13"/>
        <v>-0.25794689622467604</v>
      </c>
      <c r="L158" s="45">
        <f t="shared" si="14"/>
        <v>-2535.0273048835961</v>
      </c>
      <c r="M158" s="45">
        <f t="shared" si="15"/>
        <v>-9843.3541948647016</v>
      </c>
      <c r="N158" s="45">
        <f t="shared" si="16"/>
        <v>-12378.381499748299</v>
      </c>
      <c r="O158" s="45">
        <f t="shared" si="17"/>
        <v>-12394.80000000001</v>
      </c>
    </row>
    <row r="159" spans="7:15">
      <c r="G159" s="31">
        <f>Sheet1!A157</f>
        <v>45783</v>
      </c>
      <c r="H159" s="32">
        <f>Sheet1!D157</f>
        <v>-4.8999999999999932</v>
      </c>
      <c r="I159" s="32">
        <f>Sheet1!E157</f>
        <v>-4.8000000000000043</v>
      </c>
      <c r="J159" s="44">
        <f t="shared" si="12"/>
        <v>9.2075888146042367E-2</v>
      </c>
      <c r="K159" s="44">
        <f t="shared" si="13"/>
        <v>0.35513178048844829</v>
      </c>
      <c r="L159" s="45">
        <f t="shared" si="14"/>
        <v>13811.383221906355</v>
      </c>
      <c r="M159" s="45">
        <f t="shared" si="15"/>
        <v>13551.967293903532</v>
      </c>
      <c r="N159" s="45">
        <f t="shared" si="16"/>
        <v>27363.350515809885</v>
      </c>
      <c r="O159" s="45">
        <f t="shared" si="17"/>
        <v>27324.899999999987</v>
      </c>
    </row>
    <row r="160" spans="7:15">
      <c r="G160" s="31">
        <f>Sheet1!A158</f>
        <v>45784</v>
      </c>
      <c r="H160" s="32">
        <f>Sheet1!D158</f>
        <v>-0.60000000000002274</v>
      </c>
      <c r="I160" s="32">
        <f>Sheet1!E158</f>
        <v>-2.5999999999999801</v>
      </c>
      <c r="J160" s="44">
        <f t="shared" si="12"/>
        <v>1.1268807985530427E-2</v>
      </c>
      <c r="K160" s="44">
        <f t="shared" si="13"/>
        <v>0.19216548420581051</v>
      </c>
      <c r="L160" s="45">
        <f t="shared" si="14"/>
        <v>1690.321197829564</v>
      </c>
      <c r="M160" s="45">
        <f t="shared" si="15"/>
        <v>7333.1098483848291</v>
      </c>
      <c r="N160" s="45">
        <f t="shared" si="16"/>
        <v>9023.4310462143931</v>
      </c>
      <c r="O160" s="45">
        <f t="shared" si="17"/>
        <v>9014.4000000000087</v>
      </c>
    </row>
    <row r="161" spans="7:15">
      <c r="G161" s="31">
        <f>Sheet1!A159</f>
        <v>45785</v>
      </c>
      <c r="H161" s="32">
        <f>Sheet1!D159</f>
        <v>9.6999999999999975</v>
      </c>
      <c r="I161" s="32">
        <f>Sheet1!E159</f>
        <v>10.899999999999999</v>
      </c>
      <c r="J161" s="44">
        <f t="shared" si="12"/>
        <v>-0.18195482400411744</v>
      </c>
      <c r="K161" s="44">
        <f t="shared" si="13"/>
        <v>-0.800534411465603</v>
      </c>
      <c r="L161" s="45">
        <f t="shared" si="14"/>
        <v>-27293.223600617614</v>
      </c>
      <c r="M161" s="45">
        <f t="shared" si="15"/>
        <v>-30548.705460560872</v>
      </c>
      <c r="N161" s="45">
        <f t="shared" si="16"/>
        <v>-57841.929061178482</v>
      </c>
      <c r="O161" s="45">
        <f t="shared" si="17"/>
        <v>-58030.199999999983</v>
      </c>
    </row>
    <row r="162" spans="7:15">
      <c r="G162" s="31">
        <f>Sheet1!A160</f>
        <v>45786</v>
      </c>
      <c r="H162" s="32">
        <f>Sheet1!D160</f>
        <v>1.6000000000000014</v>
      </c>
      <c r="I162" s="32">
        <f>Sheet1!E160</f>
        <v>0</v>
      </c>
      <c r="J162" s="44">
        <f t="shared" si="12"/>
        <v>-3.0042254325120026E-2</v>
      </c>
      <c r="K162" s="44">
        <f t="shared" si="13"/>
        <v>0</v>
      </c>
      <c r="L162" s="45">
        <f t="shared" si="14"/>
        <v>-4506.3381487680044</v>
      </c>
      <c r="M162" s="45">
        <f t="shared" si="15"/>
        <v>0</v>
      </c>
      <c r="N162" s="45">
        <f t="shared" si="16"/>
        <v>-4506.3381487680044</v>
      </c>
      <c r="O162" s="45">
        <f t="shared" si="17"/>
        <v>-4507.2000000000025</v>
      </c>
    </row>
    <row r="163" spans="7:15">
      <c r="G163" s="31">
        <f>Sheet1!A161</f>
        <v>45789</v>
      </c>
      <c r="H163" s="32">
        <f>Sheet1!D161</f>
        <v>11.999999999999966</v>
      </c>
      <c r="I163" s="32">
        <f>Sheet1!E161</f>
        <v>9.2999999999999972</v>
      </c>
      <c r="J163" s="44">
        <f t="shared" si="12"/>
        <v>-0.22503680578799934</v>
      </c>
      <c r="K163" s="44">
        <f t="shared" si="13"/>
        <v>-0.68353871465078675</v>
      </c>
      <c r="L163" s="45">
        <f t="shared" si="14"/>
        <v>-33755.520868199899</v>
      </c>
      <c r="M163" s="45">
        <f t="shared" si="15"/>
        <v>-26084.104025619967</v>
      </c>
      <c r="N163" s="45">
        <f t="shared" si="16"/>
        <v>-59839.62489381987</v>
      </c>
      <c r="O163" s="45">
        <f t="shared" si="17"/>
        <v>-60002.099999999882</v>
      </c>
    </row>
    <row r="164" spans="7:15">
      <c r="G164" s="31">
        <f>Sheet1!A162</f>
        <v>45790</v>
      </c>
      <c r="H164" s="32">
        <f>Sheet1!D162</f>
        <v>-0.99999999999997868</v>
      </c>
      <c r="I164" s="32">
        <f>Sheet1!E162</f>
        <v>-0.60000000000002274</v>
      </c>
      <c r="J164" s="44">
        <f t="shared" si="12"/>
        <v>1.8782244404249599E-2</v>
      </c>
      <c r="K164" s="44">
        <f t="shared" si="13"/>
        <v>4.430443407013368E-2</v>
      </c>
      <c r="L164" s="45">
        <f t="shared" si="14"/>
        <v>2817.3366606374398</v>
      </c>
      <c r="M164" s="45">
        <f t="shared" si="15"/>
        <v>1690.6744889673064</v>
      </c>
      <c r="N164" s="45">
        <f t="shared" si="16"/>
        <v>4508.0111496047466</v>
      </c>
      <c r="O164" s="45">
        <f t="shared" si="17"/>
        <v>4507.2000000000025</v>
      </c>
    </row>
    <row r="165" spans="7:15">
      <c r="G165" s="31">
        <f>Sheet1!A163</f>
        <v>45791</v>
      </c>
      <c r="H165" s="32">
        <f>Sheet1!D163</f>
        <v>5.1000000000000156</v>
      </c>
      <c r="I165" s="32">
        <f>Sheet1!E163</f>
        <v>7.1000000000000618</v>
      </c>
      <c r="J165" s="44">
        <f t="shared" si="12"/>
        <v>-9.571962304545778E-2</v>
      </c>
      <c r="K165" s="44">
        <f t="shared" si="13"/>
        <v>-0.52238088479068745</v>
      </c>
      <c r="L165" s="45">
        <f t="shared" si="14"/>
        <v>-14357.943456818666</v>
      </c>
      <c r="M165" s="45">
        <f t="shared" si="15"/>
        <v>-19934.258364337122</v>
      </c>
      <c r="N165" s="45">
        <f t="shared" si="16"/>
        <v>-34292.201821155788</v>
      </c>
      <c r="O165" s="45">
        <f t="shared" si="17"/>
        <v>-34367.400000000212</v>
      </c>
    </row>
    <row r="166" spans="7:15">
      <c r="G166" s="31">
        <f>Sheet1!A164</f>
        <v>45792</v>
      </c>
      <c r="H166" s="32">
        <f>Sheet1!D164</f>
        <v>-8.9999999999999858</v>
      </c>
      <c r="I166" s="32">
        <f>Sheet1!E164</f>
        <v>-10.500000000000043</v>
      </c>
      <c r="J166" s="44">
        <f t="shared" si="12"/>
        <v>0.16920179674424973</v>
      </c>
      <c r="K166" s="44">
        <f t="shared" si="13"/>
        <v>0.77891793397792808</v>
      </c>
      <c r="L166" s="45">
        <f t="shared" si="14"/>
        <v>25380.26951163746</v>
      </c>
      <c r="M166" s="45">
        <f t="shared" si="15"/>
        <v>29723.812246218142</v>
      </c>
      <c r="N166" s="45">
        <f t="shared" si="16"/>
        <v>55104.081757855602</v>
      </c>
      <c r="O166" s="45">
        <f t="shared" si="17"/>
        <v>54931.500000000073</v>
      </c>
    </row>
    <row r="167" spans="7:15">
      <c r="G167" s="31">
        <f>Sheet1!A165</f>
        <v>45793</v>
      </c>
      <c r="H167" s="32">
        <f>Sheet1!D165</f>
        <v>3.8999999999999702</v>
      </c>
      <c r="I167" s="32">
        <f>Sheet1!E165</f>
        <v>4.7000000000000597</v>
      </c>
      <c r="J167" s="44">
        <f t="shared" si="12"/>
        <v>-7.3207862611356936E-2</v>
      </c>
      <c r="K167" s="44">
        <f t="shared" si="13"/>
        <v>-0.3461910316410714</v>
      </c>
      <c r="L167" s="45">
        <f t="shared" si="14"/>
        <v>-10981.179391703541</v>
      </c>
      <c r="M167" s="45">
        <f t="shared" si="15"/>
        <v>-13210.784829760201</v>
      </c>
      <c r="N167" s="45">
        <f t="shared" si="16"/>
        <v>-24191.964221463742</v>
      </c>
      <c r="O167" s="45">
        <f t="shared" si="17"/>
        <v>-24226.200000000081</v>
      </c>
    </row>
    <row r="168" spans="7:15">
      <c r="G168" s="31">
        <f>Sheet1!A166</f>
        <v>45796</v>
      </c>
      <c r="H168" s="32">
        <f>Sheet1!D166</f>
        <v>-2.3999999999999577</v>
      </c>
      <c r="I168" s="32">
        <f>Sheet1!E166</f>
        <v>-3.0000000000000249</v>
      </c>
      <c r="J168" s="44">
        <f t="shared" si="12"/>
        <v>4.5084927768479201E-2</v>
      </c>
      <c r="K168" s="44">
        <f t="shared" si="13"/>
        <v>0.22177085175330183</v>
      </c>
      <c r="L168" s="45">
        <f t="shared" si="14"/>
        <v>6762.7391652718807</v>
      </c>
      <c r="M168" s="45">
        <f t="shared" si="15"/>
        <v>8462.8622241811318</v>
      </c>
      <c r="N168" s="45">
        <f t="shared" si="16"/>
        <v>15225.601389453012</v>
      </c>
      <c r="O168" s="45">
        <f t="shared" si="17"/>
        <v>15211.799999999948</v>
      </c>
    </row>
    <row r="169" spans="7:15">
      <c r="G169" s="31">
        <f>Sheet1!A167</f>
        <v>45797</v>
      </c>
      <c r="H169" s="32">
        <f>Sheet1!D167</f>
        <v>-0.50000000000003375</v>
      </c>
      <c r="I169" s="32">
        <f>Sheet1!E167</f>
        <v>3.8999999999999702</v>
      </c>
      <c r="J169" s="44">
        <f t="shared" si="12"/>
        <v>9.390561101063134E-3</v>
      </c>
      <c r="K169" s="44">
        <f t="shared" si="13"/>
        <v>-0.28737266053692079</v>
      </c>
      <c r="L169" s="45">
        <f t="shared" si="14"/>
        <v>1408.5841651594701</v>
      </c>
      <c r="M169" s="45">
        <f t="shared" si="15"/>
        <v>-10966.252841133917</v>
      </c>
      <c r="N169" s="45">
        <f t="shared" si="16"/>
        <v>-9557.668675974448</v>
      </c>
      <c r="O169" s="45">
        <f t="shared" si="17"/>
        <v>-9577.799999999821</v>
      </c>
    </row>
    <row r="170" spans="7:15">
      <c r="G170" s="31">
        <f>Sheet1!A168</f>
        <v>45798</v>
      </c>
      <c r="H170" s="32">
        <f>Sheet1!D168</f>
        <v>4.6999999999999709</v>
      </c>
      <c r="I170" s="32">
        <f>Sheet1!E168</f>
        <v>11.20000000000001</v>
      </c>
      <c r="J170" s="44">
        <f t="shared" si="12"/>
        <v>-8.8216421110116947E-2</v>
      </c>
      <c r="K170" s="44">
        <f t="shared" si="13"/>
        <v>-0.82245141734067262</v>
      </c>
      <c r="L170" s="45">
        <f t="shared" si="14"/>
        <v>-13232.463166517544</v>
      </c>
      <c r="M170" s="45">
        <f t="shared" si="15"/>
        <v>-31385.066955414179</v>
      </c>
      <c r="N170" s="45">
        <f t="shared" si="16"/>
        <v>-44617.530121931719</v>
      </c>
      <c r="O170" s="45">
        <f t="shared" si="17"/>
        <v>-44790.299999999945</v>
      </c>
    </row>
    <row r="171" spans="7:15">
      <c r="G171" s="31">
        <f>Sheet1!A169</f>
        <v>45799</v>
      </c>
      <c r="H171" s="32">
        <f>Sheet1!D169</f>
        <v>-2.7999999999999581</v>
      </c>
      <c r="I171" s="32">
        <f>Sheet1!E169</f>
        <v>-7.099999999999973</v>
      </c>
      <c r="J171" s="44">
        <f t="shared" si="12"/>
        <v>5.2601596129319209E-2</v>
      </c>
      <c r="K171" s="44">
        <f t="shared" si="13"/>
        <v>0.52586311520931495</v>
      </c>
      <c r="L171" s="45">
        <f t="shared" si="14"/>
        <v>7890.2394193978816</v>
      </c>
      <c r="M171" s="45">
        <f t="shared" si="15"/>
        <v>20067.141635662963</v>
      </c>
      <c r="N171" s="45">
        <f t="shared" si="16"/>
        <v>27957.381055060847</v>
      </c>
      <c r="O171" s="45">
        <f t="shared" si="17"/>
        <v>27888.299999999803</v>
      </c>
    </row>
    <row r="172" spans="7:15">
      <c r="G172" s="31">
        <f>Sheet1!A170</f>
        <v>45800</v>
      </c>
      <c r="H172" s="32">
        <f>Sheet1!D170</f>
        <v>0.20000000000002238</v>
      </c>
      <c r="I172" s="32">
        <f>Sheet1!E170</f>
        <v>-1.7000000000000348</v>
      </c>
      <c r="J172" s="44">
        <f t="shared" si="12"/>
        <v>-3.7559102238304198E-3</v>
      </c>
      <c r="K172" s="44">
        <f t="shared" si="13"/>
        <v>0.12559381795189556</v>
      </c>
      <c r="L172" s="45">
        <f t="shared" si="14"/>
        <v>-563.38653357456303</v>
      </c>
      <c r="M172" s="45">
        <f t="shared" si="15"/>
        <v>4792.7090919871271</v>
      </c>
      <c r="N172" s="45">
        <f t="shared" si="16"/>
        <v>4229.3225584125639</v>
      </c>
      <c r="O172" s="45">
        <f t="shared" si="17"/>
        <v>4225.5000000000346</v>
      </c>
    </row>
    <row r="173" spans="7:15">
      <c r="G173" s="31">
        <f>Sheet1!A171</f>
        <v>45803</v>
      </c>
      <c r="H173" s="32">
        <f>Sheet1!D171</f>
        <v>0</v>
      </c>
      <c r="I173" s="32">
        <f>Sheet1!E171</f>
        <v>0</v>
      </c>
      <c r="J173" s="44">
        <f t="shared" si="12"/>
        <v>0</v>
      </c>
      <c r="K173" s="44">
        <f t="shared" si="13"/>
        <v>0</v>
      </c>
      <c r="L173" s="45">
        <f t="shared" si="14"/>
        <v>0</v>
      </c>
      <c r="M173" s="45">
        <f t="shared" si="15"/>
        <v>0</v>
      </c>
      <c r="N173" s="45">
        <f t="shared" si="16"/>
        <v>0</v>
      </c>
      <c r="O173" s="45">
        <f t="shared" si="17"/>
        <v>0</v>
      </c>
    </row>
    <row r="174" spans="7:15">
      <c r="G174" s="31">
        <f>Sheet1!A172</f>
        <v>45804</v>
      </c>
      <c r="H174" s="32">
        <f>Sheet1!D172</f>
        <v>-1.1000000000000121</v>
      </c>
      <c r="I174" s="32">
        <f>Sheet1!E172</f>
        <v>-6.7000000000000171</v>
      </c>
      <c r="J174" s="44">
        <f t="shared" si="12"/>
        <v>2.0660715729142725E-2</v>
      </c>
      <c r="K174" s="44">
        <f t="shared" si="13"/>
        <v>0.49614445946729424</v>
      </c>
      <c r="L174" s="45">
        <f t="shared" si="14"/>
        <v>3099.1073593714086</v>
      </c>
      <c r="M174" s="45">
        <f t="shared" si="15"/>
        <v>18933.066138165374</v>
      </c>
      <c r="N174" s="45">
        <f t="shared" si="16"/>
        <v>22032.173497536784</v>
      </c>
      <c r="O174" s="45">
        <f t="shared" si="17"/>
        <v>21972.600000000082</v>
      </c>
    </row>
    <row r="175" spans="7:15">
      <c r="G175" s="31">
        <f>Sheet1!A173</f>
        <v>45805</v>
      </c>
      <c r="H175" s="32">
        <f>Sheet1!D173</f>
        <v>0.80000000000000071</v>
      </c>
      <c r="I175" s="32">
        <f>Sheet1!E173</f>
        <v>3.4000000000000696</v>
      </c>
      <c r="J175" s="44">
        <f t="shared" si="12"/>
        <v>-1.5022563581280013E-2</v>
      </c>
      <c r="K175" s="44">
        <f t="shared" si="13"/>
        <v>-0.25058872819243305</v>
      </c>
      <c r="L175" s="45">
        <f t="shared" si="14"/>
        <v>-2253.384537192002</v>
      </c>
      <c r="M175" s="45">
        <f t="shared" si="15"/>
        <v>-9562.5636320520698</v>
      </c>
      <c r="N175" s="45">
        <f t="shared" si="16"/>
        <v>-11815.948169244071</v>
      </c>
      <c r="O175" s="45">
        <f t="shared" si="17"/>
        <v>-11831.400000000198</v>
      </c>
    </row>
    <row r="176" spans="7:15">
      <c r="G176" s="31">
        <f>Sheet1!A174</f>
        <v>45806</v>
      </c>
      <c r="H176" s="32">
        <f>Sheet1!D174</f>
        <v>-5.1000000000000156</v>
      </c>
      <c r="I176" s="32">
        <f>Sheet1!E174</f>
        <v>-6.0000000000000497</v>
      </c>
      <c r="J176" s="44">
        <f t="shared" si="12"/>
        <v>9.5836376954542779E-2</v>
      </c>
      <c r="K176" s="44">
        <f t="shared" si="13"/>
        <v>0.44416340701320367</v>
      </c>
      <c r="L176" s="45">
        <f t="shared" si="14"/>
        <v>14375.456543181417</v>
      </c>
      <c r="M176" s="45">
        <f t="shared" si="15"/>
        <v>16949.448896724392</v>
      </c>
      <c r="N176" s="45">
        <f t="shared" si="16"/>
        <v>31324.905439905808</v>
      </c>
      <c r="O176" s="45">
        <f t="shared" si="17"/>
        <v>31268.700000000179</v>
      </c>
    </row>
    <row r="177" spans="7:15">
      <c r="G177" s="31">
        <f>Sheet1!A175</f>
        <v>45807</v>
      </c>
      <c r="H177" s="32">
        <f>Sheet1!D175</f>
        <v>-3.9000000000000146</v>
      </c>
      <c r="I177" s="32">
        <f>Sheet1!E175</f>
        <v>-1.7000000000000348</v>
      </c>
      <c r="J177" s="44">
        <f t="shared" si="12"/>
        <v>7.3276137388642762E-2</v>
      </c>
      <c r="K177" s="44">
        <f t="shared" si="13"/>
        <v>0.12559381795189556</v>
      </c>
      <c r="L177" s="45">
        <f t="shared" si="14"/>
        <v>10991.420608296416</v>
      </c>
      <c r="M177" s="45">
        <f t="shared" si="15"/>
        <v>4792.7090919871271</v>
      </c>
      <c r="N177" s="45">
        <f t="shared" si="16"/>
        <v>15784.129700283542</v>
      </c>
      <c r="O177" s="45">
        <f t="shared" si="17"/>
        <v>15775.200000000135</v>
      </c>
    </row>
    <row r="178" spans="7:15">
      <c r="G178" s="31">
        <f>Sheet1!A176</f>
        <v>45810</v>
      </c>
      <c r="H178" s="32">
        <f>Sheet1!D176</f>
        <v>3.7000000000000366</v>
      </c>
      <c r="I178" s="32">
        <f>Sheet1!E176</f>
        <v>3.900000000000059</v>
      </c>
      <c r="J178" s="44">
        <f t="shared" si="12"/>
        <v>-6.9455274105818185E-2</v>
      </c>
      <c r="K178" s="44">
        <f t="shared" si="13"/>
        <v>-0.28737266053692728</v>
      </c>
      <c r="L178" s="45">
        <f t="shared" si="14"/>
        <v>-10418.291115872727</v>
      </c>
      <c r="M178" s="45">
        <f t="shared" si="15"/>
        <v>-10966.252841134165</v>
      </c>
      <c r="N178" s="45">
        <f t="shared" si="16"/>
        <v>-21384.543957006892</v>
      </c>
      <c r="O178" s="45">
        <f t="shared" si="17"/>
        <v>-21409.200000000266</v>
      </c>
    </row>
    <row r="179" spans="7:15">
      <c r="G179" s="31">
        <f>Sheet1!A177</f>
        <v>45811</v>
      </c>
      <c r="H179" s="32">
        <f>Sheet1!D177</f>
        <v>1.499999999999968</v>
      </c>
      <c r="I179" s="32">
        <f>Sheet1!E177</f>
        <v>1.4000000000000234</v>
      </c>
      <c r="J179" s="44">
        <f t="shared" si="12"/>
        <v>-2.8164950090436899E-2</v>
      </c>
      <c r="K179" s="44">
        <f t="shared" si="13"/>
        <v>-0.10328030339594971</v>
      </c>
      <c r="L179" s="45">
        <f t="shared" si="14"/>
        <v>-4224.7425135655349</v>
      </c>
      <c r="M179" s="45">
        <f t="shared" si="15"/>
        <v>-3941.2166711784107</v>
      </c>
      <c r="N179" s="45">
        <f t="shared" si="16"/>
        <v>-8165.959184743946</v>
      </c>
      <c r="O179" s="45">
        <f t="shared" si="17"/>
        <v>-8169.2999999999738</v>
      </c>
    </row>
    <row r="180" spans="7:15">
      <c r="G180" s="31">
        <f>Sheet1!A178</f>
        <v>45812</v>
      </c>
      <c r="H180" s="32">
        <f>Sheet1!D178</f>
        <v>-8.4999999999999964</v>
      </c>
      <c r="I180" s="32">
        <f>Sheet1!E178</f>
        <v>-10.000000000000053</v>
      </c>
      <c r="J180" s="44">
        <f t="shared" si="12"/>
        <v>0.15979215820706241</v>
      </c>
      <c r="K180" s="44">
        <f t="shared" si="13"/>
        <v>0.741653908370004</v>
      </c>
      <c r="L180" s="45">
        <f t="shared" si="14"/>
        <v>23968.823731059361</v>
      </c>
      <c r="M180" s="45">
        <f t="shared" si="15"/>
        <v>28301.802490900853</v>
      </c>
      <c r="N180" s="45">
        <f t="shared" si="16"/>
        <v>52270.626221960214</v>
      </c>
      <c r="O180" s="45">
        <f t="shared" si="17"/>
        <v>52114.500000000131</v>
      </c>
    </row>
    <row r="181" spans="7:15">
      <c r="G181" s="31">
        <f>Sheet1!A179</f>
        <v>45813</v>
      </c>
      <c r="H181" s="32">
        <f>Sheet1!D179</f>
        <v>5.400000000000027</v>
      </c>
      <c r="I181" s="32">
        <f>Sheet1!E179</f>
        <v>3.6999999999999922</v>
      </c>
      <c r="J181" s="44">
        <f t="shared" si="12"/>
        <v>-0.10134655317207049</v>
      </c>
      <c r="K181" s="44">
        <f t="shared" si="13"/>
        <v>-0.27266115994414641</v>
      </c>
      <c r="L181" s="45">
        <f t="shared" si="14"/>
        <v>-15201.982975810573</v>
      </c>
      <c r="M181" s="45">
        <f t="shared" si="15"/>
        <v>-10404.856238995671</v>
      </c>
      <c r="N181" s="45">
        <f t="shared" si="16"/>
        <v>-25606.839214806245</v>
      </c>
      <c r="O181" s="45">
        <f t="shared" si="17"/>
        <v>-25634.700000000048</v>
      </c>
    </row>
    <row r="182" spans="7:15">
      <c r="G182" s="31">
        <f>Sheet1!A180</f>
        <v>45814</v>
      </c>
      <c r="H182" s="32">
        <f>Sheet1!D180</f>
        <v>11.60000000000001</v>
      </c>
      <c r="I182" s="32">
        <f>Sheet1!E180</f>
        <v>11.500000000000021</v>
      </c>
      <c r="J182" s="44">
        <f t="shared" si="12"/>
        <v>-0.21754599296412017</v>
      </c>
      <c r="K182" s="44">
        <f t="shared" si="13"/>
        <v>-0.84436220618067648</v>
      </c>
      <c r="L182" s="45">
        <f t="shared" si="14"/>
        <v>-32631.898944618028</v>
      </c>
      <c r="M182" s="45">
        <f t="shared" si="15"/>
        <v>-32221.191205783874</v>
      </c>
      <c r="N182" s="45">
        <f t="shared" si="16"/>
        <v>-64853.090150401898</v>
      </c>
      <c r="O182" s="45">
        <f t="shared" si="17"/>
        <v>-65072.700000000084</v>
      </c>
    </row>
    <row r="183" spans="7:15">
      <c r="G183" s="31">
        <f>Sheet1!A181</f>
        <v>45817</v>
      </c>
      <c r="H183" s="32">
        <f>Sheet1!D181</f>
        <v>-3.4000000000000696</v>
      </c>
      <c r="I183" s="32">
        <f>Sheet1!E181</f>
        <v>-3.2000000000000028</v>
      </c>
      <c r="J183" s="44">
        <f t="shared" si="12"/>
        <v>6.3877945313131318E-2</v>
      </c>
      <c r="K183" s="44">
        <f t="shared" si="13"/>
        <v>0.23657768021708822</v>
      </c>
      <c r="L183" s="45">
        <f t="shared" si="14"/>
        <v>9581.6917969696988</v>
      </c>
      <c r="M183" s="45">
        <f t="shared" si="15"/>
        <v>9027.8965750682401</v>
      </c>
      <c r="N183" s="45">
        <f t="shared" si="16"/>
        <v>18609.588372037939</v>
      </c>
      <c r="O183" s="45">
        <f t="shared" si="17"/>
        <v>18592.200000000201</v>
      </c>
    </row>
    <row r="184" spans="7:15">
      <c r="G184" s="31">
        <f>Sheet1!A182</f>
        <v>45818</v>
      </c>
      <c r="H184" s="32">
        <f>Sheet1!D182</f>
        <v>1.6000000000000014</v>
      </c>
      <c r="I184" s="32">
        <f>Sheet1!E182</f>
        <v>-0.39999999999995595</v>
      </c>
      <c r="J184" s="44">
        <f t="shared" si="12"/>
        <v>-3.0042254325120026E-2</v>
      </c>
      <c r="K184" s="44">
        <f t="shared" si="13"/>
        <v>2.9533526253388745E-2</v>
      </c>
      <c r="L184" s="45">
        <f t="shared" si="14"/>
        <v>-4506.3381487680044</v>
      </c>
      <c r="M184" s="45">
        <f t="shared" si="15"/>
        <v>1127.0108839853167</v>
      </c>
      <c r="N184" s="45">
        <f t="shared" si="16"/>
        <v>-3379.327264782688</v>
      </c>
      <c r="O184" s="45">
        <f t="shared" si="17"/>
        <v>-3380.400000000127</v>
      </c>
    </row>
    <row r="185" spans="7:15">
      <c r="G185" s="31">
        <f>Sheet1!A183</f>
        <v>45819</v>
      </c>
      <c r="H185" s="32">
        <f>Sheet1!D183</f>
        <v>-6.5999999999999392</v>
      </c>
      <c r="I185" s="32">
        <f>Sheet1!E183</f>
        <v>-5.0000000000000711</v>
      </c>
      <c r="J185" s="44">
        <f t="shared" si="12"/>
        <v>0.12404576624912884</v>
      </c>
      <c r="K185" s="44">
        <f t="shared" si="13"/>
        <v>0.36996347709250521</v>
      </c>
      <c r="L185" s="45">
        <f t="shared" si="14"/>
        <v>18606.864937369326</v>
      </c>
      <c r="M185" s="45">
        <f t="shared" si="15"/>
        <v>14117.950622725373</v>
      </c>
      <c r="N185" s="45">
        <f t="shared" si="16"/>
        <v>32724.815560094699</v>
      </c>
      <c r="O185" s="45">
        <f t="shared" si="17"/>
        <v>32677.200000000023</v>
      </c>
    </row>
    <row r="186" spans="7:15">
      <c r="G186" s="31">
        <f>Sheet1!A184</f>
        <v>45820</v>
      </c>
      <c r="H186" s="32">
        <f>Sheet1!D184</f>
        <v>-4.4000000000000039</v>
      </c>
      <c r="I186" s="32">
        <f>Sheet1!E184</f>
        <v>-6.0999999999999943</v>
      </c>
      <c r="J186" s="44">
        <f t="shared" si="12"/>
        <v>8.267545166628007E-2</v>
      </c>
      <c r="K186" s="44">
        <f t="shared" si="13"/>
        <v>0.45158719930447661</v>
      </c>
      <c r="L186" s="45">
        <f t="shared" si="14"/>
        <v>12401.317749942011</v>
      </c>
      <c r="M186" s="45">
        <f t="shared" si="15"/>
        <v>17232.743706864134</v>
      </c>
      <c r="N186" s="45">
        <f t="shared" si="16"/>
        <v>29634.061456806143</v>
      </c>
      <c r="O186" s="45">
        <f t="shared" si="17"/>
        <v>29578.499999999989</v>
      </c>
    </row>
    <row r="187" spans="7:15">
      <c r="G187" s="31">
        <f>Sheet1!A185</f>
        <v>45821</v>
      </c>
      <c r="H187" s="32">
        <f>Sheet1!D185</f>
        <v>3.8999999999999702</v>
      </c>
      <c r="I187" s="32">
        <f>Sheet1!E185</f>
        <v>4.0000000000000036</v>
      </c>
      <c r="J187" s="44">
        <f t="shared" si="12"/>
        <v>-7.3207862611356936E-2</v>
      </c>
      <c r="K187" s="44">
        <f t="shared" si="13"/>
        <v>-0.29472737466080023</v>
      </c>
      <c r="L187" s="45">
        <f t="shared" si="14"/>
        <v>-10981.179391703541</v>
      </c>
      <c r="M187" s="45">
        <f t="shared" si="15"/>
        <v>-11246.911601455893</v>
      </c>
      <c r="N187" s="45">
        <f t="shared" si="16"/>
        <v>-22228.090993159436</v>
      </c>
      <c r="O187" s="45">
        <f t="shared" si="17"/>
        <v>-22254.299999999923</v>
      </c>
    </row>
    <row r="188" spans="7:15">
      <c r="G188" s="31">
        <f>Sheet1!A186</f>
        <v>45824</v>
      </c>
      <c r="H188" s="32">
        <f>Sheet1!D186</f>
        <v>2.0000000000000018</v>
      </c>
      <c r="I188" s="32">
        <f>Sheet1!E186</f>
        <v>4.7000000000000597</v>
      </c>
      <c r="J188" s="44">
        <f t="shared" si="12"/>
        <v>-3.7551022383000031E-2</v>
      </c>
      <c r="K188" s="44">
        <f t="shared" si="13"/>
        <v>-0.3461910316410714</v>
      </c>
      <c r="L188" s="45">
        <f t="shared" si="14"/>
        <v>-5632.6533574500054</v>
      </c>
      <c r="M188" s="45">
        <f t="shared" si="15"/>
        <v>-13210.784829760201</v>
      </c>
      <c r="N188" s="45">
        <f t="shared" si="16"/>
        <v>-18843.438187210206</v>
      </c>
      <c r="O188" s="45">
        <f t="shared" si="17"/>
        <v>-18873.900000000172</v>
      </c>
    </row>
    <row r="189" spans="7:15">
      <c r="G189" s="31">
        <f>Sheet1!A187</f>
        <v>45825</v>
      </c>
      <c r="H189" s="32">
        <f>Sheet1!D187</f>
        <v>-1.499999999999968</v>
      </c>
      <c r="I189" s="32">
        <f>Sheet1!E187</f>
        <v>-5.7000000000000384</v>
      </c>
      <c r="J189" s="44">
        <f t="shared" si="12"/>
        <v>2.8175049909561895E-2</v>
      </c>
      <c r="K189" s="44">
        <f t="shared" si="13"/>
        <v>0.42189617482941583</v>
      </c>
      <c r="L189" s="45">
        <f t="shared" si="14"/>
        <v>4226.2574864342841</v>
      </c>
      <c r="M189" s="45">
        <f t="shared" si="15"/>
        <v>16099.722629293747</v>
      </c>
      <c r="N189" s="45">
        <f t="shared" si="16"/>
        <v>20325.980115728031</v>
      </c>
      <c r="O189" s="45">
        <f t="shared" si="17"/>
        <v>20282.400000000016</v>
      </c>
    </row>
    <row r="190" spans="7:15">
      <c r="G190" s="31">
        <f>Sheet1!A188</f>
        <v>45826</v>
      </c>
      <c r="H190" s="32">
        <f>Sheet1!D188</f>
        <v>-1.1000000000000121</v>
      </c>
      <c r="I190" s="32">
        <f>Sheet1!E188</f>
        <v>0.19999999999997797</v>
      </c>
      <c r="J190" s="44">
        <f t="shared" si="12"/>
        <v>2.0660715729142725E-2</v>
      </c>
      <c r="K190" s="44">
        <f t="shared" si="13"/>
        <v>-1.4762618436650374E-2</v>
      </c>
      <c r="L190" s="45">
        <f t="shared" si="14"/>
        <v>3099.1073593714086</v>
      </c>
      <c r="M190" s="45">
        <f t="shared" si="15"/>
        <v>-563.34727900357757</v>
      </c>
      <c r="N190" s="45">
        <f t="shared" si="16"/>
        <v>2535.7600803678311</v>
      </c>
      <c r="O190" s="45">
        <f t="shared" si="17"/>
        <v>2535.3000000000952</v>
      </c>
    </row>
    <row r="191" spans="7:15">
      <c r="G191" s="31">
        <f>Sheet1!A189</f>
        <v>45827</v>
      </c>
      <c r="H191" s="32">
        <f>Sheet1!D189</f>
        <v>0</v>
      </c>
      <c r="I191" s="32">
        <f>Sheet1!E189</f>
        <v>0</v>
      </c>
      <c r="J191" s="44">
        <f t="shared" si="12"/>
        <v>0</v>
      </c>
      <c r="K191" s="44">
        <f t="shared" si="13"/>
        <v>0</v>
      </c>
      <c r="L191" s="45">
        <f t="shared" si="14"/>
        <v>0</v>
      </c>
      <c r="M191" s="45">
        <f t="shared" si="15"/>
        <v>0</v>
      </c>
      <c r="N191" s="45">
        <f t="shared" si="16"/>
        <v>0</v>
      </c>
      <c r="O191" s="45">
        <f t="shared" si="17"/>
        <v>0</v>
      </c>
    </row>
    <row r="192" spans="7:15">
      <c r="G192" s="31">
        <f>Sheet1!A190</f>
        <v>45828</v>
      </c>
      <c r="H192" s="32">
        <f>Sheet1!D190</f>
        <v>-3.4000000000000252</v>
      </c>
      <c r="I192" s="32">
        <f>Sheet1!E190</f>
        <v>-1.499999999999968</v>
      </c>
      <c r="J192" s="44">
        <f t="shared" si="12"/>
        <v>6.3877945313130471E-2</v>
      </c>
      <c r="K192" s="44">
        <f t="shared" si="13"/>
        <v>0.11080771293832263</v>
      </c>
      <c r="L192" s="45">
        <f t="shared" si="14"/>
        <v>9581.6917969695714</v>
      </c>
      <c r="M192" s="45">
        <f t="shared" si="15"/>
        <v>4228.4655560451756</v>
      </c>
      <c r="N192" s="45">
        <f t="shared" si="16"/>
        <v>13810.157353014747</v>
      </c>
      <c r="O192" s="45">
        <f t="shared" si="17"/>
        <v>13803.299999999977</v>
      </c>
    </row>
    <row r="193" spans="7:15">
      <c r="G193" s="31">
        <f>Sheet1!A191</f>
        <v>45831</v>
      </c>
      <c r="H193" s="32">
        <f>Sheet1!D191</f>
        <v>-4.4999999999999929</v>
      </c>
      <c r="I193" s="32">
        <f>Sheet1!E191</f>
        <v>-2.8999999999999915</v>
      </c>
      <c r="J193" s="44">
        <f t="shared" si="12"/>
        <v>8.4555449186062365E-2</v>
      </c>
      <c r="K193" s="44">
        <f t="shared" si="13"/>
        <v>0.21436847369391637</v>
      </c>
      <c r="L193" s="45">
        <f t="shared" si="14"/>
        <v>12683.317377909354</v>
      </c>
      <c r="M193" s="45">
        <f t="shared" si="15"/>
        <v>8180.3845894847236</v>
      </c>
      <c r="N193" s="45">
        <f t="shared" si="16"/>
        <v>20863.701967394078</v>
      </c>
      <c r="O193" s="45">
        <f t="shared" si="17"/>
        <v>20845.799999999952</v>
      </c>
    </row>
    <row r="194" spans="7:15">
      <c r="G194" s="31">
        <f>Sheet1!A192</f>
        <v>45832</v>
      </c>
      <c r="H194" s="32">
        <f>Sheet1!D192</f>
        <v>-3.7999999999999812</v>
      </c>
      <c r="I194" s="32">
        <f>Sheet1!E192</f>
        <v>-5.2999999999999936</v>
      </c>
      <c r="J194" s="44">
        <f t="shared" si="12"/>
        <v>7.1396409197369656E-2</v>
      </c>
      <c r="K194" s="44">
        <f t="shared" si="13"/>
        <v>0.39221620286113251</v>
      </c>
      <c r="L194" s="45">
        <f t="shared" si="14"/>
        <v>10709.461379605447</v>
      </c>
      <c r="M194" s="45">
        <f t="shared" si="15"/>
        <v>14967.123319693988</v>
      </c>
      <c r="N194" s="45">
        <f t="shared" si="16"/>
        <v>25676.584699299434</v>
      </c>
      <c r="O194" s="45">
        <f t="shared" si="17"/>
        <v>25634.699999999924</v>
      </c>
    </row>
    <row r="195" spans="7:15">
      <c r="G195" s="31">
        <f>Sheet1!A193</f>
        <v>45833</v>
      </c>
      <c r="H195" s="32">
        <f>Sheet1!D193</f>
        <v>-4.3000000000000149</v>
      </c>
      <c r="I195" s="32">
        <f>Sheet1!E193</f>
        <v>-0.30000000000001137</v>
      </c>
      <c r="J195" s="44">
        <f t="shared" si="12"/>
        <v>8.0795499034582774E-2</v>
      </c>
      <c r="K195" s="44">
        <f t="shared" si="13"/>
        <v>2.2149108517533839E-2</v>
      </c>
      <c r="L195" s="45">
        <f t="shared" si="14"/>
        <v>12119.324855187417</v>
      </c>
      <c r="M195" s="45">
        <f t="shared" si="15"/>
        <v>845.21862224184258</v>
      </c>
      <c r="N195" s="45">
        <f t="shared" si="16"/>
        <v>12964.543477429259</v>
      </c>
      <c r="O195" s="45">
        <f t="shared" si="17"/>
        <v>12958.20000000007</v>
      </c>
    </row>
    <row r="196" spans="7:15">
      <c r="G196" s="31">
        <f>Sheet1!A194</f>
        <v>45834</v>
      </c>
      <c r="H196" s="32">
        <f>Sheet1!D194</f>
        <v>-6.2999999999999723</v>
      </c>
      <c r="I196" s="32">
        <f>Sheet1!E194</f>
        <v>-4.9999999999999822</v>
      </c>
      <c r="J196" s="44">
        <f t="shared" si="12"/>
        <v>0.11840308040468198</v>
      </c>
      <c r="K196" s="44">
        <f t="shared" si="13"/>
        <v>0.36996347709249872</v>
      </c>
      <c r="L196" s="45">
        <f t="shared" si="14"/>
        <v>17760.462060702295</v>
      </c>
      <c r="M196" s="45">
        <f t="shared" si="15"/>
        <v>14117.950622725126</v>
      </c>
      <c r="N196" s="45">
        <f t="shared" si="16"/>
        <v>31878.412683427421</v>
      </c>
      <c r="O196" s="45">
        <f t="shared" si="17"/>
        <v>31832.099999999864</v>
      </c>
    </row>
    <row r="197" spans="7:15">
      <c r="G197" s="31">
        <f>Sheet1!A195</f>
        <v>45835</v>
      </c>
      <c r="H197" s="32">
        <f>Sheet1!D195</f>
        <v>2.8999999999999915</v>
      </c>
      <c r="I197" s="32">
        <f>Sheet1!E195</f>
        <v>3.5999999999999588</v>
      </c>
      <c r="J197" s="44">
        <f t="shared" ref="J197:J260" si="18">-$B$4*H197/100+0.5*$B$5*H197^2/10000</f>
        <v>-5.4443124560257329E-2</v>
      </c>
      <c r="K197" s="44">
        <f t="shared" ref="K197:K260" si="19">-$C$4*I197/100+0.5*$C$5*I197^2/10000</f>
        <v>-0.26530437347524494</v>
      </c>
      <c r="L197" s="45">
        <f t="shared" ref="L197:L260" si="20">$B$17*1000000*J197/100</f>
        <v>-8166.4686840385993</v>
      </c>
      <c r="M197" s="45">
        <f t="shared" ref="M197:M260" si="21">$B$19*1000000*K197/100</f>
        <v>-10124.118397179151</v>
      </c>
      <c r="N197" s="45">
        <f t="shared" ref="N197:N260" si="22">L197+M197</f>
        <v>-18290.587081217749</v>
      </c>
      <c r="O197" s="45">
        <f t="shared" ref="O197:O260" si="23">-($B$18*H197+$B$20*I197)</f>
        <v>-18310.499999999858</v>
      </c>
    </row>
    <row r="198" spans="7:15">
      <c r="G198" s="31">
        <f>Sheet1!A196</f>
        <v>45838</v>
      </c>
      <c r="H198" s="32">
        <f>Sheet1!D196</f>
        <v>-2.8000000000000025</v>
      </c>
      <c r="I198" s="32">
        <f>Sheet1!E196</f>
        <v>-4.8999999999999488</v>
      </c>
      <c r="J198" s="44">
        <f t="shared" si="18"/>
        <v>5.2601596129320048E-2</v>
      </c>
      <c r="K198" s="44">
        <f t="shared" si="19"/>
        <v>0.36254728339963321</v>
      </c>
      <c r="L198" s="45">
        <f t="shared" si="20"/>
        <v>7890.2394193980072</v>
      </c>
      <c r="M198" s="45">
        <f t="shared" si="21"/>
        <v>13834.945778065112</v>
      </c>
      <c r="N198" s="45">
        <f t="shared" si="22"/>
        <v>21725.185197463121</v>
      </c>
      <c r="O198" s="45">
        <f t="shared" si="23"/>
        <v>21690.89999999986</v>
      </c>
    </row>
    <row r="199" spans="7:15">
      <c r="G199" s="31">
        <f>Sheet1!A197</f>
        <v>45839</v>
      </c>
      <c r="H199" s="32">
        <f>Sheet1!D197</f>
        <v>5.2000000000000046</v>
      </c>
      <c r="I199" s="32">
        <f>Sheet1!E197</f>
        <v>1.2999999999999901</v>
      </c>
      <c r="J199" s="44">
        <f t="shared" si="18"/>
        <v>-9.7595311309080071E-2</v>
      </c>
      <c r="K199" s="44">
        <f t="shared" si="19"/>
        <v>-9.5907628948546264E-2</v>
      </c>
      <c r="L199" s="45">
        <f t="shared" si="20"/>
        <v>-14639.296696362011</v>
      </c>
      <c r="M199" s="45">
        <f t="shared" si="21"/>
        <v>-3659.8725379037496</v>
      </c>
      <c r="N199" s="45">
        <f t="shared" si="22"/>
        <v>-18299.169234265762</v>
      </c>
      <c r="O199" s="45">
        <f t="shared" si="23"/>
        <v>-18310.499999999982</v>
      </c>
    </row>
    <row r="200" spans="7:15">
      <c r="G200" s="31">
        <f>Sheet1!A198</f>
        <v>45840</v>
      </c>
      <c r="H200" s="32">
        <f>Sheet1!D198</f>
        <v>1.2999999999999901</v>
      </c>
      <c r="I200" s="32">
        <f>Sheet1!E198</f>
        <v>3.5999999999999588</v>
      </c>
      <c r="J200" s="44">
        <f t="shared" si="18"/>
        <v>-2.441020695681731E-2</v>
      </c>
      <c r="K200" s="44">
        <f t="shared" si="19"/>
        <v>-0.26530437347524494</v>
      </c>
      <c r="L200" s="45">
        <f t="shared" si="20"/>
        <v>-3661.5310435225965</v>
      </c>
      <c r="M200" s="45">
        <f t="shared" si="21"/>
        <v>-10124.118397179151</v>
      </c>
      <c r="N200" s="45">
        <f t="shared" si="22"/>
        <v>-13785.649440701747</v>
      </c>
      <c r="O200" s="45">
        <f t="shared" si="23"/>
        <v>-13803.299999999856</v>
      </c>
    </row>
    <row r="201" spans="7:15">
      <c r="G201" s="31">
        <f>Sheet1!A199</f>
        <v>45841</v>
      </c>
      <c r="H201" s="32">
        <f>Sheet1!D199</f>
        <v>9.6999999999999975</v>
      </c>
      <c r="I201" s="32">
        <f>Sheet1!E199</f>
        <v>6.899999999999995</v>
      </c>
      <c r="J201" s="44">
        <f t="shared" si="18"/>
        <v>-0.18195482400411744</v>
      </c>
      <c r="K201" s="44">
        <f t="shared" si="19"/>
        <v>-0.50771359422504259</v>
      </c>
      <c r="L201" s="45">
        <f t="shared" si="20"/>
        <v>-27293.223600617614</v>
      </c>
      <c r="M201" s="45">
        <f t="shared" si="21"/>
        <v>-19374.548834082158</v>
      </c>
      <c r="N201" s="45">
        <f t="shared" si="22"/>
        <v>-46667.772434699771</v>
      </c>
      <c r="O201" s="45">
        <f t="shared" si="23"/>
        <v>-46762.199999999968</v>
      </c>
    </row>
    <row r="202" spans="7:15">
      <c r="G202" s="31">
        <f>Sheet1!A200</f>
        <v>45842</v>
      </c>
      <c r="H202" s="32">
        <f>Sheet1!D200</f>
        <v>0</v>
      </c>
      <c r="I202" s="32">
        <f>Sheet1!E200</f>
        <v>0</v>
      </c>
      <c r="J202" s="44">
        <f t="shared" si="18"/>
        <v>0</v>
      </c>
      <c r="K202" s="44">
        <f t="shared" si="19"/>
        <v>0</v>
      </c>
      <c r="L202" s="45">
        <f t="shared" si="20"/>
        <v>0</v>
      </c>
      <c r="M202" s="45">
        <f t="shared" si="21"/>
        <v>0</v>
      </c>
      <c r="N202" s="45">
        <f t="shared" si="22"/>
        <v>0</v>
      </c>
      <c r="O202" s="45">
        <f t="shared" si="23"/>
        <v>0</v>
      </c>
    </row>
    <row r="203" spans="7:15">
      <c r="G203" s="31">
        <f>Sheet1!A201</f>
        <v>45845</v>
      </c>
      <c r="H203" s="32">
        <f>Sheet1!D201</f>
        <v>1.2999999999999901</v>
      </c>
      <c r="I203" s="32">
        <f>Sheet1!E201</f>
        <v>3.3000000000000362</v>
      </c>
      <c r="J203" s="44">
        <f t="shared" si="18"/>
        <v>-2.441020695681731E-2</v>
      </c>
      <c r="K203" s="44">
        <f t="shared" si="19"/>
        <v>-0.24322986937850968</v>
      </c>
      <c r="L203" s="45">
        <f t="shared" si="20"/>
        <v>-3661.5310435225965</v>
      </c>
      <c r="M203" s="45">
        <f t="shared" si="21"/>
        <v>-9281.746708741015</v>
      </c>
      <c r="N203" s="45">
        <f t="shared" si="22"/>
        <v>-12943.277752263612</v>
      </c>
      <c r="O203" s="45">
        <f t="shared" si="23"/>
        <v>-12958.200000000073</v>
      </c>
    </row>
    <row r="204" spans="7:15">
      <c r="G204" s="31">
        <f>Sheet1!A202</f>
        <v>45846</v>
      </c>
      <c r="H204" s="32">
        <f>Sheet1!D202</f>
        <v>-0.30000000000001137</v>
      </c>
      <c r="I204" s="32">
        <f>Sheet1!E202</f>
        <v>1.9999999999999574</v>
      </c>
      <c r="J204" s="44">
        <f t="shared" si="18"/>
        <v>5.6342019963827135E-3</v>
      </c>
      <c r="K204" s="44">
        <f t="shared" si="19"/>
        <v>-0.14750184366519686</v>
      </c>
      <c r="L204" s="45">
        <f t="shared" si="20"/>
        <v>845.13029945740709</v>
      </c>
      <c r="M204" s="45">
        <f t="shared" si="21"/>
        <v>-5628.7279003638514</v>
      </c>
      <c r="N204" s="45">
        <f t="shared" si="22"/>
        <v>-4783.5976009064443</v>
      </c>
      <c r="O204" s="45">
        <f t="shared" si="23"/>
        <v>-4788.8999999998487</v>
      </c>
    </row>
    <row r="205" spans="7:15">
      <c r="G205" s="31">
        <f>Sheet1!A203</f>
        <v>45847</v>
      </c>
      <c r="H205" s="32">
        <f>Sheet1!D203</f>
        <v>-4.7999999999999599</v>
      </c>
      <c r="I205" s="32">
        <f>Sheet1!E203</f>
        <v>-6.7999999999999616</v>
      </c>
      <c r="J205" s="44">
        <f t="shared" si="18"/>
        <v>9.0195711073919244E-2</v>
      </c>
      <c r="K205" s="44">
        <f t="shared" si="19"/>
        <v>0.50357308723028515</v>
      </c>
      <c r="L205" s="45">
        <f t="shared" si="20"/>
        <v>13529.356661087886</v>
      </c>
      <c r="M205" s="45">
        <f t="shared" si="21"/>
        <v>19216.545471792375</v>
      </c>
      <c r="N205" s="45">
        <f t="shared" si="22"/>
        <v>32745.902132880263</v>
      </c>
      <c r="O205" s="45">
        <f t="shared" si="23"/>
        <v>32677.199999999775</v>
      </c>
    </row>
    <row r="206" spans="7:15">
      <c r="G206" s="31">
        <f>Sheet1!A204</f>
        <v>45848</v>
      </c>
      <c r="H206" s="32">
        <f>Sheet1!D204</f>
        <v>2.8000000000000025</v>
      </c>
      <c r="I206" s="32">
        <f>Sheet1!E204</f>
        <v>1.7999999999999794</v>
      </c>
      <c r="J206" s="44">
        <f t="shared" si="18"/>
        <v>-5.2566403870680047E-2</v>
      </c>
      <c r="K206" s="44">
        <f t="shared" si="19"/>
        <v>-0.13276409336881048</v>
      </c>
      <c r="L206" s="45">
        <f t="shared" si="20"/>
        <v>-7884.9605806020063</v>
      </c>
      <c r="M206" s="45">
        <f t="shared" si="21"/>
        <v>-5066.3295992947587</v>
      </c>
      <c r="N206" s="45">
        <f t="shared" si="22"/>
        <v>-12951.290179896765</v>
      </c>
      <c r="O206" s="45">
        <f t="shared" si="23"/>
        <v>-12958.199999999946</v>
      </c>
    </row>
    <row r="207" spans="7:15">
      <c r="G207" s="31">
        <f>Sheet1!A205</f>
        <v>45849</v>
      </c>
      <c r="H207" s="32">
        <f>Sheet1!D205</f>
        <v>1.399999999999979</v>
      </c>
      <c r="I207" s="32">
        <f>Sheet1!E205</f>
        <v>5.9999999999999609</v>
      </c>
      <c r="J207" s="44">
        <f t="shared" si="18"/>
        <v>-2.6287600967669605E-2</v>
      </c>
      <c r="K207" s="44">
        <f t="shared" si="19"/>
        <v>-0.44167659298679712</v>
      </c>
      <c r="L207" s="45">
        <f t="shared" si="20"/>
        <v>-3943.1401451504412</v>
      </c>
      <c r="M207" s="45">
        <f t="shared" si="21"/>
        <v>-16854.551103275633</v>
      </c>
      <c r="N207" s="45">
        <f t="shared" si="22"/>
        <v>-20797.691248426076</v>
      </c>
      <c r="O207" s="45">
        <f t="shared" si="23"/>
        <v>-20845.799999999832</v>
      </c>
    </row>
    <row r="208" spans="7:15">
      <c r="G208" s="31">
        <f>Sheet1!A206</f>
        <v>45852</v>
      </c>
      <c r="H208" s="32">
        <f>Sheet1!D206</f>
        <v>1.399999999999979</v>
      </c>
      <c r="I208" s="32">
        <f>Sheet1!E206</f>
        <v>2.4000000000000021</v>
      </c>
      <c r="J208" s="44">
        <f t="shared" si="18"/>
        <v>-2.6287600967669605E-2</v>
      </c>
      <c r="K208" s="44">
        <f t="shared" si="19"/>
        <v>-0.17696905487788814</v>
      </c>
      <c r="L208" s="45">
        <f t="shared" si="20"/>
        <v>-3943.1401451504412</v>
      </c>
      <c r="M208" s="45">
        <f t="shared" si="21"/>
        <v>-6753.2081765241237</v>
      </c>
      <c r="N208" s="45">
        <f t="shared" si="22"/>
        <v>-10696.348321674564</v>
      </c>
      <c r="O208" s="45">
        <f t="shared" si="23"/>
        <v>-10704.599999999946</v>
      </c>
    </row>
    <row r="209" spans="7:15">
      <c r="G209" s="31">
        <f>Sheet1!A207</f>
        <v>45853</v>
      </c>
      <c r="H209" s="32">
        <f>Sheet1!D207</f>
        <v>4.1000000000000369</v>
      </c>
      <c r="I209" s="32">
        <f>Sheet1!E207</f>
        <v>4.8000000000000043</v>
      </c>
      <c r="J209" s="44">
        <f t="shared" si="18"/>
        <v>-7.6960271564558189E-2</v>
      </c>
      <c r="K209" s="44">
        <f t="shared" si="19"/>
        <v>-0.35354021951155223</v>
      </c>
      <c r="L209" s="45">
        <f t="shared" si="20"/>
        <v>-11544.040734683729</v>
      </c>
      <c r="M209" s="45">
        <f t="shared" si="21"/>
        <v>-13491.232706096484</v>
      </c>
      <c r="N209" s="45">
        <f t="shared" si="22"/>
        <v>-25035.273440780213</v>
      </c>
      <c r="O209" s="45">
        <f t="shared" si="23"/>
        <v>-25071.300000000112</v>
      </c>
    </row>
    <row r="210" spans="7:15">
      <c r="G210" s="31">
        <f>Sheet1!A208</f>
        <v>45854</v>
      </c>
      <c r="H210" s="32">
        <f>Sheet1!D208</f>
        <v>-4.8000000000000043</v>
      </c>
      <c r="I210" s="32">
        <f>Sheet1!E208</f>
        <v>-2.5999999999999801</v>
      </c>
      <c r="J210" s="44">
        <f t="shared" si="18"/>
        <v>9.0195711073920076E-2</v>
      </c>
      <c r="K210" s="44">
        <f t="shared" si="19"/>
        <v>0.19216548420581051</v>
      </c>
      <c r="L210" s="45">
        <f t="shared" si="20"/>
        <v>13529.35666108801</v>
      </c>
      <c r="M210" s="45">
        <f t="shared" si="21"/>
        <v>7333.1098483848291</v>
      </c>
      <c r="N210" s="45">
        <f t="shared" si="22"/>
        <v>20862.466509472841</v>
      </c>
      <c r="O210" s="45">
        <f t="shared" si="23"/>
        <v>20845.799999999952</v>
      </c>
    </row>
    <row r="211" spans="7:15">
      <c r="G211" s="31">
        <f>Sheet1!A209</f>
        <v>45855</v>
      </c>
      <c r="H211" s="32">
        <f>Sheet1!D209</f>
        <v>1.2000000000000011</v>
      </c>
      <c r="I211" s="32">
        <f>Sheet1!E209</f>
        <v>-0.39999999999995595</v>
      </c>
      <c r="J211" s="44">
        <f t="shared" si="18"/>
        <v>-2.2532768057880018E-2</v>
      </c>
      <c r="K211" s="44">
        <f t="shared" si="19"/>
        <v>2.9533526253388745E-2</v>
      </c>
      <c r="L211" s="45">
        <f t="shared" si="20"/>
        <v>-3379.9152086820027</v>
      </c>
      <c r="M211" s="45">
        <f t="shared" si="21"/>
        <v>1127.0108839853167</v>
      </c>
      <c r="N211" s="45">
        <f t="shared" si="22"/>
        <v>-2252.9043246966858</v>
      </c>
      <c r="O211" s="45">
        <f t="shared" si="23"/>
        <v>-2253.6000000001259</v>
      </c>
    </row>
    <row r="212" spans="7:15">
      <c r="G212" s="31">
        <f>Sheet1!A210</f>
        <v>45856</v>
      </c>
      <c r="H212" s="32">
        <f>Sheet1!D210</f>
        <v>-3.5000000000000142</v>
      </c>
      <c r="I212" s="32">
        <f>Sheet1!E210</f>
        <v>-3.5000000000000142</v>
      </c>
      <c r="J212" s="44">
        <f t="shared" si="18"/>
        <v>6.5757493952062762E-2</v>
      </c>
      <c r="K212" s="44">
        <f t="shared" si="19"/>
        <v>0.25879310377532605</v>
      </c>
      <c r="L212" s="45">
        <f t="shared" si="20"/>
        <v>9863.6240928094139</v>
      </c>
      <c r="M212" s="45">
        <f t="shared" si="21"/>
        <v>9875.6458051353748</v>
      </c>
      <c r="N212" s="45">
        <f t="shared" si="22"/>
        <v>19739.269897944789</v>
      </c>
      <c r="O212" s="45">
        <f t="shared" si="23"/>
        <v>19719.000000000076</v>
      </c>
    </row>
    <row r="213" spans="7:15">
      <c r="G213" s="31">
        <f>Sheet1!A211</f>
        <v>45859</v>
      </c>
      <c r="H213" s="32">
        <f>Sheet1!D211</f>
        <v>-0.8999999999999897</v>
      </c>
      <c r="I213" s="32">
        <f>Sheet1!E211</f>
        <v>-3.900000000000059</v>
      </c>
      <c r="J213" s="44">
        <f t="shared" si="18"/>
        <v>1.6903817967442305E-2</v>
      </c>
      <c r="K213" s="44">
        <f t="shared" si="19"/>
        <v>0.28842333946308135</v>
      </c>
      <c r="L213" s="45">
        <f t="shared" si="20"/>
        <v>2535.5726951163456</v>
      </c>
      <c r="M213" s="45">
        <f t="shared" si="21"/>
        <v>11006.347158866161</v>
      </c>
      <c r="N213" s="45">
        <f t="shared" si="22"/>
        <v>13541.919853982507</v>
      </c>
      <c r="O213" s="45">
        <f t="shared" si="23"/>
        <v>13521.600000000137</v>
      </c>
    </row>
    <row r="214" spans="7:15">
      <c r="G214" s="31">
        <f>Sheet1!A212</f>
        <v>45860</v>
      </c>
      <c r="H214" s="32">
        <f>Sheet1!D212</f>
        <v>-2.8000000000000025</v>
      </c>
      <c r="I214" s="32">
        <f>Sheet1!E212</f>
        <v>-3.2999999999999474</v>
      </c>
      <c r="J214" s="44">
        <f t="shared" si="18"/>
        <v>5.2601596129320048E-2</v>
      </c>
      <c r="K214" s="44">
        <f t="shared" si="19"/>
        <v>0.2439821306214891</v>
      </c>
      <c r="L214" s="45">
        <f t="shared" si="20"/>
        <v>7890.2394193980072</v>
      </c>
      <c r="M214" s="45">
        <f t="shared" si="21"/>
        <v>9310.4532912589366</v>
      </c>
      <c r="N214" s="45">
        <f t="shared" si="22"/>
        <v>17200.692710656942</v>
      </c>
      <c r="O214" s="45">
        <f t="shared" si="23"/>
        <v>17183.699999999855</v>
      </c>
    </row>
    <row r="215" spans="7:15">
      <c r="G215" s="31">
        <f>Sheet1!A213</f>
        <v>45861</v>
      </c>
      <c r="H215" s="32">
        <f>Sheet1!D213</f>
        <v>4.6999999999999709</v>
      </c>
      <c r="I215" s="32">
        <f>Sheet1!E213</f>
        <v>3.6999999999999922</v>
      </c>
      <c r="J215" s="44">
        <f t="shared" si="18"/>
        <v>-8.8216421110116947E-2</v>
      </c>
      <c r="K215" s="44">
        <f t="shared" si="19"/>
        <v>-0.27266115994414641</v>
      </c>
      <c r="L215" s="45">
        <f t="shared" si="20"/>
        <v>-13232.463166517544</v>
      </c>
      <c r="M215" s="45">
        <f t="shared" si="21"/>
        <v>-10404.856238995671</v>
      </c>
      <c r="N215" s="45">
        <f t="shared" si="22"/>
        <v>-23637.319405513215</v>
      </c>
      <c r="O215" s="45">
        <f t="shared" si="23"/>
        <v>-23662.799999999894</v>
      </c>
    </row>
    <row r="216" spans="7:15">
      <c r="G216" s="31">
        <f>Sheet1!A214</f>
        <v>45862</v>
      </c>
      <c r="H216" s="32">
        <f>Sheet1!D214</f>
        <v>3.6000000000000032</v>
      </c>
      <c r="I216" s="32">
        <f>Sheet1!E214</f>
        <v>1.499999999999968</v>
      </c>
      <c r="J216" s="44">
        <f t="shared" si="18"/>
        <v>-6.7578912520920062E-2</v>
      </c>
      <c r="K216" s="44">
        <f t="shared" si="19"/>
        <v>-0.11065228706167264</v>
      </c>
      <c r="L216" s="45">
        <f t="shared" si="20"/>
        <v>-10136.836878138009</v>
      </c>
      <c r="M216" s="45">
        <f t="shared" si="21"/>
        <v>-4222.5344439546434</v>
      </c>
      <c r="N216" s="45">
        <f t="shared" si="22"/>
        <v>-14359.371322092651</v>
      </c>
      <c r="O216" s="45">
        <f t="shared" si="23"/>
        <v>-14366.699999999917</v>
      </c>
    </row>
    <row r="217" spans="7:15">
      <c r="G217" s="31">
        <f>Sheet1!A215</f>
        <v>45863</v>
      </c>
      <c r="H217" s="32">
        <f>Sheet1!D215</f>
        <v>0.80000000000000071</v>
      </c>
      <c r="I217" s="32">
        <f>Sheet1!E215</f>
        <v>-0.80000000000000071</v>
      </c>
      <c r="J217" s="44">
        <f t="shared" si="18"/>
        <v>-1.5022563581280013E-2</v>
      </c>
      <c r="K217" s="44">
        <f t="shared" si="19"/>
        <v>5.9078105013568055E-2</v>
      </c>
      <c r="L217" s="45">
        <f t="shared" si="20"/>
        <v>-2253.384537192002</v>
      </c>
      <c r="M217" s="45">
        <f t="shared" si="21"/>
        <v>2254.4435359417666</v>
      </c>
      <c r="N217" s="45">
        <f t="shared" si="22"/>
        <v>1.0589987497646689</v>
      </c>
      <c r="O217" s="45">
        <f t="shared" si="23"/>
        <v>9.0949470177292824E-13</v>
      </c>
    </row>
    <row r="218" spans="7:15">
      <c r="G218" s="31">
        <f>Sheet1!A216</f>
        <v>45866</v>
      </c>
      <c r="H218" s="32">
        <f>Sheet1!D216</f>
        <v>0.30000000000001137</v>
      </c>
      <c r="I218" s="32">
        <f>Sheet1!E216</f>
        <v>2.2000000000000242</v>
      </c>
      <c r="J218" s="44">
        <f t="shared" si="18"/>
        <v>-5.6337980036177135E-3</v>
      </c>
      <c r="K218" s="44">
        <f t="shared" si="19"/>
        <v>-0.16223683083489379</v>
      </c>
      <c r="L218" s="45">
        <f t="shared" si="20"/>
        <v>-845.06970054265707</v>
      </c>
      <c r="M218" s="45">
        <f t="shared" si="21"/>
        <v>-6191.0207594404728</v>
      </c>
      <c r="N218" s="45">
        <f t="shared" si="22"/>
        <v>-7036.0904599831301</v>
      </c>
      <c r="O218" s="45">
        <f t="shared" si="23"/>
        <v>-7042.5000000001</v>
      </c>
    </row>
    <row r="219" spans="7:15">
      <c r="G219" s="31">
        <f>Sheet1!A217</f>
        <v>45867</v>
      </c>
      <c r="H219" s="32">
        <f>Sheet1!D217</f>
        <v>-5.7999999999999829</v>
      </c>
      <c r="I219" s="32">
        <f>Sheet1!E217</f>
        <v>-9.1000000000000192</v>
      </c>
      <c r="J219" s="44">
        <f t="shared" si="18"/>
        <v>0.10899950175896966</v>
      </c>
      <c r="K219" s="44">
        <f t="shared" si="19"/>
        <v>0.67462218152119846</v>
      </c>
      <c r="L219" s="45">
        <f t="shared" si="20"/>
        <v>16349.925263845451</v>
      </c>
      <c r="M219" s="45">
        <f t="shared" si="21"/>
        <v>25743.845642714925</v>
      </c>
      <c r="N219" s="45">
        <f t="shared" si="22"/>
        <v>42093.770906560378</v>
      </c>
      <c r="O219" s="45">
        <f t="shared" si="23"/>
        <v>41973.3</v>
      </c>
    </row>
    <row r="220" spans="7:15">
      <c r="G220" s="31">
        <f>Sheet1!A218</f>
        <v>45868</v>
      </c>
      <c r="H220" s="32">
        <f>Sheet1!D218</f>
        <v>7.2999999999999954</v>
      </c>
      <c r="I220" s="32">
        <f>Sheet1!E218</f>
        <v>5.1000000000000156</v>
      </c>
      <c r="J220" s="44">
        <f t="shared" si="18"/>
        <v>-0.1369743956975174</v>
      </c>
      <c r="K220" s="44">
        <f t="shared" si="19"/>
        <v>-0.37558363843296416</v>
      </c>
      <c r="L220" s="45">
        <f t="shared" si="20"/>
        <v>-20546.159354627609</v>
      </c>
      <c r="M220" s="45">
        <f t="shared" si="21"/>
        <v>-14332.418172116768</v>
      </c>
      <c r="N220" s="45">
        <f t="shared" si="22"/>
        <v>-34878.577526744375</v>
      </c>
      <c r="O220" s="45">
        <f t="shared" si="23"/>
        <v>-34930.800000000025</v>
      </c>
    </row>
    <row r="221" spans="7:15">
      <c r="G221" s="31">
        <f>Sheet1!A219</f>
        <v>45869</v>
      </c>
      <c r="H221" s="32">
        <f>Sheet1!D219</f>
        <v>1.5000000000000124</v>
      </c>
      <c r="I221" s="32">
        <f>Sheet1!E219</f>
        <v>0.40000000000004476</v>
      </c>
      <c r="J221" s="44">
        <f t="shared" si="18"/>
        <v>-2.8164950090437731E-2</v>
      </c>
      <c r="K221" s="44">
        <f t="shared" si="19"/>
        <v>-2.9522473746611301E-2</v>
      </c>
      <c r="L221" s="45">
        <f t="shared" si="20"/>
        <v>-4224.7425135656595</v>
      </c>
      <c r="M221" s="45">
        <f t="shared" si="21"/>
        <v>-1126.5891160146848</v>
      </c>
      <c r="N221" s="45">
        <f t="shared" si="22"/>
        <v>-5351.3316295803443</v>
      </c>
      <c r="O221" s="45">
        <f t="shared" si="23"/>
        <v>-5352.3000000001593</v>
      </c>
    </row>
    <row r="222" spans="7:15">
      <c r="G222" s="31">
        <f>Sheet1!A220</f>
        <v>45870</v>
      </c>
      <c r="H222" s="32">
        <f>Sheet1!D220</f>
        <v>-27.400000000000002</v>
      </c>
      <c r="I222" s="32">
        <f>Sheet1!E220</f>
        <v>-15.800000000000036</v>
      </c>
      <c r="J222" s="44">
        <f t="shared" si="18"/>
        <v>0.51625700893473003</v>
      </c>
      <c r="K222" s="44">
        <f t="shared" si="19"/>
        <v>1.1749783368548707</v>
      </c>
      <c r="L222" s="45">
        <f t="shared" si="20"/>
        <v>77438.551340209509</v>
      </c>
      <c r="M222" s="45">
        <f t="shared" si="21"/>
        <v>44837.631738284625</v>
      </c>
      <c r="N222" s="45">
        <f t="shared" si="22"/>
        <v>122276.18307849413</v>
      </c>
      <c r="O222" s="45">
        <f t="shared" si="23"/>
        <v>121694.40000000008</v>
      </c>
    </row>
    <row r="223" spans="7:15">
      <c r="G223" s="31">
        <f>Sheet1!A221</f>
        <v>45873</v>
      </c>
      <c r="H223" s="32">
        <f>Sheet1!D221</f>
        <v>-0.80000000000000071</v>
      </c>
      <c r="I223" s="32">
        <f>Sheet1!E221</f>
        <v>-2.4000000000000021</v>
      </c>
      <c r="J223" s="44">
        <f t="shared" si="18"/>
        <v>1.5025436418720013E-2</v>
      </c>
      <c r="K223" s="44">
        <f t="shared" si="19"/>
        <v>0.17736694512211212</v>
      </c>
      <c r="L223" s="45">
        <f t="shared" si="20"/>
        <v>2253.8154628080019</v>
      </c>
      <c r="M223" s="45">
        <f t="shared" si="21"/>
        <v>6768.3918234758848</v>
      </c>
      <c r="N223" s="45">
        <f t="shared" si="22"/>
        <v>9022.2072862838868</v>
      </c>
      <c r="O223" s="45">
        <f t="shared" si="23"/>
        <v>9014.4000000000069</v>
      </c>
    </row>
    <row r="224" spans="7:15">
      <c r="G224" s="31">
        <f>Sheet1!A222</f>
        <v>45874</v>
      </c>
      <c r="H224" s="32">
        <f>Sheet1!D222</f>
        <v>4.8999999999999932</v>
      </c>
      <c r="I224" s="32">
        <f>Sheet1!E222</f>
        <v>1.7999999999999794</v>
      </c>
      <c r="J224" s="44">
        <f t="shared" si="18"/>
        <v>-9.1968111853957368E-2</v>
      </c>
      <c r="K224" s="44">
        <f t="shared" si="19"/>
        <v>-0.13276409336881048</v>
      </c>
      <c r="L224" s="45">
        <f t="shared" si="20"/>
        <v>-13795.216778093605</v>
      </c>
      <c r="M224" s="45">
        <f t="shared" si="21"/>
        <v>-5066.3295992947587</v>
      </c>
      <c r="N224" s="45">
        <f t="shared" si="22"/>
        <v>-18861.546377388364</v>
      </c>
      <c r="O224" s="45">
        <f t="shared" si="23"/>
        <v>-18873.899999999918</v>
      </c>
    </row>
    <row r="225" spans="7:15">
      <c r="G225" s="31">
        <f>Sheet1!A223</f>
        <v>45875</v>
      </c>
      <c r="H225" s="32">
        <f>Sheet1!D223</f>
        <v>-1.0000000000000231</v>
      </c>
      <c r="I225" s="32">
        <f>Sheet1!E223</f>
        <v>1.7000000000000348</v>
      </c>
      <c r="J225" s="44">
        <f t="shared" si="18"/>
        <v>1.8782244404250432E-2</v>
      </c>
      <c r="K225" s="44">
        <f t="shared" si="19"/>
        <v>-0.12539418204810954</v>
      </c>
      <c r="L225" s="45">
        <f t="shared" si="20"/>
        <v>2817.3366606375644</v>
      </c>
      <c r="M225" s="45">
        <f t="shared" si="21"/>
        <v>-4785.0909080130659</v>
      </c>
      <c r="N225" s="45">
        <f t="shared" si="22"/>
        <v>-1967.7542473755016</v>
      </c>
      <c r="O225" s="45">
        <f t="shared" si="23"/>
        <v>-1971.9000000000337</v>
      </c>
    </row>
    <row r="226" spans="7:15">
      <c r="G226" s="31">
        <f>Sheet1!A224</f>
        <v>45876</v>
      </c>
      <c r="H226" s="32">
        <f>Sheet1!D224</f>
        <v>1.5000000000000124</v>
      </c>
      <c r="I226" s="32">
        <f>Sheet1!E224</f>
        <v>2.2000000000000242</v>
      </c>
      <c r="J226" s="44">
        <f t="shared" si="18"/>
        <v>-2.8164950090437731E-2</v>
      </c>
      <c r="K226" s="44">
        <f t="shared" si="19"/>
        <v>-0.16223683083489379</v>
      </c>
      <c r="L226" s="45">
        <f t="shared" si="20"/>
        <v>-4224.7425135656595</v>
      </c>
      <c r="M226" s="45">
        <f t="shared" si="21"/>
        <v>-6191.0207594404728</v>
      </c>
      <c r="N226" s="45">
        <f t="shared" si="22"/>
        <v>-10415.763273006132</v>
      </c>
      <c r="O226" s="45">
        <f t="shared" si="23"/>
        <v>-10422.900000000101</v>
      </c>
    </row>
    <row r="227" spans="7:15">
      <c r="G227" s="31">
        <f>Sheet1!A225</f>
        <v>45877</v>
      </c>
      <c r="H227" s="32">
        <f>Sheet1!D225</f>
        <v>3.3999999999999808</v>
      </c>
      <c r="I227" s="32">
        <f>Sheet1!E225</f>
        <v>3.2999999999999474</v>
      </c>
      <c r="J227" s="44">
        <f t="shared" si="18"/>
        <v>-6.3826054686869638E-2</v>
      </c>
      <c r="K227" s="44">
        <f t="shared" si="19"/>
        <v>-0.24322986937850311</v>
      </c>
      <c r="L227" s="45">
        <f t="shared" si="20"/>
        <v>-9573.9082030304453</v>
      </c>
      <c r="M227" s="45">
        <f t="shared" si="21"/>
        <v>-9281.746708740764</v>
      </c>
      <c r="N227" s="45">
        <f t="shared" si="22"/>
        <v>-18855.654911771209</v>
      </c>
      <c r="O227" s="45">
        <f t="shared" si="23"/>
        <v>-18873.899999999794</v>
      </c>
    </row>
    <row r="228" spans="7:15">
      <c r="G228" s="31">
        <f>Sheet1!A226</f>
        <v>45880</v>
      </c>
      <c r="H228" s="32">
        <f>Sheet1!D226</f>
        <v>0.50000000000003375</v>
      </c>
      <c r="I228" s="32">
        <f>Sheet1!E226</f>
        <v>0.30000000000001137</v>
      </c>
      <c r="J228" s="44">
        <f t="shared" si="18"/>
        <v>-9.389438898938134E-3</v>
      </c>
      <c r="K228" s="44">
        <f t="shared" si="19"/>
        <v>-2.2142891482467838E-2</v>
      </c>
      <c r="L228" s="45">
        <f t="shared" si="20"/>
        <v>-1408.41583484072</v>
      </c>
      <c r="M228" s="45">
        <f t="shared" si="21"/>
        <v>-844.98137775822124</v>
      </c>
      <c r="N228" s="45">
        <f t="shared" si="22"/>
        <v>-2253.3972125989412</v>
      </c>
      <c r="O228" s="45">
        <f t="shared" si="23"/>
        <v>-2253.6000000001268</v>
      </c>
    </row>
    <row r="229" spans="7:15">
      <c r="G229" s="31">
        <f>Sheet1!A227</f>
        <v>45881</v>
      </c>
      <c r="H229" s="32">
        <f>Sheet1!D227</f>
        <v>-3.6999999999999922</v>
      </c>
      <c r="I229" s="32">
        <f>Sheet1!E227</f>
        <v>0.40000000000004476</v>
      </c>
      <c r="J229" s="44">
        <f t="shared" si="18"/>
        <v>6.9516725894182355E-2</v>
      </c>
      <c r="K229" s="44">
        <f t="shared" si="19"/>
        <v>-2.9522473746611301E-2</v>
      </c>
      <c r="L229" s="45">
        <f t="shared" si="20"/>
        <v>10427.508884127354</v>
      </c>
      <c r="M229" s="45">
        <f t="shared" si="21"/>
        <v>-1126.5891160146848</v>
      </c>
      <c r="N229" s="45">
        <f t="shared" si="22"/>
        <v>9300.919768112668</v>
      </c>
      <c r="O229" s="45">
        <f t="shared" si="23"/>
        <v>9296.0999999998476</v>
      </c>
    </row>
    <row r="230" spans="7:15">
      <c r="G230" s="31">
        <f>Sheet1!A228</f>
        <v>45882</v>
      </c>
      <c r="H230" s="32">
        <f>Sheet1!D228</f>
        <v>-5.600000000000005</v>
      </c>
      <c r="I230" s="32">
        <f>Sheet1!E228</f>
        <v>-5.600000000000005</v>
      </c>
      <c r="J230" s="44">
        <f t="shared" si="18"/>
        <v>0.1052383845172801</v>
      </c>
      <c r="K230" s="44">
        <f t="shared" si="19"/>
        <v>0.41447514566483229</v>
      </c>
      <c r="L230" s="45">
        <f t="shared" si="20"/>
        <v>15785.757677592015</v>
      </c>
      <c r="M230" s="45">
        <f t="shared" si="21"/>
        <v>15816.533261146471</v>
      </c>
      <c r="N230" s="45">
        <f t="shared" si="22"/>
        <v>31602.290938738486</v>
      </c>
      <c r="O230" s="45">
        <f t="shared" si="23"/>
        <v>31550.400000000023</v>
      </c>
    </row>
    <row r="231" spans="7:15">
      <c r="G231" s="31">
        <f>Sheet1!A229</f>
        <v>45883</v>
      </c>
      <c r="H231" s="32">
        <f>Sheet1!D229</f>
        <v>5.699999999999994</v>
      </c>
      <c r="I231" s="32">
        <f>Sheet1!E229</f>
        <v>5.0999999999999268</v>
      </c>
      <c r="J231" s="44">
        <f t="shared" si="18"/>
        <v>-0.10697307930591739</v>
      </c>
      <c r="K231" s="44">
        <f t="shared" si="19"/>
        <v>-0.37558363843295756</v>
      </c>
      <c r="L231" s="45">
        <f t="shared" si="20"/>
        <v>-16045.961895887607</v>
      </c>
      <c r="M231" s="45">
        <f t="shared" si="21"/>
        <v>-14332.418172116517</v>
      </c>
      <c r="N231" s="45">
        <f t="shared" si="22"/>
        <v>-30378.380068004124</v>
      </c>
      <c r="O231" s="45">
        <f t="shared" si="23"/>
        <v>-30423.599999999773</v>
      </c>
    </row>
    <row r="232" spans="7:15">
      <c r="G232" s="31">
        <f>Sheet1!A230</f>
        <v>45884</v>
      </c>
      <c r="H232" s="32">
        <f>Sheet1!D230</f>
        <v>1.8999999999999684</v>
      </c>
      <c r="I232" s="32">
        <f>Sheet1!E230</f>
        <v>3.3000000000000362</v>
      </c>
      <c r="J232" s="44">
        <f t="shared" si="18"/>
        <v>-3.5673897700656911E-2</v>
      </c>
      <c r="K232" s="44">
        <f t="shared" si="19"/>
        <v>-0.24322986937850968</v>
      </c>
      <c r="L232" s="45">
        <f t="shared" si="20"/>
        <v>-5351.084655098537</v>
      </c>
      <c r="M232" s="45">
        <f t="shared" si="21"/>
        <v>-9281.746708741015</v>
      </c>
      <c r="N232" s="45">
        <f t="shared" si="22"/>
        <v>-14632.831363839552</v>
      </c>
      <c r="O232" s="45">
        <f t="shared" si="23"/>
        <v>-14648.400000000012</v>
      </c>
    </row>
    <row r="233" spans="7:15">
      <c r="G233" s="31">
        <f>Sheet1!A231</f>
        <v>45887</v>
      </c>
      <c r="H233" s="32">
        <f>Sheet1!D231</f>
        <v>1.3000000000000345</v>
      </c>
      <c r="I233" s="32">
        <f>Sheet1!E231</f>
        <v>1.499999999999968</v>
      </c>
      <c r="J233" s="44">
        <f t="shared" si="18"/>
        <v>-2.4410206956818146E-2</v>
      </c>
      <c r="K233" s="44">
        <f t="shared" si="19"/>
        <v>-0.11065228706167264</v>
      </c>
      <c r="L233" s="45">
        <f t="shared" si="20"/>
        <v>-3661.5310435227216</v>
      </c>
      <c r="M233" s="45">
        <f t="shared" si="21"/>
        <v>-4222.5344439546434</v>
      </c>
      <c r="N233" s="45">
        <f t="shared" si="22"/>
        <v>-7884.0654874773645</v>
      </c>
      <c r="O233" s="45">
        <f t="shared" si="23"/>
        <v>-7887.6000000000058</v>
      </c>
    </row>
    <row r="234" spans="7:15">
      <c r="G234" s="31">
        <f>Sheet1!A232</f>
        <v>45888</v>
      </c>
      <c r="H234" s="32">
        <f>Sheet1!D232</f>
        <v>-1.6000000000000014</v>
      </c>
      <c r="I234" s="32">
        <f>Sheet1!E232</f>
        <v>-2.6999999999999247</v>
      </c>
      <c r="J234" s="44">
        <f t="shared" si="18"/>
        <v>3.0053745674880027E-2</v>
      </c>
      <c r="K234" s="44">
        <f t="shared" si="19"/>
        <v>0.19956578992016741</v>
      </c>
      <c r="L234" s="45">
        <f t="shared" si="20"/>
        <v>4508.0618512320043</v>
      </c>
      <c r="M234" s="45">
        <f t="shared" si="21"/>
        <v>7615.5084015864468</v>
      </c>
      <c r="N234" s="45">
        <f t="shared" si="22"/>
        <v>12123.570252818452</v>
      </c>
      <c r="O234" s="45">
        <f t="shared" si="23"/>
        <v>12113.099999999791</v>
      </c>
    </row>
    <row r="235" spans="7:15">
      <c r="G235" s="31">
        <f>Sheet1!A233</f>
        <v>45889</v>
      </c>
      <c r="H235" s="32">
        <f>Sheet1!D233</f>
        <v>0</v>
      </c>
      <c r="I235" s="32">
        <f>Sheet1!E233</f>
        <v>-1.5000000000000568</v>
      </c>
      <c r="J235" s="44">
        <f t="shared" si="18"/>
        <v>0</v>
      </c>
      <c r="K235" s="44">
        <f t="shared" si="19"/>
        <v>0.11080771293832921</v>
      </c>
      <c r="L235" s="45">
        <f t="shared" si="20"/>
        <v>0</v>
      </c>
      <c r="M235" s="45">
        <f t="shared" si="21"/>
        <v>4228.4655560454257</v>
      </c>
      <c r="N235" s="45">
        <f t="shared" si="22"/>
        <v>4228.4655560454257</v>
      </c>
      <c r="O235" s="45">
        <f t="shared" si="23"/>
        <v>4225.5000000001601</v>
      </c>
    </row>
    <row r="236" spans="7:15">
      <c r="G236" s="31">
        <f>Sheet1!A234</f>
        <v>45890</v>
      </c>
      <c r="H236" s="32">
        <f>Sheet1!D234</f>
        <v>4.4999999999999929</v>
      </c>
      <c r="I236" s="32">
        <f>Sheet1!E234</f>
        <v>3.6999999999999922</v>
      </c>
      <c r="J236" s="44">
        <f t="shared" si="18"/>
        <v>-8.4464550813937361E-2</v>
      </c>
      <c r="K236" s="44">
        <f t="shared" si="19"/>
        <v>-0.27266115994414641</v>
      </c>
      <c r="L236" s="45">
        <f t="shared" si="20"/>
        <v>-12669.682622090604</v>
      </c>
      <c r="M236" s="45">
        <f t="shared" si="21"/>
        <v>-10404.856238995671</v>
      </c>
      <c r="N236" s="45">
        <f t="shared" si="22"/>
        <v>-23074.538861086276</v>
      </c>
      <c r="O236" s="45">
        <f t="shared" si="23"/>
        <v>-23099.399999999954</v>
      </c>
    </row>
    <row r="237" spans="7:15">
      <c r="G237" s="31">
        <f>Sheet1!A235</f>
        <v>45891</v>
      </c>
      <c r="H237" s="32">
        <f>Sheet1!D235</f>
        <v>-9.6999999999999975</v>
      </c>
      <c r="I237" s="32">
        <f>Sheet1!E235</f>
        <v>-7.3999999999999844</v>
      </c>
      <c r="J237" s="44">
        <f t="shared" si="18"/>
        <v>0.18237717599588243</v>
      </c>
      <c r="K237" s="44">
        <f t="shared" si="19"/>
        <v>0.54815936022341083</v>
      </c>
      <c r="L237" s="45">
        <f t="shared" si="20"/>
        <v>27356.576399382368</v>
      </c>
      <c r="M237" s="45">
        <f t="shared" si="21"/>
        <v>20917.975044017177</v>
      </c>
      <c r="N237" s="45">
        <f t="shared" si="22"/>
        <v>48274.551443399541</v>
      </c>
      <c r="O237" s="45">
        <f t="shared" si="23"/>
        <v>48170.699999999939</v>
      </c>
    </row>
    <row r="238" spans="7:15">
      <c r="G238" s="31">
        <f>Sheet1!A236</f>
        <v>45894</v>
      </c>
      <c r="H238" s="32">
        <f>Sheet1!D236</f>
        <v>2.8000000000000025</v>
      </c>
      <c r="I238" s="32">
        <f>Sheet1!E236</f>
        <v>2.0999999999999908</v>
      </c>
      <c r="J238" s="44">
        <f t="shared" si="18"/>
        <v>-5.2566403870680047E-2</v>
      </c>
      <c r="K238" s="44">
        <f t="shared" si="19"/>
        <v>-0.1548696826408823</v>
      </c>
      <c r="L238" s="45">
        <f t="shared" si="20"/>
        <v>-7884.9605806020063</v>
      </c>
      <c r="M238" s="45">
        <f t="shared" si="21"/>
        <v>-5909.8875101512522</v>
      </c>
      <c r="N238" s="45">
        <f t="shared" si="22"/>
        <v>-13794.848090753258</v>
      </c>
      <c r="O238" s="45">
        <f t="shared" si="23"/>
        <v>-13803.299999999979</v>
      </c>
    </row>
    <row r="239" spans="7:15">
      <c r="G239" s="31">
        <f>Sheet1!A237</f>
        <v>45895</v>
      </c>
      <c r="H239" s="32">
        <f>Sheet1!D237</f>
        <v>-4.4999999999999929</v>
      </c>
      <c r="I239" s="32">
        <f>Sheet1!E237</f>
        <v>-1.4000000000000234</v>
      </c>
      <c r="J239" s="44">
        <f t="shared" si="18"/>
        <v>8.4555449186062365E-2</v>
      </c>
      <c r="K239" s="44">
        <f t="shared" si="19"/>
        <v>0.10341569660405373</v>
      </c>
      <c r="L239" s="45">
        <f t="shared" si="20"/>
        <v>12683.317377909354</v>
      </c>
      <c r="M239" s="45">
        <f t="shared" si="21"/>
        <v>3946.3833288217193</v>
      </c>
      <c r="N239" s="45">
        <f t="shared" si="22"/>
        <v>16629.700706731073</v>
      </c>
      <c r="O239" s="45">
        <f t="shared" si="23"/>
        <v>16620.300000000043</v>
      </c>
    </row>
    <row r="240" spans="7:15">
      <c r="G240" s="31">
        <f>Sheet1!A238</f>
        <v>45896</v>
      </c>
      <c r="H240" s="32">
        <f>Sheet1!D238</f>
        <v>-6.899999999999995</v>
      </c>
      <c r="I240" s="32">
        <f>Sheet1!E238</f>
        <v>-2.6999999999999247</v>
      </c>
      <c r="J240" s="44">
        <f t="shared" si="18"/>
        <v>0.1296888560863424</v>
      </c>
      <c r="K240" s="44">
        <f t="shared" si="19"/>
        <v>0.19956578992016741</v>
      </c>
      <c r="L240" s="45">
        <f t="shared" si="20"/>
        <v>19453.328412951359</v>
      </c>
      <c r="M240" s="45">
        <f t="shared" si="21"/>
        <v>7615.5084015864468</v>
      </c>
      <c r="N240" s="45">
        <f t="shared" si="22"/>
        <v>27068.836814537804</v>
      </c>
      <c r="O240" s="45">
        <f t="shared" si="23"/>
        <v>27043.199999999768</v>
      </c>
    </row>
    <row r="241" spans="7:15">
      <c r="G241" s="31">
        <f>Sheet1!A239</f>
        <v>45897</v>
      </c>
      <c r="H241" s="32">
        <f>Sheet1!D239</f>
        <v>1.9999999999999574</v>
      </c>
      <c r="I241" s="32">
        <f>Sheet1!E239</f>
        <v>-3.0000000000000249</v>
      </c>
      <c r="J241" s="44">
        <f t="shared" si="18"/>
        <v>-3.7551022382999198E-2</v>
      </c>
      <c r="K241" s="44">
        <f t="shared" si="19"/>
        <v>0.22177085175330183</v>
      </c>
      <c r="L241" s="45">
        <f t="shared" si="20"/>
        <v>-5632.653357449879</v>
      </c>
      <c r="M241" s="45">
        <f t="shared" si="21"/>
        <v>8462.8622241811318</v>
      </c>
      <c r="N241" s="45">
        <f t="shared" si="22"/>
        <v>2830.2088667312528</v>
      </c>
      <c r="O241" s="45">
        <f t="shared" si="23"/>
        <v>2817.0000000001928</v>
      </c>
    </row>
    <row r="242" spans="7:15">
      <c r="G242" s="31">
        <f>Sheet1!A240</f>
        <v>45898</v>
      </c>
      <c r="H242" s="32">
        <f>Sheet1!D240</f>
        <v>-1.2999999999999901</v>
      </c>
      <c r="I242" s="32">
        <f>Sheet1!E240</f>
        <v>2.5000000000000355</v>
      </c>
      <c r="J242" s="44">
        <f t="shared" si="18"/>
        <v>2.4417793043182312E-2</v>
      </c>
      <c r="K242" s="44">
        <f t="shared" si="19"/>
        <v>-0.1843341307268776</v>
      </c>
      <c r="L242" s="45">
        <f t="shared" si="20"/>
        <v>3662.6689564773469</v>
      </c>
      <c r="M242" s="45">
        <f t="shared" si="21"/>
        <v>-7034.262344318804</v>
      </c>
      <c r="N242" s="45">
        <f t="shared" si="22"/>
        <v>-3371.5933878414571</v>
      </c>
      <c r="O242" s="45">
        <f t="shared" si="23"/>
        <v>-3380.4000000001292</v>
      </c>
    </row>
    <row r="243" spans="7:15">
      <c r="G243" s="31">
        <f>Sheet1!A241</f>
        <v>45901</v>
      </c>
      <c r="H243" s="32">
        <f>Sheet1!D241</f>
        <v>0</v>
      </c>
      <c r="I243" s="32">
        <f>Sheet1!E241</f>
        <v>0</v>
      </c>
      <c r="J243" s="44">
        <f t="shared" si="18"/>
        <v>0</v>
      </c>
      <c r="K243" s="44">
        <f t="shared" si="19"/>
        <v>0</v>
      </c>
      <c r="L243" s="45">
        <f t="shared" si="20"/>
        <v>0</v>
      </c>
      <c r="M243" s="45">
        <f t="shared" si="21"/>
        <v>0</v>
      </c>
      <c r="N243" s="45">
        <f t="shared" si="22"/>
        <v>0</v>
      </c>
      <c r="O243" s="45">
        <f t="shared" si="23"/>
        <v>0</v>
      </c>
    </row>
    <row r="244" spans="7:15">
      <c r="G244" s="31">
        <f>Sheet1!A242</f>
        <v>45902</v>
      </c>
      <c r="H244" s="32">
        <f>Sheet1!D242</f>
        <v>2.2000000000000242</v>
      </c>
      <c r="I244" s="32">
        <f>Sheet1!E242</f>
        <v>3.199999999999914</v>
      </c>
      <c r="J244" s="44">
        <f t="shared" si="18"/>
        <v>-4.1305137083430449E-2</v>
      </c>
      <c r="K244" s="44">
        <f t="shared" si="19"/>
        <v>-0.23587031978290565</v>
      </c>
      <c r="L244" s="45">
        <f t="shared" si="20"/>
        <v>-6195.7705625145672</v>
      </c>
      <c r="M244" s="45">
        <f t="shared" si="21"/>
        <v>-9000.9034249315246</v>
      </c>
      <c r="N244" s="45">
        <f t="shared" si="22"/>
        <v>-15196.673987446091</v>
      </c>
      <c r="O244" s="45">
        <f t="shared" si="23"/>
        <v>-15211.799999999825</v>
      </c>
    </row>
    <row r="245" spans="7:15">
      <c r="G245" s="31">
        <f>Sheet1!A243</f>
        <v>45903</v>
      </c>
      <c r="H245" s="32">
        <f>Sheet1!D243</f>
        <v>-2.2000000000000242</v>
      </c>
      <c r="I245" s="32">
        <f>Sheet1!E243</f>
        <v>-4.3999999999999595</v>
      </c>
      <c r="J245" s="44">
        <f t="shared" si="18"/>
        <v>4.132686291657045E-2</v>
      </c>
      <c r="K245" s="44">
        <f t="shared" si="19"/>
        <v>0.32547667666042895</v>
      </c>
      <c r="L245" s="45">
        <f t="shared" si="20"/>
        <v>6199.0294374855675</v>
      </c>
      <c r="M245" s="45">
        <f t="shared" si="21"/>
        <v>12420.316962238259</v>
      </c>
      <c r="N245" s="45">
        <f t="shared" si="22"/>
        <v>18619.346399723829</v>
      </c>
      <c r="O245" s="45">
        <f t="shared" si="23"/>
        <v>18592.199999999953</v>
      </c>
    </row>
    <row r="246" spans="7:15">
      <c r="G246" s="31">
        <f>Sheet1!A244</f>
        <v>45904</v>
      </c>
      <c r="H246" s="32">
        <f>Sheet1!D244</f>
        <v>-2.8999999999999915</v>
      </c>
      <c r="I246" s="32">
        <f>Sheet1!E244</f>
        <v>-5.600000000000005</v>
      </c>
      <c r="J246" s="44">
        <f t="shared" si="18"/>
        <v>5.4480875439742331E-2</v>
      </c>
      <c r="K246" s="44">
        <f t="shared" si="19"/>
        <v>0.41447514566483229</v>
      </c>
      <c r="L246" s="45">
        <f t="shared" si="20"/>
        <v>8172.1313159613501</v>
      </c>
      <c r="M246" s="45">
        <f t="shared" si="21"/>
        <v>15816.533261146471</v>
      </c>
      <c r="N246" s="45">
        <f t="shared" si="22"/>
        <v>23988.664577107822</v>
      </c>
      <c r="O246" s="45">
        <f t="shared" si="23"/>
        <v>23944.499999999985</v>
      </c>
    </row>
    <row r="247" spans="7:15">
      <c r="G247" s="31">
        <f>Sheet1!A245</f>
        <v>45905</v>
      </c>
      <c r="H247" s="32">
        <f>Sheet1!D245</f>
        <v>-7.9000000000000181</v>
      </c>
      <c r="I247" s="32">
        <f>Sheet1!E245</f>
        <v>-8.6000000000000298</v>
      </c>
      <c r="J247" s="44">
        <f t="shared" si="18"/>
        <v>0.14850207326924283</v>
      </c>
      <c r="K247" s="44">
        <f t="shared" si="19"/>
        <v>0.63740651063045417</v>
      </c>
      <c r="L247" s="45">
        <f t="shared" si="20"/>
        <v>22275.310990386424</v>
      </c>
      <c r="M247" s="45">
        <f t="shared" si="21"/>
        <v>24323.681122270242</v>
      </c>
      <c r="N247" s="45">
        <f t="shared" si="22"/>
        <v>46598.992112656662</v>
      </c>
      <c r="O247" s="45">
        <f t="shared" si="23"/>
        <v>46480.500000000131</v>
      </c>
    </row>
    <row r="248" spans="7:15">
      <c r="G248" s="31">
        <f>Sheet1!A246</f>
        <v>45908</v>
      </c>
      <c r="H248" s="32">
        <f>Sheet1!D246</f>
        <v>-2.2999999999999687</v>
      </c>
      <c r="I248" s="32">
        <f>Sheet1!E246</f>
        <v>-3.4999999999999254</v>
      </c>
      <c r="J248" s="44">
        <f t="shared" si="18"/>
        <v>4.3205872898481913E-2</v>
      </c>
      <c r="K248" s="44">
        <f t="shared" si="19"/>
        <v>0.2587931037753195</v>
      </c>
      <c r="L248" s="45">
        <f t="shared" si="20"/>
        <v>6480.8809347722863</v>
      </c>
      <c r="M248" s="45">
        <f t="shared" si="21"/>
        <v>9875.6458051351256</v>
      </c>
      <c r="N248" s="45">
        <f t="shared" si="22"/>
        <v>16356.526739907411</v>
      </c>
      <c r="O248" s="45">
        <f t="shared" si="23"/>
        <v>16338.599999999698</v>
      </c>
    </row>
    <row r="249" spans="7:15">
      <c r="G249" s="31">
        <f>Sheet1!A247</f>
        <v>45909</v>
      </c>
      <c r="H249" s="32">
        <f>Sheet1!D247</f>
        <v>7.2000000000000064</v>
      </c>
      <c r="I249" s="32">
        <f>Sheet1!E247</f>
        <v>4.6999999999999709</v>
      </c>
      <c r="J249" s="44">
        <f t="shared" si="18"/>
        <v>-0.13509965008368011</v>
      </c>
      <c r="K249" s="44">
        <f t="shared" si="19"/>
        <v>-0.34619103164106491</v>
      </c>
      <c r="L249" s="45">
        <f t="shared" si="20"/>
        <v>-20264.947512552015</v>
      </c>
      <c r="M249" s="45">
        <f t="shared" si="21"/>
        <v>-13210.784829759954</v>
      </c>
      <c r="N249" s="45">
        <f t="shared" si="22"/>
        <v>-33475.732342311967</v>
      </c>
      <c r="O249" s="45">
        <f t="shared" si="23"/>
        <v>-33522.29999999993</v>
      </c>
    </row>
    <row r="250" spans="7:15">
      <c r="G250" s="31">
        <f>Sheet1!A248</f>
        <v>45910</v>
      </c>
      <c r="H250" s="32">
        <f>Sheet1!D248</f>
        <v>-1.4000000000000234</v>
      </c>
      <c r="I250" s="32">
        <f>Sheet1!E248</f>
        <v>-4.1000000000000369</v>
      </c>
      <c r="J250" s="44">
        <f t="shared" si="18"/>
        <v>2.6296399032330438E-2</v>
      </c>
      <c r="K250" s="44">
        <f t="shared" si="19"/>
        <v>0.30324260199699971</v>
      </c>
      <c r="L250" s="45">
        <f t="shared" si="20"/>
        <v>3944.459854849566</v>
      </c>
      <c r="M250" s="45">
        <f t="shared" si="21"/>
        <v>11571.85599872051</v>
      </c>
      <c r="N250" s="45">
        <f t="shared" si="22"/>
        <v>15516.315853570075</v>
      </c>
      <c r="O250" s="45">
        <f t="shared" si="23"/>
        <v>15493.500000000169</v>
      </c>
    </row>
    <row r="251" spans="7:15">
      <c r="G251" s="31">
        <f>Sheet1!A249</f>
        <v>45911</v>
      </c>
      <c r="H251" s="32">
        <f>Sheet1!D249</f>
        <v>-9.9999999999988987E-2</v>
      </c>
      <c r="I251" s="32">
        <f>Sheet1!E249</f>
        <v>-2.4999999999999467</v>
      </c>
      <c r="J251" s="44">
        <f t="shared" si="18"/>
        <v>1.8780224440422932E-3</v>
      </c>
      <c r="K251" s="44">
        <f t="shared" si="19"/>
        <v>0.18476586927312108</v>
      </c>
      <c r="L251" s="45">
        <f t="shared" si="20"/>
        <v>281.70336660634399</v>
      </c>
      <c r="M251" s="45">
        <f t="shared" si="21"/>
        <v>7050.7376556811432</v>
      </c>
      <c r="N251" s="45">
        <f t="shared" si="22"/>
        <v>7332.4410222874876</v>
      </c>
      <c r="O251" s="45">
        <f t="shared" si="23"/>
        <v>7324.1999999998188</v>
      </c>
    </row>
    <row r="252" spans="7:15">
      <c r="G252" s="31">
        <f>Sheet1!A250</f>
        <v>45912</v>
      </c>
      <c r="H252" s="32">
        <f>Sheet1!D250</f>
        <v>1.399999999999979</v>
      </c>
      <c r="I252" s="32">
        <f>Sheet1!E250</f>
        <v>4.4999999999999929</v>
      </c>
      <c r="J252" s="44">
        <f t="shared" si="18"/>
        <v>-2.6287600967669605E-2</v>
      </c>
      <c r="K252" s="44">
        <f t="shared" si="19"/>
        <v>-0.33149058355507444</v>
      </c>
      <c r="L252" s="45">
        <f t="shared" si="20"/>
        <v>-3943.1401451504412</v>
      </c>
      <c r="M252" s="45">
        <f t="shared" si="21"/>
        <v>-12649.809995592583</v>
      </c>
      <c r="N252" s="45">
        <f t="shared" si="22"/>
        <v>-16592.950140743025</v>
      </c>
      <c r="O252" s="45">
        <f t="shared" si="23"/>
        <v>-16620.299999999919</v>
      </c>
    </row>
    <row r="253" spans="7:15">
      <c r="G253" s="31">
        <f>Sheet1!A251</f>
        <v>45915</v>
      </c>
      <c r="H253" s="32">
        <f>Sheet1!D251</f>
        <v>-1.8999999999999684</v>
      </c>
      <c r="I253" s="32">
        <f>Sheet1!E251</f>
        <v>-2.8000000000000469</v>
      </c>
      <c r="J253" s="44">
        <f t="shared" si="18"/>
        <v>3.5690102299341907E-2</v>
      </c>
      <c r="K253" s="44">
        <f t="shared" si="19"/>
        <v>0.20696678641621144</v>
      </c>
      <c r="L253" s="45">
        <f t="shared" si="20"/>
        <v>5353.515344901286</v>
      </c>
      <c r="M253" s="45">
        <f t="shared" si="21"/>
        <v>7897.9333152867457</v>
      </c>
      <c r="N253" s="45">
        <f t="shared" si="22"/>
        <v>13251.448660188031</v>
      </c>
      <c r="O253" s="45">
        <f t="shared" si="23"/>
        <v>13239.900000000041</v>
      </c>
    </row>
    <row r="254" spans="7:15">
      <c r="G254" s="31">
        <f>Sheet1!A252</f>
        <v>45916</v>
      </c>
      <c r="H254" s="32">
        <f>Sheet1!D252</f>
        <v>-3.5000000000000142</v>
      </c>
      <c r="I254" s="32">
        <f>Sheet1!E252</f>
        <v>-0.99999999999997868</v>
      </c>
      <c r="J254" s="44">
        <f t="shared" si="18"/>
        <v>6.5757493952062762E-2</v>
      </c>
      <c r="K254" s="44">
        <f t="shared" si="19"/>
        <v>7.3854539083698434E-2</v>
      </c>
      <c r="L254" s="45">
        <f t="shared" si="20"/>
        <v>9863.6240928094139</v>
      </c>
      <c r="M254" s="45">
        <f t="shared" si="21"/>
        <v>2818.3180249089469</v>
      </c>
      <c r="N254" s="45">
        <f t="shared" si="22"/>
        <v>12681.942117718361</v>
      </c>
      <c r="O254" s="45">
        <f t="shared" si="23"/>
        <v>12676.499999999976</v>
      </c>
    </row>
    <row r="255" spans="7:15">
      <c r="G255" s="31">
        <f>Sheet1!A253</f>
        <v>45917</v>
      </c>
      <c r="H255" s="32">
        <f>Sheet1!D253</f>
        <v>4.9999999999999822</v>
      </c>
      <c r="I255" s="32">
        <f>Sheet1!E253</f>
        <v>6.0000000000000497</v>
      </c>
      <c r="J255" s="44">
        <f t="shared" si="18"/>
        <v>-9.3843889893749671E-2</v>
      </c>
      <c r="K255" s="44">
        <f t="shared" si="19"/>
        <v>-0.44167659298680362</v>
      </c>
      <c r="L255" s="45">
        <f t="shared" si="20"/>
        <v>-14076.58348406245</v>
      </c>
      <c r="M255" s="45">
        <f t="shared" si="21"/>
        <v>-16854.55110327588</v>
      </c>
      <c r="N255" s="45">
        <f t="shared" si="22"/>
        <v>-30931.134587338332</v>
      </c>
      <c r="O255" s="45">
        <f t="shared" si="23"/>
        <v>-30987.000000000087</v>
      </c>
    </row>
    <row r="256" spans="7:15">
      <c r="G256" s="31">
        <f>Sheet1!A254</f>
        <v>45918</v>
      </c>
      <c r="H256" s="32">
        <f>Sheet1!D254</f>
        <v>1.1000000000000121</v>
      </c>
      <c r="I256" s="32">
        <f>Sheet1!E254</f>
        <v>1.699999999999946</v>
      </c>
      <c r="J256" s="44">
        <f t="shared" si="18"/>
        <v>-2.0655284270857725E-2</v>
      </c>
      <c r="K256" s="44">
        <f t="shared" si="19"/>
        <v>-0.12539418204810301</v>
      </c>
      <c r="L256" s="45">
        <f t="shared" si="20"/>
        <v>-3098.2926406286588</v>
      </c>
      <c r="M256" s="45">
        <f t="shared" si="21"/>
        <v>-4785.0909080128167</v>
      </c>
      <c r="N256" s="45">
        <f t="shared" si="22"/>
        <v>-7883.3835486414755</v>
      </c>
      <c r="O256" s="45">
        <f t="shared" si="23"/>
        <v>-7887.5999999998803</v>
      </c>
    </row>
    <row r="257" spans="7:15">
      <c r="G257" s="31">
        <f>Sheet1!A255</f>
        <v>45919</v>
      </c>
      <c r="H257" s="32">
        <f>Sheet1!D255</f>
        <v>0.80000000000000071</v>
      </c>
      <c r="I257" s="32">
        <f>Sheet1!E255</f>
        <v>2.2000000000000242</v>
      </c>
      <c r="J257" s="44">
        <f t="shared" si="18"/>
        <v>-1.5022563581280013E-2</v>
      </c>
      <c r="K257" s="44">
        <f t="shared" si="19"/>
        <v>-0.16223683083489379</v>
      </c>
      <c r="L257" s="45">
        <f t="shared" si="20"/>
        <v>-2253.384537192002</v>
      </c>
      <c r="M257" s="45">
        <f t="shared" si="21"/>
        <v>-6191.0207594404728</v>
      </c>
      <c r="N257" s="45">
        <f t="shared" si="22"/>
        <v>-8444.4052966324743</v>
      </c>
      <c r="O257" s="45">
        <f t="shared" si="23"/>
        <v>-8451.0000000000691</v>
      </c>
    </row>
    <row r="258" spans="7:15">
      <c r="G258" s="31">
        <f>Sheet1!A256</f>
        <v>45922</v>
      </c>
      <c r="H258" s="32">
        <f>Sheet1!D256</f>
        <v>3.1000000000000139</v>
      </c>
      <c r="I258" s="32">
        <f>Sheet1!E256</f>
        <v>1.9999999999999574</v>
      </c>
      <c r="J258" s="44">
        <f t="shared" si="18"/>
        <v>-5.8196431275157758E-2</v>
      </c>
      <c r="K258" s="44">
        <f t="shared" si="19"/>
        <v>-0.14750184366519686</v>
      </c>
      <c r="L258" s="45">
        <f t="shared" si="20"/>
        <v>-8729.4646912736625</v>
      </c>
      <c r="M258" s="45">
        <f t="shared" si="21"/>
        <v>-5628.7279003638514</v>
      </c>
      <c r="N258" s="45">
        <f t="shared" si="22"/>
        <v>-14358.192591637515</v>
      </c>
      <c r="O258" s="45">
        <f t="shared" si="23"/>
        <v>-14366.699999999917</v>
      </c>
    </row>
    <row r="259" spans="7:15">
      <c r="G259" s="31">
        <f>Sheet1!A257</f>
        <v>45923</v>
      </c>
      <c r="H259" s="32">
        <f>Sheet1!D257</f>
        <v>-1.6999999999999904</v>
      </c>
      <c r="I259" s="32">
        <f>Sheet1!E257</f>
        <v>-4.0999999999999481</v>
      </c>
      <c r="J259" s="44">
        <f t="shared" si="18"/>
        <v>3.1932486328282314E-2</v>
      </c>
      <c r="K259" s="44">
        <f t="shared" si="19"/>
        <v>0.30324260199699316</v>
      </c>
      <c r="L259" s="45">
        <f t="shared" si="20"/>
        <v>4789.8729492423472</v>
      </c>
      <c r="M259" s="45">
        <f t="shared" si="21"/>
        <v>11571.855998720261</v>
      </c>
      <c r="N259" s="45">
        <f t="shared" si="22"/>
        <v>16361.728947962609</v>
      </c>
      <c r="O259" s="45">
        <f t="shared" si="23"/>
        <v>16338.599999999824</v>
      </c>
    </row>
    <row r="260" spans="7:15">
      <c r="G260" s="31">
        <f>Sheet1!A258</f>
        <v>45924</v>
      </c>
      <c r="H260" s="32">
        <f>Sheet1!D258</f>
        <v>1.7999999999999794</v>
      </c>
      <c r="I260" s="32">
        <f>Sheet1!E258</f>
        <v>4.0999999999999481</v>
      </c>
      <c r="J260" s="44">
        <f t="shared" si="18"/>
        <v>-3.379672813022961E-2</v>
      </c>
      <c r="K260" s="44">
        <f t="shared" si="19"/>
        <v>-0.30208139800299916</v>
      </c>
      <c r="L260" s="45">
        <f t="shared" si="20"/>
        <v>-5069.5092195344414</v>
      </c>
      <c r="M260" s="45">
        <f t="shared" si="21"/>
        <v>-11527.544001279442</v>
      </c>
      <c r="N260" s="45">
        <f t="shared" si="22"/>
        <v>-16597.053220813883</v>
      </c>
      <c r="O260" s="45">
        <f t="shared" si="23"/>
        <v>-16620.299999999792</v>
      </c>
    </row>
    <row r="261" spans="7:15">
      <c r="G261" s="31">
        <f>Sheet1!A259</f>
        <v>45925</v>
      </c>
      <c r="H261" s="32">
        <f>Sheet1!D259</f>
        <v>5.1000000000000156</v>
      </c>
      <c r="I261" s="32">
        <f>Sheet1!E259</f>
        <v>2.3000000000000576</v>
      </c>
      <c r="J261" s="44">
        <f t="shared" ref="J261:J324" si="24">-$B$4*H261/100+0.5*$B$5*H261^2/10000</f>
        <v>-9.571962304545778E-2</v>
      </c>
      <c r="K261" s="44">
        <f t="shared" ref="K261:K324" si="25">-$C$4*I261/100+0.5*$C$5*I261^2/10000</f>
        <v>-0.16960328824723123</v>
      </c>
      <c r="L261" s="45">
        <f t="shared" ref="L261:L324" si="26">$B$17*1000000*J261/100</f>
        <v>-14357.943456818666</v>
      </c>
      <c r="M261" s="45">
        <f t="shared" ref="M261:M324" si="27">$B$19*1000000*K261/100</f>
        <v>-6472.1276482315125</v>
      </c>
      <c r="N261" s="45">
        <f t="shared" ref="N261:N324" si="28">L261+M261</f>
        <v>-20830.071105050178</v>
      </c>
      <c r="O261" s="45">
        <f t="shared" ref="O261:O324" si="29">-($B$18*H261+$B$20*I261)</f>
        <v>-20845.800000000199</v>
      </c>
    </row>
    <row r="262" spans="7:15">
      <c r="G262" s="31">
        <f>Sheet1!A260</f>
        <v>45926</v>
      </c>
      <c r="H262" s="32">
        <f>Sheet1!D260</f>
        <v>-1.2000000000000011</v>
      </c>
      <c r="I262" s="32">
        <f>Sheet1!E260</f>
        <v>0.49999999999998934</v>
      </c>
      <c r="J262" s="44">
        <f t="shared" si="24"/>
        <v>2.2539231942120017E-2</v>
      </c>
      <c r="K262" s="44">
        <f t="shared" si="25"/>
        <v>-3.6901365229074216E-2</v>
      </c>
      <c r="L262" s="45">
        <f t="shared" si="26"/>
        <v>3380.8847913180025</v>
      </c>
      <c r="M262" s="45">
        <f t="shared" si="27"/>
        <v>-1408.1704937727181</v>
      </c>
      <c r="N262" s="45">
        <f t="shared" si="28"/>
        <v>1972.7142975452844</v>
      </c>
      <c r="O262" s="45">
        <f t="shared" si="29"/>
        <v>1971.9000000000319</v>
      </c>
    </row>
    <row r="263" spans="7:15">
      <c r="G263" s="31">
        <f>Sheet1!A261</f>
        <v>45929</v>
      </c>
      <c r="H263" s="32">
        <f>Sheet1!D261</f>
        <v>-2.2000000000000242</v>
      </c>
      <c r="I263" s="32">
        <f>Sheet1!E261</f>
        <v>-3.6000000000000476</v>
      </c>
      <c r="J263" s="44">
        <f t="shared" si="24"/>
        <v>4.132686291657045E-2</v>
      </c>
      <c r="K263" s="44">
        <f t="shared" si="25"/>
        <v>0.26619962652475548</v>
      </c>
      <c r="L263" s="45">
        <f t="shared" si="26"/>
        <v>6199.0294374855675</v>
      </c>
      <c r="M263" s="45">
        <f t="shared" si="27"/>
        <v>10158.281602820864</v>
      </c>
      <c r="N263" s="45">
        <f t="shared" si="28"/>
        <v>16357.311040306431</v>
      </c>
      <c r="O263" s="45">
        <f t="shared" si="29"/>
        <v>16338.600000000199</v>
      </c>
    </row>
    <row r="264" spans="7:15">
      <c r="G264" s="31">
        <f>Sheet1!A262</f>
        <v>45930</v>
      </c>
      <c r="H264" s="32">
        <f>Sheet1!D262</f>
        <v>-1.2999999999999901</v>
      </c>
      <c r="I264" s="32">
        <f>Sheet1!E262</f>
        <v>1.1000000000000121</v>
      </c>
      <c r="J264" s="44">
        <f t="shared" si="24"/>
        <v>2.4417793043182312E-2</v>
      </c>
      <c r="K264" s="44">
        <f t="shared" si="25"/>
        <v>-8.1160207708723897E-2</v>
      </c>
      <c r="L264" s="45">
        <f t="shared" si="26"/>
        <v>3662.6689564773469</v>
      </c>
      <c r="M264" s="45">
        <f t="shared" si="27"/>
        <v>-3097.1051898601354</v>
      </c>
      <c r="N264" s="45">
        <f t="shared" si="28"/>
        <v>565.56376661721151</v>
      </c>
      <c r="O264" s="45">
        <f t="shared" si="29"/>
        <v>563.39999999993688</v>
      </c>
    </row>
    <row r="265" spans="7:15">
      <c r="G265" s="31">
        <f>Sheet1!A263</f>
        <v>45931</v>
      </c>
      <c r="H265" s="32">
        <f>Sheet1!D263</f>
        <v>-7.2000000000000064</v>
      </c>
      <c r="I265" s="32">
        <f>Sheet1!E263</f>
        <v>-5.1999999999999602</v>
      </c>
      <c r="J265" s="44">
        <f t="shared" si="24"/>
        <v>0.13533234991632012</v>
      </c>
      <c r="K265" s="44">
        <f t="shared" si="25"/>
        <v>0.38479793682324503</v>
      </c>
      <c r="L265" s="45">
        <f t="shared" si="26"/>
        <v>20299.852487448017</v>
      </c>
      <c r="M265" s="45">
        <f t="shared" si="27"/>
        <v>14684.039393539435</v>
      </c>
      <c r="N265" s="45">
        <f t="shared" si="28"/>
        <v>34983.891880987452</v>
      </c>
      <c r="O265" s="45">
        <f t="shared" si="29"/>
        <v>34930.799999999901</v>
      </c>
    </row>
    <row r="266" spans="7:15">
      <c r="G266" s="31">
        <f>Sheet1!A264</f>
        <v>45932</v>
      </c>
      <c r="H266" s="32">
        <f>Sheet1!D264</f>
        <v>0.30000000000001137</v>
      </c>
      <c r="I266" s="32">
        <f>Sheet1!E264</f>
        <v>-1.5000000000000568</v>
      </c>
      <c r="J266" s="44">
        <f t="shared" si="24"/>
        <v>-5.6337980036177135E-3</v>
      </c>
      <c r="K266" s="44">
        <f t="shared" si="25"/>
        <v>0.11080771293832921</v>
      </c>
      <c r="L266" s="45">
        <f t="shared" si="26"/>
        <v>-845.06970054265707</v>
      </c>
      <c r="M266" s="45">
        <f t="shared" si="27"/>
        <v>4228.4655560454257</v>
      </c>
      <c r="N266" s="45">
        <f t="shared" si="28"/>
        <v>3383.3958555027684</v>
      </c>
      <c r="O266" s="45">
        <f t="shared" si="29"/>
        <v>3380.4000000001283</v>
      </c>
    </row>
    <row r="267" spans="7:15">
      <c r="G267" s="31">
        <f>Sheet1!A265</f>
        <v>45933</v>
      </c>
      <c r="H267" s="32">
        <f>Sheet1!D265</f>
        <v>3.6999999999999922</v>
      </c>
      <c r="I267" s="32">
        <f>Sheet1!E265</f>
        <v>3.6000000000000476</v>
      </c>
      <c r="J267" s="44">
        <f t="shared" si="24"/>
        <v>-6.9455274105817352E-2</v>
      </c>
      <c r="K267" s="44">
        <f t="shared" si="25"/>
        <v>-0.26530437347525149</v>
      </c>
      <c r="L267" s="45">
        <f t="shared" si="26"/>
        <v>-10418.291115872602</v>
      </c>
      <c r="M267" s="45">
        <f t="shared" si="27"/>
        <v>-10124.118397179402</v>
      </c>
      <c r="N267" s="45">
        <f t="shared" si="28"/>
        <v>-20542.409513052004</v>
      </c>
      <c r="O267" s="45">
        <f t="shared" si="29"/>
        <v>-20564.100000000108</v>
      </c>
    </row>
    <row r="268" spans="7:15">
      <c r="G268" s="31">
        <f>Sheet1!A266</f>
        <v>45936</v>
      </c>
      <c r="H268" s="32">
        <f>Sheet1!D266</f>
        <v>1.2000000000000011</v>
      </c>
      <c r="I268" s="32">
        <f>Sheet1!E266</f>
        <v>3.3999999999999808</v>
      </c>
      <c r="J268" s="44">
        <f t="shared" si="24"/>
        <v>-2.2532768057880018E-2</v>
      </c>
      <c r="K268" s="44">
        <f t="shared" si="25"/>
        <v>-0.25058872819242661</v>
      </c>
      <c r="L268" s="45">
        <f t="shared" si="26"/>
        <v>-3379.9152086820027</v>
      </c>
      <c r="M268" s="45">
        <f t="shared" si="27"/>
        <v>-9562.5636320518242</v>
      </c>
      <c r="N268" s="45">
        <f t="shared" si="28"/>
        <v>-12942.478840733827</v>
      </c>
      <c r="O268" s="45">
        <f t="shared" si="29"/>
        <v>-12958.199999999948</v>
      </c>
    </row>
    <row r="269" spans="7:15">
      <c r="G269" s="31">
        <f>Sheet1!A267</f>
        <v>45937</v>
      </c>
      <c r="H269" s="32">
        <f>Sheet1!D267</f>
        <v>-2.4000000000000021</v>
      </c>
      <c r="I269" s="32">
        <f>Sheet1!E267</f>
        <v>-3.0000000000000249</v>
      </c>
      <c r="J269" s="44">
        <f t="shared" si="24"/>
        <v>4.5084927768480033E-2</v>
      </c>
      <c r="K269" s="44">
        <f t="shared" si="25"/>
        <v>0.22177085175330183</v>
      </c>
      <c r="L269" s="45">
        <f t="shared" si="26"/>
        <v>6762.7391652720053</v>
      </c>
      <c r="M269" s="45">
        <f t="shared" si="27"/>
        <v>8462.8622241811318</v>
      </c>
      <c r="N269" s="45">
        <f t="shared" si="28"/>
        <v>15225.601389453137</v>
      </c>
      <c r="O269" s="45">
        <f t="shared" si="29"/>
        <v>15211.800000000076</v>
      </c>
    </row>
    <row r="270" spans="7:15">
      <c r="G270" s="31">
        <f>Sheet1!A268</f>
        <v>45938</v>
      </c>
      <c r="H270" s="32">
        <f>Sheet1!D268</f>
        <v>1.6999999999999904</v>
      </c>
      <c r="I270" s="32">
        <f>Sheet1!E268</f>
        <v>-0.49999999999998934</v>
      </c>
      <c r="J270" s="44">
        <f t="shared" si="24"/>
        <v>-3.1919513671717317E-2</v>
      </c>
      <c r="K270" s="44">
        <f t="shared" si="25"/>
        <v>3.6918634770924212E-2</v>
      </c>
      <c r="L270" s="45">
        <f t="shared" si="26"/>
        <v>-4787.9270507575975</v>
      </c>
      <c r="M270" s="45">
        <f t="shared" si="27"/>
        <v>1408.8295062272216</v>
      </c>
      <c r="N270" s="45">
        <f t="shared" si="28"/>
        <v>-3379.0975445303757</v>
      </c>
      <c r="O270" s="45">
        <f t="shared" si="29"/>
        <v>-3380.4000000000015</v>
      </c>
    </row>
    <row r="271" spans="7:15">
      <c r="G271" s="31">
        <f>Sheet1!A269</f>
        <v>45939</v>
      </c>
      <c r="H271" s="32">
        <f>Sheet1!D269</f>
        <v>1.2000000000000011</v>
      </c>
      <c r="I271" s="32">
        <f>Sheet1!E269</f>
        <v>2.0000000000000462</v>
      </c>
      <c r="J271" s="44">
        <f t="shared" si="24"/>
        <v>-2.2532768057880018E-2</v>
      </c>
      <c r="K271" s="44">
        <f t="shared" si="25"/>
        <v>-0.14750184366520341</v>
      </c>
      <c r="L271" s="45">
        <f t="shared" si="26"/>
        <v>-3379.9152086820027</v>
      </c>
      <c r="M271" s="45">
        <f t="shared" si="27"/>
        <v>-5628.7279003641006</v>
      </c>
      <c r="N271" s="45">
        <f t="shared" si="28"/>
        <v>-9008.6431090461028</v>
      </c>
      <c r="O271" s="45">
        <f t="shared" si="29"/>
        <v>-9014.4000000001324</v>
      </c>
    </row>
    <row r="272" spans="7:15">
      <c r="G272" s="31">
        <f>Sheet1!A270</f>
        <v>45940</v>
      </c>
      <c r="H272" s="32">
        <f>Sheet1!D270</f>
        <v>-9.0999999999999748</v>
      </c>
      <c r="I272" s="32">
        <f>Sheet1!E270</f>
        <v>-10.500000000000043</v>
      </c>
      <c r="J272" s="44">
        <f t="shared" si="24"/>
        <v>0.17108385911594198</v>
      </c>
      <c r="K272" s="44">
        <f t="shared" si="25"/>
        <v>0.77891793397792808</v>
      </c>
      <c r="L272" s="45">
        <f t="shared" si="26"/>
        <v>25662.578867391298</v>
      </c>
      <c r="M272" s="45">
        <f t="shared" si="27"/>
        <v>29723.812246218142</v>
      </c>
      <c r="N272" s="45">
        <f t="shared" si="28"/>
        <v>55386.391113609439</v>
      </c>
      <c r="O272" s="45">
        <f t="shared" si="29"/>
        <v>55213.200000000041</v>
      </c>
    </row>
    <row r="273" spans="7:15">
      <c r="G273" s="31">
        <f>Sheet1!A271</f>
        <v>45943</v>
      </c>
      <c r="H273" s="32">
        <f>Sheet1!D271</f>
        <v>0</v>
      </c>
      <c r="I273" s="32">
        <f>Sheet1!E271</f>
        <v>0</v>
      </c>
      <c r="J273" s="44">
        <f t="shared" si="24"/>
        <v>0</v>
      </c>
      <c r="K273" s="44">
        <f t="shared" si="25"/>
        <v>0</v>
      </c>
      <c r="L273" s="45">
        <f t="shared" si="26"/>
        <v>0</v>
      </c>
      <c r="M273" s="45">
        <f t="shared" si="27"/>
        <v>0</v>
      </c>
      <c r="N273" s="45">
        <f t="shared" si="28"/>
        <v>0</v>
      </c>
      <c r="O273" s="45">
        <f t="shared" si="29"/>
        <v>0</v>
      </c>
    </row>
    <row r="274" spans="7:15">
      <c r="G274" s="31">
        <f>Sheet1!A272</f>
        <v>45944</v>
      </c>
      <c r="H274" s="32">
        <f>Sheet1!D272</f>
        <v>-2.0999999999999908</v>
      </c>
      <c r="I274" s="32">
        <f>Sheet1!E272</f>
        <v>-9.9999999999944578E-2</v>
      </c>
      <c r="J274" s="44">
        <f t="shared" si="24"/>
        <v>3.9447897822742321E-2</v>
      </c>
      <c r="K274" s="44">
        <f t="shared" si="25"/>
        <v>7.3823453908329079E-3</v>
      </c>
      <c r="L274" s="45">
        <f t="shared" si="26"/>
        <v>5917.1846734113478</v>
      </c>
      <c r="M274" s="45">
        <f t="shared" si="27"/>
        <v>281.7131802489339</v>
      </c>
      <c r="N274" s="45">
        <f t="shared" si="28"/>
        <v>6198.8978536602817</v>
      </c>
      <c r="O274" s="45">
        <f t="shared" si="29"/>
        <v>6197.3999999998159</v>
      </c>
    </row>
    <row r="275" spans="7:15">
      <c r="G275" s="31">
        <f>Sheet1!A273</f>
        <v>45945</v>
      </c>
      <c r="H275" s="32">
        <f>Sheet1!D273</f>
        <v>1.6000000000000014</v>
      </c>
      <c r="I275" s="32">
        <f>Sheet1!E273</f>
        <v>-0.40000000000004476</v>
      </c>
      <c r="J275" s="44">
        <f t="shared" si="24"/>
        <v>-3.0042254325120026E-2</v>
      </c>
      <c r="K275" s="44">
        <f t="shared" si="25"/>
        <v>2.9533526253395302E-2</v>
      </c>
      <c r="L275" s="45">
        <f t="shared" si="26"/>
        <v>-4506.3381487680044</v>
      </c>
      <c r="M275" s="45">
        <f t="shared" si="27"/>
        <v>1127.010883985567</v>
      </c>
      <c r="N275" s="45">
        <f t="shared" si="28"/>
        <v>-3379.3272647824374</v>
      </c>
      <c r="O275" s="45">
        <f t="shared" si="29"/>
        <v>-3380.3999999998764</v>
      </c>
    </row>
    <row r="276" spans="7:15">
      <c r="G276" s="31">
        <f>Sheet1!A274</f>
        <v>45946</v>
      </c>
      <c r="H276" s="32">
        <f>Sheet1!D274</f>
        <v>-7.3000000000000398</v>
      </c>
      <c r="I276" s="32">
        <f>Sheet1!E274</f>
        <v>-5.3999999999999826</v>
      </c>
      <c r="J276" s="44">
        <f t="shared" si="24"/>
        <v>0.13721360430248325</v>
      </c>
      <c r="K276" s="44">
        <f t="shared" si="25"/>
        <v>0.39963515968069069</v>
      </c>
      <c r="L276" s="45">
        <f t="shared" si="26"/>
        <v>20582.040645372486</v>
      </c>
      <c r="M276" s="45">
        <f t="shared" si="27"/>
        <v>15250.233606346594</v>
      </c>
      <c r="N276" s="45">
        <f t="shared" si="28"/>
        <v>35832.274251719078</v>
      </c>
      <c r="O276" s="45">
        <f t="shared" si="29"/>
        <v>35775.900000000052</v>
      </c>
    </row>
    <row r="277" spans="7:15">
      <c r="G277" s="31">
        <f>Sheet1!A275</f>
        <v>45947</v>
      </c>
      <c r="H277" s="32">
        <f>Sheet1!D275</f>
        <v>3.3000000000000362</v>
      </c>
      <c r="I277" s="32">
        <f>Sheet1!E275</f>
        <v>3.4999999999999698</v>
      </c>
      <c r="J277" s="44">
        <f t="shared" si="24"/>
        <v>-6.1949558437718176E-2</v>
      </c>
      <c r="K277" s="44">
        <f t="shared" si="25"/>
        <v>-0.25794689622467276</v>
      </c>
      <c r="L277" s="45">
        <f t="shared" si="26"/>
        <v>-9292.4337656577263</v>
      </c>
      <c r="M277" s="45">
        <f t="shared" si="27"/>
        <v>-9843.3541948645779</v>
      </c>
      <c r="N277" s="45">
        <f t="shared" si="28"/>
        <v>-19135.787960522306</v>
      </c>
      <c r="O277" s="45">
        <f t="shared" si="29"/>
        <v>-19155.600000000013</v>
      </c>
    </row>
    <row r="278" spans="7:15">
      <c r="G278" s="31">
        <f>Sheet1!A276</f>
        <v>45950</v>
      </c>
      <c r="H278" s="32">
        <f>Sheet1!D276</f>
        <v>-0.20000000000002238</v>
      </c>
      <c r="I278" s="32">
        <f>Sheet1!E276</f>
        <v>-2.8999999999999915</v>
      </c>
      <c r="J278" s="44">
        <f t="shared" si="24"/>
        <v>3.7560897761704203E-3</v>
      </c>
      <c r="K278" s="44">
        <f t="shared" si="25"/>
        <v>0.21436847369391637</v>
      </c>
      <c r="L278" s="45">
        <f t="shared" si="26"/>
        <v>563.413466425563</v>
      </c>
      <c r="M278" s="45">
        <f t="shared" si="27"/>
        <v>8180.3845894847236</v>
      </c>
      <c r="N278" s="45">
        <f t="shared" si="28"/>
        <v>8743.7980559102871</v>
      </c>
      <c r="O278" s="45">
        <f t="shared" si="29"/>
        <v>8732.7000000000389</v>
      </c>
    </row>
    <row r="279" spans="7:15">
      <c r="G279" s="31">
        <f>Sheet1!A277</f>
        <v>45951</v>
      </c>
      <c r="H279" s="32">
        <f>Sheet1!D277</f>
        <v>0</v>
      </c>
      <c r="I279" s="32">
        <f>Sheet1!E277</f>
        <v>-1.6999999999999904</v>
      </c>
      <c r="J279" s="44">
        <f t="shared" si="24"/>
        <v>0</v>
      </c>
      <c r="K279" s="44">
        <f t="shared" si="25"/>
        <v>0.12559381795189231</v>
      </c>
      <c r="L279" s="45">
        <f t="shared" si="26"/>
        <v>0</v>
      </c>
      <c r="M279" s="45">
        <f t="shared" si="27"/>
        <v>4792.7090919870034</v>
      </c>
      <c r="N279" s="45">
        <f t="shared" si="28"/>
        <v>4792.7090919870034</v>
      </c>
      <c r="O279" s="45">
        <f t="shared" si="29"/>
        <v>4788.8999999999733</v>
      </c>
    </row>
    <row r="280" spans="7:15">
      <c r="G280" s="31">
        <f>Sheet1!A278</f>
        <v>45952</v>
      </c>
      <c r="H280" s="32">
        <f>Sheet1!D278</f>
        <v>-0.99999999999997868</v>
      </c>
      <c r="I280" s="32">
        <f>Sheet1!E278</f>
        <v>-1.2999999999999901</v>
      </c>
      <c r="J280" s="44">
        <f t="shared" si="24"/>
        <v>1.8782244404249599E-2</v>
      </c>
      <c r="K280" s="44">
        <f t="shared" si="25"/>
        <v>9.6024371051452256E-2</v>
      </c>
      <c r="L280" s="45">
        <f t="shared" si="26"/>
        <v>2817.3366606374398</v>
      </c>
      <c r="M280" s="45">
        <f t="shared" si="27"/>
        <v>3664.3274620961934</v>
      </c>
      <c r="N280" s="45">
        <f t="shared" si="28"/>
        <v>6481.6641227336331</v>
      </c>
      <c r="O280" s="45">
        <f t="shared" si="29"/>
        <v>6479.0999999999112</v>
      </c>
    </row>
    <row r="281" spans="7:15">
      <c r="G281" s="31">
        <f>Sheet1!A279</f>
        <v>45953</v>
      </c>
      <c r="H281" s="32">
        <f>Sheet1!D279</f>
        <v>4.5999999999999819</v>
      </c>
      <c r="I281" s="32">
        <f>Sheet1!E279</f>
        <v>5.0999999999999712</v>
      </c>
      <c r="J281" s="44">
        <f t="shared" si="24"/>
        <v>-8.634050840606966E-2</v>
      </c>
      <c r="K281" s="44">
        <f t="shared" si="25"/>
        <v>-0.37558363843296083</v>
      </c>
      <c r="L281" s="45">
        <f t="shared" si="26"/>
        <v>-12951.076260910449</v>
      </c>
      <c r="M281" s="45">
        <f t="shared" si="27"/>
        <v>-14332.418172116642</v>
      </c>
      <c r="N281" s="45">
        <f t="shared" si="28"/>
        <v>-27283.494433027092</v>
      </c>
      <c r="O281" s="45">
        <f t="shared" si="29"/>
        <v>-27324.899999999863</v>
      </c>
    </row>
    <row r="282" spans="7:15">
      <c r="G282" s="31">
        <f>Sheet1!A280</f>
        <v>45954</v>
      </c>
      <c r="H282" s="32">
        <f>Sheet1!D280</f>
        <v>-0.8999999999999897</v>
      </c>
      <c r="I282" s="32">
        <f>Sheet1!E280</f>
        <v>0.1000000000000334</v>
      </c>
      <c r="J282" s="44">
        <f t="shared" si="24"/>
        <v>1.6903817967442305E-2</v>
      </c>
      <c r="K282" s="44">
        <f t="shared" si="25"/>
        <v>-7.3816546091654651E-3</v>
      </c>
      <c r="L282" s="45">
        <f t="shared" si="26"/>
        <v>2535.5726951163456</v>
      </c>
      <c r="M282" s="45">
        <f t="shared" si="27"/>
        <v>-281.68681975100395</v>
      </c>
      <c r="N282" s="45">
        <f t="shared" si="28"/>
        <v>2253.8858753653417</v>
      </c>
      <c r="O282" s="45">
        <f t="shared" si="29"/>
        <v>2253.5999999998762</v>
      </c>
    </row>
    <row r="283" spans="7:15">
      <c r="G283" s="31">
        <f>Sheet1!A281</f>
        <v>45957</v>
      </c>
      <c r="H283" s="32">
        <f>Sheet1!D281</f>
        <v>0.99999999999997868</v>
      </c>
      <c r="I283" s="32">
        <f>Sheet1!E281</f>
        <v>-2.2000000000000242</v>
      </c>
      <c r="J283" s="44">
        <f t="shared" si="24"/>
        <v>-1.8777755595749599E-2</v>
      </c>
      <c r="K283" s="44">
        <f t="shared" si="25"/>
        <v>0.1625711691651098</v>
      </c>
      <c r="L283" s="45">
        <f t="shared" si="26"/>
        <v>-2816.6633393624397</v>
      </c>
      <c r="M283" s="45">
        <f t="shared" si="27"/>
        <v>6203.779240559662</v>
      </c>
      <c r="N283" s="45">
        <f t="shared" si="28"/>
        <v>3387.1159011972222</v>
      </c>
      <c r="O283" s="45">
        <f t="shared" si="29"/>
        <v>3380.4000000001288</v>
      </c>
    </row>
    <row r="284" spans="7:15">
      <c r="G284" s="31">
        <f>Sheet1!A282</f>
        <v>45958</v>
      </c>
      <c r="H284" s="32">
        <f>Sheet1!D282</f>
        <v>-0.19999999999997797</v>
      </c>
      <c r="I284" s="32">
        <f>Sheet1!E282</f>
        <v>-0.40000000000000036</v>
      </c>
      <c r="J284" s="44">
        <f t="shared" si="24"/>
        <v>3.7560897761695863E-3</v>
      </c>
      <c r="K284" s="44">
        <f t="shared" si="25"/>
        <v>2.9533526253392027E-2</v>
      </c>
      <c r="L284" s="45">
        <f t="shared" si="26"/>
        <v>563.41346642543795</v>
      </c>
      <c r="M284" s="45">
        <f t="shared" si="27"/>
        <v>1127.010883985442</v>
      </c>
      <c r="N284" s="45">
        <f t="shared" si="28"/>
        <v>1690.4243504108799</v>
      </c>
      <c r="O284" s="45">
        <f t="shared" si="29"/>
        <v>1690.1999999999389</v>
      </c>
    </row>
    <row r="285" spans="7:15">
      <c r="G285" s="31">
        <f>Sheet1!A283</f>
        <v>45959</v>
      </c>
      <c r="H285" s="32">
        <f>Sheet1!D283</f>
        <v>10.80000000000001</v>
      </c>
      <c r="I285" s="32">
        <f>Sheet1!E283</f>
        <v>10.100000000000042</v>
      </c>
      <c r="J285" s="44">
        <f t="shared" si="24"/>
        <v>-0.20256221268828017</v>
      </c>
      <c r="K285" s="44">
        <f t="shared" si="25"/>
        <v>-0.74205866807176601</v>
      </c>
      <c r="L285" s="45">
        <f t="shared" si="26"/>
        <v>-30384.331903242026</v>
      </c>
      <c r="M285" s="45">
        <f t="shared" si="27"/>
        <v>-28317.248279032301</v>
      </c>
      <c r="N285" s="45">
        <f t="shared" si="28"/>
        <v>-58701.580182274323</v>
      </c>
      <c r="O285" s="45">
        <f t="shared" si="29"/>
        <v>-58875.300000000134</v>
      </c>
    </row>
    <row r="286" spans="7:15">
      <c r="G286" s="31">
        <f>Sheet1!A284</f>
        <v>45960</v>
      </c>
      <c r="H286" s="32">
        <f>Sheet1!D284</f>
        <v>1.0999999999999677</v>
      </c>
      <c r="I286" s="32">
        <f>Sheet1!E284</f>
        <v>2.0999999999999908</v>
      </c>
      <c r="J286" s="44">
        <f t="shared" si="24"/>
        <v>-2.0655284270856888E-2</v>
      </c>
      <c r="K286" s="44">
        <f t="shared" si="25"/>
        <v>-0.1548696826408823</v>
      </c>
      <c r="L286" s="45">
        <f t="shared" si="26"/>
        <v>-3098.2926406285337</v>
      </c>
      <c r="M286" s="45">
        <f t="shared" si="27"/>
        <v>-5909.8875101512522</v>
      </c>
      <c r="N286" s="45">
        <f t="shared" si="28"/>
        <v>-9008.1801507797863</v>
      </c>
      <c r="O286" s="45">
        <f t="shared" si="29"/>
        <v>-9014.3999999998814</v>
      </c>
    </row>
    <row r="287" spans="7:15">
      <c r="G287" s="31">
        <f>Sheet1!A285</f>
        <v>45961</v>
      </c>
      <c r="H287" s="32">
        <f>Sheet1!D285</f>
        <v>-3.4999999999999698</v>
      </c>
      <c r="I287" s="32">
        <f>Sheet1!E285</f>
        <v>-2.0999999999999908</v>
      </c>
      <c r="J287" s="44">
        <f t="shared" si="24"/>
        <v>6.5757493952061929E-2</v>
      </c>
      <c r="K287" s="44">
        <f t="shared" si="25"/>
        <v>0.1551743173591163</v>
      </c>
      <c r="L287" s="45">
        <f t="shared" si="26"/>
        <v>9863.6240928092884</v>
      </c>
      <c r="M287" s="45">
        <f t="shared" si="27"/>
        <v>5921.5124898486938</v>
      </c>
      <c r="N287" s="45">
        <f t="shared" si="28"/>
        <v>15785.136582657982</v>
      </c>
      <c r="O287" s="45">
        <f t="shared" si="29"/>
        <v>15775.199999999884</v>
      </c>
    </row>
    <row r="288" spans="7:15">
      <c r="G288" s="31">
        <f>Sheet1!A286</f>
        <v>45964</v>
      </c>
      <c r="H288" s="32">
        <f>Sheet1!D286</f>
        <v>3.0999999999999694</v>
      </c>
      <c r="I288" s="32">
        <f>Sheet1!E286</f>
        <v>3.2999999999999474</v>
      </c>
      <c r="J288" s="44">
        <f t="shared" si="24"/>
        <v>-5.8196431275156918E-2</v>
      </c>
      <c r="K288" s="44">
        <f t="shared" si="25"/>
        <v>-0.24322986937850311</v>
      </c>
      <c r="L288" s="45">
        <f t="shared" si="26"/>
        <v>-8729.464691273537</v>
      </c>
      <c r="M288" s="45">
        <f t="shared" si="27"/>
        <v>-9281.746708740764</v>
      </c>
      <c r="N288" s="45">
        <f t="shared" si="28"/>
        <v>-18011.211400014301</v>
      </c>
      <c r="O288" s="45">
        <f t="shared" si="29"/>
        <v>-18028.799999999763</v>
      </c>
    </row>
    <row r="289" spans="7:15">
      <c r="G289" s="31">
        <f>Sheet1!A287</f>
        <v>45965</v>
      </c>
      <c r="H289" s="32">
        <f>Sheet1!D287</f>
        <v>-2.8999999999999915</v>
      </c>
      <c r="I289" s="32">
        <f>Sheet1!E287</f>
        <v>-2.4999999999999467</v>
      </c>
      <c r="J289" s="44">
        <f t="shared" si="24"/>
        <v>5.4480875439742331E-2</v>
      </c>
      <c r="K289" s="44">
        <f t="shared" si="25"/>
        <v>0.18476586927312108</v>
      </c>
      <c r="L289" s="45">
        <f t="shared" si="26"/>
        <v>8172.1313159613501</v>
      </c>
      <c r="M289" s="45">
        <f t="shared" si="27"/>
        <v>7050.7376556811432</v>
      </c>
      <c r="N289" s="45">
        <f t="shared" si="28"/>
        <v>15222.868971642492</v>
      </c>
      <c r="O289" s="45">
        <f t="shared" si="29"/>
        <v>15211.799999999823</v>
      </c>
    </row>
    <row r="290" spans="7:15">
      <c r="G290" s="31">
        <f>Sheet1!A288</f>
        <v>45966</v>
      </c>
      <c r="H290" s="32">
        <f>Sheet1!D288</f>
        <v>5.500000000000016</v>
      </c>
      <c r="I290" s="32">
        <f>Sheet1!E288</f>
        <v>7.3999999999999844</v>
      </c>
      <c r="J290" s="44">
        <f t="shared" si="24"/>
        <v>-0.10322210677143778</v>
      </c>
      <c r="K290" s="44">
        <f t="shared" si="25"/>
        <v>-0.5443766397765869</v>
      </c>
      <c r="L290" s="45">
        <f t="shared" si="26"/>
        <v>-15483.316015715667</v>
      </c>
      <c r="M290" s="45">
        <f t="shared" si="27"/>
        <v>-20773.62495598273</v>
      </c>
      <c r="N290" s="45">
        <f t="shared" si="28"/>
        <v>-36256.940971698394</v>
      </c>
      <c r="O290" s="45">
        <f t="shared" si="29"/>
        <v>-36339.299999999996</v>
      </c>
    </row>
    <row r="291" spans="7:15">
      <c r="G291" s="31">
        <f>Sheet1!A289</f>
        <v>45967</v>
      </c>
      <c r="H291" s="32">
        <f>Sheet1!D289</f>
        <v>-7.6000000000000068</v>
      </c>
      <c r="I291" s="32">
        <f>Sheet1!E289</f>
        <v>-7.6000000000000512</v>
      </c>
      <c r="J291" s="44">
        <f t="shared" si="24"/>
        <v>0.14285763678948013</v>
      </c>
      <c r="K291" s="44">
        <f t="shared" si="25"/>
        <v>0.5630269774745158</v>
      </c>
      <c r="L291" s="45">
        <f t="shared" si="26"/>
        <v>21428.645518422021</v>
      </c>
      <c r="M291" s="45">
        <f t="shared" si="27"/>
        <v>21485.32911874439</v>
      </c>
      <c r="N291" s="45">
        <f t="shared" si="28"/>
        <v>42913.974637166408</v>
      </c>
      <c r="O291" s="45">
        <f t="shared" si="29"/>
        <v>42818.400000000154</v>
      </c>
    </row>
    <row r="292" spans="7:15">
      <c r="G292" s="31">
        <f>Sheet1!A290</f>
        <v>45968</v>
      </c>
      <c r="H292" s="32">
        <f>Sheet1!D290</f>
        <v>0.70000000000001172</v>
      </c>
      <c r="I292" s="32">
        <f>Sheet1!E290</f>
        <v>1.4000000000000234</v>
      </c>
      <c r="J292" s="44">
        <f t="shared" si="24"/>
        <v>-1.314490024191772E-2</v>
      </c>
      <c r="K292" s="44">
        <f t="shared" si="25"/>
        <v>-0.10328030339594971</v>
      </c>
      <c r="L292" s="45">
        <f t="shared" si="26"/>
        <v>-1971.7350362876577</v>
      </c>
      <c r="M292" s="45">
        <f t="shared" si="27"/>
        <v>-3941.2166711784107</v>
      </c>
      <c r="N292" s="45">
        <f t="shared" si="28"/>
        <v>-5912.9517074660689</v>
      </c>
      <c r="O292" s="45">
        <f t="shared" si="29"/>
        <v>-5915.700000000099</v>
      </c>
    </row>
    <row r="293" spans="7:15">
      <c r="G293" s="31">
        <f>Sheet1!A291</f>
        <v>45971</v>
      </c>
      <c r="H293" s="32">
        <f>Sheet1!D291</f>
        <v>2.8999999999999915</v>
      </c>
      <c r="I293" s="32">
        <f>Sheet1!E291</f>
        <v>1.9000000000000128</v>
      </c>
      <c r="J293" s="44">
        <f t="shared" si="24"/>
        <v>-5.4443124560257329E-2</v>
      </c>
      <c r="K293" s="44">
        <f t="shared" si="25"/>
        <v>-0.14013331390784395</v>
      </c>
      <c r="L293" s="45">
        <f t="shared" si="26"/>
        <v>-8166.4686840385993</v>
      </c>
      <c r="M293" s="45">
        <f t="shared" si="27"/>
        <v>-5347.5419300785206</v>
      </c>
      <c r="N293" s="45">
        <f t="shared" si="28"/>
        <v>-13514.01061411712</v>
      </c>
      <c r="O293" s="45">
        <f t="shared" si="29"/>
        <v>-13521.600000000009</v>
      </c>
    </row>
    <row r="294" spans="7:15">
      <c r="G294" s="31">
        <f>Sheet1!A292</f>
        <v>45972</v>
      </c>
      <c r="H294" s="32">
        <f>Sheet1!D292</f>
        <v>0</v>
      </c>
      <c r="I294" s="32">
        <f>Sheet1!E292</f>
        <v>0</v>
      </c>
      <c r="J294" s="44">
        <f t="shared" si="24"/>
        <v>0</v>
      </c>
      <c r="K294" s="44">
        <f t="shared" si="25"/>
        <v>0</v>
      </c>
      <c r="L294" s="45">
        <f t="shared" si="26"/>
        <v>0</v>
      </c>
      <c r="M294" s="45">
        <f t="shared" si="27"/>
        <v>0</v>
      </c>
      <c r="N294" s="45">
        <f t="shared" si="28"/>
        <v>0</v>
      </c>
      <c r="O294" s="45">
        <f t="shared" si="29"/>
        <v>0</v>
      </c>
    </row>
    <row r="295" spans="7:15">
      <c r="G295" s="31">
        <f>Sheet1!A293</f>
        <v>45973</v>
      </c>
      <c r="H295" s="32">
        <f>Sheet1!D293</f>
        <v>-2.2000000000000242</v>
      </c>
      <c r="I295" s="32">
        <f>Sheet1!E293</f>
        <v>-4.6999999999999709</v>
      </c>
      <c r="J295" s="44">
        <f t="shared" si="24"/>
        <v>4.132686291657045E-2</v>
      </c>
      <c r="K295" s="44">
        <f t="shared" si="25"/>
        <v>0.34771696835893084</v>
      </c>
      <c r="L295" s="45">
        <f t="shared" si="26"/>
        <v>6199.0294374855675</v>
      </c>
      <c r="M295" s="45">
        <f t="shared" si="27"/>
        <v>13269.01517023988</v>
      </c>
      <c r="N295" s="45">
        <f t="shared" si="28"/>
        <v>19468.044607725446</v>
      </c>
      <c r="O295" s="45">
        <f t="shared" si="29"/>
        <v>19437.299999999985</v>
      </c>
    </row>
    <row r="296" spans="7:15">
      <c r="G296" s="31">
        <f>Sheet1!A294</f>
        <v>45974</v>
      </c>
      <c r="H296" s="32">
        <f>Sheet1!D294</f>
        <v>2.2000000000000242</v>
      </c>
      <c r="I296" s="32">
        <f>Sheet1!E294</f>
        <v>4.9999999999999822</v>
      </c>
      <c r="J296" s="44">
        <f t="shared" si="24"/>
        <v>-4.1305137083430449E-2</v>
      </c>
      <c r="K296" s="44">
        <f t="shared" si="25"/>
        <v>-0.3682365229074987</v>
      </c>
      <c r="L296" s="45">
        <f t="shared" si="26"/>
        <v>-6195.7705625145672</v>
      </c>
      <c r="M296" s="45">
        <f t="shared" si="27"/>
        <v>-14052.049377274772</v>
      </c>
      <c r="N296" s="45">
        <f t="shared" si="28"/>
        <v>-20247.81993978934</v>
      </c>
      <c r="O296" s="45">
        <f t="shared" si="29"/>
        <v>-20282.400000000016</v>
      </c>
    </row>
    <row r="297" spans="7:15">
      <c r="G297" s="31">
        <f>Sheet1!A295</f>
        <v>45975</v>
      </c>
      <c r="H297" s="32">
        <f>Sheet1!D295</f>
        <v>1.6000000000000014</v>
      </c>
      <c r="I297" s="32">
        <f>Sheet1!E295</f>
        <v>2.8999999999999915</v>
      </c>
      <c r="J297" s="44">
        <f t="shared" si="24"/>
        <v>-3.0042254325120026E-2</v>
      </c>
      <c r="K297" s="44">
        <f t="shared" si="25"/>
        <v>-0.21378752630608239</v>
      </c>
      <c r="L297" s="45">
        <f t="shared" si="26"/>
        <v>-4506.3381487680044</v>
      </c>
      <c r="M297" s="45">
        <f t="shared" si="27"/>
        <v>-8158.2154105152258</v>
      </c>
      <c r="N297" s="45">
        <f t="shared" si="28"/>
        <v>-12664.553559283231</v>
      </c>
      <c r="O297" s="45">
        <f t="shared" si="29"/>
        <v>-12676.499999999978</v>
      </c>
    </row>
    <row r="298" spans="7:15">
      <c r="G298" s="31">
        <f>Sheet1!A296</f>
        <v>45978</v>
      </c>
      <c r="H298" s="32">
        <f>Sheet1!D296</f>
        <v>0.30000000000001137</v>
      </c>
      <c r="I298" s="32">
        <f>Sheet1!E296</f>
        <v>-0.90000000000003411</v>
      </c>
      <c r="J298" s="44">
        <f t="shared" si="24"/>
        <v>-5.6337980036177135E-3</v>
      </c>
      <c r="K298" s="44">
        <f t="shared" si="25"/>
        <v>6.6465976657799505E-2</v>
      </c>
      <c r="L298" s="45">
        <f t="shared" si="26"/>
        <v>-845.06970054265707</v>
      </c>
      <c r="M298" s="45">
        <f t="shared" si="27"/>
        <v>2536.3676001763911</v>
      </c>
      <c r="N298" s="45">
        <f t="shared" si="28"/>
        <v>1691.297899633734</v>
      </c>
      <c r="O298" s="45">
        <f t="shared" si="29"/>
        <v>1690.2000000000644</v>
      </c>
    </row>
    <row r="299" spans="7:15">
      <c r="G299" s="31">
        <f>Sheet1!A297</f>
        <v>45979</v>
      </c>
      <c r="H299" s="32">
        <f>Sheet1!D297</f>
        <v>-3.7000000000000366</v>
      </c>
      <c r="I299" s="32">
        <f>Sheet1!E297</f>
        <v>-2.5999999999999801</v>
      </c>
      <c r="J299" s="44">
        <f t="shared" si="24"/>
        <v>6.9516725894183187E-2</v>
      </c>
      <c r="K299" s="44">
        <f t="shared" si="25"/>
        <v>0.19216548420581051</v>
      </c>
      <c r="L299" s="45">
        <f t="shared" si="26"/>
        <v>10427.508884127477</v>
      </c>
      <c r="M299" s="45">
        <f t="shared" si="27"/>
        <v>7333.1098483848291</v>
      </c>
      <c r="N299" s="45">
        <f t="shared" si="28"/>
        <v>17760.618732512306</v>
      </c>
      <c r="O299" s="45">
        <f t="shared" si="29"/>
        <v>17747.100000000042</v>
      </c>
    </row>
    <row r="300" spans="7:15">
      <c r="G300" s="31">
        <f>Sheet1!A298</f>
        <v>45980</v>
      </c>
      <c r="H300" s="32">
        <f>Sheet1!D298</f>
        <v>1.9000000000000128</v>
      </c>
      <c r="I300" s="32">
        <f>Sheet1!E298</f>
        <v>2.4000000000000021</v>
      </c>
      <c r="J300" s="44">
        <f t="shared" si="24"/>
        <v>-3.5673897700657743E-2</v>
      </c>
      <c r="K300" s="44">
        <f t="shared" si="25"/>
        <v>-0.17696905487788814</v>
      </c>
      <c r="L300" s="45">
        <f t="shared" si="26"/>
        <v>-5351.0846550986616</v>
      </c>
      <c r="M300" s="45">
        <f t="shared" si="27"/>
        <v>-6753.2081765241237</v>
      </c>
      <c r="N300" s="45">
        <f t="shared" si="28"/>
        <v>-12104.292831622784</v>
      </c>
      <c r="O300" s="45">
        <f t="shared" si="29"/>
        <v>-12113.10000000004</v>
      </c>
    </row>
    <row r="301" spans="7:15">
      <c r="G301" s="31">
        <f>Sheet1!A299</f>
        <v>45981</v>
      </c>
      <c r="H301" s="32">
        <f>Sheet1!D299</f>
        <v>-5.9000000000000163</v>
      </c>
      <c r="I301" s="32">
        <f>Sheet1!E299</f>
        <v>-5.2999999999999936</v>
      </c>
      <c r="J301" s="44">
        <f t="shared" si="24"/>
        <v>0.11088012771194281</v>
      </c>
      <c r="K301" s="44">
        <f t="shared" si="25"/>
        <v>0.39221620286113251</v>
      </c>
      <c r="L301" s="45">
        <f t="shared" si="26"/>
        <v>16632.019156791423</v>
      </c>
      <c r="M301" s="45">
        <f t="shared" si="27"/>
        <v>14967.123319693988</v>
      </c>
      <c r="N301" s="45">
        <f t="shared" si="28"/>
        <v>31599.142476485409</v>
      </c>
      <c r="O301" s="45">
        <f t="shared" si="29"/>
        <v>31550.400000000023</v>
      </c>
    </row>
    <row r="302" spans="7:15">
      <c r="G302" s="31">
        <f>Sheet1!A300</f>
        <v>45982</v>
      </c>
      <c r="H302" s="32">
        <f>Sheet1!D300</f>
        <v>-2.4000000000000021</v>
      </c>
      <c r="I302" s="32">
        <f>Sheet1!E300</f>
        <v>-1.9999999999999574</v>
      </c>
      <c r="J302" s="44">
        <f t="shared" si="24"/>
        <v>4.5084927768480033E-2</v>
      </c>
      <c r="K302" s="44">
        <f t="shared" si="25"/>
        <v>0.14777815633479685</v>
      </c>
      <c r="L302" s="45">
        <f t="shared" si="26"/>
        <v>6762.7391652720053</v>
      </c>
      <c r="M302" s="45">
        <f t="shared" si="27"/>
        <v>5639.2720996359076</v>
      </c>
      <c r="N302" s="45">
        <f t="shared" si="28"/>
        <v>12402.011264907913</v>
      </c>
      <c r="O302" s="45">
        <f t="shared" si="29"/>
        <v>12394.799999999883</v>
      </c>
    </row>
    <row r="303" spans="7:15">
      <c r="G303" s="31">
        <f>Sheet1!A301</f>
        <v>45985</v>
      </c>
      <c r="H303" s="32">
        <f>Sheet1!D301</f>
        <v>-1.1999999999999567</v>
      </c>
      <c r="I303" s="32">
        <f>Sheet1!E301</f>
        <v>-3.900000000000059</v>
      </c>
      <c r="J303" s="44">
        <f t="shared" si="24"/>
        <v>2.2539231942119181E-2</v>
      </c>
      <c r="K303" s="44">
        <f t="shared" si="25"/>
        <v>0.28842333946308135</v>
      </c>
      <c r="L303" s="45">
        <f t="shared" si="26"/>
        <v>3380.8847913178774</v>
      </c>
      <c r="M303" s="45">
        <f t="shared" si="27"/>
        <v>11006.347158866161</v>
      </c>
      <c r="N303" s="45">
        <f t="shared" si="28"/>
        <v>14387.231950184039</v>
      </c>
      <c r="O303" s="45">
        <f t="shared" si="29"/>
        <v>14366.700000000044</v>
      </c>
    </row>
    <row r="304" spans="7:15">
      <c r="G304" s="31">
        <f>Sheet1!A302</f>
        <v>45986</v>
      </c>
      <c r="H304" s="32">
        <f>Sheet1!D302</f>
        <v>-3.8000000000000256</v>
      </c>
      <c r="I304" s="32">
        <f>Sheet1!E302</f>
        <v>-2.8999999999999915</v>
      </c>
      <c r="J304" s="44">
        <f t="shared" si="24"/>
        <v>7.1396409197370489E-2</v>
      </c>
      <c r="K304" s="44">
        <f t="shared" si="25"/>
        <v>0.21436847369391637</v>
      </c>
      <c r="L304" s="45">
        <f t="shared" si="26"/>
        <v>10709.461379605573</v>
      </c>
      <c r="M304" s="45">
        <f t="shared" si="27"/>
        <v>8180.3845894847236</v>
      </c>
      <c r="N304" s="45">
        <f t="shared" si="28"/>
        <v>18889.845969090296</v>
      </c>
      <c r="O304" s="45">
        <f t="shared" si="29"/>
        <v>18873.900000000045</v>
      </c>
    </row>
    <row r="305" spans="7:15">
      <c r="G305" s="31">
        <f>Sheet1!A303</f>
        <v>45987</v>
      </c>
      <c r="H305" s="32">
        <f>Sheet1!D303</f>
        <v>1.6999999999999904</v>
      </c>
      <c r="I305" s="32">
        <f>Sheet1!E303</f>
        <v>-0.19999999999997797</v>
      </c>
      <c r="J305" s="44">
        <f t="shared" si="24"/>
        <v>-3.1919513671717317E-2</v>
      </c>
      <c r="K305" s="44">
        <f t="shared" si="25"/>
        <v>1.4765381563346374E-2</v>
      </c>
      <c r="L305" s="45">
        <f t="shared" si="26"/>
        <v>-4787.9270507575975</v>
      </c>
      <c r="M305" s="45">
        <f t="shared" si="27"/>
        <v>563.45272099629813</v>
      </c>
      <c r="N305" s="45">
        <f t="shared" si="28"/>
        <v>-4224.4743297612995</v>
      </c>
      <c r="O305" s="45">
        <f t="shared" si="29"/>
        <v>-4225.5000000000337</v>
      </c>
    </row>
    <row r="306" spans="7:15">
      <c r="G306" s="31">
        <f>Sheet1!A304</f>
        <v>45988</v>
      </c>
      <c r="H306" s="32">
        <f>Sheet1!D304</f>
        <v>0</v>
      </c>
      <c r="I306" s="32">
        <f>Sheet1!E304</f>
        <v>0</v>
      </c>
      <c r="J306" s="44">
        <f t="shared" si="24"/>
        <v>0</v>
      </c>
      <c r="K306" s="44">
        <f t="shared" si="25"/>
        <v>0</v>
      </c>
      <c r="L306" s="45">
        <f t="shared" si="26"/>
        <v>0</v>
      </c>
      <c r="M306" s="45">
        <f t="shared" si="27"/>
        <v>0</v>
      </c>
      <c r="N306" s="45">
        <f t="shared" si="28"/>
        <v>0</v>
      </c>
      <c r="O306" s="45">
        <f t="shared" si="29"/>
        <v>0</v>
      </c>
    </row>
    <row r="307" spans="7:15">
      <c r="G307" s="31">
        <f>Sheet1!A305</f>
        <v>45989</v>
      </c>
      <c r="H307" s="32">
        <f>Sheet1!D305</f>
        <v>1.4000000000000234</v>
      </c>
      <c r="I307" s="32">
        <f>Sheet1!E305</f>
        <v>1.9999999999999574</v>
      </c>
      <c r="J307" s="44">
        <f t="shared" si="24"/>
        <v>-2.6287600967670442E-2</v>
      </c>
      <c r="K307" s="44">
        <f t="shared" si="25"/>
        <v>-0.14750184366519686</v>
      </c>
      <c r="L307" s="45">
        <f t="shared" si="26"/>
        <v>-3943.1401451505662</v>
      </c>
      <c r="M307" s="45">
        <f t="shared" si="27"/>
        <v>-5628.7279003638514</v>
      </c>
      <c r="N307" s="45">
        <f t="shared" si="28"/>
        <v>-9571.8680455144167</v>
      </c>
      <c r="O307" s="45">
        <f t="shared" si="29"/>
        <v>-9577.7999999999447</v>
      </c>
    </row>
    <row r="308" spans="7:15">
      <c r="G308" s="31">
        <f>Sheet1!A306</f>
        <v>45992</v>
      </c>
      <c r="H308" s="32">
        <f>Sheet1!D306</f>
        <v>4.0000000000000036</v>
      </c>
      <c r="I308" s="32">
        <f>Sheet1!E306</f>
        <v>7.2000000000000064</v>
      </c>
      <c r="J308" s="44">
        <f t="shared" si="24"/>
        <v>-7.5084089532000062E-2</v>
      </c>
      <c r="K308" s="44">
        <f t="shared" si="25"/>
        <v>-0.52971349390099243</v>
      </c>
      <c r="L308" s="45">
        <f t="shared" si="26"/>
        <v>-11262.613429800009</v>
      </c>
      <c r="M308" s="45">
        <f t="shared" si="27"/>
        <v>-20214.073588717089</v>
      </c>
      <c r="N308" s="45">
        <f t="shared" si="28"/>
        <v>-31476.687018517099</v>
      </c>
      <c r="O308" s="45">
        <f t="shared" si="29"/>
        <v>-31550.400000000027</v>
      </c>
    </row>
    <row r="309" spans="7:15">
      <c r="G309" s="31">
        <f>Sheet1!A307</f>
        <v>45993</v>
      </c>
      <c r="H309" s="32">
        <f>Sheet1!D307</f>
        <v>-2.1000000000000352</v>
      </c>
      <c r="I309" s="32">
        <f>Sheet1!E307</f>
        <v>0</v>
      </c>
      <c r="J309" s="44">
        <f t="shared" si="24"/>
        <v>3.9447897822743161E-2</v>
      </c>
      <c r="K309" s="44">
        <f t="shared" si="25"/>
        <v>0</v>
      </c>
      <c r="L309" s="45">
        <f t="shared" si="26"/>
        <v>5917.1846734114733</v>
      </c>
      <c r="M309" s="45">
        <f t="shared" si="27"/>
        <v>0</v>
      </c>
      <c r="N309" s="45">
        <f t="shared" si="28"/>
        <v>5917.1846734114733</v>
      </c>
      <c r="O309" s="45">
        <f t="shared" si="29"/>
        <v>5915.7000000000971</v>
      </c>
    </row>
    <row r="310" spans="7:15">
      <c r="G310" s="31">
        <f>Sheet1!A308</f>
        <v>45994</v>
      </c>
      <c r="H310" s="32">
        <f>Sheet1!D308</f>
        <v>-2.3999999999999577</v>
      </c>
      <c r="I310" s="32">
        <f>Sheet1!E308</f>
        <v>-2.2999999999999687</v>
      </c>
      <c r="J310" s="44">
        <f t="shared" si="24"/>
        <v>4.5084927768479201E-2</v>
      </c>
      <c r="K310" s="44">
        <f t="shared" si="25"/>
        <v>0.16996871175277067</v>
      </c>
      <c r="L310" s="45">
        <f t="shared" si="26"/>
        <v>6762.7391652718807</v>
      </c>
      <c r="M310" s="45">
        <f t="shared" si="27"/>
        <v>6486.0723517685583</v>
      </c>
      <c r="N310" s="45">
        <f t="shared" si="28"/>
        <v>13248.811517040438</v>
      </c>
      <c r="O310" s="45">
        <f t="shared" si="29"/>
        <v>13239.89999999979</v>
      </c>
    </row>
    <row r="311" spans="7:15">
      <c r="G311" s="31">
        <f>Sheet1!A309</f>
        <v>45995</v>
      </c>
      <c r="H311" s="32">
        <f>Sheet1!D309</f>
        <v>3.7999999999999812</v>
      </c>
      <c r="I311" s="32">
        <f>Sheet1!E309</f>
        <v>3.5000000000000142</v>
      </c>
      <c r="J311" s="44">
        <f t="shared" si="24"/>
        <v>-7.1331590802629644E-2</v>
      </c>
      <c r="K311" s="44">
        <f t="shared" si="25"/>
        <v>-0.25794689622467604</v>
      </c>
      <c r="L311" s="45">
        <f t="shared" si="26"/>
        <v>-10699.738620394448</v>
      </c>
      <c r="M311" s="45">
        <f t="shared" si="27"/>
        <v>-9843.3541948647016</v>
      </c>
      <c r="N311" s="45">
        <f t="shared" si="28"/>
        <v>-20543.092815259151</v>
      </c>
      <c r="O311" s="45">
        <f t="shared" si="29"/>
        <v>-20564.099999999984</v>
      </c>
    </row>
    <row r="312" spans="7:15">
      <c r="G312" s="31">
        <f>Sheet1!A310</f>
        <v>45996</v>
      </c>
      <c r="H312" s="32">
        <f>Sheet1!D310</f>
        <v>3.6999999999999922</v>
      </c>
      <c r="I312" s="32">
        <f>Sheet1!E310</f>
        <v>3.6999999999999922</v>
      </c>
      <c r="J312" s="44">
        <f t="shared" si="24"/>
        <v>-6.9455274105817352E-2</v>
      </c>
      <c r="K312" s="44">
        <f t="shared" si="25"/>
        <v>-0.27266115994414641</v>
      </c>
      <c r="L312" s="45">
        <f t="shared" si="26"/>
        <v>-10418.291115872602</v>
      </c>
      <c r="M312" s="45">
        <f t="shared" si="27"/>
        <v>-10404.856238995671</v>
      </c>
      <c r="N312" s="45">
        <f t="shared" si="28"/>
        <v>-20823.147354868273</v>
      </c>
      <c r="O312" s="45">
        <f t="shared" si="29"/>
        <v>-20845.799999999952</v>
      </c>
    </row>
    <row r="313" spans="7:15">
      <c r="G313" s="31">
        <f>Sheet1!A311</f>
        <v>45999</v>
      </c>
      <c r="H313" s="32">
        <f>Sheet1!D311</f>
        <v>1.5000000000000124</v>
      </c>
      <c r="I313" s="32">
        <f>Sheet1!E311</f>
        <v>2.8999999999999915</v>
      </c>
      <c r="J313" s="44">
        <f t="shared" si="24"/>
        <v>-2.8164950090437731E-2</v>
      </c>
      <c r="K313" s="44">
        <f t="shared" si="25"/>
        <v>-0.21378752630608239</v>
      </c>
      <c r="L313" s="45">
        <f t="shared" si="26"/>
        <v>-4224.7425135656595</v>
      </c>
      <c r="M313" s="45">
        <f t="shared" si="27"/>
        <v>-8158.2154105152258</v>
      </c>
      <c r="N313" s="45">
        <f t="shared" si="28"/>
        <v>-12382.957924080885</v>
      </c>
      <c r="O313" s="45">
        <f t="shared" si="29"/>
        <v>-12394.80000000001</v>
      </c>
    </row>
    <row r="314" spans="7:15">
      <c r="G314" s="31">
        <f>Sheet1!A312</f>
        <v>46000</v>
      </c>
      <c r="H314" s="32">
        <f>Sheet1!D312</f>
        <v>4.0999999999999925</v>
      </c>
      <c r="I314" s="32">
        <f>Sheet1!E312</f>
        <v>2.4000000000000021</v>
      </c>
      <c r="J314" s="44">
        <f t="shared" si="24"/>
        <v>-7.6960271564557356E-2</v>
      </c>
      <c r="K314" s="44">
        <f t="shared" si="25"/>
        <v>-0.17696905487788814</v>
      </c>
      <c r="L314" s="45">
        <f t="shared" si="26"/>
        <v>-11544.040734683604</v>
      </c>
      <c r="M314" s="45">
        <f t="shared" si="27"/>
        <v>-6753.2081765241237</v>
      </c>
      <c r="N314" s="45">
        <f t="shared" si="28"/>
        <v>-18297.248911207727</v>
      </c>
      <c r="O314" s="45">
        <f t="shared" si="29"/>
        <v>-18310.499999999982</v>
      </c>
    </row>
    <row r="315" spans="7:15">
      <c r="G315" s="31">
        <f>Sheet1!A313</f>
        <v>46001</v>
      </c>
      <c r="H315" s="32">
        <f>Sheet1!D313</f>
        <v>-7.7999999999999847</v>
      </c>
      <c r="I315" s="32">
        <f>Sheet1!E313</f>
        <v>-4.0000000000000036</v>
      </c>
      <c r="J315" s="44">
        <f t="shared" si="24"/>
        <v>0.14662054955456968</v>
      </c>
      <c r="K315" s="44">
        <f t="shared" si="25"/>
        <v>0.29583262533920018</v>
      </c>
      <c r="L315" s="45">
        <f t="shared" si="26"/>
        <v>21993.082433185453</v>
      </c>
      <c r="M315" s="45">
        <f t="shared" si="27"/>
        <v>11289.088398544118</v>
      </c>
      <c r="N315" s="45">
        <f t="shared" si="28"/>
        <v>33282.170831729571</v>
      </c>
      <c r="O315" s="45">
        <f t="shared" si="29"/>
        <v>33240.599999999962</v>
      </c>
    </row>
    <row r="316" spans="7:15">
      <c r="G316" s="31">
        <f>Sheet1!A314</f>
        <v>46002</v>
      </c>
      <c r="H316" s="32">
        <f>Sheet1!D314</f>
        <v>0.19999999999997797</v>
      </c>
      <c r="I316" s="32">
        <f>Sheet1!E314</f>
        <v>0.90000000000003411</v>
      </c>
      <c r="J316" s="44">
        <f t="shared" si="24"/>
        <v>-3.7559102238295867E-3</v>
      </c>
      <c r="K316" s="44">
        <f t="shared" si="25"/>
        <v>-6.6410023342205513E-2</v>
      </c>
      <c r="L316" s="45">
        <f t="shared" si="26"/>
        <v>-563.38653357443798</v>
      </c>
      <c r="M316" s="45">
        <f t="shared" si="27"/>
        <v>-2534.2323998237998</v>
      </c>
      <c r="N316" s="45">
        <f t="shared" si="28"/>
        <v>-3097.6189333982379</v>
      </c>
      <c r="O316" s="45">
        <f t="shared" si="29"/>
        <v>-3098.7000000000339</v>
      </c>
    </row>
    <row r="317" spans="7:15">
      <c r="G317" s="31">
        <f>Sheet1!A315</f>
        <v>46003</v>
      </c>
      <c r="H317" s="32">
        <f>Sheet1!D315</f>
        <v>-1.7999999999999794</v>
      </c>
      <c r="I317" s="32">
        <f>Sheet1!E315</f>
        <v>2.6999999999999247</v>
      </c>
      <c r="J317" s="44">
        <f t="shared" si="24"/>
        <v>3.3811271869769614E-2</v>
      </c>
      <c r="K317" s="44">
        <f t="shared" si="25"/>
        <v>-0.19906221007982142</v>
      </c>
      <c r="L317" s="45">
        <f t="shared" si="26"/>
        <v>5071.690780465442</v>
      </c>
      <c r="M317" s="45">
        <f t="shared" si="27"/>
        <v>-7596.2915984131241</v>
      </c>
      <c r="N317" s="45">
        <f t="shared" si="28"/>
        <v>-2524.6008179476821</v>
      </c>
      <c r="O317" s="45">
        <f t="shared" si="29"/>
        <v>-2535.2999999998474</v>
      </c>
    </row>
    <row r="318" spans="7:15">
      <c r="G318" s="31">
        <f>Sheet1!A316</f>
        <v>46006</v>
      </c>
      <c r="H318" s="32">
        <f>Sheet1!D316</f>
        <v>-2.0000000000000018</v>
      </c>
      <c r="I318" s="32">
        <f>Sheet1!E316</f>
        <v>-1.0999999999999233</v>
      </c>
      <c r="J318" s="44">
        <f t="shared" si="24"/>
        <v>3.7568977617000031E-2</v>
      </c>
      <c r="K318" s="44">
        <f t="shared" si="25"/>
        <v>8.1243792291271322E-2</v>
      </c>
      <c r="L318" s="45">
        <f t="shared" si="26"/>
        <v>5635.3466425500046</v>
      </c>
      <c r="M318" s="45">
        <f t="shared" si="27"/>
        <v>3100.2948101396814</v>
      </c>
      <c r="N318" s="45">
        <f t="shared" si="28"/>
        <v>8735.641452689686</v>
      </c>
      <c r="O318" s="45">
        <f t="shared" si="29"/>
        <v>8732.6999999997879</v>
      </c>
    </row>
    <row r="319" spans="7:15">
      <c r="G319" s="31">
        <f>Sheet1!A317</f>
        <v>46007</v>
      </c>
      <c r="H319" s="32">
        <f>Sheet1!D317</f>
        <v>-1.5000000000000124</v>
      </c>
      <c r="I319" s="32">
        <f>Sheet1!E317</f>
        <v>-2.8000000000000469</v>
      </c>
      <c r="J319" s="44">
        <f t="shared" si="24"/>
        <v>2.8175049909562735E-2</v>
      </c>
      <c r="K319" s="44">
        <f t="shared" si="25"/>
        <v>0.20696678641621144</v>
      </c>
      <c r="L319" s="45">
        <f t="shared" si="26"/>
        <v>4226.2574864344097</v>
      </c>
      <c r="M319" s="45">
        <f t="shared" si="27"/>
        <v>7897.9333152867457</v>
      </c>
      <c r="N319" s="45">
        <f t="shared" si="28"/>
        <v>12124.190801721155</v>
      </c>
      <c r="O319" s="45">
        <f t="shared" si="29"/>
        <v>12113.100000000166</v>
      </c>
    </row>
    <row r="320" spans="7:15">
      <c r="G320" s="31">
        <f>Sheet1!A318</f>
        <v>46008</v>
      </c>
      <c r="H320" s="32">
        <f>Sheet1!D318</f>
        <v>-0.40000000000000036</v>
      </c>
      <c r="I320" s="32">
        <f>Sheet1!E318</f>
        <v>0.80000000000000071</v>
      </c>
      <c r="J320" s="44">
        <f t="shared" si="24"/>
        <v>7.5123591046800066E-3</v>
      </c>
      <c r="K320" s="44">
        <f t="shared" si="25"/>
        <v>-5.9033894986432051E-2</v>
      </c>
      <c r="L320" s="45">
        <f t="shared" si="26"/>
        <v>1126.8538657020008</v>
      </c>
      <c r="M320" s="45">
        <f t="shared" si="27"/>
        <v>-2252.7564640582368</v>
      </c>
      <c r="N320" s="45">
        <f t="shared" si="28"/>
        <v>-1125.902598356236</v>
      </c>
      <c r="O320" s="45">
        <f t="shared" si="29"/>
        <v>-1126.8000000000015</v>
      </c>
    </row>
    <row r="321" spans="7:15">
      <c r="G321" s="31">
        <f>Sheet1!A319</f>
        <v>46009</v>
      </c>
      <c r="H321" s="32">
        <f>Sheet1!D319</f>
        <v>-2.3000000000000131</v>
      </c>
      <c r="I321" s="32">
        <f>Sheet1!E319</f>
        <v>-3.0999999999999694</v>
      </c>
      <c r="J321" s="44">
        <f t="shared" si="24"/>
        <v>4.3205872898482746E-2</v>
      </c>
      <c r="K321" s="44">
        <f t="shared" si="25"/>
        <v>0.22917392059435471</v>
      </c>
      <c r="L321" s="45">
        <f t="shared" si="26"/>
        <v>6480.8809347724127</v>
      </c>
      <c r="M321" s="45">
        <f t="shared" si="27"/>
        <v>8745.3662193754681</v>
      </c>
      <c r="N321" s="45">
        <f t="shared" si="28"/>
        <v>15226.247154147881</v>
      </c>
      <c r="O321" s="45">
        <f t="shared" si="29"/>
        <v>15211.799999999948</v>
      </c>
    </row>
    <row r="322" spans="7:15">
      <c r="G322" s="31">
        <f>Sheet1!A320</f>
        <v>46010</v>
      </c>
      <c r="H322" s="32">
        <f>Sheet1!D320</f>
        <v>2.3000000000000131</v>
      </c>
      <c r="I322" s="32">
        <f>Sheet1!E320</f>
        <v>2.4999999999999467</v>
      </c>
      <c r="J322" s="44">
        <f t="shared" si="24"/>
        <v>-4.3182127101517746E-2</v>
      </c>
      <c r="K322" s="44">
        <f t="shared" si="25"/>
        <v>-0.18433413072687108</v>
      </c>
      <c r="L322" s="45">
        <f t="shared" si="26"/>
        <v>-6477.3190652276626</v>
      </c>
      <c r="M322" s="45">
        <f t="shared" si="27"/>
        <v>-7034.2623443185548</v>
      </c>
      <c r="N322" s="45">
        <f t="shared" si="28"/>
        <v>-13511.581409546217</v>
      </c>
      <c r="O322" s="45">
        <f t="shared" si="29"/>
        <v>-13521.599999999886</v>
      </c>
    </row>
    <row r="323" spans="7:15">
      <c r="G323" s="31">
        <f>Sheet1!A321</f>
        <v>46013</v>
      </c>
      <c r="H323" s="32">
        <f>Sheet1!D321</f>
        <v>2.4000000000000021</v>
      </c>
      <c r="I323" s="32">
        <f>Sheet1!E321</f>
        <v>1.7000000000000348</v>
      </c>
      <c r="J323" s="44">
        <f t="shared" si="24"/>
        <v>-4.5059072231520038E-2</v>
      </c>
      <c r="K323" s="44">
        <f t="shared" si="25"/>
        <v>-0.12539418204810954</v>
      </c>
      <c r="L323" s="45">
        <f t="shared" si="26"/>
        <v>-6758.860834728006</v>
      </c>
      <c r="M323" s="45">
        <f t="shared" si="27"/>
        <v>-4785.0909080130659</v>
      </c>
      <c r="N323" s="45">
        <f t="shared" si="28"/>
        <v>-11543.951742741072</v>
      </c>
      <c r="O323" s="45">
        <f t="shared" si="29"/>
        <v>-11549.700000000103</v>
      </c>
    </row>
    <row r="324" spans="7:15">
      <c r="G324" s="31">
        <f>Sheet1!A322</f>
        <v>46014</v>
      </c>
      <c r="H324" s="32">
        <f>Sheet1!D322</f>
        <v>2.4999999999999911</v>
      </c>
      <c r="I324" s="32">
        <f>Sheet1!E322</f>
        <v>0</v>
      </c>
      <c r="J324" s="44">
        <f t="shared" si="24"/>
        <v>-4.693597247343733E-2</v>
      </c>
      <c r="K324" s="44">
        <f t="shared" si="25"/>
        <v>0</v>
      </c>
      <c r="L324" s="45">
        <f t="shared" si="26"/>
        <v>-7040.3958710155994</v>
      </c>
      <c r="M324" s="45">
        <f t="shared" si="27"/>
        <v>0</v>
      </c>
      <c r="N324" s="45">
        <f t="shared" si="28"/>
        <v>-7040.3958710155994</v>
      </c>
      <c r="O324" s="45">
        <f t="shared" si="29"/>
        <v>-7042.4999999999727</v>
      </c>
    </row>
    <row r="325" spans="7:15">
      <c r="G325" s="31">
        <f>Sheet1!A323</f>
        <v>46015</v>
      </c>
      <c r="H325" s="32">
        <f>Sheet1!D323</f>
        <v>-2.7000000000000135</v>
      </c>
      <c r="I325" s="32">
        <f>Sheet1!E323</f>
        <v>-2.8999999999999915</v>
      </c>
      <c r="J325" s="44">
        <f t="shared" ref="J325:J388" si="30">-$B$4*H325/100+0.5*$B$5*H325^2/10000</f>
        <v>5.0722361706982744E-2</v>
      </c>
      <c r="K325" s="44">
        <f t="shared" ref="K325:K388" si="31">-$C$4*I325/100+0.5*$C$5*I325^2/10000</f>
        <v>0.21436847369391637</v>
      </c>
      <c r="L325" s="45">
        <f t="shared" ref="L325:L388" si="32">$B$17*1000000*J325/100</f>
        <v>7608.3542560474125</v>
      </c>
      <c r="M325" s="45">
        <f t="shared" ref="M325:M388" si="33">$B$19*1000000*K325/100</f>
        <v>8180.3845894847236</v>
      </c>
      <c r="N325" s="45">
        <f t="shared" ref="N325:N388" si="34">L325+M325</f>
        <v>15788.738845532136</v>
      </c>
      <c r="O325" s="45">
        <f t="shared" ref="O325:O388" si="35">-($B$18*H325+$B$20*I325)</f>
        <v>15775.200000000012</v>
      </c>
    </row>
    <row r="326" spans="7:15">
      <c r="G326" s="31">
        <f>Sheet1!A324</f>
        <v>46016</v>
      </c>
      <c r="H326" s="32">
        <f>Sheet1!D324</f>
        <v>0</v>
      </c>
      <c r="I326" s="32">
        <f>Sheet1!E324</f>
        <v>0</v>
      </c>
      <c r="J326" s="44">
        <f t="shared" si="30"/>
        <v>0</v>
      </c>
      <c r="K326" s="44">
        <f t="shared" si="31"/>
        <v>0</v>
      </c>
      <c r="L326" s="45">
        <f t="shared" si="32"/>
        <v>0</v>
      </c>
      <c r="M326" s="45">
        <f t="shared" si="33"/>
        <v>0</v>
      </c>
      <c r="N326" s="45">
        <f t="shared" si="34"/>
        <v>0</v>
      </c>
      <c r="O326" s="45">
        <f t="shared" si="35"/>
        <v>0</v>
      </c>
    </row>
    <row r="327" spans="7:15">
      <c r="G327" s="31">
        <f>Sheet1!A325</f>
        <v>46017</v>
      </c>
      <c r="H327" s="32">
        <f>Sheet1!D325</f>
        <v>-2.5999999999999801</v>
      </c>
      <c r="I327" s="32">
        <f>Sheet1!E325</f>
        <v>-0.70000000000005613</v>
      </c>
      <c r="J327" s="44">
        <f t="shared" si="30"/>
        <v>4.8843172172729619E-2</v>
      </c>
      <c r="K327" s="44">
        <f t="shared" si="31"/>
        <v>5.1690924151017149E-2</v>
      </c>
      <c r="L327" s="45">
        <f t="shared" si="32"/>
        <v>7326.4758259094424</v>
      </c>
      <c r="M327" s="45">
        <f t="shared" si="33"/>
        <v>1972.5458322055717</v>
      </c>
      <c r="N327" s="45">
        <f t="shared" si="34"/>
        <v>9299.0216581150144</v>
      </c>
      <c r="O327" s="45">
        <f t="shared" si="35"/>
        <v>9296.1000000001004</v>
      </c>
    </row>
    <row r="328" spans="7:15">
      <c r="G328" s="31">
        <f>Sheet1!A326</f>
        <v>46020</v>
      </c>
      <c r="H328" s="32">
        <f>Sheet1!D326</f>
        <v>-2.4000000000000021</v>
      </c>
      <c r="I328" s="32">
        <f>Sheet1!E326</f>
        <v>-1.7999999999999794</v>
      </c>
      <c r="J328" s="44">
        <f t="shared" si="30"/>
        <v>4.5084927768480033E-2</v>
      </c>
      <c r="K328" s="44">
        <f t="shared" si="31"/>
        <v>0.13298790663118645</v>
      </c>
      <c r="L328" s="45">
        <f t="shared" si="32"/>
        <v>6762.7391652720053</v>
      </c>
      <c r="M328" s="45">
        <f t="shared" si="33"/>
        <v>5074.8704007051238</v>
      </c>
      <c r="N328" s="45">
        <f t="shared" si="34"/>
        <v>11837.609565977129</v>
      </c>
      <c r="O328" s="45">
        <f t="shared" si="35"/>
        <v>11831.399999999947</v>
      </c>
    </row>
    <row r="329" spans="7:15">
      <c r="G329" s="31">
        <f>Sheet1!A327</f>
        <v>46021</v>
      </c>
      <c r="H329" s="32">
        <f>Sheet1!D327</f>
        <v>-0.70000000000001172</v>
      </c>
      <c r="I329" s="32">
        <f>Sheet1!E327</f>
        <v>1.2000000000000455</v>
      </c>
      <c r="J329" s="44">
        <f t="shared" si="30"/>
        <v>1.314709975808272E-2</v>
      </c>
      <c r="K329" s="44">
        <f t="shared" si="31"/>
        <v>-8.8534263719475356E-2</v>
      </c>
      <c r="L329" s="45">
        <f t="shared" si="32"/>
        <v>1972.0649637124081</v>
      </c>
      <c r="M329" s="45">
        <f t="shared" si="33"/>
        <v>-3378.5020441311576</v>
      </c>
      <c r="N329" s="45">
        <f t="shared" si="34"/>
        <v>-1406.4370804187495</v>
      </c>
      <c r="O329" s="45">
        <f t="shared" si="35"/>
        <v>-1408.5000000000955</v>
      </c>
    </row>
    <row r="330" spans="7:15">
      <c r="G330" s="31">
        <f>Sheet1!A328</f>
        <v>46022</v>
      </c>
      <c r="H330" s="32">
        <f>Sheet1!D328</f>
        <v>2.6000000000000245</v>
      </c>
      <c r="I330" s="32">
        <f>Sheet1!E328</f>
        <v>4.5999999999999375</v>
      </c>
      <c r="J330" s="44">
        <f t="shared" si="30"/>
        <v>-4.8812827827270457E-2</v>
      </c>
      <c r="K330" s="44">
        <f t="shared" si="31"/>
        <v>-0.33884115298890338</v>
      </c>
      <c r="L330" s="45">
        <f t="shared" si="32"/>
        <v>-7321.9241740905682</v>
      </c>
      <c r="M330" s="45">
        <f t="shared" si="33"/>
        <v>-12930.310592925234</v>
      </c>
      <c r="N330" s="45">
        <f t="shared" si="34"/>
        <v>-20252.234767015801</v>
      </c>
      <c r="O330" s="45">
        <f t="shared" si="35"/>
        <v>-20282.399999999892</v>
      </c>
    </row>
    <row r="331" spans="7:15">
      <c r="G331" s="31">
        <f>Sheet1!A329</f>
        <v>46023</v>
      </c>
      <c r="H331" s="32">
        <f>Sheet1!D329</f>
        <v>0</v>
      </c>
      <c r="I331" s="32">
        <f>Sheet1!E329</f>
        <v>0</v>
      </c>
      <c r="J331" s="44">
        <f t="shared" si="30"/>
        <v>0</v>
      </c>
      <c r="K331" s="44">
        <f t="shared" si="31"/>
        <v>0</v>
      </c>
      <c r="L331" s="45">
        <f t="shared" si="32"/>
        <v>0</v>
      </c>
      <c r="M331" s="45">
        <f t="shared" si="33"/>
        <v>0</v>
      </c>
      <c r="N331" s="45">
        <f t="shared" si="34"/>
        <v>0</v>
      </c>
      <c r="O331" s="45">
        <f t="shared" si="35"/>
        <v>0</v>
      </c>
    </row>
    <row r="332" spans="7:15">
      <c r="G332" s="31">
        <f>Sheet1!A330</f>
        <v>46024</v>
      </c>
      <c r="H332" s="32">
        <f>Sheet1!D330</f>
        <v>-9.9999999999988987E-2</v>
      </c>
      <c r="I332" s="32">
        <f>Sheet1!E330</f>
        <v>2.3000000000000576</v>
      </c>
      <c r="J332" s="44">
        <f t="shared" si="30"/>
        <v>1.8780224440422932E-3</v>
      </c>
      <c r="K332" s="44">
        <f t="shared" si="31"/>
        <v>-0.16960328824723123</v>
      </c>
      <c r="L332" s="45">
        <f t="shared" si="32"/>
        <v>281.70336660634399</v>
      </c>
      <c r="M332" s="45">
        <f t="shared" si="33"/>
        <v>-6472.1276482315125</v>
      </c>
      <c r="N332" s="45">
        <f t="shared" si="34"/>
        <v>-6190.4242816251681</v>
      </c>
      <c r="O332" s="45">
        <f t="shared" si="35"/>
        <v>-6197.4000000001934</v>
      </c>
    </row>
    <row r="333" spans="7:15">
      <c r="G333" s="31">
        <f>Sheet1!A331</f>
        <v>46027</v>
      </c>
      <c r="H333" s="32">
        <f>Sheet1!D331</f>
        <v>-2.2000000000000242</v>
      </c>
      <c r="I333" s="32">
        <f>Sheet1!E331</f>
        <v>-3.0000000000000249</v>
      </c>
      <c r="J333" s="44">
        <f t="shared" si="30"/>
        <v>4.132686291657045E-2</v>
      </c>
      <c r="K333" s="44">
        <f t="shared" si="31"/>
        <v>0.22177085175330183</v>
      </c>
      <c r="L333" s="45">
        <f t="shared" si="32"/>
        <v>6199.0294374855675</v>
      </c>
      <c r="M333" s="45">
        <f t="shared" si="33"/>
        <v>8462.8622241811318</v>
      </c>
      <c r="N333" s="45">
        <f t="shared" si="34"/>
        <v>14661.891661666699</v>
      </c>
      <c r="O333" s="45">
        <f t="shared" si="35"/>
        <v>14648.400000000136</v>
      </c>
    </row>
    <row r="334" spans="7:15">
      <c r="G334" s="31">
        <f>Sheet1!A332</f>
        <v>46028</v>
      </c>
      <c r="H334" s="32">
        <f>Sheet1!D332</f>
        <v>1.2000000000000011</v>
      </c>
      <c r="I334" s="32">
        <f>Sheet1!E332</f>
        <v>1.2000000000000455</v>
      </c>
      <c r="J334" s="44">
        <f t="shared" si="30"/>
        <v>-2.2532768057880018E-2</v>
      </c>
      <c r="K334" s="44">
        <f t="shared" si="31"/>
        <v>-8.8534263719475356E-2</v>
      </c>
      <c r="L334" s="45">
        <f t="shared" si="32"/>
        <v>-3379.9152086820027</v>
      </c>
      <c r="M334" s="45">
        <f t="shared" si="33"/>
        <v>-3378.5020441311576</v>
      </c>
      <c r="N334" s="45">
        <f t="shared" si="34"/>
        <v>-6758.4172528131603</v>
      </c>
      <c r="O334" s="45">
        <f t="shared" si="35"/>
        <v>-6760.8000000001302</v>
      </c>
    </row>
    <row r="335" spans="7:15">
      <c r="G335" s="31">
        <f>Sheet1!A333</f>
        <v>46029</v>
      </c>
      <c r="H335" s="32">
        <f>Sheet1!D333</f>
        <v>0.80000000000000071</v>
      </c>
      <c r="I335" s="32">
        <f>Sheet1!E333</f>
        <v>-2.4000000000000021</v>
      </c>
      <c r="J335" s="44">
        <f t="shared" si="30"/>
        <v>-1.5022563581280013E-2</v>
      </c>
      <c r="K335" s="44">
        <f t="shared" si="31"/>
        <v>0.17736694512211212</v>
      </c>
      <c r="L335" s="45">
        <f t="shared" si="32"/>
        <v>-2253.384537192002</v>
      </c>
      <c r="M335" s="45">
        <f t="shared" si="33"/>
        <v>6768.3918234758848</v>
      </c>
      <c r="N335" s="45">
        <f t="shared" si="34"/>
        <v>4515.0072862838824</v>
      </c>
      <c r="O335" s="45">
        <f t="shared" si="35"/>
        <v>4507.2000000000044</v>
      </c>
    </row>
    <row r="336" spans="7:15">
      <c r="G336" s="31">
        <f>Sheet1!A334</f>
        <v>46030</v>
      </c>
      <c r="H336" s="32">
        <f>Sheet1!D334</f>
        <v>1.6999999999999904</v>
      </c>
      <c r="I336" s="32">
        <f>Sheet1!E334</f>
        <v>1.7999999999999794</v>
      </c>
      <c r="J336" s="44">
        <f t="shared" si="30"/>
        <v>-3.1919513671717317E-2</v>
      </c>
      <c r="K336" s="44">
        <f t="shared" si="31"/>
        <v>-0.13276409336881048</v>
      </c>
      <c r="L336" s="45">
        <f t="shared" si="32"/>
        <v>-4787.9270507575975</v>
      </c>
      <c r="M336" s="45">
        <f t="shared" si="33"/>
        <v>-5066.3295992947587</v>
      </c>
      <c r="N336" s="45">
        <f t="shared" si="34"/>
        <v>-9854.2566500523571</v>
      </c>
      <c r="O336" s="45">
        <f t="shared" si="35"/>
        <v>-9859.4999999999127</v>
      </c>
    </row>
    <row r="337" spans="7:15">
      <c r="G337" s="31">
        <f>Sheet1!A335</f>
        <v>46031</v>
      </c>
      <c r="H337" s="32">
        <f>Sheet1!D335</f>
        <v>4.4000000000000039</v>
      </c>
      <c r="I337" s="32">
        <f>Sheet1!E335</f>
        <v>-0.19999999999997797</v>
      </c>
      <c r="J337" s="44">
        <f t="shared" si="30"/>
        <v>-8.2588548333720063E-2</v>
      </c>
      <c r="K337" s="44">
        <f t="shared" si="31"/>
        <v>1.4765381563346374E-2</v>
      </c>
      <c r="L337" s="45">
        <f t="shared" si="32"/>
        <v>-12388.282250058008</v>
      </c>
      <c r="M337" s="45">
        <f t="shared" si="33"/>
        <v>563.45272099629813</v>
      </c>
      <c r="N337" s="45">
        <f t="shared" si="34"/>
        <v>-11824.82952906171</v>
      </c>
      <c r="O337" s="45">
        <f t="shared" si="35"/>
        <v>-11831.400000000069</v>
      </c>
    </row>
    <row r="338" spans="7:15">
      <c r="G338" s="31">
        <f>Sheet1!A336</f>
        <v>46034</v>
      </c>
      <c r="H338" s="32">
        <f>Sheet1!D336</f>
        <v>0.20000000000002238</v>
      </c>
      <c r="I338" s="32">
        <f>Sheet1!E336</f>
        <v>1.0999999999999233</v>
      </c>
      <c r="J338" s="44">
        <f t="shared" si="30"/>
        <v>-3.7559102238304198E-3</v>
      </c>
      <c r="K338" s="44">
        <f t="shared" si="31"/>
        <v>-8.1160207708717347E-2</v>
      </c>
      <c r="L338" s="45">
        <f t="shared" si="32"/>
        <v>-563.38653357456303</v>
      </c>
      <c r="M338" s="45">
        <f t="shared" si="33"/>
        <v>-3097.1051898598853</v>
      </c>
      <c r="N338" s="45">
        <f t="shared" si="34"/>
        <v>-3660.4917234344484</v>
      </c>
      <c r="O338" s="45">
        <f t="shared" si="35"/>
        <v>-3662.0999999998467</v>
      </c>
    </row>
    <row r="339" spans="7:15">
      <c r="G339" s="31">
        <f>Sheet1!A337</f>
        <v>46035</v>
      </c>
      <c r="H339" s="32">
        <f>Sheet1!D337</f>
        <v>0</v>
      </c>
      <c r="I339" s="32">
        <f>Sheet1!E337</f>
        <v>0.30000000000001137</v>
      </c>
      <c r="J339" s="44">
        <f t="shared" si="30"/>
        <v>0</v>
      </c>
      <c r="K339" s="44">
        <f t="shared" si="31"/>
        <v>-2.2142891482467838E-2</v>
      </c>
      <c r="L339" s="45">
        <f t="shared" si="32"/>
        <v>0</v>
      </c>
      <c r="M339" s="45">
        <f t="shared" si="33"/>
        <v>-844.98137775822124</v>
      </c>
      <c r="N339" s="45">
        <f t="shared" si="34"/>
        <v>-844.98137775822124</v>
      </c>
      <c r="O339" s="45">
        <f t="shared" si="35"/>
        <v>-845.10000000003197</v>
      </c>
    </row>
    <row r="340" spans="7:15">
      <c r="G340" s="31">
        <f>Sheet1!A338</f>
        <v>46036</v>
      </c>
      <c r="H340" s="32">
        <f>Sheet1!D338</f>
        <v>-2.3000000000000131</v>
      </c>
      <c r="I340" s="32">
        <f>Sheet1!E338</f>
        <v>-4.6999999999999709</v>
      </c>
      <c r="J340" s="44">
        <f t="shared" si="30"/>
        <v>4.3205872898482746E-2</v>
      </c>
      <c r="K340" s="44">
        <f t="shared" si="31"/>
        <v>0.34771696835893084</v>
      </c>
      <c r="L340" s="45">
        <f t="shared" si="32"/>
        <v>6480.8809347724127</v>
      </c>
      <c r="M340" s="45">
        <f t="shared" si="33"/>
        <v>13269.01517023988</v>
      </c>
      <c r="N340" s="45">
        <f t="shared" si="34"/>
        <v>19749.896105012293</v>
      </c>
      <c r="O340" s="45">
        <f t="shared" si="35"/>
        <v>19718.999999999953</v>
      </c>
    </row>
    <row r="341" spans="7:15">
      <c r="G341" s="31">
        <f>Sheet1!A339</f>
        <v>46037</v>
      </c>
      <c r="H341" s="32">
        <f>Sheet1!D339</f>
        <v>5.3999999999999826</v>
      </c>
      <c r="I341" s="32">
        <f>Sheet1!E339</f>
        <v>3.8000000000000256</v>
      </c>
      <c r="J341" s="44">
        <f t="shared" si="30"/>
        <v>-0.10134655317206967</v>
      </c>
      <c r="K341" s="44">
        <f t="shared" si="31"/>
        <v>-0.28001725563137386</v>
      </c>
      <c r="L341" s="45">
        <f t="shared" si="32"/>
        <v>-15201.98297581045</v>
      </c>
      <c r="M341" s="45">
        <f t="shared" si="33"/>
        <v>-10685.567720314008</v>
      </c>
      <c r="N341" s="45">
        <f t="shared" si="34"/>
        <v>-25887.550696124457</v>
      </c>
      <c r="O341" s="45">
        <f t="shared" si="35"/>
        <v>-25916.400000000016</v>
      </c>
    </row>
    <row r="342" spans="7:15">
      <c r="G342" s="31">
        <f>Sheet1!A340</f>
        <v>46038</v>
      </c>
      <c r="H342" s="32">
        <f>Sheet1!D340</f>
        <v>2.2000000000000242</v>
      </c>
      <c r="I342" s="32">
        <f>Sheet1!E340</f>
        <v>5.2999999999999936</v>
      </c>
      <c r="J342" s="44">
        <f t="shared" si="30"/>
        <v>-4.1305137083430449E-2</v>
      </c>
      <c r="K342" s="44">
        <f t="shared" si="31"/>
        <v>-0.39027579713886656</v>
      </c>
      <c r="L342" s="45">
        <f t="shared" si="32"/>
        <v>-6195.7705625145672</v>
      </c>
      <c r="M342" s="45">
        <f t="shared" si="33"/>
        <v>-14893.076680305972</v>
      </c>
      <c r="N342" s="45">
        <f t="shared" si="34"/>
        <v>-21088.847242820539</v>
      </c>
      <c r="O342" s="45">
        <f t="shared" si="35"/>
        <v>-21127.500000000047</v>
      </c>
    </row>
    <row r="343" spans="7:15">
      <c r="G343" s="31">
        <f>Sheet1!A341</f>
        <v>46041</v>
      </c>
      <c r="H343" s="32">
        <f>Sheet1!D341</f>
        <v>0</v>
      </c>
      <c r="I343" s="32">
        <f>Sheet1!E341</f>
        <v>0</v>
      </c>
      <c r="J343" s="44">
        <f t="shared" si="30"/>
        <v>0</v>
      </c>
      <c r="K343" s="44">
        <f t="shared" si="31"/>
        <v>0</v>
      </c>
      <c r="L343" s="45">
        <f t="shared" si="32"/>
        <v>0</v>
      </c>
      <c r="M343" s="45">
        <f t="shared" si="33"/>
        <v>0</v>
      </c>
      <c r="N343" s="45">
        <f t="shared" si="34"/>
        <v>0</v>
      </c>
      <c r="O343" s="45">
        <f t="shared" si="35"/>
        <v>0</v>
      </c>
    </row>
    <row r="344" spans="7:15">
      <c r="G344" s="31">
        <f>Sheet1!A342</f>
        <v>46042</v>
      </c>
      <c r="H344" s="32">
        <f>Sheet1!D342</f>
        <v>0.99999999999997868</v>
      </c>
      <c r="I344" s="32">
        <f>Sheet1!E342</f>
        <v>6.9999999999999396</v>
      </c>
      <c r="J344" s="44">
        <f t="shared" si="30"/>
        <v>-1.8777755595749599E-2</v>
      </c>
      <c r="K344" s="44">
        <f t="shared" si="31"/>
        <v>-0.51504758489869562</v>
      </c>
      <c r="L344" s="45">
        <f t="shared" si="32"/>
        <v>-2816.6633393624397</v>
      </c>
      <c r="M344" s="45">
        <f t="shared" si="33"/>
        <v>-19654.416779458486</v>
      </c>
      <c r="N344" s="45">
        <f t="shared" si="34"/>
        <v>-22471.080118820926</v>
      </c>
      <c r="O344" s="45">
        <f t="shared" si="35"/>
        <v>-22535.999999999767</v>
      </c>
    </row>
    <row r="345" spans="7:15">
      <c r="G345" s="31">
        <f>Sheet1!A343</f>
        <v>46043</v>
      </c>
      <c r="H345" s="32">
        <f>Sheet1!D343</f>
        <v>-1.0999999999999677</v>
      </c>
      <c r="I345" s="32">
        <f>Sheet1!E343</f>
        <v>-4.9999999999999822</v>
      </c>
      <c r="J345" s="44">
        <f t="shared" si="30"/>
        <v>2.0660715729141889E-2</v>
      </c>
      <c r="K345" s="44">
        <f t="shared" si="31"/>
        <v>0.36996347709249872</v>
      </c>
      <c r="L345" s="45">
        <f t="shared" si="32"/>
        <v>3099.1073593712831</v>
      </c>
      <c r="M345" s="45">
        <f t="shared" si="33"/>
        <v>14117.950622725126</v>
      </c>
      <c r="N345" s="45">
        <f t="shared" si="34"/>
        <v>17217.057982096409</v>
      </c>
      <c r="O345" s="45">
        <f t="shared" si="35"/>
        <v>17183.699999999859</v>
      </c>
    </row>
    <row r="346" spans="7:15">
      <c r="G346" s="31">
        <f>Sheet1!A344</f>
        <v>46044</v>
      </c>
      <c r="H346" s="32">
        <f>Sheet1!D344</f>
        <v>2.0000000000000018</v>
      </c>
      <c r="I346" s="32">
        <f>Sheet1!E344</f>
        <v>0.20000000000006679</v>
      </c>
      <c r="J346" s="44">
        <f t="shared" si="30"/>
        <v>-3.7551022383000031E-2</v>
      </c>
      <c r="K346" s="44">
        <f t="shared" si="31"/>
        <v>-1.4762618436656931E-2</v>
      </c>
      <c r="L346" s="45">
        <f t="shared" si="32"/>
        <v>-5632.6533574500054</v>
      </c>
      <c r="M346" s="45">
        <f t="shared" si="33"/>
        <v>-563.34727900382779</v>
      </c>
      <c r="N346" s="45">
        <f t="shared" si="34"/>
        <v>-6196.0006364538331</v>
      </c>
      <c r="O346" s="45">
        <f t="shared" si="35"/>
        <v>-6197.4000000001915</v>
      </c>
    </row>
    <row r="347" spans="7:15">
      <c r="G347" s="31">
        <f>Sheet1!A345</f>
        <v>46045</v>
      </c>
      <c r="H347" s="32">
        <f>Sheet1!D345</f>
        <v>-1.2000000000000011</v>
      </c>
      <c r="I347" s="32">
        <f>Sheet1!E345</f>
        <v>-2.0000000000000462</v>
      </c>
      <c r="J347" s="44">
        <f t="shared" si="30"/>
        <v>2.2539231942120017E-2</v>
      </c>
      <c r="K347" s="44">
        <f t="shared" si="31"/>
        <v>0.1477781563348034</v>
      </c>
      <c r="L347" s="45">
        <f t="shared" si="32"/>
        <v>3380.8847913180025</v>
      </c>
      <c r="M347" s="45">
        <f t="shared" si="33"/>
        <v>5639.2720996361577</v>
      </c>
      <c r="N347" s="45">
        <f t="shared" si="34"/>
        <v>9020.1568909541602</v>
      </c>
      <c r="O347" s="45">
        <f t="shared" si="35"/>
        <v>9014.4000000001324</v>
      </c>
    </row>
    <row r="348" spans="7:15">
      <c r="G348" s="31">
        <f>Sheet1!A346</f>
        <v>46048</v>
      </c>
      <c r="H348" s="32">
        <f>Sheet1!D346</f>
        <v>-0.40000000000000036</v>
      </c>
      <c r="I348" s="32">
        <f>Sheet1!E346</f>
        <v>-1.2999999999999901</v>
      </c>
      <c r="J348" s="44">
        <f t="shared" si="30"/>
        <v>7.5123591046800066E-3</v>
      </c>
      <c r="K348" s="44">
        <f t="shared" si="31"/>
        <v>9.6024371051452256E-2</v>
      </c>
      <c r="L348" s="45">
        <f t="shared" si="32"/>
        <v>1126.8538657020008</v>
      </c>
      <c r="M348" s="45">
        <f t="shared" si="33"/>
        <v>3664.3274620961934</v>
      </c>
      <c r="N348" s="45">
        <f t="shared" si="34"/>
        <v>4791.1813277981946</v>
      </c>
      <c r="O348" s="45">
        <f t="shared" si="35"/>
        <v>4788.8999999999724</v>
      </c>
    </row>
    <row r="349" spans="7:15">
      <c r="G349" s="31">
        <f>Sheet1!A347</f>
        <v>46049</v>
      </c>
      <c r="H349" s="32">
        <f>Sheet1!D347</f>
        <v>-1.7000000000000348</v>
      </c>
      <c r="I349" s="32">
        <f>Sheet1!E347</f>
        <v>3.2000000000000028</v>
      </c>
      <c r="J349" s="44">
        <f t="shared" si="30"/>
        <v>3.1932486328283154E-2</v>
      </c>
      <c r="K349" s="44">
        <f t="shared" si="31"/>
        <v>-0.2358703197829122</v>
      </c>
      <c r="L349" s="45">
        <f t="shared" si="32"/>
        <v>4789.8729492424727</v>
      </c>
      <c r="M349" s="45">
        <f t="shared" si="33"/>
        <v>-9000.9034249317756</v>
      </c>
      <c r="N349" s="45">
        <f t="shared" si="34"/>
        <v>-4211.0304756893029</v>
      </c>
      <c r="O349" s="45">
        <f t="shared" si="35"/>
        <v>-4225.4999999999118</v>
      </c>
    </row>
    <row r="350" spans="7:15">
      <c r="G350" s="31">
        <f>Sheet1!A348</f>
        <v>46050</v>
      </c>
      <c r="H350" s="32">
        <f>Sheet1!D348</f>
        <v>-9.9999999999988987E-2</v>
      </c>
      <c r="I350" s="32">
        <f>Sheet1!E348</f>
        <v>-0.1000000000000334</v>
      </c>
      <c r="J350" s="44">
        <f t="shared" si="30"/>
        <v>1.8780224440422932E-3</v>
      </c>
      <c r="K350" s="44">
        <f t="shared" si="31"/>
        <v>7.3823453908394661E-3</v>
      </c>
      <c r="L350" s="45">
        <f t="shared" si="32"/>
        <v>281.70336660634399</v>
      </c>
      <c r="M350" s="45">
        <f t="shared" si="33"/>
        <v>281.71318024918418</v>
      </c>
      <c r="N350" s="45">
        <f t="shared" si="34"/>
        <v>563.41654685552817</v>
      </c>
      <c r="O350" s="45">
        <f t="shared" si="35"/>
        <v>563.40000000006296</v>
      </c>
    </row>
    <row r="351" spans="7:15">
      <c r="G351" s="31">
        <f>Sheet1!A349</f>
        <v>46051</v>
      </c>
      <c r="H351" s="32">
        <f>Sheet1!D349</f>
        <v>-1.2000000000000011</v>
      </c>
      <c r="I351" s="32">
        <f>Sheet1!E349</f>
        <v>-1.1000000000000121</v>
      </c>
      <c r="J351" s="44">
        <f t="shared" si="30"/>
        <v>2.2539231942120017E-2</v>
      </c>
      <c r="K351" s="44">
        <f t="shared" si="31"/>
        <v>8.12437922912779E-2</v>
      </c>
      <c r="L351" s="45">
        <f t="shared" si="32"/>
        <v>3380.8847913180025</v>
      </c>
      <c r="M351" s="45">
        <f t="shared" si="33"/>
        <v>3100.2948101399325</v>
      </c>
      <c r="N351" s="45">
        <f t="shared" si="34"/>
        <v>6481.179601457935</v>
      </c>
      <c r="O351" s="45">
        <f t="shared" si="35"/>
        <v>6479.1000000000358</v>
      </c>
    </row>
    <row r="352" spans="7:15">
      <c r="G352" s="31">
        <f>Sheet1!A350</f>
        <v>46052</v>
      </c>
      <c r="H352" s="32">
        <f>Sheet1!D350</f>
        <v>-3.6999999999999922</v>
      </c>
      <c r="I352" s="32">
        <f>Sheet1!E350</f>
        <v>0.40000000000004476</v>
      </c>
      <c r="J352" s="44">
        <f t="shared" si="30"/>
        <v>6.9516725894182355E-2</v>
      </c>
      <c r="K352" s="44">
        <f t="shared" si="31"/>
        <v>-2.9522473746611301E-2</v>
      </c>
      <c r="L352" s="45">
        <f t="shared" si="32"/>
        <v>10427.508884127354</v>
      </c>
      <c r="M352" s="45">
        <f t="shared" si="33"/>
        <v>-1126.5891160146848</v>
      </c>
      <c r="N352" s="45">
        <f t="shared" si="34"/>
        <v>9300.919768112668</v>
      </c>
      <c r="O352" s="45">
        <f t="shared" si="35"/>
        <v>9296.0999999998476</v>
      </c>
    </row>
    <row r="353" spans="7:15">
      <c r="G353" s="31">
        <f>Sheet1!A351</f>
        <v>46055</v>
      </c>
      <c r="H353" s="32">
        <f>Sheet1!D351</f>
        <v>4.8999999999999932</v>
      </c>
      <c r="I353" s="32">
        <f>Sheet1!E351</f>
        <v>4.1999999999999815</v>
      </c>
      <c r="J353" s="44">
        <f t="shared" si="30"/>
        <v>-9.1968111853957368E-2</v>
      </c>
      <c r="K353" s="44">
        <f t="shared" si="31"/>
        <v>-0.3094347305635306</v>
      </c>
      <c r="L353" s="45">
        <f t="shared" si="32"/>
        <v>-13795.216778093605</v>
      </c>
      <c r="M353" s="45">
        <f t="shared" si="33"/>
        <v>-11808.150040605062</v>
      </c>
      <c r="N353" s="45">
        <f t="shared" si="34"/>
        <v>-25603.366818698669</v>
      </c>
      <c r="O353" s="45">
        <f t="shared" si="35"/>
        <v>-25634.699999999924</v>
      </c>
    </row>
    <row r="354" spans="7:15">
      <c r="G354" s="31">
        <f>Sheet1!A352</f>
        <v>46056</v>
      </c>
      <c r="H354" s="32">
        <f>Sheet1!D352</f>
        <v>-0.19999999999997797</v>
      </c>
      <c r="I354" s="32">
        <f>Sheet1!E352</f>
        <v>-1.2999999999999901</v>
      </c>
      <c r="J354" s="44">
        <f t="shared" si="30"/>
        <v>3.7560897761695863E-3</v>
      </c>
      <c r="K354" s="44">
        <f t="shared" si="31"/>
        <v>9.6024371051452256E-2</v>
      </c>
      <c r="L354" s="45">
        <f t="shared" si="32"/>
        <v>563.41346642543795</v>
      </c>
      <c r="M354" s="45">
        <f t="shared" si="33"/>
        <v>3664.3274620961934</v>
      </c>
      <c r="N354" s="45">
        <f t="shared" si="34"/>
        <v>4227.7409285216308</v>
      </c>
      <c r="O354" s="45">
        <f t="shared" si="35"/>
        <v>4225.49999999991</v>
      </c>
    </row>
    <row r="355" spans="7:15">
      <c r="G355" s="31">
        <f>Sheet1!A353</f>
        <v>46057</v>
      </c>
      <c r="H355" s="32">
        <f>Sheet1!D353</f>
        <v>-1.6000000000000014</v>
      </c>
      <c r="I355" s="32">
        <f>Sheet1!E353</f>
        <v>0.99999999999997868</v>
      </c>
      <c r="J355" s="44">
        <f t="shared" si="30"/>
        <v>3.0053745674880027E-2</v>
      </c>
      <c r="K355" s="44">
        <f t="shared" si="31"/>
        <v>-7.3785460916298423E-2</v>
      </c>
      <c r="L355" s="45">
        <f t="shared" si="32"/>
        <v>4508.0618512320043</v>
      </c>
      <c r="M355" s="45">
        <f t="shared" si="33"/>
        <v>-2815.6819750909326</v>
      </c>
      <c r="N355" s="45">
        <f t="shared" si="34"/>
        <v>1692.3798761410717</v>
      </c>
      <c r="O355" s="45">
        <f t="shared" si="35"/>
        <v>1690.2000000000626</v>
      </c>
    </row>
    <row r="356" spans="7:15">
      <c r="G356" s="31">
        <f>Sheet1!A354</f>
        <v>46058</v>
      </c>
      <c r="H356" s="32">
        <f>Sheet1!D354</f>
        <v>-10.30000000000002</v>
      </c>
      <c r="I356" s="32">
        <f>Sheet1!E354</f>
        <v>-9.4999999999999751</v>
      </c>
      <c r="J356" s="44">
        <f t="shared" si="30"/>
        <v>0.19367210884688288</v>
      </c>
      <c r="K356" s="44">
        <f t="shared" si="31"/>
        <v>0.70440715230392315</v>
      </c>
      <c r="L356" s="45">
        <f t="shared" si="32"/>
        <v>29050.816327032433</v>
      </c>
      <c r="M356" s="45">
        <f t="shared" si="33"/>
        <v>26880.451748037813</v>
      </c>
      <c r="N356" s="45">
        <f t="shared" si="34"/>
        <v>55931.268075070242</v>
      </c>
      <c r="O356" s="45">
        <f t="shared" si="35"/>
        <v>55776.599999999977</v>
      </c>
    </row>
    <row r="357" spans="7:15">
      <c r="G357" s="31">
        <f>Sheet1!A355</f>
        <v>46059</v>
      </c>
      <c r="H357" s="32">
        <f>Sheet1!D355</f>
        <v>4.8000000000000043</v>
      </c>
      <c r="I357" s="32">
        <f>Sheet1!E355</f>
        <v>2.7000000000000135</v>
      </c>
      <c r="J357" s="44">
        <f t="shared" si="30"/>
        <v>-9.0092288926080066E-2</v>
      </c>
      <c r="K357" s="44">
        <f t="shared" si="31"/>
        <v>-0.19906221007982799</v>
      </c>
      <c r="L357" s="45">
        <f t="shared" si="32"/>
        <v>-13513.843338912011</v>
      </c>
      <c r="M357" s="45">
        <f t="shared" si="33"/>
        <v>-7596.2915984133761</v>
      </c>
      <c r="N357" s="45">
        <f t="shared" si="34"/>
        <v>-21110.134937325387</v>
      </c>
      <c r="O357" s="45">
        <f t="shared" si="35"/>
        <v>-21127.500000000044</v>
      </c>
    </row>
    <row r="358" spans="7:15">
      <c r="G358" s="31">
        <f>Sheet1!A356</f>
        <v>46062</v>
      </c>
      <c r="H358" s="32">
        <f>Sheet1!D356</f>
        <v>-1.2999999999999901</v>
      </c>
      <c r="I358" s="32">
        <f>Sheet1!E356</f>
        <v>-0.49999999999998934</v>
      </c>
      <c r="J358" s="44">
        <f t="shared" si="30"/>
        <v>2.4417793043182312E-2</v>
      </c>
      <c r="K358" s="44">
        <f t="shared" si="31"/>
        <v>3.6918634770924212E-2</v>
      </c>
      <c r="L358" s="45">
        <f t="shared" si="32"/>
        <v>3662.6689564773469</v>
      </c>
      <c r="M358" s="45">
        <f t="shared" si="33"/>
        <v>1408.8295062272216</v>
      </c>
      <c r="N358" s="45">
        <f t="shared" si="34"/>
        <v>5071.4984627045687</v>
      </c>
      <c r="O358" s="45">
        <f t="shared" si="35"/>
        <v>5070.5999999999403</v>
      </c>
    </row>
    <row r="359" spans="7:15">
      <c r="G359" s="31">
        <f>Sheet1!A357</f>
        <v>46063</v>
      </c>
      <c r="H359" s="32">
        <f>Sheet1!D357</f>
        <v>-3.2999999999999918</v>
      </c>
      <c r="I359" s="32">
        <f>Sheet1!E357</f>
        <v>-5.8000000000000718</v>
      </c>
      <c r="J359" s="44">
        <f t="shared" si="30"/>
        <v>6.199844156228234E-2</v>
      </c>
      <c r="K359" s="44">
        <f t="shared" si="31"/>
        <v>0.42931789477567334</v>
      </c>
      <c r="L359" s="45">
        <f t="shared" si="32"/>
        <v>9299.7662343423508</v>
      </c>
      <c r="M359" s="45">
        <f t="shared" si="33"/>
        <v>16382.938357939198</v>
      </c>
      <c r="N359" s="45">
        <f t="shared" si="34"/>
        <v>25682.704592281549</v>
      </c>
      <c r="O359" s="45">
        <f t="shared" si="35"/>
        <v>25634.700000000175</v>
      </c>
    </row>
    <row r="360" spans="7:15">
      <c r="G360" s="31">
        <f>Sheet1!A358</f>
        <v>46064</v>
      </c>
      <c r="H360" s="32">
        <f>Sheet1!D358</f>
        <v>5.7999999999999829</v>
      </c>
      <c r="I360" s="32">
        <f>Sheet1!E358</f>
        <v>2.8000000000000469</v>
      </c>
      <c r="J360" s="44">
        <f t="shared" si="30"/>
        <v>-0.10884849824102966</v>
      </c>
      <c r="K360" s="44">
        <f t="shared" si="31"/>
        <v>-0.20642521358379542</v>
      </c>
      <c r="L360" s="45">
        <f t="shared" si="32"/>
        <v>-16327.274736154448</v>
      </c>
      <c r="M360" s="45">
        <f t="shared" si="33"/>
        <v>-7877.2666847135151</v>
      </c>
      <c r="N360" s="45">
        <f t="shared" si="34"/>
        <v>-24204.541420867965</v>
      </c>
      <c r="O360" s="45">
        <f t="shared" si="35"/>
        <v>-24226.200000000077</v>
      </c>
    </row>
    <row r="361" spans="7:15">
      <c r="G361" s="31">
        <f>Sheet1!A359</f>
        <v>46065</v>
      </c>
      <c r="H361" s="32">
        <f>Sheet1!D359</f>
        <v>-5.500000000000016</v>
      </c>
      <c r="I361" s="32">
        <f>Sheet1!E359</f>
        <v>-7.3000000000000398</v>
      </c>
      <c r="J361" s="44">
        <f t="shared" si="30"/>
        <v>0.10335789322856279</v>
      </c>
      <c r="K361" s="44">
        <f t="shared" si="31"/>
        <v>0.54072658777037585</v>
      </c>
      <c r="L361" s="45">
        <f t="shared" si="32"/>
        <v>15503.683984284417</v>
      </c>
      <c r="M361" s="45">
        <f t="shared" si="33"/>
        <v>20634.337547401094</v>
      </c>
      <c r="N361" s="45">
        <f t="shared" si="34"/>
        <v>36138.02153168551</v>
      </c>
      <c r="O361" s="45">
        <f t="shared" si="35"/>
        <v>36057.600000000151</v>
      </c>
    </row>
    <row r="362" spans="7:15">
      <c r="G362" s="31">
        <f>Sheet1!A360</f>
        <v>46066</v>
      </c>
      <c r="H362" s="32">
        <f>Sheet1!D360</f>
        <v>-4.8000000000000043</v>
      </c>
      <c r="I362" s="32">
        <f>Sheet1!E360</f>
        <v>-5.0999999999999268</v>
      </c>
      <c r="J362" s="44">
        <f t="shared" si="30"/>
        <v>9.0195711073920076E-2</v>
      </c>
      <c r="K362" s="44">
        <f t="shared" si="31"/>
        <v>0.37738036156703153</v>
      </c>
      <c r="L362" s="45">
        <f t="shared" si="32"/>
        <v>13529.35666108801</v>
      </c>
      <c r="M362" s="45">
        <f t="shared" si="33"/>
        <v>14400.981827883064</v>
      </c>
      <c r="N362" s="45">
        <f t="shared" si="34"/>
        <v>27930.338488971072</v>
      </c>
      <c r="O362" s="45">
        <f t="shared" si="35"/>
        <v>27888.299999999799</v>
      </c>
    </row>
    <row r="363" spans="7:15">
      <c r="G363" s="31">
        <f>Sheet1!A361</f>
        <v>46069</v>
      </c>
      <c r="H363" s="32">
        <f>Sheet1!D361</f>
        <v>0</v>
      </c>
      <c r="I363" s="32">
        <f>Sheet1!E361</f>
        <v>0</v>
      </c>
      <c r="J363" s="44">
        <f t="shared" si="30"/>
        <v>0</v>
      </c>
      <c r="K363" s="44">
        <f t="shared" si="31"/>
        <v>0</v>
      </c>
      <c r="L363" s="45">
        <f t="shared" si="32"/>
        <v>0</v>
      </c>
      <c r="M363" s="45">
        <f t="shared" si="33"/>
        <v>0</v>
      </c>
      <c r="N363" s="45">
        <f t="shared" si="34"/>
        <v>0</v>
      </c>
      <c r="O363" s="45">
        <f t="shared" si="35"/>
        <v>0</v>
      </c>
    </row>
    <row r="364" spans="7:15">
      <c r="G364" s="31">
        <f>Sheet1!A362</f>
        <v>46070</v>
      </c>
      <c r="H364" s="32">
        <f>Sheet1!D362</f>
        <v>2.7000000000000135</v>
      </c>
      <c r="I364" s="32">
        <f>Sheet1!E362</f>
        <v>1.0999999999999233</v>
      </c>
      <c r="J364" s="44">
        <f t="shared" si="30"/>
        <v>-5.0689638293017744E-2</v>
      </c>
      <c r="K364" s="44">
        <f t="shared" si="31"/>
        <v>-8.1160207708717347E-2</v>
      </c>
      <c r="L364" s="45">
        <f t="shared" si="32"/>
        <v>-7603.4457439526614</v>
      </c>
      <c r="M364" s="45">
        <f t="shared" si="33"/>
        <v>-3097.1051898598853</v>
      </c>
      <c r="N364" s="45">
        <f t="shared" si="34"/>
        <v>-10700.550933812547</v>
      </c>
      <c r="O364" s="45">
        <f t="shared" si="35"/>
        <v>-10704.59999999982</v>
      </c>
    </row>
    <row r="365" spans="7:15">
      <c r="G365" s="31">
        <f>Sheet1!A363</f>
        <v>46071</v>
      </c>
      <c r="H365" s="32">
        <f>Sheet1!D363</f>
        <v>2.7000000000000135</v>
      </c>
      <c r="I365" s="32">
        <f>Sheet1!E363</f>
        <v>2.4000000000000021</v>
      </c>
      <c r="J365" s="44">
        <f t="shared" si="30"/>
        <v>-5.0689638293017744E-2</v>
      </c>
      <c r="K365" s="44">
        <f t="shared" si="31"/>
        <v>-0.17696905487788814</v>
      </c>
      <c r="L365" s="45">
        <f t="shared" si="32"/>
        <v>-7603.4457439526614</v>
      </c>
      <c r="M365" s="45">
        <f t="shared" si="33"/>
        <v>-6753.2081765241237</v>
      </c>
      <c r="N365" s="45">
        <f t="shared" si="34"/>
        <v>-14356.653920476785</v>
      </c>
      <c r="O365" s="45">
        <f t="shared" si="35"/>
        <v>-14366.700000000041</v>
      </c>
    </row>
    <row r="366" spans="7:15">
      <c r="G366" s="31">
        <f>Sheet1!A364</f>
        <v>46072</v>
      </c>
      <c r="H366" s="32">
        <f>Sheet1!D364</f>
        <v>-0.30000000000001137</v>
      </c>
      <c r="I366" s="32">
        <f>Sheet1!E364</f>
        <v>-1.6000000000000014</v>
      </c>
      <c r="J366" s="44">
        <f t="shared" si="30"/>
        <v>5.6342019963827135E-3</v>
      </c>
      <c r="K366" s="44">
        <f t="shared" si="31"/>
        <v>0.1182004200542721</v>
      </c>
      <c r="L366" s="45">
        <f t="shared" si="32"/>
        <v>845.13029945740709</v>
      </c>
      <c r="M366" s="45">
        <f t="shared" si="33"/>
        <v>4510.5741437670613</v>
      </c>
      <c r="N366" s="45">
        <f t="shared" si="34"/>
        <v>5355.7044432244684</v>
      </c>
      <c r="O366" s="45">
        <f t="shared" si="35"/>
        <v>5352.3000000000357</v>
      </c>
    </row>
    <row r="367" spans="7:15">
      <c r="G367" s="31">
        <f>Sheet1!A365</f>
        <v>46073</v>
      </c>
      <c r="H367" s="32">
        <f>Sheet1!D365</f>
        <v>1.9000000000000128</v>
      </c>
      <c r="I367" s="32">
        <f>Sheet1!E365</f>
        <v>1.7000000000000348</v>
      </c>
      <c r="J367" s="44">
        <f t="shared" si="30"/>
        <v>-3.5673897700657743E-2</v>
      </c>
      <c r="K367" s="44">
        <f t="shared" si="31"/>
        <v>-0.12539418204810954</v>
      </c>
      <c r="L367" s="45">
        <f t="shared" si="32"/>
        <v>-5351.0846550986616</v>
      </c>
      <c r="M367" s="45">
        <f t="shared" si="33"/>
        <v>-4785.0909080130659</v>
      </c>
      <c r="N367" s="45">
        <f t="shared" si="34"/>
        <v>-10136.175563111727</v>
      </c>
      <c r="O367" s="45">
        <f t="shared" si="35"/>
        <v>-10141.200000000132</v>
      </c>
    </row>
    <row r="368" spans="7:15">
      <c r="G368" s="31">
        <f>Sheet1!A366</f>
        <v>46076</v>
      </c>
      <c r="H368" s="32">
        <f>Sheet1!D366</f>
        <v>-3.9000000000000146</v>
      </c>
      <c r="I368" s="32">
        <f>Sheet1!E366</f>
        <v>-5.1999999999999602</v>
      </c>
      <c r="J368" s="44">
        <f t="shared" si="30"/>
        <v>7.3276137388642762E-2</v>
      </c>
      <c r="K368" s="44">
        <f t="shared" si="31"/>
        <v>0.38479793682324503</v>
      </c>
      <c r="L368" s="45">
        <f t="shared" si="32"/>
        <v>10991.420608296416</v>
      </c>
      <c r="M368" s="45">
        <f t="shared" si="33"/>
        <v>14684.039393539435</v>
      </c>
      <c r="N368" s="45">
        <f t="shared" si="34"/>
        <v>25675.460001835851</v>
      </c>
      <c r="O368" s="45">
        <f t="shared" si="35"/>
        <v>25634.699999999924</v>
      </c>
    </row>
    <row r="369" spans="7:15">
      <c r="G369" s="31">
        <f>Sheet1!A367</f>
        <v>46077</v>
      </c>
      <c r="H369" s="32">
        <f>Sheet1!D367</f>
        <v>2.3000000000000131</v>
      </c>
      <c r="I369" s="32">
        <f>Sheet1!E367</f>
        <v>-0.20000000000006679</v>
      </c>
      <c r="J369" s="44">
        <f t="shared" si="30"/>
        <v>-4.3182127101517746E-2</v>
      </c>
      <c r="K369" s="44">
        <f t="shared" si="31"/>
        <v>1.4765381563352931E-2</v>
      </c>
      <c r="L369" s="45">
        <f t="shared" si="32"/>
        <v>-6477.3190652276626</v>
      </c>
      <c r="M369" s="45">
        <f t="shared" si="33"/>
        <v>563.45272099654835</v>
      </c>
      <c r="N369" s="45">
        <f t="shared" si="34"/>
        <v>-5913.8663442311145</v>
      </c>
      <c r="O369" s="45">
        <f t="shared" si="35"/>
        <v>-5915.699999999847</v>
      </c>
    </row>
    <row r="370" spans="7:15">
      <c r="G370" s="31">
        <f>Sheet1!A368</f>
        <v>46078</v>
      </c>
      <c r="H370" s="32">
        <f>Sheet1!D368</f>
        <v>0.8999999999999897</v>
      </c>
      <c r="I370" s="32">
        <f>Sheet1!E368</f>
        <v>2.3000000000000576</v>
      </c>
      <c r="J370" s="44">
        <f t="shared" si="30"/>
        <v>-1.6900182032557307E-2</v>
      </c>
      <c r="K370" s="44">
        <f t="shared" si="31"/>
        <v>-0.16960328824723123</v>
      </c>
      <c r="L370" s="45">
        <f t="shared" si="32"/>
        <v>-2535.0273048835961</v>
      </c>
      <c r="M370" s="45">
        <f t="shared" si="33"/>
        <v>-6472.1276482315125</v>
      </c>
      <c r="N370" s="45">
        <f t="shared" si="34"/>
        <v>-9007.1549531151086</v>
      </c>
      <c r="O370" s="45">
        <f t="shared" si="35"/>
        <v>-9014.4000000001324</v>
      </c>
    </row>
    <row r="371" spans="7:15">
      <c r="G371" s="31">
        <f>Sheet1!A369</f>
        <v>46079</v>
      </c>
      <c r="H371" s="32">
        <f>Sheet1!D369</f>
        <v>-4.0999999999999925</v>
      </c>
      <c r="I371" s="32">
        <f>Sheet1!E369</f>
        <v>-4.9000000000000377</v>
      </c>
      <c r="J371" s="44">
        <f t="shared" si="30"/>
        <v>7.703572843544236E-2</v>
      </c>
      <c r="K371" s="44">
        <f t="shared" si="31"/>
        <v>0.36254728339963976</v>
      </c>
      <c r="L371" s="45">
        <f t="shared" si="32"/>
        <v>11555.359265316354</v>
      </c>
      <c r="M371" s="45">
        <f t="shared" si="33"/>
        <v>13834.945778065363</v>
      </c>
      <c r="N371" s="45">
        <f t="shared" si="34"/>
        <v>25390.305043381719</v>
      </c>
      <c r="O371" s="45">
        <f t="shared" si="35"/>
        <v>25353.00000000008</v>
      </c>
    </row>
    <row r="372" spans="7:15">
      <c r="G372" s="31">
        <f>Sheet1!A370</f>
        <v>46080</v>
      </c>
      <c r="H372" s="32">
        <f>Sheet1!D370</f>
        <v>-5.2999999999999936</v>
      </c>
      <c r="I372" s="32">
        <f>Sheet1!E370</f>
        <v>-6.4000000000000057</v>
      </c>
      <c r="J372" s="44">
        <f t="shared" si="30"/>
        <v>9.9597045315382368E-2</v>
      </c>
      <c r="K372" s="44">
        <f t="shared" si="31"/>
        <v>0.47386272086835241</v>
      </c>
      <c r="L372" s="45">
        <f t="shared" si="32"/>
        <v>14939.556797307356</v>
      </c>
      <c r="M372" s="45">
        <f t="shared" si="33"/>
        <v>18082.786300272943</v>
      </c>
      <c r="N372" s="45">
        <f t="shared" si="34"/>
        <v>33022.343097580298</v>
      </c>
      <c r="O372" s="45">
        <f t="shared" si="35"/>
        <v>32958.899999999994</v>
      </c>
    </row>
    <row r="373" spans="7:15">
      <c r="G373" s="31">
        <f>Sheet1!A371</f>
        <v>46083</v>
      </c>
      <c r="H373" s="32">
        <f>Sheet1!D371</f>
        <v>9.7999999999999865</v>
      </c>
      <c r="I373" s="32">
        <f>Sheet1!E371</f>
        <v>9.4999999999999751</v>
      </c>
      <c r="J373" s="44">
        <f t="shared" si="30"/>
        <v>-0.18382844741582974</v>
      </c>
      <c r="K373" s="44">
        <f t="shared" si="31"/>
        <v>-0.69817284769607324</v>
      </c>
      <c r="L373" s="45">
        <f t="shared" si="32"/>
        <v>-27574.267112374459</v>
      </c>
      <c r="M373" s="45">
        <f t="shared" si="33"/>
        <v>-26642.548251962042</v>
      </c>
      <c r="N373" s="45">
        <f t="shared" si="34"/>
        <v>-54216.8153643365</v>
      </c>
      <c r="O373" s="45">
        <f t="shared" si="35"/>
        <v>-54368.099999999882</v>
      </c>
    </row>
    <row r="374" spans="7:15">
      <c r="G374" s="31">
        <f>Sheet1!A372</f>
        <v>46084</v>
      </c>
      <c r="H374" s="32">
        <f>Sheet1!D372</f>
        <v>3.2999999999999918</v>
      </c>
      <c r="I374" s="32">
        <f>Sheet1!E372</f>
        <v>2.5000000000000355</v>
      </c>
      <c r="J374" s="44">
        <f t="shared" si="30"/>
        <v>-6.1949558437717343E-2</v>
      </c>
      <c r="K374" s="44">
        <f t="shared" si="31"/>
        <v>-0.1843341307268776</v>
      </c>
      <c r="L374" s="45">
        <f t="shared" si="32"/>
        <v>-9292.4337656576008</v>
      </c>
      <c r="M374" s="45">
        <f t="shared" si="33"/>
        <v>-7034.262344318804</v>
      </c>
      <c r="N374" s="45">
        <f t="shared" si="34"/>
        <v>-16326.696109976405</v>
      </c>
      <c r="O374" s="45">
        <f t="shared" si="35"/>
        <v>-16338.600000000073</v>
      </c>
    </row>
    <row r="375" spans="7:15">
      <c r="G375" s="31">
        <f>Sheet1!A373</f>
        <v>46085</v>
      </c>
      <c r="H375" s="32">
        <f>Sheet1!D373</f>
        <v>4.0999999999999925</v>
      </c>
      <c r="I375" s="32">
        <f>Sheet1!E373</f>
        <v>3.6999999999999922</v>
      </c>
      <c r="J375" s="44">
        <f t="shared" si="30"/>
        <v>-7.6960271564557356E-2</v>
      </c>
      <c r="K375" s="44">
        <f t="shared" si="31"/>
        <v>-0.27266115994414641</v>
      </c>
      <c r="L375" s="45">
        <f t="shared" si="32"/>
        <v>-11544.040734683604</v>
      </c>
      <c r="M375" s="45">
        <f t="shared" si="33"/>
        <v>-10404.856238995671</v>
      </c>
      <c r="N375" s="45">
        <f t="shared" si="34"/>
        <v>-21948.896973679275</v>
      </c>
      <c r="O375" s="45">
        <f t="shared" si="35"/>
        <v>-21972.599999999955</v>
      </c>
    </row>
    <row r="376" spans="7:15">
      <c r="G376" s="31">
        <f>Sheet1!A374</f>
        <v>46086</v>
      </c>
      <c r="H376" s="32">
        <f>Sheet1!D374</f>
        <v>3.1000000000000139</v>
      </c>
      <c r="I376" s="32">
        <f>Sheet1!E374</f>
        <v>3.8999999999999702</v>
      </c>
      <c r="J376" s="44">
        <f t="shared" si="30"/>
        <v>-5.8196431275157758E-2</v>
      </c>
      <c r="K376" s="44">
        <f t="shared" si="31"/>
        <v>-0.28737266053692079</v>
      </c>
      <c r="L376" s="45">
        <f t="shared" si="32"/>
        <v>-8729.4646912736625</v>
      </c>
      <c r="M376" s="45">
        <f t="shared" si="33"/>
        <v>-10966.252841133917</v>
      </c>
      <c r="N376" s="45">
        <f t="shared" si="34"/>
        <v>-19695.71753240758</v>
      </c>
      <c r="O376" s="45">
        <f t="shared" si="35"/>
        <v>-19718.999999999953</v>
      </c>
    </row>
    <row r="377" spans="7:15">
      <c r="G377" s="31">
        <f>Sheet1!A375</f>
        <v>46087</v>
      </c>
      <c r="H377" s="32">
        <f>Sheet1!D375</f>
        <v>-1.7999999999999794</v>
      </c>
      <c r="I377" s="32">
        <f>Sheet1!E375</f>
        <v>0.30000000000001137</v>
      </c>
      <c r="J377" s="44">
        <f t="shared" si="30"/>
        <v>3.3811271869769614E-2</v>
      </c>
      <c r="K377" s="44">
        <f t="shared" si="31"/>
        <v>-2.2142891482467838E-2</v>
      </c>
      <c r="L377" s="45">
        <f t="shared" si="32"/>
        <v>5071.690780465442</v>
      </c>
      <c r="M377" s="45">
        <f t="shared" si="33"/>
        <v>-844.98137775822124</v>
      </c>
      <c r="N377" s="45">
        <f t="shared" si="34"/>
        <v>4226.7094027072208</v>
      </c>
      <c r="O377" s="45">
        <f t="shared" si="35"/>
        <v>4225.4999999999081</v>
      </c>
    </row>
    <row r="378" spans="7:15">
      <c r="G378" s="31">
        <f>Sheet1!A376</f>
        <v>46090</v>
      </c>
      <c r="H378" s="32">
        <f>Sheet1!D376</f>
        <v>-2.4000000000000021</v>
      </c>
      <c r="I378" s="32">
        <f>Sheet1!E376</f>
        <v>-4.1999999999999815</v>
      </c>
      <c r="J378" s="44">
        <f t="shared" si="30"/>
        <v>4.5084927768480033E-2</v>
      </c>
      <c r="K378" s="44">
        <f t="shared" si="31"/>
        <v>0.31065326943646659</v>
      </c>
      <c r="L378" s="45">
        <f t="shared" si="32"/>
        <v>6762.7391652720053</v>
      </c>
      <c r="M378" s="45">
        <f t="shared" si="33"/>
        <v>11854.64995939483</v>
      </c>
      <c r="N378" s="45">
        <f t="shared" si="34"/>
        <v>18617.389124666835</v>
      </c>
      <c r="O378" s="45">
        <f t="shared" si="35"/>
        <v>18592.199999999953</v>
      </c>
    </row>
    <row r="379" spans="7:15">
      <c r="G379" s="31">
        <f>Sheet1!A377</f>
        <v>46091</v>
      </c>
      <c r="H379" s="32">
        <f>Sheet1!D377</f>
        <v>5.3999999999999826</v>
      </c>
      <c r="I379" s="32">
        <f>Sheet1!E377</f>
        <v>6.0000000000000497</v>
      </c>
      <c r="J379" s="44">
        <f t="shared" si="30"/>
        <v>-0.10134655317206967</v>
      </c>
      <c r="K379" s="44">
        <f t="shared" si="31"/>
        <v>-0.44167659298680362</v>
      </c>
      <c r="L379" s="45">
        <f t="shared" si="32"/>
        <v>-15201.98297581045</v>
      </c>
      <c r="M379" s="45">
        <f t="shared" si="33"/>
        <v>-16854.55110327588</v>
      </c>
      <c r="N379" s="45">
        <f t="shared" si="34"/>
        <v>-32056.53407908633</v>
      </c>
      <c r="O379" s="45">
        <f t="shared" si="35"/>
        <v>-32113.80000000009</v>
      </c>
    </row>
    <row r="380" spans="7:15">
      <c r="G380" s="31">
        <f>Sheet1!A378</f>
        <v>46092</v>
      </c>
      <c r="H380" s="32">
        <f>Sheet1!D378</f>
        <v>6.0999999999999943</v>
      </c>
      <c r="I380" s="32">
        <f>Sheet1!E378</f>
        <v>7.3999999999999844</v>
      </c>
      <c r="J380" s="44">
        <f t="shared" si="30"/>
        <v>-0.1144744857178574</v>
      </c>
      <c r="K380" s="44">
        <f t="shared" si="31"/>
        <v>-0.5443766397765869</v>
      </c>
      <c r="L380" s="45">
        <f t="shared" si="32"/>
        <v>-17171.172857678608</v>
      </c>
      <c r="M380" s="45">
        <f t="shared" si="33"/>
        <v>-20773.62495598273</v>
      </c>
      <c r="N380" s="45">
        <f t="shared" si="34"/>
        <v>-37944.797813661338</v>
      </c>
      <c r="O380" s="45">
        <f t="shared" si="35"/>
        <v>-38029.499999999935</v>
      </c>
    </row>
    <row r="381" spans="7:15">
      <c r="G381" s="31">
        <f>Sheet1!A379</f>
        <v>46093</v>
      </c>
      <c r="H381" s="32">
        <f>Sheet1!D379</f>
        <v>9.0000000000000302</v>
      </c>
      <c r="I381" s="32">
        <f>Sheet1!E379</f>
        <v>3.0999999999999694</v>
      </c>
      <c r="J381" s="44">
        <f t="shared" si="30"/>
        <v>-0.16883820325575052</v>
      </c>
      <c r="K381" s="44">
        <f t="shared" si="31"/>
        <v>-0.22851007940564072</v>
      </c>
      <c r="L381" s="45">
        <f t="shared" si="32"/>
        <v>-25325.730488362577</v>
      </c>
      <c r="M381" s="45">
        <f t="shared" si="33"/>
        <v>-8720.0337806243551</v>
      </c>
      <c r="N381" s="45">
        <f t="shared" si="34"/>
        <v>-34045.764268986932</v>
      </c>
      <c r="O381" s="45">
        <f t="shared" si="35"/>
        <v>-34085.69999999999</v>
      </c>
    </row>
    <row r="382" spans="7:15">
      <c r="G382" s="31">
        <f>Sheet1!A380</f>
        <v>46094</v>
      </c>
      <c r="H382" s="32">
        <f>Sheet1!D380</f>
        <v>-2.6000000000000245</v>
      </c>
      <c r="I382" s="32">
        <f>Sheet1!E380</f>
        <v>1.499999999999968</v>
      </c>
      <c r="J382" s="44">
        <f t="shared" si="30"/>
        <v>4.8843172172730452E-2</v>
      </c>
      <c r="K382" s="44">
        <f t="shared" si="31"/>
        <v>-0.11065228706167264</v>
      </c>
      <c r="L382" s="45">
        <f t="shared" si="32"/>
        <v>7326.4758259095679</v>
      </c>
      <c r="M382" s="45">
        <f t="shared" si="33"/>
        <v>-4222.5344439546434</v>
      </c>
      <c r="N382" s="45">
        <f t="shared" si="34"/>
        <v>3103.9413819549245</v>
      </c>
      <c r="O382" s="45">
        <f t="shared" si="35"/>
        <v>3098.7000000001572</v>
      </c>
    </row>
    <row r="383" spans="7:15">
      <c r="G383" s="31">
        <f>Sheet1!A381</f>
        <v>46097</v>
      </c>
      <c r="H383" s="32">
        <f>Sheet1!D381</f>
        <v>-4.5999999999999819</v>
      </c>
      <c r="I383" s="32">
        <f>Sheet1!E381</f>
        <v>-5.9999999999999609</v>
      </c>
      <c r="J383" s="44">
        <f t="shared" si="30"/>
        <v>8.6435491593929659E-2</v>
      </c>
      <c r="K383" s="44">
        <f t="shared" si="31"/>
        <v>0.44416340701319706</v>
      </c>
      <c r="L383" s="45">
        <f t="shared" si="32"/>
        <v>12965.323739089448</v>
      </c>
      <c r="M383" s="45">
        <f t="shared" si="33"/>
        <v>16949.448896724138</v>
      </c>
      <c r="N383" s="45">
        <f t="shared" si="34"/>
        <v>29914.772635813584</v>
      </c>
      <c r="O383" s="45">
        <f t="shared" si="35"/>
        <v>29860.199999999837</v>
      </c>
    </row>
    <row r="384" spans="7:15">
      <c r="G384" s="31">
        <f>Sheet1!A382</f>
        <v>46098</v>
      </c>
      <c r="H384" s="32">
        <f>Sheet1!D382</f>
        <v>0.40000000000000036</v>
      </c>
      <c r="I384" s="32">
        <f>Sheet1!E382</f>
        <v>-1.7999999999999794</v>
      </c>
      <c r="J384" s="44">
        <f t="shared" si="30"/>
        <v>-7.5116408953200065E-3</v>
      </c>
      <c r="K384" s="44">
        <f t="shared" si="31"/>
        <v>0.13298790663118645</v>
      </c>
      <c r="L384" s="45">
        <f t="shared" si="32"/>
        <v>-1126.7461342980009</v>
      </c>
      <c r="M384" s="45">
        <f t="shared" si="33"/>
        <v>5074.8704007051238</v>
      </c>
      <c r="N384" s="45">
        <f t="shared" si="34"/>
        <v>3948.1242664071228</v>
      </c>
      <c r="O384" s="45">
        <f t="shared" si="35"/>
        <v>3943.7999999999415</v>
      </c>
    </row>
    <row r="385" spans="7:15">
      <c r="G385" s="31">
        <f>Sheet1!A383</f>
        <v>46099</v>
      </c>
      <c r="H385" s="32">
        <f>Sheet1!D383</f>
        <v>10.099999999999998</v>
      </c>
      <c r="I385" s="32">
        <f>Sheet1!E383</f>
        <v>6.7000000000000171</v>
      </c>
      <c r="J385" s="44">
        <f t="shared" si="30"/>
        <v>-0.18944904832245743</v>
      </c>
      <c r="K385" s="44">
        <f t="shared" si="31"/>
        <v>-0.49304354053270827</v>
      </c>
      <c r="L385" s="45">
        <f t="shared" si="32"/>
        <v>-28417.357248368611</v>
      </c>
      <c r="M385" s="45">
        <f t="shared" si="33"/>
        <v>-18814.73386183472</v>
      </c>
      <c r="N385" s="45">
        <f t="shared" si="34"/>
        <v>-47232.091110203328</v>
      </c>
      <c r="O385" s="45">
        <f t="shared" si="35"/>
        <v>-47325.600000000035</v>
      </c>
    </row>
    <row r="386" spans="7:15">
      <c r="G386" s="31">
        <f>Sheet1!A384</f>
        <v>46100</v>
      </c>
      <c r="H386" s="32">
        <f>Sheet1!D384</f>
        <v>1.6000000000000014</v>
      </c>
      <c r="I386" s="32">
        <f>Sheet1!E384</f>
        <v>-1.6000000000000014</v>
      </c>
      <c r="J386" s="44">
        <f t="shared" si="30"/>
        <v>-3.0042254325120026E-2</v>
      </c>
      <c r="K386" s="44">
        <f t="shared" si="31"/>
        <v>0.1182004200542721</v>
      </c>
      <c r="L386" s="45">
        <f t="shared" si="32"/>
        <v>-4506.3381487680044</v>
      </c>
      <c r="M386" s="45">
        <f t="shared" si="33"/>
        <v>4510.5741437670613</v>
      </c>
      <c r="N386" s="45">
        <f t="shared" si="34"/>
        <v>4.2359949990568566</v>
      </c>
      <c r="O386" s="45">
        <f t="shared" si="35"/>
        <v>1.8189894035458565E-12</v>
      </c>
    </row>
    <row r="387" spans="7:15">
      <c r="G387" s="31">
        <f>Sheet1!A385</f>
        <v>46101</v>
      </c>
      <c r="H387" s="32">
        <f>Sheet1!D385</f>
        <v>10.899999999999999</v>
      </c>
      <c r="I387" s="32">
        <f>Sheet1!E385</f>
        <v>13.099999999999934</v>
      </c>
      <c r="J387" s="44">
        <f t="shared" si="30"/>
        <v>-0.20443534233105745</v>
      </c>
      <c r="K387" s="44">
        <f t="shared" si="31"/>
        <v>-0.96111474784623818</v>
      </c>
      <c r="L387" s="45">
        <f t="shared" si="32"/>
        <v>-30665.301349658617</v>
      </c>
      <c r="M387" s="45">
        <f t="shared" si="33"/>
        <v>-36676.513745365111</v>
      </c>
      <c r="N387" s="45">
        <f t="shared" si="34"/>
        <v>-67341.815095023732</v>
      </c>
      <c r="O387" s="45">
        <f t="shared" si="35"/>
        <v>-67607.999999999796</v>
      </c>
    </row>
    <row r="388" spans="7:15">
      <c r="G388" s="31">
        <f>Sheet1!A386</f>
        <v>46104</v>
      </c>
      <c r="H388" s="32">
        <f>Sheet1!D386</f>
        <v>-4.8000000000000043</v>
      </c>
      <c r="I388" s="32">
        <f>Sheet1!E386</f>
        <v>-3.6999999999999922</v>
      </c>
      <c r="J388" s="44">
        <f t="shared" si="30"/>
        <v>9.0195711073920076E-2</v>
      </c>
      <c r="K388" s="44">
        <f t="shared" si="31"/>
        <v>0.27360684005585245</v>
      </c>
      <c r="L388" s="45">
        <f t="shared" si="32"/>
        <v>13529.35666108801</v>
      </c>
      <c r="M388" s="45">
        <f t="shared" si="33"/>
        <v>10440.943761004284</v>
      </c>
      <c r="N388" s="45">
        <f t="shared" si="34"/>
        <v>23970.300422092296</v>
      </c>
      <c r="O388" s="45">
        <f t="shared" si="35"/>
        <v>23944.499999999985</v>
      </c>
    </row>
    <row r="389" spans="7:15">
      <c r="G389" s="31">
        <f>Sheet1!A387</f>
        <v>46105</v>
      </c>
      <c r="H389" s="32">
        <f>Sheet1!D387</f>
        <v>3.7999999999999812</v>
      </c>
      <c r="I389" s="32">
        <f>Sheet1!E387</f>
        <v>1.9000000000000128</v>
      </c>
      <c r="J389" s="44">
        <f t="shared" ref="J389:J452" si="36">-$B$4*H389/100+0.5*$B$5*H389^2/10000</f>
        <v>-7.1331590802629644E-2</v>
      </c>
      <c r="K389" s="44">
        <f t="shared" ref="K389:K452" si="37">-$C$4*I389/100+0.5*$C$5*I389^2/10000</f>
        <v>-0.14013331390784395</v>
      </c>
      <c r="L389" s="45">
        <f t="shared" ref="L389:L452" si="38">$B$17*1000000*J389/100</f>
        <v>-10699.738620394448</v>
      </c>
      <c r="M389" s="45">
        <f t="shared" ref="M389:M452" si="39">$B$19*1000000*K389/100</f>
        <v>-5347.5419300785206</v>
      </c>
      <c r="N389" s="45">
        <f t="shared" ref="N389:N452" si="40">L389+M389</f>
        <v>-16047.280550472969</v>
      </c>
      <c r="O389" s="45">
        <f t="shared" ref="O389:O452" si="41">-($B$18*H389+$B$20*I389)</f>
        <v>-16056.89999999998</v>
      </c>
    </row>
    <row r="390" spans="7:15">
      <c r="G390" s="31">
        <f>Sheet1!A388</f>
        <v>46106</v>
      </c>
      <c r="H390" s="32">
        <f>Sheet1!D388</f>
        <v>-0.40000000000000036</v>
      </c>
      <c r="I390" s="32">
        <f>Sheet1!E388</f>
        <v>-3.0000000000000249</v>
      </c>
      <c r="J390" s="44">
        <f t="shared" si="36"/>
        <v>7.5123591046800066E-3</v>
      </c>
      <c r="K390" s="44">
        <f t="shared" si="37"/>
        <v>0.22177085175330183</v>
      </c>
      <c r="L390" s="45">
        <f t="shared" si="38"/>
        <v>1126.8538657020008</v>
      </c>
      <c r="M390" s="45">
        <f t="shared" si="39"/>
        <v>8462.8622241811318</v>
      </c>
      <c r="N390" s="45">
        <f t="shared" si="40"/>
        <v>9589.7160898831316</v>
      </c>
      <c r="O390" s="45">
        <f t="shared" si="41"/>
        <v>9577.800000000072</v>
      </c>
    </row>
    <row r="391" spans="7:15">
      <c r="G391" s="31">
        <f>Sheet1!A389</f>
        <v>46107</v>
      </c>
      <c r="H391" s="32">
        <f>Sheet1!D389</f>
        <v>9.9000000000000199</v>
      </c>
      <c r="I391" s="32">
        <f>Sheet1!E389</f>
        <v>8.1000000000000405</v>
      </c>
      <c r="J391" s="44">
        <f t="shared" si="36"/>
        <v>-0.18570202593945787</v>
      </c>
      <c r="K391" s="44">
        <f t="shared" si="37"/>
        <v>-0.59567589071844596</v>
      </c>
      <c r="L391" s="45">
        <f t="shared" si="38"/>
        <v>-27855.30389091868</v>
      </c>
      <c r="M391" s="45">
        <f t="shared" si="39"/>
        <v>-22731.224385720157</v>
      </c>
      <c r="N391" s="45">
        <f t="shared" si="40"/>
        <v>-50586.528276638841</v>
      </c>
      <c r="O391" s="45">
        <f t="shared" si="41"/>
        <v>-50706.00000000016</v>
      </c>
    </row>
    <row r="392" spans="7:15">
      <c r="G392" s="31">
        <f>Sheet1!A390</f>
        <v>46108</v>
      </c>
      <c r="H392" s="32">
        <f>Sheet1!D390</f>
        <v>-7.4000000000000288</v>
      </c>
      <c r="I392" s="32">
        <f>Sheet1!E390</f>
        <v>1.499999999999968</v>
      </c>
      <c r="J392" s="44">
        <f t="shared" si="36"/>
        <v>0.13909490357673054</v>
      </c>
      <c r="K392" s="44">
        <f t="shared" si="37"/>
        <v>-0.11065228706167264</v>
      </c>
      <c r="L392" s="45">
        <f t="shared" si="38"/>
        <v>20864.235536509583</v>
      </c>
      <c r="M392" s="45">
        <f t="shared" si="39"/>
        <v>-4222.5344439546434</v>
      </c>
      <c r="N392" s="45">
        <f t="shared" si="40"/>
        <v>16641.70109255494</v>
      </c>
      <c r="O392" s="45">
        <f t="shared" si="41"/>
        <v>16620.300000000167</v>
      </c>
    </row>
    <row r="393" spans="7:15">
      <c r="G393" s="31">
        <f>Sheet1!A391</f>
        <v>46111</v>
      </c>
      <c r="H393" s="32">
        <f>Sheet1!D391</f>
        <v>-8.2999999999999741</v>
      </c>
      <c r="I393" s="32">
        <f>Sheet1!E391</f>
        <v>-8.0000000000000071</v>
      </c>
      <c r="J393" s="44">
        <f t="shared" si="36"/>
        <v>0.15602861700878201</v>
      </c>
      <c r="K393" s="44">
        <f t="shared" si="37"/>
        <v>0.59277050135680043</v>
      </c>
      <c r="L393" s="45">
        <f t="shared" si="38"/>
        <v>23404.292551317303</v>
      </c>
      <c r="M393" s="45">
        <f t="shared" si="39"/>
        <v>22620.353594176468</v>
      </c>
      <c r="N393" s="45">
        <f t="shared" si="40"/>
        <v>46024.646145493767</v>
      </c>
      <c r="O393" s="45">
        <f t="shared" si="41"/>
        <v>45917.09999999994</v>
      </c>
    </row>
    <row r="394" spans="7:15">
      <c r="G394" s="31">
        <f>Sheet1!A392</f>
        <v>46112</v>
      </c>
      <c r="H394" s="32">
        <f>Sheet1!D392</f>
        <v>-3.4000000000000252</v>
      </c>
      <c r="I394" s="32">
        <f>Sheet1!E392</f>
        <v>-3.0999999999999694</v>
      </c>
      <c r="J394" s="44">
        <f t="shared" si="36"/>
        <v>6.3877945313130471E-2</v>
      </c>
      <c r="K394" s="44">
        <f t="shared" si="37"/>
        <v>0.22917392059435471</v>
      </c>
      <c r="L394" s="45">
        <f t="shared" si="38"/>
        <v>9581.6917969695714</v>
      </c>
      <c r="M394" s="45">
        <f t="shared" si="39"/>
        <v>8745.3662193754681</v>
      </c>
      <c r="N394" s="45">
        <f t="shared" si="40"/>
        <v>18327.05801634504</v>
      </c>
      <c r="O394" s="45">
        <f t="shared" si="41"/>
        <v>18310.499999999982</v>
      </c>
    </row>
    <row r="395" spans="7:15">
      <c r="G395" s="31">
        <f>Sheet1!A393</f>
        <v>46113</v>
      </c>
      <c r="H395" s="32">
        <f>Sheet1!D393</f>
        <v>0.90000000000003411</v>
      </c>
      <c r="I395" s="32">
        <f>Sheet1!E393</f>
        <v>0.1000000000000334</v>
      </c>
      <c r="J395" s="44">
        <f t="shared" si="36"/>
        <v>-1.690018203255814E-2</v>
      </c>
      <c r="K395" s="44">
        <f t="shared" si="37"/>
        <v>-7.3816546091654651E-3</v>
      </c>
      <c r="L395" s="45">
        <f t="shared" si="38"/>
        <v>-2535.0273048837207</v>
      </c>
      <c r="M395" s="45">
        <f t="shared" si="39"/>
        <v>-281.68681975100395</v>
      </c>
      <c r="N395" s="45">
        <f t="shared" si="40"/>
        <v>-2816.7141246347246</v>
      </c>
      <c r="O395" s="45">
        <f t="shared" si="41"/>
        <v>-2817.0000000001892</v>
      </c>
    </row>
    <row r="396" spans="7:15">
      <c r="G396" s="31">
        <f>Sheet1!A394</f>
        <v>46114</v>
      </c>
      <c r="H396" s="32">
        <f>Sheet1!D394</f>
        <v>-0.60000000000002274</v>
      </c>
      <c r="I396" s="32">
        <f>Sheet1!E394</f>
        <v>-1.2999999999999901</v>
      </c>
      <c r="J396" s="44">
        <f t="shared" si="36"/>
        <v>1.1268807985530427E-2</v>
      </c>
      <c r="K396" s="44">
        <f t="shared" si="37"/>
        <v>9.6024371051452256E-2</v>
      </c>
      <c r="L396" s="45">
        <f t="shared" si="38"/>
        <v>1690.321197829564</v>
      </c>
      <c r="M396" s="45">
        <f t="shared" si="39"/>
        <v>3664.3274620961934</v>
      </c>
      <c r="N396" s="45">
        <f t="shared" si="40"/>
        <v>5354.6486599257569</v>
      </c>
      <c r="O396" s="45">
        <f t="shared" si="41"/>
        <v>5352.3000000000357</v>
      </c>
    </row>
    <row r="397" spans="7:15">
      <c r="G397" s="31">
        <f>Sheet1!A395</f>
        <v>46115</v>
      </c>
      <c r="H397" s="32">
        <f>Sheet1!D395</f>
        <v>4.4000000000000039</v>
      </c>
      <c r="I397" s="32">
        <f>Sheet1!E395</f>
        <v>3.8999999999999702</v>
      </c>
      <c r="J397" s="44">
        <f t="shared" si="36"/>
        <v>-8.2588548333720063E-2</v>
      </c>
      <c r="K397" s="44">
        <f t="shared" si="37"/>
        <v>-0.28737266053692079</v>
      </c>
      <c r="L397" s="45">
        <f t="shared" si="38"/>
        <v>-12388.282250058008</v>
      </c>
      <c r="M397" s="45">
        <f t="shared" si="39"/>
        <v>-10966.252841133917</v>
      </c>
      <c r="N397" s="45">
        <f t="shared" si="40"/>
        <v>-23354.535091191923</v>
      </c>
      <c r="O397" s="45">
        <f t="shared" si="41"/>
        <v>-23381.099999999922</v>
      </c>
    </row>
    <row r="398" spans="7:15">
      <c r="G398" s="31">
        <f>Sheet1!A396</f>
        <v>46118</v>
      </c>
      <c r="H398" s="32">
        <f>Sheet1!D396</f>
        <v>0.80000000000000071</v>
      </c>
      <c r="I398" s="32">
        <f>Sheet1!E396</f>
        <v>-1.2999999999999901</v>
      </c>
      <c r="J398" s="44">
        <f t="shared" si="36"/>
        <v>-1.5022563581280013E-2</v>
      </c>
      <c r="K398" s="44">
        <f t="shared" si="37"/>
        <v>9.6024371051452256E-2</v>
      </c>
      <c r="L398" s="45">
        <f t="shared" si="38"/>
        <v>-2253.384537192002</v>
      </c>
      <c r="M398" s="45">
        <f t="shared" si="39"/>
        <v>3664.3274620961934</v>
      </c>
      <c r="N398" s="45">
        <f t="shared" si="40"/>
        <v>1410.9429249041914</v>
      </c>
      <c r="O398" s="45">
        <f t="shared" si="41"/>
        <v>1408.4999999999709</v>
      </c>
    </row>
    <row r="399" spans="7:15">
      <c r="G399" s="31">
        <f>Sheet1!A397</f>
        <v>46119</v>
      </c>
      <c r="H399" s="32">
        <f>Sheet1!D397</f>
        <v>-6.0999999999999943</v>
      </c>
      <c r="I399" s="32">
        <f>Sheet1!E397</f>
        <v>-3.8000000000000256</v>
      </c>
      <c r="J399" s="44">
        <f t="shared" si="36"/>
        <v>0.11464151428214239</v>
      </c>
      <c r="K399" s="44">
        <f t="shared" si="37"/>
        <v>0.28101474436862989</v>
      </c>
      <c r="L399" s="45">
        <f t="shared" si="38"/>
        <v>17196.227142321357</v>
      </c>
      <c r="M399" s="45">
        <f t="shared" si="39"/>
        <v>10723.632279686131</v>
      </c>
      <c r="N399" s="45">
        <f t="shared" si="40"/>
        <v>27919.859422007488</v>
      </c>
      <c r="O399" s="45">
        <f t="shared" si="41"/>
        <v>27888.30000000005</v>
      </c>
    </row>
    <row r="400" spans="7:15">
      <c r="G400" s="31">
        <f>Sheet1!A398</f>
        <v>46120</v>
      </c>
      <c r="H400" s="32">
        <f>Sheet1!D398</f>
        <v>-9.9999999999988987E-2</v>
      </c>
      <c r="I400" s="32">
        <f>Sheet1!E398</f>
        <v>-0.19999999999997797</v>
      </c>
      <c r="J400" s="44">
        <f t="shared" si="36"/>
        <v>1.8780224440422932E-3</v>
      </c>
      <c r="K400" s="44">
        <f t="shared" si="37"/>
        <v>1.4765381563346374E-2</v>
      </c>
      <c r="L400" s="45">
        <f t="shared" si="38"/>
        <v>281.70336660634399</v>
      </c>
      <c r="M400" s="45">
        <f t="shared" si="39"/>
        <v>563.45272099629813</v>
      </c>
      <c r="N400" s="45">
        <f t="shared" si="40"/>
        <v>845.15608760264217</v>
      </c>
      <c r="O400" s="45">
        <f t="shared" si="41"/>
        <v>845.0999999999068</v>
      </c>
    </row>
    <row r="401" spans="7:15">
      <c r="G401" s="31">
        <f>Sheet1!A399</f>
        <v>46121</v>
      </c>
      <c r="H401" s="32">
        <f>Sheet1!D399</f>
        <v>-1.8000000000000238</v>
      </c>
      <c r="I401" s="32">
        <f>Sheet1!E399</f>
        <v>-1.7000000000000348</v>
      </c>
      <c r="J401" s="44">
        <f t="shared" si="36"/>
        <v>3.3811271869770447E-2</v>
      </c>
      <c r="K401" s="44">
        <f t="shared" si="37"/>
        <v>0.12559381795189556</v>
      </c>
      <c r="L401" s="45">
        <f t="shared" si="38"/>
        <v>5071.6907804655666</v>
      </c>
      <c r="M401" s="45">
        <f t="shared" si="39"/>
        <v>4792.7090919871271</v>
      </c>
      <c r="N401" s="45">
        <f t="shared" si="40"/>
        <v>9864.3998724526937</v>
      </c>
      <c r="O401" s="45">
        <f t="shared" si="41"/>
        <v>9859.5000000001637</v>
      </c>
    </row>
    <row r="402" spans="7:15">
      <c r="G402" s="31">
        <f>Sheet1!A400</f>
        <v>46122</v>
      </c>
      <c r="H402" s="32">
        <f>Sheet1!D400</f>
        <v>2.7000000000000135</v>
      </c>
      <c r="I402" s="32">
        <f>Sheet1!E400</f>
        <v>4.3000000000000149</v>
      </c>
      <c r="J402" s="44">
        <f t="shared" si="36"/>
        <v>-5.0689638293017744E-2</v>
      </c>
      <c r="K402" s="44">
        <f t="shared" si="37"/>
        <v>-0.31678737234238807</v>
      </c>
      <c r="L402" s="45">
        <f t="shared" si="38"/>
        <v>-7603.4457439526614</v>
      </c>
      <c r="M402" s="45">
        <f t="shared" si="39"/>
        <v>-12088.7297194325</v>
      </c>
      <c r="N402" s="45">
        <f t="shared" si="40"/>
        <v>-19692.17546338516</v>
      </c>
      <c r="O402" s="45">
        <f t="shared" si="41"/>
        <v>-19719.00000000008</v>
      </c>
    </row>
    <row r="403" spans="7:15">
      <c r="G403" s="31">
        <f>Sheet1!A401</f>
        <v>46125</v>
      </c>
      <c r="H403" s="32">
        <f>Sheet1!D401</f>
        <v>-2.3000000000000131</v>
      </c>
      <c r="I403" s="32">
        <f>Sheet1!E401</f>
        <v>-2.5000000000000355</v>
      </c>
      <c r="J403" s="44">
        <f t="shared" si="36"/>
        <v>4.3205872898482746E-2</v>
      </c>
      <c r="K403" s="44">
        <f t="shared" si="37"/>
        <v>0.1847658692731276</v>
      </c>
      <c r="L403" s="45">
        <f t="shared" si="38"/>
        <v>6480.8809347724127</v>
      </c>
      <c r="M403" s="45">
        <f t="shared" si="39"/>
        <v>7050.7376556813924</v>
      </c>
      <c r="N403" s="45">
        <f t="shared" si="40"/>
        <v>13531.618590453805</v>
      </c>
      <c r="O403" s="45">
        <f t="shared" si="41"/>
        <v>13521.600000000135</v>
      </c>
    </row>
    <row r="404" spans="7:15">
      <c r="G404" s="31">
        <f>Sheet1!A402</f>
        <v>46126</v>
      </c>
      <c r="H404" s="32">
        <f>Sheet1!D402</f>
        <v>-2.8000000000000025</v>
      </c>
      <c r="I404" s="32">
        <f>Sheet1!E402</f>
        <v>-4.4999999999999929</v>
      </c>
      <c r="J404" s="44">
        <f t="shared" si="36"/>
        <v>5.2601596129320048E-2</v>
      </c>
      <c r="K404" s="44">
        <f t="shared" si="37"/>
        <v>0.33288941644492442</v>
      </c>
      <c r="L404" s="45">
        <f t="shared" si="38"/>
        <v>7890.2394193980072</v>
      </c>
      <c r="M404" s="45">
        <f t="shared" si="39"/>
        <v>12703.19000440737</v>
      </c>
      <c r="N404" s="45">
        <f t="shared" si="40"/>
        <v>20593.429423805377</v>
      </c>
      <c r="O404" s="45">
        <f t="shared" si="41"/>
        <v>20564.099999999984</v>
      </c>
    </row>
    <row r="405" spans="7:15">
      <c r="G405" s="31">
        <f>Sheet1!A403</f>
        <v>46127</v>
      </c>
      <c r="H405" s="32">
        <f>Sheet1!D403</f>
        <v>1.8000000000000238</v>
      </c>
      <c r="I405" s="32">
        <f>Sheet1!E403</f>
        <v>3.6000000000000476</v>
      </c>
      <c r="J405" s="44">
        <f t="shared" si="36"/>
        <v>-3.3796728130230443E-2</v>
      </c>
      <c r="K405" s="44">
        <f t="shared" si="37"/>
        <v>-0.26530437347525149</v>
      </c>
      <c r="L405" s="45">
        <f t="shared" si="38"/>
        <v>-5069.5092195345669</v>
      </c>
      <c r="M405" s="45">
        <f t="shared" si="39"/>
        <v>-10124.118397179402</v>
      </c>
      <c r="N405" s="45">
        <f t="shared" si="40"/>
        <v>-15193.627616713969</v>
      </c>
      <c r="O405" s="45">
        <f t="shared" si="41"/>
        <v>-15211.800000000199</v>
      </c>
    </row>
    <row r="406" spans="7:15">
      <c r="G406" s="31">
        <f>Sheet1!A404</f>
        <v>46128</v>
      </c>
      <c r="H406" s="32">
        <f>Sheet1!D404</f>
        <v>1.2999999999999901</v>
      </c>
      <c r="I406" s="32">
        <f>Sheet1!E404</f>
        <v>2.7999999999999581</v>
      </c>
      <c r="J406" s="44">
        <f t="shared" si="36"/>
        <v>-2.441020695681731E-2</v>
      </c>
      <c r="K406" s="44">
        <f t="shared" si="37"/>
        <v>-0.20642521358378893</v>
      </c>
      <c r="L406" s="45">
        <f t="shared" si="38"/>
        <v>-3661.5310435225965</v>
      </c>
      <c r="M406" s="45">
        <f t="shared" si="39"/>
        <v>-7877.2666847132668</v>
      </c>
      <c r="N406" s="45">
        <f t="shared" si="40"/>
        <v>-11538.797728235862</v>
      </c>
      <c r="O406" s="45">
        <f t="shared" si="41"/>
        <v>-11549.699999999853</v>
      </c>
    </row>
    <row r="407" spans="7:15">
      <c r="G407" s="31">
        <f>Sheet1!A405</f>
        <v>46129</v>
      </c>
      <c r="H407" s="32">
        <f>Sheet1!D405</f>
        <v>-6.899999999999995</v>
      </c>
      <c r="I407" s="32">
        <f>Sheet1!E405</f>
        <v>-6.2999999999999723</v>
      </c>
      <c r="J407" s="44">
        <f t="shared" si="36"/>
        <v>0.1296888560863424</v>
      </c>
      <c r="K407" s="44">
        <f t="shared" si="37"/>
        <v>0.46643685623205089</v>
      </c>
      <c r="L407" s="45">
        <f t="shared" si="38"/>
        <v>19453.328412951359</v>
      </c>
      <c r="M407" s="45">
        <f t="shared" si="39"/>
        <v>17799.412408638407</v>
      </c>
      <c r="N407" s="45">
        <f t="shared" si="40"/>
        <v>37252.740821589767</v>
      </c>
      <c r="O407" s="45">
        <f t="shared" si="41"/>
        <v>37184.399999999907</v>
      </c>
    </row>
    <row r="408" spans="7:15">
      <c r="G408" s="31">
        <f>Sheet1!A406</f>
        <v>46132</v>
      </c>
      <c r="H408" s="32">
        <f>Sheet1!D406</f>
        <v>1.5000000000000124</v>
      </c>
      <c r="I408" s="32">
        <f>Sheet1!E406</f>
        <v>0.19999999999997797</v>
      </c>
      <c r="J408" s="44">
        <f t="shared" si="36"/>
        <v>-2.8164950090437731E-2</v>
      </c>
      <c r="K408" s="44">
        <f t="shared" si="37"/>
        <v>-1.4762618436650374E-2</v>
      </c>
      <c r="L408" s="45">
        <f t="shared" si="38"/>
        <v>-4224.7425135656595</v>
      </c>
      <c r="M408" s="45">
        <f t="shared" si="39"/>
        <v>-563.34727900357757</v>
      </c>
      <c r="N408" s="45">
        <f t="shared" si="40"/>
        <v>-4788.089792569237</v>
      </c>
      <c r="O408" s="45">
        <f t="shared" si="41"/>
        <v>-4788.8999999999714</v>
      </c>
    </row>
    <row r="409" spans="7:15">
      <c r="G409" s="31">
        <f>Sheet1!A407</f>
        <v>46133</v>
      </c>
      <c r="H409" s="32">
        <f>Sheet1!D407</f>
        <v>5.7999999999999829</v>
      </c>
      <c r="I409" s="32">
        <f>Sheet1!E407</f>
        <v>4.1000000000000369</v>
      </c>
      <c r="J409" s="44">
        <f t="shared" si="36"/>
        <v>-0.10884849824102966</v>
      </c>
      <c r="K409" s="44">
        <f t="shared" si="37"/>
        <v>-0.30208139800300571</v>
      </c>
      <c r="L409" s="45">
        <f t="shared" si="38"/>
        <v>-16327.274736154448</v>
      </c>
      <c r="M409" s="45">
        <f t="shared" si="39"/>
        <v>-11527.544001279695</v>
      </c>
      <c r="N409" s="45">
        <f t="shared" si="40"/>
        <v>-27854.818737434143</v>
      </c>
      <c r="O409" s="45">
        <f t="shared" si="41"/>
        <v>-27888.30000000005</v>
      </c>
    </row>
    <row r="410" spans="7:15">
      <c r="G410" s="31">
        <f>Sheet1!A408</f>
        <v>46134</v>
      </c>
      <c r="H410" s="32">
        <f>Sheet1!D408</f>
        <v>1.9000000000000128</v>
      </c>
      <c r="I410" s="32">
        <f>Sheet1!E408</f>
        <v>0.99999999999997868</v>
      </c>
      <c r="J410" s="44">
        <f t="shared" si="36"/>
        <v>-3.5673897700657743E-2</v>
      </c>
      <c r="K410" s="44">
        <f t="shared" si="37"/>
        <v>-7.3785460916298423E-2</v>
      </c>
      <c r="L410" s="45">
        <f t="shared" si="38"/>
        <v>-5351.0846550986616</v>
      </c>
      <c r="M410" s="45">
        <f t="shared" si="39"/>
        <v>-2815.6819750909326</v>
      </c>
      <c r="N410" s="45">
        <f t="shared" si="40"/>
        <v>-8166.7666301895943</v>
      </c>
      <c r="O410" s="45">
        <f t="shared" si="41"/>
        <v>-8169.2999999999747</v>
      </c>
    </row>
    <row r="411" spans="7:15">
      <c r="G411" s="31">
        <f>Sheet1!A409</f>
        <v>46135</v>
      </c>
      <c r="H411" s="32">
        <f>Sheet1!D409</f>
        <v>3.6000000000000032</v>
      </c>
      <c r="I411" s="32">
        <f>Sheet1!E409</f>
        <v>2.2999999999999687</v>
      </c>
      <c r="J411" s="44">
        <f t="shared" si="36"/>
        <v>-6.7578912520920062E-2</v>
      </c>
      <c r="K411" s="44">
        <f t="shared" si="37"/>
        <v>-0.1696032882472247</v>
      </c>
      <c r="L411" s="45">
        <f t="shared" si="38"/>
        <v>-10136.836878138009</v>
      </c>
      <c r="M411" s="45">
        <f t="shared" si="39"/>
        <v>-6472.1276482312651</v>
      </c>
      <c r="N411" s="45">
        <f t="shared" si="40"/>
        <v>-16608.964526369273</v>
      </c>
      <c r="O411" s="45">
        <f t="shared" si="41"/>
        <v>-16620.299999999919</v>
      </c>
    </row>
    <row r="412" spans="7:15">
      <c r="G412" s="31">
        <f>Sheet1!A410</f>
        <v>46136</v>
      </c>
      <c r="H412" s="32">
        <f>Sheet1!D410</f>
        <v>-5.7000000000000384</v>
      </c>
      <c r="I412" s="32">
        <f>Sheet1!E410</f>
        <v>-2.4000000000000021</v>
      </c>
      <c r="J412" s="44">
        <f t="shared" si="36"/>
        <v>0.10711892069408323</v>
      </c>
      <c r="K412" s="44">
        <f t="shared" si="37"/>
        <v>0.17736694512211212</v>
      </c>
      <c r="L412" s="45">
        <f t="shared" si="38"/>
        <v>16067.838104112483</v>
      </c>
      <c r="M412" s="45">
        <f t="shared" si="39"/>
        <v>6768.3918234758848</v>
      </c>
      <c r="N412" s="45">
        <f t="shared" si="40"/>
        <v>22836.229927588367</v>
      </c>
      <c r="O412" s="45">
        <f t="shared" si="41"/>
        <v>22817.70000000011</v>
      </c>
    </row>
    <row r="413" spans="7:15">
      <c r="G413" s="31">
        <f>Sheet1!A411</f>
        <v>46139</v>
      </c>
      <c r="H413" s="32">
        <f>Sheet1!D411</f>
        <v>1.9000000000000128</v>
      </c>
      <c r="I413" s="32">
        <f>Sheet1!E411</f>
        <v>3.900000000000059</v>
      </c>
      <c r="J413" s="44">
        <f t="shared" si="36"/>
        <v>-3.5673897700657743E-2</v>
      </c>
      <c r="K413" s="44">
        <f t="shared" si="37"/>
        <v>-0.28737266053692728</v>
      </c>
      <c r="L413" s="45">
        <f t="shared" si="38"/>
        <v>-5351.0846550986616</v>
      </c>
      <c r="M413" s="45">
        <f t="shared" si="39"/>
        <v>-10966.252841134165</v>
      </c>
      <c r="N413" s="45">
        <f t="shared" si="40"/>
        <v>-16317.337496232827</v>
      </c>
      <c r="O413" s="45">
        <f t="shared" si="41"/>
        <v>-16338.600000000202</v>
      </c>
    </row>
    <row r="414" spans="7:15">
      <c r="G414" s="31">
        <f>Sheet1!A412</f>
        <v>46140</v>
      </c>
      <c r="H414" s="32">
        <f>Sheet1!D412</f>
        <v>3.8000000000000256</v>
      </c>
      <c r="I414" s="32">
        <f>Sheet1!E412</f>
        <v>0.60000000000002274</v>
      </c>
      <c r="J414" s="44">
        <f t="shared" si="36"/>
        <v>-7.1331590802630476E-2</v>
      </c>
      <c r="K414" s="44">
        <f t="shared" si="37"/>
        <v>-4.4279565929869674E-2</v>
      </c>
      <c r="L414" s="45">
        <f t="shared" si="38"/>
        <v>-10699.738620394572</v>
      </c>
      <c r="M414" s="45">
        <f t="shared" si="39"/>
        <v>-1689.725511032821</v>
      </c>
      <c r="N414" s="45">
        <f t="shared" si="40"/>
        <v>-12389.464131427392</v>
      </c>
      <c r="O414" s="45">
        <f t="shared" si="41"/>
        <v>-12394.800000000134</v>
      </c>
    </row>
    <row r="415" spans="7:15">
      <c r="G415" s="31">
        <f>Sheet1!A413</f>
        <v>46141</v>
      </c>
      <c r="H415" s="32">
        <f>Sheet1!D413</f>
        <v>11.299999999999999</v>
      </c>
      <c r="I415" s="32">
        <f>Sheet1!E413</f>
        <v>8.3999999999999631</v>
      </c>
      <c r="J415" s="44">
        <f t="shared" si="36"/>
        <v>-0.21192741202131746</v>
      </c>
      <c r="K415" s="44">
        <f t="shared" si="37"/>
        <v>-0.61765092225412521</v>
      </c>
      <c r="L415" s="45">
        <f t="shared" si="38"/>
        <v>-31789.111803197618</v>
      </c>
      <c r="M415" s="45">
        <f t="shared" si="39"/>
        <v>-23569.800162420353</v>
      </c>
      <c r="N415" s="45">
        <f t="shared" si="40"/>
        <v>-55358.911965617968</v>
      </c>
      <c r="O415" s="45">
        <f t="shared" si="41"/>
        <v>-55494.899999999885</v>
      </c>
    </row>
    <row r="416" spans="7:15">
      <c r="G416" s="31">
        <f>Sheet1!A414</f>
        <v>46142</v>
      </c>
      <c r="H416" s="32">
        <f>Sheet1!D414</f>
        <v>-7.8000000000000291</v>
      </c>
      <c r="I416" s="32">
        <f>Sheet1!E414</f>
        <v>-5.9000000000000163</v>
      </c>
      <c r="J416" s="44">
        <f t="shared" si="36"/>
        <v>0.14662054955457055</v>
      </c>
      <c r="K416" s="44">
        <f t="shared" si="37"/>
        <v>0.43674030550359816</v>
      </c>
      <c r="L416" s="45">
        <f t="shared" si="38"/>
        <v>21993.082433185584</v>
      </c>
      <c r="M416" s="45">
        <f t="shared" si="39"/>
        <v>16666.180447082577</v>
      </c>
      <c r="N416" s="45">
        <f t="shared" si="40"/>
        <v>38659.262880268157</v>
      </c>
      <c r="O416" s="45">
        <f t="shared" si="41"/>
        <v>38592.900000000125</v>
      </c>
    </row>
    <row r="417" spans="7:15">
      <c r="G417" s="31">
        <f>Sheet1!A415</f>
        <v>46143</v>
      </c>
      <c r="H417" s="32">
        <f>Sheet1!D415</f>
        <v>0.80000000000000071</v>
      </c>
      <c r="I417" s="32">
        <f>Sheet1!E415</f>
        <v>-9.9999999999944578E-2</v>
      </c>
      <c r="J417" s="44">
        <f t="shared" si="36"/>
        <v>-1.5022563581280013E-2</v>
      </c>
      <c r="K417" s="44">
        <f t="shared" si="37"/>
        <v>7.3823453908329079E-3</v>
      </c>
      <c r="L417" s="45">
        <f t="shared" si="38"/>
        <v>-2253.384537192002</v>
      </c>
      <c r="M417" s="45">
        <f t="shared" si="39"/>
        <v>281.7131802489339</v>
      </c>
      <c r="N417" s="45">
        <f t="shared" si="40"/>
        <v>-1971.6713569430681</v>
      </c>
      <c r="O417" s="45">
        <f t="shared" si="41"/>
        <v>-1971.9000000001574</v>
      </c>
    </row>
    <row r="418" spans="7:15">
      <c r="G418" s="31">
        <f>Sheet1!A416</f>
        <v>46146</v>
      </c>
      <c r="H418" s="32">
        <f>Sheet1!D416</f>
        <v>7.4000000000000288</v>
      </c>
      <c r="I418" s="32">
        <f>Sheet1!E416</f>
        <v>6.7999999999999616</v>
      </c>
      <c r="J418" s="44">
        <f t="shared" si="36"/>
        <v>-0.13884909642327053</v>
      </c>
      <c r="K418" s="44">
        <f t="shared" si="37"/>
        <v>-0.50037891276970925</v>
      </c>
      <c r="L418" s="45">
        <f t="shared" si="38"/>
        <v>-20827.36446349058</v>
      </c>
      <c r="M418" s="45">
        <f t="shared" si="39"/>
        <v>-19094.654528207408</v>
      </c>
      <c r="N418" s="45">
        <f t="shared" si="40"/>
        <v>-39922.018991697987</v>
      </c>
      <c r="O418" s="45">
        <f t="shared" si="41"/>
        <v>-40001.399999999965</v>
      </c>
    </row>
    <row r="419" spans="7:15">
      <c r="G419" s="31">
        <f>Sheet1!A417</f>
        <v>46147</v>
      </c>
      <c r="H419" s="32">
        <f>Sheet1!D417</f>
        <v>-1.1000000000000121</v>
      </c>
      <c r="I419" s="32">
        <f>Sheet1!E417</f>
        <v>-1.4000000000000234</v>
      </c>
      <c r="J419" s="44">
        <f t="shared" si="36"/>
        <v>2.0660715729142725E-2</v>
      </c>
      <c r="K419" s="44">
        <f t="shared" si="37"/>
        <v>0.10341569660405373</v>
      </c>
      <c r="L419" s="45">
        <f t="shared" si="38"/>
        <v>3099.1073593714086</v>
      </c>
      <c r="M419" s="45">
        <f t="shared" si="39"/>
        <v>3946.3833288217193</v>
      </c>
      <c r="N419" s="45">
        <f t="shared" si="40"/>
        <v>7045.4906881931274</v>
      </c>
      <c r="O419" s="45">
        <f t="shared" si="41"/>
        <v>7042.5000000000991</v>
      </c>
    </row>
    <row r="420" spans="7:15">
      <c r="G420" s="31">
        <f>Sheet1!A418</f>
        <v>46148</v>
      </c>
      <c r="H420" s="32">
        <f>Sheet1!D418</f>
        <v>-7.6999999999999957</v>
      </c>
      <c r="I420" s="32">
        <f>Sheet1!E418</f>
        <v>-7.5999999999999623</v>
      </c>
      <c r="J420" s="44">
        <f t="shared" si="36"/>
        <v>0.14473907072798239</v>
      </c>
      <c r="K420" s="44">
        <f t="shared" si="37"/>
        <v>0.56302697747450914</v>
      </c>
      <c r="L420" s="45">
        <f t="shared" si="38"/>
        <v>21710.86060919736</v>
      </c>
      <c r="M420" s="45">
        <f t="shared" si="39"/>
        <v>21485.329118744135</v>
      </c>
      <c r="N420" s="45">
        <f t="shared" si="40"/>
        <v>43196.189727941499</v>
      </c>
      <c r="O420" s="45">
        <f t="shared" si="41"/>
        <v>43100.099999999875</v>
      </c>
    </row>
    <row r="421" spans="7:15">
      <c r="G421" s="31">
        <f>Sheet1!A419</f>
        <v>46149</v>
      </c>
      <c r="H421" s="32">
        <f>Sheet1!D419</f>
        <v>4.5999999999999819</v>
      </c>
      <c r="I421" s="32">
        <f>Sheet1!E419</f>
        <v>3.7999999999999368</v>
      </c>
      <c r="J421" s="44">
        <f t="shared" si="36"/>
        <v>-8.634050840606966E-2</v>
      </c>
      <c r="K421" s="44">
        <f t="shared" si="37"/>
        <v>-0.28001725563136737</v>
      </c>
      <c r="L421" s="45">
        <f t="shared" si="38"/>
        <v>-12951.076260910449</v>
      </c>
      <c r="M421" s="45">
        <f t="shared" si="39"/>
        <v>-10685.567720313762</v>
      </c>
      <c r="N421" s="45">
        <f t="shared" si="40"/>
        <v>-23636.64398122421</v>
      </c>
      <c r="O421" s="45">
        <f t="shared" si="41"/>
        <v>-23662.799999999766</v>
      </c>
    </row>
    <row r="422" spans="7:15">
      <c r="G422" s="31">
        <f>Sheet1!A420</f>
        <v>46150</v>
      </c>
      <c r="H422" s="32">
        <f>Sheet1!D420</f>
        <v>-2.5999999999999801</v>
      </c>
      <c r="I422" s="32">
        <f>Sheet1!E420</f>
        <v>-3.199999999999914</v>
      </c>
      <c r="J422" s="44">
        <f t="shared" si="36"/>
        <v>4.8843172172729619E-2</v>
      </c>
      <c r="K422" s="44">
        <f t="shared" si="37"/>
        <v>0.23657768021708162</v>
      </c>
      <c r="L422" s="45">
        <f t="shared" si="38"/>
        <v>7326.4758259094424</v>
      </c>
      <c r="M422" s="45">
        <f t="shared" si="39"/>
        <v>9027.8965750679872</v>
      </c>
      <c r="N422" s="45">
        <f t="shared" si="40"/>
        <v>16354.372400977431</v>
      </c>
      <c r="O422" s="45">
        <f t="shared" si="41"/>
        <v>16338.5999999997</v>
      </c>
    </row>
    <row r="423" spans="7:15">
      <c r="G423" s="31">
        <f>Sheet1!A421</f>
        <v>46153</v>
      </c>
      <c r="H423" s="32">
        <f>Sheet1!D421</f>
        <v>6.899999999999995</v>
      </c>
      <c r="I423" s="32">
        <f>Sheet1!E421</f>
        <v>5.8999999999999275</v>
      </c>
      <c r="J423" s="44">
        <f t="shared" si="36"/>
        <v>-0.12947514391365739</v>
      </c>
      <c r="K423" s="44">
        <f t="shared" si="37"/>
        <v>-0.4343356944963977</v>
      </c>
      <c r="L423" s="45">
        <f t="shared" si="38"/>
        <v>-19421.27158704861</v>
      </c>
      <c r="M423" s="45">
        <f t="shared" si="39"/>
        <v>-16574.419552917261</v>
      </c>
      <c r="N423" s="45">
        <f t="shared" si="40"/>
        <v>-35995.691139965871</v>
      </c>
      <c r="O423" s="45">
        <f t="shared" si="41"/>
        <v>-36057.599999999773</v>
      </c>
    </row>
    <row r="424" spans="7:15">
      <c r="G424" s="31">
        <f>Sheet1!A422</f>
        <v>46154</v>
      </c>
      <c r="H424" s="32">
        <f>Sheet1!D422</f>
        <v>3.6999999999999922</v>
      </c>
      <c r="I424" s="32">
        <f>Sheet1!E422</f>
        <v>4.9000000000000377</v>
      </c>
      <c r="J424" s="44">
        <f t="shared" si="36"/>
        <v>-6.9455274105817352E-2</v>
      </c>
      <c r="K424" s="44">
        <f t="shared" si="37"/>
        <v>-0.36088871660036576</v>
      </c>
      <c r="L424" s="45">
        <f t="shared" si="38"/>
        <v>-10418.291115872602</v>
      </c>
      <c r="M424" s="45">
        <f t="shared" si="39"/>
        <v>-13771.654221934843</v>
      </c>
      <c r="N424" s="45">
        <f t="shared" si="40"/>
        <v>-24189.945337807447</v>
      </c>
      <c r="O424" s="45">
        <f t="shared" si="41"/>
        <v>-24226.200000000081</v>
      </c>
    </row>
    <row r="425" spans="7:15">
      <c r="G425" s="31">
        <f>Sheet1!A423</f>
        <v>46155</v>
      </c>
      <c r="H425" s="32">
        <f>Sheet1!D423</f>
        <v>-1.1000000000000121</v>
      </c>
      <c r="I425" s="32">
        <f>Sheet1!E423</f>
        <v>0.60000000000002274</v>
      </c>
      <c r="J425" s="44">
        <f t="shared" si="36"/>
        <v>2.0660715729142725E-2</v>
      </c>
      <c r="K425" s="44">
        <f t="shared" si="37"/>
        <v>-4.4279565929869674E-2</v>
      </c>
      <c r="L425" s="45">
        <f t="shared" si="38"/>
        <v>3099.1073593714086</v>
      </c>
      <c r="M425" s="45">
        <f t="shared" si="39"/>
        <v>-1689.725511032821</v>
      </c>
      <c r="N425" s="45">
        <f t="shared" si="40"/>
        <v>1409.3818483385876</v>
      </c>
      <c r="O425" s="45">
        <f t="shared" si="41"/>
        <v>1408.4999999999691</v>
      </c>
    </row>
    <row r="426" spans="7:15">
      <c r="G426" s="31">
        <f>Sheet1!A424</f>
        <v>46156</v>
      </c>
      <c r="H426" s="32">
        <f>Sheet1!D424</f>
        <v>3.8999999999999702</v>
      </c>
      <c r="I426" s="32">
        <f>Sheet1!E424</f>
        <v>1.3999999999999346</v>
      </c>
      <c r="J426" s="44">
        <f t="shared" si="36"/>
        <v>-7.3207862611356936E-2</v>
      </c>
      <c r="K426" s="44">
        <f t="shared" si="37"/>
        <v>-0.10328030339594317</v>
      </c>
      <c r="L426" s="45">
        <f t="shared" si="38"/>
        <v>-10981.179391703541</v>
      </c>
      <c r="M426" s="45">
        <f t="shared" si="39"/>
        <v>-3941.2166711781615</v>
      </c>
      <c r="N426" s="45">
        <f t="shared" si="40"/>
        <v>-14922.396062881702</v>
      </c>
      <c r="O426" s="45">
        <f t="shared" si="41"/>
        <v>-14930.099999999728</v>
      </c>
    </row>
    <row r="427" spans="7:15">
      <c r="G427" s="31">
        <f>Sheet1!A425</f>
        <v>46157</v>
      </c>
      <c r="H427" s="32">
        <f>Sheet1!D425</f>
        <v>5.200000000000049</v>
      </c>
      <c r="I427" s="32">
        <f>Sheet1!E425</f>
        <v>11.100000000000065</v>
      </c>
      <c r="J427" s="44">
        <f t="shared" si="36"/>
        <v>-9.7595311309080904E-2</v>
      </c>
      <c r="K427" s="44">
        <f t="shared" si="37"/>
        <v>-0.81514643949732768</v>
      </c>
      <c r="L427" s="45">
        <f t="shared" si="38"/>
        <v>-14639.296696362135</v>
      </c>
      <c r="M427" s="45">
        <f t="shared" si="39"/>
        <v>-31106.306150961416</v>
      </c>
      <c r="N427" s="45">
        <f t="shared" si="40"/>
        <v>-45745.602847323549</v>
      </c>
      <c r="O427" s="45">
        <f t="shared" si="41"/>
        <v>-45917.100000000319</v>
      </c>
    </row>
    <row r="428" spans="7:15">
      <c r="G428" s="31">
        <f>Sheet1!A426</f>
        <v>46160</v>
      </c>
      <c r="H428" s="32">
        <f>Sheet1!D426</f>
        <v>-2.5999999999999801</v>
      </c>
      <c r="I428" s="32">
        <f>Sheet1!E426</f>
        <v>-0.60000000000002274</v>
      </c>
      <c r="J428" s="44">
        <f t="shared" si="36"/>
        <v>4.8843172172729619E-2</v>
      </c>
      <c r="K428" s="44">
        <f t="shared" si="37"/>
        <v>4.430443407013368E-2</v>
      </c>
      <c r="L428" s="45">
        <f t="shared" si="38"/>
        <v>7326.4758259094424</v>
      </c>
      <c r="M428" s="45">
        <f t="shared" si="39"/>
        <v>1690.6744889673064</v>
      </c>
      <c r="N428" s="45">
        <f t="shared" si="40"/>
        <v>9017.1503148767479</v>
      </c>
      <c r="O428" s="45">
        <f t="shared" si="41"/>
        <v>9014.4000000000051</v>
      </c>
    </row>
    <row r="429" spans="7:15">
      <c r="G429" s="31">
        <f>Sheet1!A427</f>
        <v>46161</v>
      </c>
      <c r="H429" s="32">
        <f>Sheet1!D427</f>
        <v>7.3999999999999844</v>
      </c>
      <c r="I429" s="32">
        <f>Sheet1!E427</f>
        <v>7.8999999999999737</v>
      </c>
      <c r="J429" s="44">
        <f t="shared" si="36"/>
        <v>-0.1388490964232697</v>
      </c>
      <c r="K429" s="44">
        <f t="shared" si="37"/>
        <v>-0.58102241578628111</v>
      </c>
      <c r="L429" s="45">
        <f t="shared" si="38"/>
        <v>-20827.364463490456</v>
      </c>
      <c r="M429" s="45">
        <f t="shared" si="39"/>
        <v>-22172.042065428792</v>
      </c>
      <c r="N429" s="45">
        <f t="shared" si="40"/>
        <v>-42999.406528919251</v>
      </c>
      <c r="O429" s="45">
        <f t="shared" si="41"/>
        <v>-43100.099999999875</v>
      </c>
    </row>
    <row r="430" spans="7:15">
      <c r="G430" s="31">
        <f>Sheet1!A428</f>
        <v>46162</v>
      </c>
      <c r="H430" s="32">
        <f>Sheet1!D428</f>
        <v>-6.4000000000000057</v>
      </c>
      <c r="I430" s="32">
        <f>Sheet1!E428</f>
        <v>-8.0999999999999517</v>
      </c>
      <c r="J430" s="44">
        <f t="shared" si="36"/>
        <v>0.1202839307980801</v>
      </c>
      <c r="K430" s="44">
        <f t="shared" si="37"/>
        <v>0.60020810928155344</v>
      </c>
      <c r="L430" s="45">
        <f t="shared" si="38"/>
        <v>18042.589619712016</v>
      </c>
      <c r="M430" s="45">
        <f t="shared" si="39"/>
        <v>22904.175614279811</v>
      </c>
      <c r="N430" s="45">
        <f t="shared" si="40"/>
        <v>40946.765233991828</v>
      </c>
      <c r="O430" s="45">
        <f t="shared" si="41"/>
        <v>40846.499999999869</v>
      </c>
    </row>
    <row r="431" spans="7:15">
      <c r="G431" s="31">
        <f>Sheet1!A429</f>
        <v>46163</v>
      </c>
      <c r="H431" s="32">
        <f>Sheet1!D429</f>
        <v>2.7999999999999581</v>
      </c>
      <c r="I431" s="32">
        <f>Sheet1!E429</f>
        <v>-1.4000000000000234</v>
      </c>
      <c r="J431" s="44">
        <f t="shared" si="36"/>
        <v>-5.2566403870679207E-2</v>
      </c>
      <c r="K431" s="44">
        <f t="shared" si="37"/>
        <v>0.10341569660405373</v>
      </c>
      <c r="L431" s="45">
        <f t="shared" si="38"/>
        <v>-7884.9605806018808</v>
      </c>
      <c r="M431" s="45">
        <f t="shared" si="39"/>
        <v>3946.3833288217193</v>
      </c>
      <c r="N431" s="45">
        <f t="shared" si="40"/>
        <v>-3938.5772517801615</v>
      </c>
      <c r="O431" s="45">
        <f t="shared" si="41"/>
        <v>-3943.7999999998133</v>
      </c>
    </row>
    <row r="432" spans="7:15">
      <c r="G432" s="31">
        <f>Sheet1!A430</f>
        <v>46164</v>
      </c>
      <c r="H432" s="32">
        <f>Sheet1!D430</f>
        <v>3.900000000000059</v>
      </c>
      <c r="I432" s="32">
        <f>Sheet1!E430</f>
        <v>-1.2999999999999901</v>
      </c>
      <c r="J432" s="44">
        <f t="shared" si="36"/>
        <v>-7.3207862611358601E-2</v>
      </c>
      <c r="K432" s="44">
        <f t="shared" si="37"/>
        <v>9.6024371051452256E-2</v>
      </c>
      <c r="L432" s="45">
        <f t="shared" si="38"/>
        <v>-10981.17939170379</v>
      </c>
      <c r="M432" s="45">
        <f t="shared" si="39"/>
        <v>3664.3274620961934</v>
      </c>
      <c r="N432" s="45">
        <f t="shared" si="40"/>
        <v>-7316.8519296075974</v>
      </c>
      <c r="O432" s="45">
        <f t="shared" si="41"/>
        <v>-7324.2000000001908</v>
      </c>
    </row>
    <row r="433" spans="7:15">
      <c r="G433" s="31">
        <f>Sheet1!A431</f>
        <v>46167</v>
      </c>
      <c r="H433" s="32">
        <f>Sheet1!D431</f>
        <v>0</v>
      </c>
      <c r="I433" s="32">
        <f>Sheet1!E431</f>
        <v>0</v>
      </c>
      <c r="J433" s="44">
        <f t="shared" si="36"/>
        <v>0</v>
      </c>
      <c r="K433" s="44">
        <f t="shared" si="37"/>
        <v>0</v>
      </c>
      <c r="L433" s="45">
        <f t="shared" si="38"/>
        <v>0</v>
      </c>
      <c r="M433" s="45">
        <f t="shared" si="39"/>
        <v>0</v>
      </c>
      <c r="N433" s="45">
        <f t="shared" si="40"/>
        <v>0</v>
      </c>
      <c r="O433" s="45">
        <f t="shared" si="41"/>
        <v>0</v>
      </c>
    </row>
    <row r="434" spans="7:15">
      <c r="G434" s="31">
        <f>Sheet1!A432</f>
        <v>46168</v>
      </c>
      <c r="H434" s="32">
        <f>Sheet1!D432</f>
        <v>-8.9999999999999858</v>
      </c>
      <c r="I434" s="32">
        <f>Sheet1!E432</f>
        <v>-7.3000000000000398</v>
      </c>
      <c r="J434" s="44">
        <f t="shared" si="36"/>
        <v>0.16920179674424973</v>
      </c>
      <c r="K434" s="44">
        <f t="shared" si="37"/>
        <v>0.54072658777037585</v>
      </c>
      <c r="L434" s="45">
        <f t="shared" si="38"/>
        <v>25380.26951163746</v>
      </c>
      <c r="M434" s="45">
        <f t="shared" si="39"/>
        <v>20634.337547401094</v>
      </c>
      <c r="N434" s="45">
        <f t="shared" si="40"/>
        <v>46014.60705903855</v>
      </c>
      <c r="O434" s="45">
        <f t="shared" si="41"/>
        <v>45917.100000000064</v>
      </c>
    </row>
    <row r="435" spans="7:15">
      <c r="G435" s="31">
        <f>Sheet1!A433</f>
        <v>46169</v>
      </c>
      <c r="H435" s="32">
        <f>Sheet1!D433</f>
        <v>9.9999999999944578E-2</v>
      </c>
      <c r="I435" s="32">
        <f>Sheet1!E433</f>
        <v>-0.19999999999997797</v>
      </c>
      <c r="J435" s="44">
        <f t="shared" si="36"/>
        <v>-1.8779775559564591E-3</v>
      </c>
      <c r="K435" s="44">
        <f t="shared" si="37"/>
        <v>1.4765381563346374E-2</v>
      </c>
      <c r="L435" s="45">
        <f t="shared" si="38"/>
        <v>-281.69663339346886</v>
      </c>
      <c r="M435" s="45">
        <f t="shared" si="39"/>
        <v>563.45272099629813</v>
      </c>
      <c r="N435" s="45">
        <f t="shared" si="40"/>
        <v>281.75608760282927</v>
      </c>
      <c r="O435" s="45">
        <f t="shared" si="41"/>
        <v>281.70000000009412</v>
      </c>
    </row>
    <row r="436" spans="7:15">
      <c r="G436" s="31">
        <f>Sheet1!A434</f>
        <v>46170</v>
      </c>
      <c r="H436" s="32">
        <f>Sheet1!D434</f>
        <v>-1.1000000000000121</v>
      </c>
      <c r="I436" s="32">
        <f>Sheet1!E434</f>
        <v>-3.5999999999999588</v>
      </c>
      <c r="J436" s="44">
        <f t="shared" si="36"/>
        <v>2.0660715729142725E-2</v>
      </c>
      <c r="K436" s="44">
        <f t="shared" si="37"/>
        <v>0.26619962652474893</v>
      </c>
      <c r="L436" s="45">
        <f t="shared" si="38"/>
        <v>3099.1073593714086</v>
      </c>
      <c r="M436" s="45">
        <f t="shared" si="39"/>
        <v>10158.281602820613</v>
      </c>
      <c r="N436" s="45">
        <f t="shared" si="40"/>
        <v>13257.388962192021</v>
      </c>
      <c r="O436" s="45">
        <f t="shared" si="41"/>
        <v>13239.899999999918</v>
      </c>
    </row>
    <row r="437" spans="7:15">
      <c r="G437" s="31">
        <f>Sheet1!A435</f>
        <v>46171</v>
      </c>
      <c r="H437" s="32">
        <f>Sheet1!D435</f>
        <v>-1.7999999999999794</v>
      </c>
      <c r="I437" s="32">
        <f>Sheet1!E435</f>
        <v>-1.1000000000000121</v>
      </c>
      <c r="J437" s="44">
        <f t="shared" si="36"/>
        <v>3.3811271869769614E-2</v>
      </c>
      <c r="K437" s="44">
        <f t="shared" si="37"/>
        <v>8.12437922912779E-2</v>
      </c>
      <c r="L437" s="45">
        <f t="shared" si="38"/>
        <v>5071.690780465442</v>
      </c>
      <c r="M437" s="45">
        <f t="shared" si="39"/>
        <v>3100.2948101399325</v>
      </c>
      <c r="N437" s="45">
        <f t="shared" si="40"/>
        <v>8171.9855906053745</v>
      </c>
      <c r="O437" s="45">
        <f t="shared" si="41"/>
        <v>8169.2999999999738</v>
      </c>
    </row>
    <row r="438" spans="7:15">
      <c r="G438" s="31">
        <f>Sheet1!A436</f>
        <v>46174</v>
      </c>
      <c r="H438" s="32">
        <f>Sheet1!D436</f>
        <v>2.8999999999999915</v>
      </c>
      <c r="I438" s="32">
        <f>Sheet1!E436</f>
        <v>1.699999999999946</v>
      </c>
      <c r="J438" s="44">
        <f t="shared" si="36"/>
        <v>-5.4443124560257329E-2</v>
      </c>
      <c r="K438" s="44">
        <f t="shared" si="37"/>
        <v>-0.12539418204810301</v>
      </c>
      <c r="L438" s="45">
        <f t="shared" si="38"/>
        <v>-8166.4686840385993</v>
      </c>
      <c r="M438" s="45">
        <f t="shared" si="39"/>
        <v>-4785.0909080128167</v>
      </c>
      <c r="N438" s="45">
        <f t="shared" si="40"/>
        <v>-12951.559592051417</v>
      </c>
      <c r="O438" s="45">
        <f t="shared" si="41"/>
        <v>-12958.199999999821</v>
      </c>
    </row>
    <row r="439" spans="7:15">
      <c r="G439" s="31">
        <f>Sheet1!A437</f>
        <v>46175</v>
      </c>
      <c r="H439" s="32">
        <f>Sheet1!D437</f>
        <v>0.99999999999997868</v>
      </c>
      <c r="I439" s="32">
        <f>Sheet1!E437</f>
        <v>-0.99999999999997868</v>
      </c>
      <c r="J439" s="44">
        <f t="shared" si="36"/>
        <v>-1.8777755595749599E-2</v>
      </c>
      <c r="K439" s="44">
        <f t="shared" si="37"/>
        <v>7.3854539083698434E-2</v>
      </c>
      <c r="L439" s="45">
        <f t="shared" si="38"/>
        <v>-2816.6633393624397</v>
      </c>
      <c r="M439" s="45">
        <f t="shared" si="39"/>
        <v>2818.3180249089469</v>
      </c>
      <c r="N439" s="45">
        <f t="shared" si="40"/>
        <v>1.654685546507153</v>
      </c>
      <c r="O439" s="45">
        <f t="shared" si="41"/>
        <v>9.0949470177292824E-13</v>
      </c>
    </row>
    <row r="440" spans="7:15">
      <c r="G440" s="31">
        <f>Sheet1!A438</f>
        <v>46176</v>
      </c>
      <c r="H440" s="32">
        <f>Sheet1!D438</f>
        <v>3.900000000000059</v>
      </c>
      <c r="I440" s="32">
        <f>Sheet1!E438</f>
        <v>5.200000000000049</v>
      </c>
      <c r="J440" s="44">
        <f t="shared" si="36"/>
        <v>-7.3207862611358601E-2</v>
      </c>
      <c r="K440" s="44">
        <f t="shared" si="37"/>
        <v>-0.3829300631767556</v>
      </c>
      <c r="L440" s="45">
        <f t="shared" si="38"/>
        <v>-10981.17939170379</v>
      </c>
      <c r="M440" s="45">
        <f t="shared" si="39"/>
        <v>-14612.760606460586</v>
      </c>
      <c r="N440" s="45">
        <f t="shared" si="40"/>
        <v>-25593.939998164376</v>
      </c>
      <c r="O440" s="45">
        <f t="shared" si="41"/>
        <v>-25634.700000000303</v>
      </c>
    </row>
    <row r="441" spans="7:15">
      <c r="G441" s="31">
        <f>Sheet1!A439</f>
        <v>46177</v>
      </c>
      <c r="H441" s="32">
        <f>Sheet1!D439</f>
        <v>-3.8000000000000256</v>
      </c>
      <c r="I441" s="32">
        <f>Sheet1!E439</f>
        <v>-2.1000000000000796</v>
      </c>
      <c r="J441" s="44">
        <f t="shared" si="36"/>
        <v>7.1396409197370489E-2</v>
      </c>
      <c r="K441" s="44">
        <f t="shared" si="37"/>
        <v>0.15517431735912288</v>
      </c>
      <c r="L441" s="45">
        <f t="shared" si="38"/>
        <v>10709.461379605573</v>
      </c>
      <c r="M441" s="45">
        <f t="shared" si="39"/>
        <v>5921.5124898489448</v>
      </c>
      <c r="N441" s="45">
        <f t="shared" si="40"/>
        <v>16630.973869454516</v>
      </c>
      <c r="O441" s="45">
        <f t="shared" si="41"/>
        <v>16620.300000000294</v>
      </c>
    </row>
    <row r="442" spans="7:15">
      <c r="G442" s="31">
        <f>Sheet1!A440</f>
        <v>46178</v>
      </c>
      <c r="H442" s="32">
        <f>Sheet1!D440</f>
        <v>10.299999999999976</v>
      </c>
      <c r="I442" s="32">
        <f>Sheet1!E440</f>
        <v>5.600000000000005</v>
      </c>
      <c r="J442" s="44">
        <f t="shared" si="36"/>
        <v>-0.19319589115311703</v>
      </c>
      <c r="K442" s="44">
        <f t="shared" si="37"/>
        <v>-0.41230885433516834</v>
      </c>
      <c r="L442" s="45">
        <f t="shared" si="38"/>
        <v>-28979.383672967553</v>
      </c>
      <c r="M442" s="45">
        <f t="shared" si="39"/>
        <v>-15733.86673885355</v>
      </c>
      <c r="N442" s="45">
        <f t="shared" si="40"/>
        <v>-44713.250411821107</v>
      </c>
      <c r="O442" s="45">
        <f t="shared" si="41"/>
        <v>-44790.299999999937</v>
      </c>
    </row>
    <row r="443" spans="7:15">
      <c r="G443" s="31">
        <f>Sheet1!A441</f>
        <v>46181</v>
      </c>
      <c r="H443" s="32">
        <f>Sheet1!D441</f>
        <v>1.6000000000000014</v>
      </c>
      <c r="I443" s="32">
        <f>Sheet1!E441</f>
        <v>3.3000000000000362</v>
      </c>
      <c r="J443" s="44">
        <f t="shared" si="36"/>
        <v>-3.0042254325120026E-2</v>
      </c>
      <c r="K443" s="44">
        <f t="shared" si="37"/>
        <v>-0.24322986937850968</v>
      </c>
      <c r="L443" s="45">
        <f t="shared" si="38"/>
        <v>-4506.3381487680044</v>
      </c>
      <c r="M443" s="45">
        <f t="shared" si="39"/>
        <v>-9281.746708741015</v>
      </c>
      <c r="N443" s="45">
        <f t="shared" si="40"/>
        <v>-13788.08485750902</v>
      </c>
      <c r="O443" s="45">
        <f t="shared" si="41"/>
        <v>-13803.300000000105</v>
      </c>
    </row>
    <row r="444" spans="7:15">
      <c r="G444" s="31">
        <f>Sheet1!A442</f>
        <v>46182</v>
      </c>
      <c r="H444" s="32">
        <f>Sheet1!D442</f>
        <v>-4.4999999999999929</v>
      </c>
      <c r="I444" s="32">
        <f>Sheet1!E442</f>
        <v>-4.6000000000000263</v>
      </c>
      <c r="J444" s="44">
        <f t="shared" si="36"/>
        <v>8.4555449186062365E-2</v>
      </c>
      <c r="K444" s="44">
        <f t="shared" si="37"/>
        <v>0.34030284701109392</v>
      </c>
      <c r="L444" s="45">
        <f t="shared" si="38"/>
        <v>12683.317377909354</v>
      </c>
      <c r="M444" s="45">
        <f t="shared" si="39"/>
        <v>12986.089407074662</v>
      </c>
      <c r="N444" s="45">
        <f t="shared" si="40"/>
        <v>25669.406784984014</v>
      </c>
      <c r="O444" s="45">
        <f t="shared" si="41"/>
        <v>25634.700000000048</v>
      </c>
    </row>
    <row r="445" spans="7:15">
      <c r="G445" s="31">
        <f>Sheet1!A443</f>
        <v>46183</v>
      </c>
      <c r="H445" s="32">
        <f>Sheet1!D443</f>
        <v>2.5999999999999801</v>
      </c>
      <c r="I445" s="32">
        <f>Sheet1!E443</f>
        <v>3.5000000000000142</v>
      </c>
      <c r="J445" s="44">
        <f t="shared" si="36"/>
        <v>-4.8812827827269624E-2</v>
      </c>
      <c r="K445" s="44">
        <f t="shared" si="37"/>
        <v>-0.25794689622467604</v>
      </c>
      <c r="L445" s="45">
        <f t="shared" si="38"/>
        <v>-7321.9241740904436</v>
      </c>
      <c r="M445" s="45">
        <f t="shared" si="39"/>
        <v>-9843.3541948647016</v>
      </c>
      <c r="N445" s="45">
        <f t="shared" si="40"/>
        <v>-17165.278368955143</v>
      </c>
      <c r="O445" s="45">
        <f t="shared" si="41"/>
        <v>-17183.699999999983</v>
      </c>
    </row>
    <row r="446" spans="7:15">
      <c r="G446" s="31">
        <f>Sheet1!A444</f>
        <v>46184</v>
      </c>
      <c r="H446" s="32">
        <f>Sheet1!D444</f>
        <v>-8.1999999999999851</v>
      </c>
      <c r="I446" s="32">
        <f>Sheet1!E444</f>
        <v>-9.1000000000000192</v>
      </c>
      <c r="J446" s="44">
        <f t="shared" si="36"/>
        <v>0.15414691374176973</v>
      </c>
      <c r="K446" s="44">
        <f t="shared" si="37"/>
        <v>0.67462218152119846</v>
      </c>
      <c r="L446" s="45">
        <f t="shared" si="38"/>
        <v>23122.037061265459</v>
      </c>
      <c r="M446" s="45">
        <f t="shared" si="39"/>
        <v>25743.845642714925</v>
      </c>
      <c r="N446" s="45">
        <f t="shared" si="40"/>
        <v>48865.882703980387</v>
      </c>
      <c r="O446" s="45">
        <f t="shared" si="41"/>
        <v>48734.100000000006</v>
      </c>
    </row>
    <row r="447" spans="7:15">
      <c r="G447" s="31">
        <f>Sheet1!A445</f>
        <v>46185</v>
      </c>
      <c r="H447" s="32">
        <f>Sheet1!D445</f>
        <v>1.9000000000000128</v>
      </c>
      <c r="I447" s="32">
        <f>Sheet1!E445</f>
        <v>1.9000000000000128</v>
      </c>
      <c r="J447" s="44">
        <f t="shared" si="36"/>
        <v>-3.5673897700657743E-2</v>
      </c>
      <c r="K447" s="44">
        <f t="shared" si="37"/>
        <v>-0.14013331390784395</v>
      </c>
      <c r="L447" s="45">
        <f t="shared" si="38"/>
        <v>-5351.0846550986616</v>
      </c>
      <c r="M447" s="45">
        <f t="shared" si="39"/>
        <v>-5347.5419300785206</v>
      </c>
      <c r="N447" s="45">
        <f t="shared" si="40"/>
        <v>-10698.626585177182</v>
      </c>
      <c r="O447" s="45">
        <f t="shared" si="41"/>
        <v>-10704.600000000071</v>
      </c>
    </row>
    <row r="448" spans="7:15">
      <c r="G448" s="31">
        <f>Sheet1!A446</f>
        <v>46188</v>
      </c>
      <c r="H448" s="32">
        <f>Sheet1!D446</f>
        <v>-1.2999999999999901</v>
      </c>
      <c r="I448" s="32">
        <f>Sheet1!E446</f>
        <v>-0.60000000000002274</v>
      </c>
      <c r="J448" s="44">
        <f t="shared" si="36"/>
        <v>2.4417793043182312E-2</v>
      </c>
      <c r="K448" s="44">
        <f t="shared" si="37"/>
        <v>4.430443407013368E-2</v>
      </c>
      <c r="L448" s="45">
        <f t="shared" si="38"/>
        <v>3662.6689564773469</v>
      </c>
      <c r="M448" s="45">
        <f t="shared" si="39"/>
        <v>1690.6744889673064</v>
      </c>
      <c r="N448" s="45">
        <f t="shared" si="40"/>
        <v>5353.3434454446533</v>
      </c>
      <c r="O448" s="45">
        <f t="shared" si="41"/>
        <v>5352.3000000000347</v>
      </c>
    </row>
    <row r="449" spans="7:15">
      <c r="G449" s="31">
        <f>Sheet1!A447</f>
        <v>46189</v>
      </c>
      <c r="H449" s="32">
        <f>Sheet1!D447</f>
        <v>-1.4000000000000234</v>
      </c>
      <c r="I449" s="32">
        <f>Sheet1!E447</f>
        <v>-3.4999999999999254</v>
      </c>
      <c r="J449" s="44">
        <f t="shared" si="36"/>
        <v>2.6296399032330438E-2</v>
      </c>
      <c r="K449" s="44">
        <f t="shared" si="37"/>
        <v>0.2587931037753195</v>
      </c>
      <c r="L449" s="45">
        <f t="shared" si="38"/>
        <v>3944.459854849566</v>
      </c>
      <c r="M449" s="45">
        <f t="shared" si="39"/>
        <v>9875.6458051351256</v>
      </c>
      <c r="N449" s="45">
        <f t="shared" si="40"/>
        <v>13820.105659984692</v>
      </c>
      <c r="O449" s="45">
        <f t="shared" si="41"/>
        <v>13803.299999999854</v>
      </c>
    </row>
    <row r="450" spans="7:15">
      <c r="G450" s="31">
        <f>Sheet1!A448</f>
        <v>46190</v>
      </c>
      <c r="H450" s="32">
        <f>Sheet1!D448</f>
        <v>13.100000000000023</v>
      </c>
      <c r="I450" s="32">
        <f>Sheet1!E448</f>
        <v>4.8999999999999488</v>
      </c>
      <c r="J450" s="44">
        <f t="shared" si="36"/>
        <v>-0.2456328377866579</v>
      </c>
      <c r="K450" s="44">
        <f t="shared" si="37"/>
        <v>-0.36088871660035921</v>
      </c>
      <c r="L450" s="45">
        <f t="shared" si="38"/>
        <v>-36844.925667998687</v>
      </c>
      <c r="M450" s="45">
        <f t="shared" si="39"/>
        <v>-13771.654221934594</v>
      </c>
      <c r="N450" s="45">
        <f t="shared" si="40"/>
        <v>-50616.57988993328</v>
      </c>
      <c r="O450" s="45">
        <f t="shared" si="41"/>
        <v>-50705.999999999913</v>
      </c>
    </row>
    <row r="451" spans="7:15">
      <c r="G451" s="31">
        <f>Sheet1!A449</f>
        <v>46191</v>
      </c>
      <c r="H451" s="32">
        <f>Sheet1!D449</f>
        <v>-0.60000000000002274</v>
      </c>
      <c r="I451" s="32">
        <f>Sheet1!E449</f>
        <v>-3.3999999999999808</v>
      </c>
      <c r="J451" s="44">
        <f t="shared" si="36"/>
        <v>1.1268807985530427E-2</v>
      </c>
      <c r="K451" s="44">
        <f t="shared" si="37"/>
        <v>0.25138727180757059</v>
      </c>
      <c r="L451" s="45">
        <f t="shared" si="38"/>
        <v>1690.321197829564</v>
      </c>
      <c r="M451" s="45">
        <f t="shared" si="39"/>
        <v>9593.036367948067</v>
      </c>
      <c r="N451" s="45">
        <f t="shared" si="40"/>
        <v>11283.357565777631</v>
      </c>
      <c r="O451" s="45">
        <f t="shared" si="41"/>
        <v>11268.000000000011</v>
      </c>
    </row>
    <row r="452" spans="7:15">
      <c r="G452" s="31">
        <f>Sheet1!A450</f>
        <v>46192</v>
      </c>
      <c r="H452" s="32">
        <f>Sheet1!D450</f>
        <v>0</v>
      </c>
      <c r="I452" s="32">
        <f>Sheet1!E450</f>
        <v>0</v>
      </c>
      <c r="J452" s="44">
        <f t="shared" si="36"/>
        <v>0</v>
      </c>
      <c r="K452" s="44">
        <f t="shared" si="37"/>
        <v>0</v>
      </c>
      <c r="L452" s="45">
        <f t="shared" si="38"/>
        <v>0</v>
      </c>
      <c r="M452" s="45">
        <f t="shared" si="39"/>
        <v>0</v>
      </c>
      <c r="N452" s="45">
        <f t="shared" si="40"/>
        <v>0</v>
      </c>
      <c r="O452" s="45">
        <f t="shared" si="41"/>
        <v>0</v>
      </c>
    </row>
    <row r="453" spans="7:15">
      <c r="G453" s="31">
        <f>Sheet1!A451</f>
        <v>46195</v>
      </c>
      <c r="H453" s="32">
        <f>Sheet1!D451</f>
        <v>4.8000000000000043</v>
      </c>
      <c r="I453" s="32">
        <f>Sheet1!E451</f>
        <v>5.4999999999999716</v>
      </c>
      <c r="J453" s="44">
        <f t="shared" ref="J453:J516" si="42">-$B$4*H453/100+0.5*$B$5*H453^2/10000</f>
        <v>-9.0092288926080066E-2</v>
      </c>
      <c r="K453" s="44">
        <f t="shared" ref="K453:K516" si="43">-$C$4*I453/100+0.5*$C$5*I453^2/10000</f>
        <v>-0.40496519271807291</v>
      </c>
      <c r="L453" s="45">
        <f t="shared" ref="L453:L516" si="44">$B$17*1000000*J453/100</f>
        <v>-13513.843338912011</v>
      </c>
      <c r="M453" s="45">
        <f t="shared" ref="M453:M516" si="45">$B$19*1000000*K453/100</f>
        <v>-15453.629746502456</v>
      </c>
      <c r="N453" s="45">
        <f t="shared" ref="N453:N516" si="46">L453+M453</f>
        <v>-28967.473085414465</v>
      </c>
      <c r="O453" s="45">
        <f t="shared" ref="O453:O516" si="47">-($B$18*H453+$B$20*I453)</f>
        <v>-29015.099999999926</v>
      </c>
    </row>
    <row r="454" spans="7:15">
      <c r="G454" s="31">
        <f>Sheet1!A452</f>
        <v>46196</v>
      </c>
      <c r="H454" s="32">
        <f>Sheet1!D452</f>
        <v>-2.8999999999999915</v>
      </c>
      <c r="I454" s="32">
        <f>Sheet1!E452</f>
        <v>-1.1999999999999567</v>
      </c>
      <c r="J454" s="44">
        <f t="shared" si="42"/>
        <v>5.4480875439742331E-2</v>
      </c>
      <c r="K454" s="44">
        <f t="shared" si="43"/>
        <v>8.8633736280524802E-2</v>
      </c>
      <c r="L454" s="45">
        <f t="shared" si="44"/>
        <v>8172.1313159613501</v>
      </c>
      <c r="M454" s="45">
        <f t="shared" si="45"/>
        <v>3382.2979558688476</v>
      </c>
      <c r="N454" s="45">
        <f t="shared" si="46"/>
        <v>11554.429271830199</v>
      </c>
      <c r="O454" s="45">
        <f t="shared" si="47"/>
        <v>11549.699999999852</v>
      </c>
    </row>
    <row r="455" spans="7:15">
      <c r="G455" s="31">
        <f>Sheet1!A453</f>
        <v>46197</v>
      </c>
      <c r="H455" s="32">
        <f>Sheet1!D453</f>
        <v>-5.1000000000000156</v>
      </c>
      <c r="I455" s="32">
        <f>Sheet1!E453</f>
        <v>-10.500000000000043</v>
      </c>
      <c r="J455" s="44">
        <f t="shared" si="42"/>
        <v>9.5836376954542779E-2</v>
      </c>
      <c r="K455" s="44">
        <f t="shared" si="43"/>
        <v>0.77891793397792808</v>
      </c>
      <c r="L455" s="45">
        <f t="shared" si="44"/>
        <v>14375.456543181417</v>
      </c>
      <c r="M455" s="45">
        <f t="shared" si="45"/>
        <v>29723.812246218142</v>
      </c>
      <c r="N455" s="45">
        <f t="shared" si="46"/>
        <v>44099.268789399561</v>
      </c>
      <c r="O455" s="45">
        <f t="shared" si="47"/>
        <v>43945.200000000157</v>
      </c>
    </row>
    <row r="456" spans="7:15">
      <c r="G456" s="31">
        <f>Sheet1!A454</f>
        <v>46198</v>
      </c>
      <c r="H456" s="32">
        <f>Sheet1!D454</f>
        <v>-2.4000000000000021</v>
      </c>
      <c r="I456" s="32">
        <f>Sheet1!E454</f>
        <v>0.1000000000000334</v>
      </c>
      <c r="J456" s="44">
        <f t="shared" si="42"/>
        <v>4.5084927768480033E-2</v>
      </c>
      <c r="K456" s="44">
        <f t="shared" si="43"/>
        <v>-7.3816546091654651E-3</v>
      </c>
      <c r="L456" s="45">
        <f t="shared" si="44"/>
        <v>6762.7391652720053</v>
      </c>
      <c r="M456" s="45">
        <f t="shared" si="45"/>
        <v>-281.68681975100395</v>
      </c>
      <c r="N456" s="45">
        <f t="shared" si="46"/>
        <v>6481.0523455210014</v>
      </c>
      <c r="O456" s="45">
        <f t="shared" si="47"/>
        <v>6479.0999999999094</v>
      </c>
    </row>
    <row r="457" spans="7:15">
      <c r="G457" s="31">
        <f>Sheet1!A455</f>
        <v>46199</v>
      </c>
      <c r="H457" s="32">
        <f>Sheet1!D455</f>
        <v>-3.0999999999999694</v>
      </c>
      <c r="I457" s="32">
        <f>Sheet1!E455</f>
        <v>-2.2999999999999687</v>
      </c>
      <c r="J457" s="44">
        <f t="shared" si="42"/>
        <v>5.8239568724841914E-2</v>
      </c>
      <c r="K457" s="44">
        <f t="shared" si="43"/>
        <v>0.16996871175277067</v>
      </c>
      <c r="L457" s="45">
        <f t="shared" si="44"/>
        <v>8735.9353087262862</v>
      </c>
      <c r="M457" s="45">
        <f t="shared" si="45"/>
        <v>6486.0723517685583</v>
      </c>
      <c r="N457" s="45">
        <f t="shared" si="46"/>
        <v>15222.007660494844</v>
      </c>
      <c r="O457" s="45">
        <f t="shared" si="47"/>
        <v>15211.799999999825</v>
      </c>
    </row>
    <row r="458" spans="7:15">
      <c r="G458" s="31">
        <f>Sheet1!A456</f>
        <v>46202</v>
      </c>
      <c r="H458" s="32">
        <f>Sheet1!D456</f>
        <v>1.4000000000000234</v>
      </c>
      <c r="I458" s="32">
        <f>Sheet1!E456</f>
        <v>0.49999999999998934</v>
      </c>
      <c r="J458" s="44">
        <f t="shared" si="42"/>
        <v>-2.6287600967670442E-2</v>
      </c>
      <c r="K458" s="44">
        <f t="shared" si="43"/>
        <v>-3.6901365229074216E-2</v>
      </c>
      <c r="L458" s="45">
        <f t="shared" si="44"/>
        <v>-3943.1401451505662</v>
      </c>
      <c r="M458" s="45">
        <f t="shared" si="45"/>
        <v>-1408.1704937727181</v>
      </c>
      <c r="N458" s="45">
        <f t="shared" si="46"/>
        <v>-5351.3106389232844</v>
      </c>
      <c r="O458" s="45">
        <f t="shared" si="47"/>
        <v>-5352.3000000000347</v>
      </c>
    </row>
    <row r="459" spans="7:15">
      <c r="G459" s="31">
        <f>Sheet1!A457</f>
        <v>46203</v>
      </c>
      <c r="H459" s="32">
        <f>Sheet1!D457</f>
        <v>6.7999999999999616</v>
      </c>
      <c r="I459" s="32">
        <f>Sheet1!E457</f>
        <v>8.9999999999999858</v>
      </c>
      <c r="J459" s="44">
        <f t="shared" si="42"/>
        <v>-0.12760021874747926</v>
      </c>
      <c r="K459" s="44">
        <f t="shared" si="43"/>
        <v>-0.66158233422029888</v>
      </c>
      <c r="L459" s="45">
        <f t="shared" si="44"/>
        <v>-19140.032812121892</v>
      </c>
      <c r="M459" s="45">
        <f t="shared" si="45"/>
        <v>-25246.239982370385</v>
      </c>
      <c r="N459" s="45">
        <f t="shared" si="46"/>
        <v>-44386.272794492281</v>
      </c>
      <c r="O459" s="45">
        <f t="shared" si="47"/>
        <v>-44508.599999999846</v>
      </c>
    </row>
    <row r="460" spans="7:15">
      <c r="G460" s="31">
        <f>Sheet1!A458</f>
        <v>46204</v>
      </c>
      <c r="H460" s="32">
        <f>Sheet1!D458</f>
        <v>0.19999999999997797</v>
      </c>
      <c r="I460" s="32">
        <f>Sheet1!E458</f>
        <v>1.4000000000000234</v>
      </c>
      <c r="J460" s="44">
        <f t="shared" si="42"/>
        <v>-3.7559102238295867E-3</v>
      </c>
      <c r="K460" s="44">
        <f t="shared" si="43"/>
        <v>-0.10328030339594971</v>
      </c>
      <c r="L460" s="45">
        <f t="shared" si="44"/>
        <v>-563.38653357443798</v>
      </c>
      <c r="M460" s="45">
        <f t="shared" si="45"/>
        <v>-3941.2166711784107</v>
      </c>
      <c r="N460" s="45">
        <f t="shared" si="46"/>
        <v>-4504.6032047528488</v>
      </c>
      <c r="O460" s="45">
        <f t="shared" si="47"/>
        <v>-4507.2000000000044</v>
      </c>
    </row>
    <row r="461" spans="7:15">
      <c r="G461" s="31">
        <f>Sheet1!A459</f>
        <v>46205</v>
      </c>
      <c r="H461" s="32">
        <f>Sheet1!D459</f>
        <v>-3.8999999999999702</v>
      </c>
      <c r="I461" s="32">
        <f>Sheet1!E459</f>
        <v>0.49999999999998934</v>
      </c>
      <c r="J461" s="44">
        <f t="shared" si="42"/>
        <v>7.3276137388641929E-2</v>
      </c>
      <c r="K461" s="44">
        <f t="shared" si="43"/>
        <v>-3.6901365229074216E-2</v>
      </c>
      <c r="L461" s="45">
        <f t="shared" si="44"/>
        <v>10991.42060829629</v>
      </c>
      <c r="M461" s="45">
        <f t="shared" si="45"/>
        <v>-1408.1704937727181</v>
      </c>
      <c r="N461" s="45">
        <f t="shared" si="46"/>
        <v>9583.2501145235728</v>
      </c>
      <c r="O461" s="45">
        <f t="shared" si="47"/>
        <v>9577.7999999999411</v>
      </c>
    </row>
    <row r="462" spans="7:15">
      <c r="G462" s="31">
        <f>Sheet1!A460</f>
        <v>46206</v>
      </c>
      <c r="H462" s="32">
        <f>Sheet1!D460</f>
        <v>0</v>
      </c>
      <c r="I462" s="32">
        <f>Sheet1!E460</f>
        <v>0</v>
      </c>
      <c r="J462" s="44">
        <f t="shared" si="42"/>
        <v>0</v>
      </c>
      <c r="K462" s="44">
        <f t="shared" si="43"/>
        <v>0</v>
      </c>
      <c r="L462" s="45">
        <f t="shared" si="44"/>
        <v>0</v>
      </c>
      <c r="M462" s="45">
        <f t="shared" si="45"/>
        <v>0</v>
      </c>
      <c r="N462" s="45">
        <f t="shared" si="46"/>
        <v>0</v>
      </c>
      <c r="O462" s="45">
        <f t="shared" si="47"/>
        <v>0</v>
      </c>
    </row>
    <row r="463" spans="7:15">
      <c r="G463" s="31">
        <f>Sheet1!A461</f>
        <v>46209</v>
      </c>
      <c r="H463" s="32">
        <f>Sheet1!D461</f>
        <v>-2.5999999999999801</v>
      </c>
      <c r="I463" s="32">
        <f>Sheet1!E461</f>
        <v>-1.5000000000000568</v>
      </c>
      <c r="J463" s="44">
        <f t="shared" si="42"/>
        <v>4.8843172172729619E-2</v>
      </c>
      <c r="K463" s="44">
        <f t="shared" si="43"/>
        <v>0.11080771293832921</v>
      </c>
      <c r="L463" s="45">
        <f t="shared" si="44"/>
        <v>7326.4758259094424</v>
      </c>
      <c r="M463" s="45">
        <f t="shared" si="45"/>
        <v>4228.4655560454257</v>
      </c>
      <c r="N463" s="45">
        <f t="shared" si="46"/>
        <v>11554.941381954868</v>
      </c>
      <c r="O463" s="45">
        <f t="shared" si="47"/>
        <v>11549.700000000103</v>
      </c>
    </row>
    <row r="464" spans="7:15">
      <c r="G464" s="31">
        <f>Sheet1!A462</f>
        <v>46210</v>
      </c>
      <c r="H464" s="32">
        <f>Sheet1!D462</f>
        <v>7.5000000000000178</v>
      </c>
      <c r="I464" s="32">
        <f>Sheet1!E462</f>
        <v>8.1999999999999851</v>
      </c>
      <c r="J464" s="44">
        <f t="shared" si="42"/>
        <v>-0.14072375226093783</v>
      </c>
      <c r="K464" s="44">
        <f t="shared" si="43"/>
        <v>-0.60300159201201087</v>
      </c>
      <c r="L464" s="45">
        <f t="shared" si="44"/>
        <v>-21108.562839140672</v>
      </c>
      <c r="M464" s="45">
        <f t="shared" si="45"/>
        <v>-23010.776005118321</v>
      </c>
      <c r="N464" s="45">
        <f t="shared" si="46"/>
        <v>-44119.338844258993</v>
      </c>
      <c r="O464" s="45">
        <f t="shared" si="47"/>
        <v>-44226.9</v>
      </c>
    </row>
    <row r="465" spans="7:15">
      <c r="G465" s="31">
        <f>Sheet1!A463</f>
        <v>46211</v>
      </c>
      <c r="H465" s="32">
        <f>Sheet1!D463</f>
        <v>3.2999999999999474</v>
      </c>
      <c r="I465" s="32">
        <f>Sheet1!E463</f>
        <v>2.9000000000000803</v>
      </c>
      <c r="J465" s="44">
        <f t="shared" si="42"/>
        <v>-6.1949558437716504E-2</v>
      </c>
      <c r="K465" s="44">
        <f t="shared" si="43"/>
        <v>-0.21378752630608888</v>
      </c>
      <c r="L465" s="45">
        <f t="shared" si="44"/>
        <v>-9292.4337656574753</v>
      </c>
      <c r="M465" s="45">
        <f t="shared" si="45"/>
        <v>-8158.2154105154741</v>
      </c>
      <c r="N465" s="45">
        <f t="shared" si="46"/>
        <v>-17450.649176172949</v>
      </c>
      <c r="O465" s="45">
        <f t="shared" si="47"/>
        <v>-17465.400000000074</v>
      </c>
    </row>
    <row r="466" spans="7:15">
      <c r="G466" s="31">
        <f>Sheet1!A464</f>
        <v>46212</v>
      </c>
      <c r="H466" s="32">
        <f>Sheet1!D464</f>
        <v>-4.0999999999999481</v>
      </c>
      <c r="I466" s="32">
        <f>Sheet1!E464</f>
        <v>-2.8000000000000469</v>
      </c>
      <c r="J466" s="44">
        <f t="shared" si="42"/>
        <v>7.7035728435441528E-2</v>
      </c>
      <c r="K466" s="44">
        <f t="shared" si="43"/>
        <v>0.20696678641621144</v>
      </c>
      <c r="L466" s="45">
        <f t="shared" si="44"/>
        <v>11555.359265316229</v>
      </c>
      <c r="M466" s="45">
        <f t="shared" si="45"/>
        <v>7897.9333152867457</v>
      </c>
      <c r="N466" s="45">
        <f t="shared" si="46"/>
        <v>19453.292580602974</v>
      </c>
      <c r="O466" s="45">
        <f t="shared" si="47"/>
        <v>19437.299999999981</v>
      </c>
    </row>
    <row r="467" spans="7:15">
      <c r="G467" s="31">
        <f>Sheet1!A465</f>
        <v>46213</v>
      </c>
      <c r="H467" s="32">
        <f>Sheet1!D465</f>
        <v>2.9999999999999361</v>
      </c>
      <c r="I467" s="32">
        <f>Sheet1!E465</f>
        <v>0.90000000000003411</v>
      </c>
      <c r="J467" s="44">
        <f t="shared" si="42"/>
        <v>-5.6319800361748794E-2</v>
      </c>
      <c r="K467" s="44">
        <f t="shared" si="43"/>
        <v>-6.6410023342205513E-2</v>
      </c>
      <c r="L467" s="45">
        <f t="shared" si="44"/>
        <v>-8447.9700542623195</v>
      </c>
      <c r="M467" s="45">
        <f t="shared" si="45"/>
        <v>-2534.2323998237998</v>
      </c>
      <c r="N467" s="45">
        <f t="shared" si="46"/>
        <v>-10982.20245408612</v>
      </c>
      <c r="O467" s="45">
        <f t="shared" si="47"/>
        <v>-10986.299999999912</v>
      </c>
    </row>
    <row r="468" spans="7:15">
      <c r="G468" s="31">
        <f>Sheet1!A466</f>
        <v>46216</v>
      </c>
      <c r="H468" s="32">
        <f>Sheet1!D466</f>
        <v>7.6000000000000512</v>
      </c>
      <c r="I468" s="32">
        <f>Sheet1!E466</f>
        <v>6.2999999999999723</v>
      </c>
      <c r="J468" s="44">
        <f t="shared" si="42"/>
        <v>-0.14259836321052097</v>
      </c>
      <c r="K468" s="44">
        <f t="shared" si="43"/>
        <v>-0.46369514376794496</v>
      </c>
      <c r="L468" s="45">
        <f t="shared" si="44"/>
        <v>-21389.754481578144</v>
      </c>
      <c r="M468" s="45">
        <f t="shared" si="45"/>
        <v>-17694.78759136143</v>
      </c>
      <c r="N468" s="45">
        <f t="shared" si="46"/>
        <v>-39084.54207293957</v>
      </c>
      <c r="O468" s="45">
        <f t="shared" si="47"/>
        <v>-39156.300000000061</v>
      </c>
    </row>
    <row r="469" spans="7:15">
      <c r="G469" s="31">
        <f>Sheet1!A467</f>
        <v>46217</v>
      </c>
      <c r="H469" s="32">
        <f>Sheet1!D467</f>
        <v>-8.9999999999999858</v>
      </c>
      <c r="I469" s="32">
        <f>Sheet1!E467</f>
        <v>-3.3999999999999808</v>
      </c>
      <c r="J469" s="44">
        <f t="shared" si="42"/>
        <v>0.16920179674424973</v>
      </c>
      <c r="K469" s="44">
        <f t="shared" si="43"/>
        <v>0.25138727180757059</v>
      </c>
      <c r="L469" s="45">
        <f t="shared" si="44"/>
        <v>25380.26951163746</v>
      </c>
      <c r="M469" s="45">
        <f t="shared" si="45"/>
        <v>9593.036367948067</v>
      </c>
      <c r="N469" s="45">
        <f t="shared" si="46"/>
        <v>34973.305879585525</v>
      </c>
      <c r="O469" s="45">
        <f t="shared" si="47"/>
        <v>34930.799999999901</v>
      </c>
    </row>
    <row r="470" spans="7:15">
      <c r="G470" s="31">
        <f>Sheet1!A468</f>
        <v>46218</v>
      </c>
      <c r="H470" s="32">
        <f>Sheet1!D468</f>
        <v>-5.9000000000000163</v>
      </c>
      <c r="I470" s="32">
        <f>Sheet1!E468</f>
        <v>-4.1999999999999815</v>
      </c>
      <c r="J470" s="44">
        <f t="shared" si="42"/>
        <v>0.11088012771194281</v>
      </c>
      <c r="K470" s="44">
        <f t="shared" si="43"/>
        <v>0.31065326943646659</v>
      </c>
      <c r="L470" s="45">
        <f t="shared" si="44"/>
        <v>16632.019156791423</v>
      </c>
      <c r="M470" s="45">
        <f t="shared" si="45"/>
        <v>11854.64995939483</v>
      </c>
      <c r="N470" s="45">
        <f t="shared" si="46"/>
        <v>28486.669116186255</v>
      </c>
      <c r="O470" s="45">
        <f t="shared" si="47"/>
        <v>28451.69999999999</v>
      </c>
    </row>
    <row r="471" spans="7:15">
      <c r="G471" s="31">
        <f>Sheet1!A469</f>
        <v>46219</v>
      </c>
      <c r="H471" s="32">
        <f>Sheet1!D469</f>
        <v>0.60000000000002274</v>
      </c>
      <c r="I471" s="32">
        <f>Sheet1!E469</f>
        <v>0.49999999999998934</v>
      </c>
      <c r="J471" s="44">
        <f t="shared" si="42"/>
        <v>-1.1267192014470427E-2</v>
      </c>
      <c r="K471" s="44">
        <f t="shared" si="43"/>
        <v>-3.6901365229074216E-2</v>
      </c>
      <c r="L471" s="45">
        <f t="shared" si="44"/>
        <v>-1690.0788021705639</v>
      </c>
      <c r="M471" s="45">
        <f t="shared" si="45"/>
        <v>-1408.1704937727181</v>
      </c>
      <c r="N471" s="45">
        <f t="shared" si="46"/>
        <v>-3098.249295943282</v>
      </c>
      <c r="O471" s="45">
        <f t="shared" si="47"/>
        <v>-3098.7000000000335</v>
      </c>
    </row>
    <row r="472" spans="7:15">
      <c r="G472" s="31">
        <f>Sheet1!A470</f>
        <v>46220</v>
      </c>
      <c r="H472" s="32">
        <f>Sheet1!D470</f>
        <v>3.7999999999999368</v>
      </c>
      <c r="I472" s="32">
        <f>Sheet1!E470</f>
        <v>-0.49999999999998934</v>
      </c>
      <c r="J472" s="44">
        <f t="shared" si="42"/>
        <v>-7.1331590802628825E-2</v>
      </c>
      <c r="K472" s="44">
        <f t="shared" si="43"/>
        <v>3.6918634770924212E-2</v>
      </c>
      <c r="L472" s="45">
        <f t="shared" si="44"/>
        <v>-10699.738620394324</v>
      </c>
      <c r="M472" s="45">
        <f t="shared" si="45"/>
        <v>1408.8295062272216</v>
      </c>
      <c r="N472" s="45">
        <f t="shared" si="46"/>
        <v>-9290.9091141671033</v>
      </c>
      <c r="O472" s="45">
        <f t="shared" si="47"/>
        <v>-9296.0999999998494</v>
      </c>
    </row>
    <row r="473" spans="7:15">
      <c r="G473" s="31">
        <f>Sheet1!A471</f>
        <v>46223</v>
      </c>
      <c r="H473" s="32">
        <f>Sheet1!D471</f>
        <v>2.8999999999999915</v>
      </c>
      <c r="I473" s="32">
        <f>Sheet1!E471</f>
        <v>4.3999999999999595</v>
      </c>
      <c r="J473" s="44">
        <f t="shared" si="42"/>
        <v>-5.4443124560257329E-2</v>
      </c>
      <c r="K473" s="44">
        <f t="shared" si="43"/>
        <v>-0.32413932333956502</v>
      </c>
      <c r="L473" s="45">
        <f t="shared" si="44"/>
        <v>-8166.4686840385993</v>
      </c>
      <c r="M473" s="45">
        <f t="shared" si="45"/>
        <v>-12369.283037761508</v>
      </c>
      <c r="N473" s="45">
        <f t="shared" si="46"/>
        <v>-20535.751721800108</v>
      </c>
      <c r="O473" s="45">
        <f t="shared" si="47"/>
        <v>-20564.09999999986</v>
      </c>
    </row>
    <row r="474" spans="7:15">
      <c r="G474" s="31">
        <f>Sheet1!A472</f>
        <v>46224</v>
      </c>
      <c r="H474" s="32">
        <f>Sheet1!D472</f>
        <v>5.5000000000000604</v>
      </c>
      <c r="I474" s="32">
        <f>Sheet1!E472</f>
        <v>3.5999999999999588</v>
      </c>
      <c r="J474" s="44">
        <f t="shared" si="42"/>
        <v>-0.10322210677143863</v>
      </c>
      <c r="K474" s="44">
        <f t="shared" si="43"/>
        <v>-0.26530437347524494</v>
      </c>
      <c r="L474" s="45">
        <f t="shared" si="44"/>
        <v>-15483.316015715794</v>
      </c>
      <c r="M474" s="45">
        <f t="shared" si="45"/>
        <v>-10124.118397179151</v>
      </c>
      <c r="N474" s="45">
        <f t="shared" si="46"/>
        <v>-25607.434412894945</v>
      </c>
      <c r="O474" s="45">
        <f t="shared" si="47"/>
        <v>-25634.700000000048</v>
      </c>
    </row>
    <row r="475" spans="7:15">
      <c r="G475" s="31">
        <f>Sheet1!A473</f>
        <v>46225</v>
      </c>
      <c r="H475" s="32">
        <f>Sheet1!D473</f>
        <v>3.5000000000000142</v>
      </c>
      <c r="I475" s="32">
        <f>Sheet1!E473</f>
        <v>2.7000000000000135</v>
      </c>
      <c r="J475" s="44">
        <f t="shared" si="42"/>
        <v>-6.5702506047937759E-2</v>
      </c>
      <c r="K475" s="44">
        <f t="shared" si="43"/>
        <v>-0.19906221007982799</v>
      </c>
      <c r="L475" s="45">
        <f t="shared" si="44"/>
        <v>-9855.3759071906625</v>
      </c>
      <c r="M475" s="45">
        <f t="shared" si="45"/>
        <v>-7596.2915984133761</v>
      </c>
      <c r="N475" s="45">
        <f t="shared" si="46"/>
        <v>-17451.66750560404</v>
      </c>
      <c r="O475" s="45">
        <f t="shared" si="47"/>
        <v>-17465.400000000074</v>
      </c>
    </row>
    <row r="476" spans="7:15">
      <c r="G476" s="31">
        <f>Sheet1!A474</f>
        <v>46226</v>
      </c>
      <c r="H476" s="32">
        <f>Sheet1!D474</f>
        <v>4.8999999999999488</v>
      </c>
      <c r="I476" s="32">
        <f>Sheet1!E474</f>
        <v>3.8000000000000256</v>
      </c>
      <c r="J476" s="44">
        <f t="shared" si="42"/>
        <v>-9.1968111853956536E-2</v>
      </c>
      <c r="K476" s="44">
        <f t="shared" si="43"/>
        <v>-0.28001725563137386</v>
      </c>
      <c r="L476" s="45">
        <f t="shared" si="44"/>
        <v>-13795.216778093481</v>
      </c>
      <c r="M476" s="45">
        <f t="shared" si="45"/>
        <v>-10685.567720314008</v>
      </c>
      <c r="N476" s="45">
        <f t="shared" si="46"/>
        <v>-24480.784498407491</v>
      </c>
      <c r="O476" s="45">
        <f t="shared" si="47"/>
        <v>-24507.899999999921</v>
      </c>
    </row>
    <row r="477" spans="7:15">
      <c r="G477" s="31">
        <f>Sheet1!A475</f>
        <v>46227</v>
      </c>
      <c r="H477" s="32">
        <f>Sheet1!D475</f>
        <v>-1.499999999999968</v>
      </c>
      <c r="I477" s="32">
        <f>Sheet1!E475</f>
        <v>-1.6000000000000014</v>
      </c>
      <c r="J477" s="44">
        <f t="shared" si="42"/>
        <v>2.8175049909561895E-2</v>
      </c>
      <c r="K477" s="44">
        <f t="shared" si="43"/>
        <v>0.1182004200542721</v>
      </c>
      <c r="L477" s="45">
        <f t="shared" si="44"/>
        <v>4226.2574864342841</v>
      </c>
      <c r="M477" s="45">
        <f t="shared" si="45"/>
        <v>4510.5741437670613</v>
      </c>
      <c r="N477" s="45">
        <f t="shared" si="46"/>
        <v>8736.8316302013445</v>
      </c>
      <c r="O477" s="45">
        <f t="shared" si="47"/>
        <v>8732.6999999999134</v>
      </c>
    </row>
    <row r="478" spans="7:15">
      <c r="G478" s="31">
        <f>Sheet1!A476</f>
        <v>46230</v>
      </c>
      <c r="H478" s="32">
        <f>Sheet1!D476</f>
        <v>-0.99999999999997868</v>
      </c>
      <c r="I478" s="32">
        <f>Sheet1!E476</f>
        <v>-2.7999999999999581</v>
      </c>
      <c r="J478" s="44">
        <f t="shared" si="42"/>
        <v>1.8782244404249599E-2</v>
      </c>
      <c r="K478" s="44">
        <f t="shared" si="43"/>
        <v>0.20696678641620489</v>
      </c>
      <c r="L478" s="45">
        <f t="shared" si="44"/>
        <v>2817.3366606374398</v>
      </c>
      <c r="M478" s="45">
        <f t="shared" si="45"/>
        <v>7897.9333152864956</v>
      </c>
      <c r="N478" s="45">
        <f t="shared" si="46"/>
        <v>10715.269975923935</v>
      </c>
      <c r="O478" s="45">
        <f t="shared" si="47"/>
        <v>10704.59999999982</v>
      </c>
    </row>
    <row r="479" spans="7:15">
      <c r="G479" s="31">
        <f>Sheet1!A477</f>
        <v>46231</v>
      </c>
      <c r="H479" s="32">
        <f>Sheet1!D477</f>
        <v>-3.5000000000000142</v>
      </c>
      <c r="I479" s="32">
        <f>Sheet1!E477</f>
        <v>-4.3000000000000149</v>
      </c>
      <c r="J479" s="44">
        <f t="shared" si="42"/>
        <v>6.5757493952062762E-2</v>
      </c>
      <c r="K479" s="44">
        <f t="shared" si="43"/>
        <v>0.31806462765761412</v>
      </c>
      <c r="L479" s="45">
        <f t="shared" si="44"/>
        <v>9863.6240928094139</v>
      </c>
      <c r="M479" s="45">
        <f t="shared" si="45"/>
        <v>12137.470280567582</v>
      </c>
      <c r="N479" s="45">
        <f t="shared" si="46"/>
        <v>22001.094373376996</v>
      </c>
      <c r="O479" s="45">
        <f t="shared" si="47"/>
        <v>21972.600000000079</v>
      </c>
    </row>
    <row r="480" spans="7:15">
      <c r="G480" s="31">
        <f>Sheet1!A478</f>
        <v>46232</v>
      </c>
      <c r="H480" s="32">
        <f>Sheet1!D478</f>
        <v>-1.4000000000000234</v>
      </c>
      <c r="I480" s="32">
        <f>Sheet1!E478</f>
        <v>7.2000000000000064</v>
      </c>
      <c r="J480" s="44">
        <f t="shared" si="42"/>
        <v>2.6296399032330438E-2</v>
      </c>
      <c r="K480" s="44">
        <f t="shared" si="43"/>
        <v>-0.52971349390099243</v>
      </c>
      <c r="L480" s="45">
        <f t="shared" si="44"/>
        <v>3944.459854849566</v>
      </c>
      <c r="M480" s="45">
        <f t="shared" si="45"/>
        <v>-20214.073588717089</v>
      </c>
      <c r="N480" s="45">
        <f t="shared" si="46"/>
        <v>-16269.613733867522</v>
      </c>
      <c r="O480" s="45">
        <f t="shared" si="47"/>
        <v>-16338.599999999955</v>
      </c>
    </row>
    <row r="481" spans="7:15">
      <c r="G481" s="31">
        <f>Sheet1!A479</f>
        <v>46233</v>
      </c>
      <c r="H481" s="32">
        <f>Sheet1!D479</f>
        <v>-2.7000000000000135</v>
      </c>
      <c r="I481" s="32">
        <f>Sheet1!E479</f>
        <v>-0.49999999999998934</v>
      </c>
      <c r="J481" s="44">
        <f t="shared" si="42"/>
        <v>5.0722361706982744E-2</v>
      </c>
      <c r="K481" s="44">
        <f t="shared" si="43"/>
        <v>3.6918634770924212E-2</v>
      </c>
      <c r="L481" s="45">
        <f t="shared" si="44"/>
        <v>7608.3542560474125</v>
      </c>
      <c r="M481" s="45">
        <f t="shared" si="45"/>
        <v>1408.8295062272216</v>
      </c>
      <c r="N481" s="45">
        <f t="shared" si="46"/>
        <v>9017.1837622746334</v>
      </c>
      <c r="O481" s="45">
        <f t="shared" si="47"/>
        <v>9014.4000000000051</v>
      </c>
    </row>
    <row r="482" spans="7:15">
      <c r="G482" s="31">
        <f>Sheet1!A480</f>
        <v>46234</v>
      </c>
      <c r="H482" s="32">
        <f>Sheet1!D480</f>
        <v>4.4999999999999929</v>
      </c>
      <c r="I482" s="32">
        <f>Sheet1!E480</f>
        <v>6.1999999999999389</v>
      </c>
      <c r="J482" s="44">
        <f t="shared" si="42"/>
        <v>-8.4464550813937361E-2</v>
      </c>
      <c r="K482" s="44">
        <f t="shared" si="43"/>
        <v>-0.45635631762256745</v>
      </c>
      <c r="L482" s="45">
        <f t="shared" si="44"/>
        <v>-12669.682622090604</v>
      </c>
      <c r="M482" s="45">
        <f t="shared" si="45"/>
        <v>-17414.735122497594</v>
      </c>
      <c r="N482" s="45">
        <f t="shared" si="46"/>
        <v>-30084.417744588198</v>
      </c>
      <c r="O482" s="45">
        <f t="shared" si="47"/>
        <v>-30141.899999999805</v>
      </c>
    </row>
    <row r="483" spans="7:15">
      <c r="G483" s="31">
        <f>Sheet1!A481</f>
        <v>46237</v>
      </c>
      <c r="H483" s="32">
        <f>Sheet1!D481</f>
        <v>-5.3999999999999382</v>
      </c>
      <c r="I483" s="32">
        <f>Sheet1!E481</f>
        <v>-5.7999999999999829</v>
      </c>
      <c r="J483" s="44">
        <f t="shared" si="42"/>
        <v>0.10147744682792884</v>
      </c>
      <c r="K483" s="44">
        <f t="shared" si="43"/>
        <v>0.42931789477566673</v>
      </c>
      <c r="L483" s="45">
        <f t="shared" si="44"/>
        <v>15221.617024189325</v>
      </c>
      <c r="M483" s="45">
        <f t="shared" si="45"/>
        <v>16382.938357938947</v>
      </c>
      <c r="N483" s="45">
        <f t="shared" si="46"/>
        <v>31604.555382128274</v>
      </c>
      <c r="O483" s="45">
        <f t="shared" si="47"/>
        <v>31550.399999999772</v>
      </c>
    </row>
    <row r="484" spans="7:15">
      <c r="G484" s="31">
        <f>Sheet1!A482</f>
        <v>46238</v>
      </c>
      <c r="H484" s="32">
        <f>Sheet1!D482</f>
        <v>-4.5000000000000817</v>
      </c>
      <c r="I484" s="32">
        <f>Sheet1!E482</f>
        <v>-6.2999999999999723</v>
      </c>
      <c r="J484" s="44">
        <f t="shared" si="42"/>
        <v>8.455544918606403E-2</v>
      </c>
      <c r="K484" s="44">
        <f t="shared" si="43"/>
        <v>0.46643685623205089</v>
      </c>
      <c r="L484" s="45">
        <f t="shared" si="44"/>
        <v>12683.317377909603</v>
      </c>
      <c r="M484" s="45">
        <f t="shared" si="45"/>
        <v>17799.412408638407</v>
      </c>
      <c r="N484" s="45">
        <f t="shared" si="46"/>
        <v>30482.72978654801</v>
      </c>
      <c r="O484" s="45">
        <f t="shared" si="47"/>
        <v>30423.600000000148</v>
      </c>
    </row>
    <row r="485" spans="7:15">
      <c r="G485" s="31">
        <f>Sheet1!A483</f>
        <v>46239</v>
      </c>
      <c r="H485" s="32">
        <f>Sheet1!D483</f>
        <v>-0.99999999999997868</v>
      </c>
      <c r="I485" s="32">
        <f>Sheet1!E483</f>
        <v>0</v>
      </c>
      <c r="J485" s="44">
        <f t="shared" si="42"/>
        <v>1.8782244404249599E-2</v>
      </c>
      <c r="K485" s="44">
        <f t="shared" si="43"/>
        <v>0</v>
      </c>
      <c r="L485" s="45">
        <f t="shared" si="44"/>
        <v>2817.3366606374398</v>
      </c>
      <c r="M485" s="45">
        <f t="shared" si="45"/>
        <v>0</v>
      </c>
      <c r="N485" s="45">
        <f t="shared" si="46"/>
        <v>2817.3366606374398</v>
      </c>
      <c r="O485" s="45">
        <f t="shared" si="47"/>
        <v>2816.9999999999391</v>
      </c>
    </row>
    <row r="486" spans="7:15">
      <c r="G486" s="31">
        <f>Sheet1!A484</f>
        <v>46240</v>
      </c>
      <c r="H486" s="32">
        <f>Sheet1!D484</f>
        <v>6.5999999999999837</v>
      </c>
      <c r="I486" s="32">
        <f>Sheet1!E484</f>
        <v>6.5999999999999837</v>
      </c>
      <c r="J486" s="44">
        <f t="shared" si="42"/>
        <v>-0.12385023375086969</v>
      </c>
      <c r="K486" s="44">
        <f t="shared" si="43"/>
        <v>-0.48570747751402676</v>
      </c>
      <c r="L486" s="45">
        <f t="shared" si="44"/>
        <v>-18577.535062630453</v>
      </c>
      <c r="M486" s="45">
        <f t="shared" si="45"/>
        <v>-18534.786834963605</v>
      </c>
      <c r="N486" s="45">
        <f t="shared" si="46"/>
        <v>-37112.321897594054</v>
      </c>
      <c r="O486" s="45">
        <f t="shared" si="47"/>
        <v>-37184.3999999999</v>
      </c>
    </row>
    <row r="487" spans="7:15">
      <c r="G487" s="31">
        <f>Sheet1!A485</f>
        <v>46241</v>
      </c>
      <c r="H487" s="32">
        <f>Sheet1!D485</f>
        <v>-5.2999999999999936</v>
      </c>
      <c r="I487" s="32">
        <f>Sheet1!E485</f>
        <v>-3.5000000000000142</v>
      </c>
      <c r="J487" s="44">
        <f t="shared" si="42"/>
        <v>9.9597045315382368E-2</v>
      </c>
      <c r="K487" s="44">
        <f t="shared" si="43"/>
        <v>0.25879310377532605</v>
      </c>
      <c r="L487" s="45">
        <f t="shared" si="44"/>
        <v>14939.556797307356</v>
      </c>
      <c r="M487" s="45">
        <f t="shared" si="45"/>
        <v>9875.6458051353748</v>
      </c>
      <c r="N487" s="45">
        <f t="shared" si="46"/>
        <v>24815.202602442732</v>
      </c>
      <c r="O487" s="45">
        <f t="shared" si="47"/>
        <v>24789.600000000017</v>
      </c>
    </row>
    <row r="488" spans="7:15">
      <c r="G488" s="31">
        <f>Sheet1!A486</f>
        <v>46244</v>
      </c>
      <c r="H488" s="32">
        <f>Sheet1!D486</f>
        <v>4.7000000000000597</v>
      </c>
      <c r="I488" s="32">
        <f>Sheet1!E486</f>
        <v>6.2000000000000277</v>
      </c>
      <c r="J488" s="44">
        <f t="shared" si="42"/>
        <v>-8.8216421110118612E-2</v>
      </c>
      <c r="K488" s="44">
        <f t="shared" si="43"/>
        <v>-0.456356317622574</v>
      </c>
      <c r="L488" s="45">
        <f t="shared" si="44"/>
        <v>-13232.463166517793</v>
      </c>
      <c r="M488" s="45">
        <f t="shared" si="45"/>
        <v>-17414.735122497845</v>
      </c>
      <c r="N488" s="45">
        <f t="shared" si="46"/>
        <v>-30647.198289015636</v>
      </c>
      <c r="O488" s="45">
        <f t="shared" si="47"/>
        <v>-30705.300000000243</v>
      </c>
    </row>
    <row r="489" spans="7:15">
      <c r="G489" s="31">
        <f>Sheet1!A487</f>
        <v>46245</v>
      </c>
      <c r="H489" s="32">
        <f>Sheet1!D487</f>
        <v>-2.7000000000000135</v>
      </c>
      <c r="I489" s="32">
        <f>Sheet1!E487</f>
        <v>-1.7999999999999794</v>
      </c>
      <c r="J489" s="44">
        <f t="shared" si="42"/>
        <v>5.0722361706982744E-2</v>
      </c>
      <c r="K489" s="44">
        <f t="shared" si="43"/>
        <v>0.13298790663118645</v>
      </c>
      <c r="L489" s="45">
        <f t="shared" si="44"/>
        <v>7608.3542560474125</v>
      </c>
      <c r="M489" s="45">
        <f t="shared" si="45"/>
        <v>5074.8704007051238</v>
      </c>
      <c r="N489" s="45">
        <f t="shared" si="46"/>
        <v>12683.224656752536</v>
      </c>
      <c r="O489" s="45">
        <f t="shared" si="47"/>
        <v>12676.499999999978</v>
      </c>
    </row>
    <row r="490" spans="7:15">
      <c r="G490" s="31">
        <f>Sheet1!A488</f>
        <v>46246</v>
      </c>
      <c r="H490" s="32">
        <f>Sheet1!D488</f>
        <v>-1.4000000000000234</v>
      </c>
      <c r="I490" s="32">
        <f>Sheet1!E488</f>
        <v>0.49999999999998934</v>
      </c>
      <c r="J490" s="44">
        <f t="shared" si="42"/>
        <v>2.6296399032330438E-2</v>
      </c>
      <c r="K490" s="44">
        <f t="shared" si="43"/>
        <v>-3.6901365229074216E-2</v>
      </c>
      <c r="L490" s="45">
        <f t="shared" si="44"/>
        <v>3944.459854849566</v>
      </c>
      <c r="M490" s="45">
        <f t="shared" si="45"/>
        <v>-1408.1704937727181</v>
      </c>
      <c r="N490" s="45">
        <f t="shared" si="46"/>
        <v>2536.2893610768479</v>
      </c>
      <c r="O490" s="45">
        <f t="shared" si="47"/>
        <v>2535.3000000000948</v>
      </c>
    </row>
    <row r="491" spans="7:15">
      <c r="G491" s="31">
        <f>Sheet1!A489</f>
        <v>46247</v>
      </c>
      <c r="H491" s="32">
        <f>Sheet1!D489</f>
        <v>-5.9000000000000163</v>
      </c>
      <c r="I491" s="32">
        <f>Sheet1!E489</f>
        <v>-5.1000000000000156</v>
      </c>
      <c r="J491" s="44">
        <f t="shared" si="42"/>
        <v>0.11088012771194281</v>
      </c>
      <c r="K491" s="44">
        <f t="shared" si="43"/>
        <v>0.37738036156703814</v>
      </c>
      <c r="L491" s="45">
        <f t="shared" si="44"/>
        <v>16632.019156791423</v>
      </c>
      <c r="M491" s="45">
        <f t="shared" si="45"/>
        <v>14400.981827883315</v>
      </c>
      <c r="N491" s="45">
        <f t="shared" si="46"/>
        <v>31033.000984674738</v>
      </c>
      <c r="O491" s="45">
        <f t="shared" si="47"/>
        <v>30987.000000000084</v>
      </c>
    </row>
    <row r="492" spans="7:15">
      <c r="G492" s="31">
        <f>Sheet1!A490</f>
        <v>46248</v>
      </c>
      <c r="H492" s="32">
        <f>Sheet1!D490</f>
        <v>2.8000000000000469</v>
      </c>
      <c r="I492" s="32">
        <f>Sheet1!E490</f>
        <v>4.8999999999999488</v>
      </c>
      <c r="J492" s="44">
        <f t="shared" si="42"/>
        <v>-5.2566403870680879E-2</v>
      </c>
      <c r="K492" s="44">
        <f t="shared" si="43"/>
        <v>-0.36088871660035921</v>
      </c>
      <c r="L492" s="45">
        <f t="shared" si="44"/>
        <v>-7884.9605806021318</v>
      </c>
      <c r="M492" s="45">
        <f t="shared" si="45"/>
        <v>-13771.654221934594</v>
      </c>
      <c r="N492" s="45">
        <f t="shared" si="46"/>
        <v>-21656.614802536726</v>
      </c>
      <c r="O492" s="45">
        <f t="shared" si="47"/>
        <v>-21690.899999999987</v>
      </c>
    </row>
    <row r="493" spans="7:15">
      <c r="G493" s="31">
        <f>Sheet1!A491</f>
        <v>46251</v>
      </c>
      <c r="H493" s="32">
        <f>Sheet1!D491</f>
        <v>0.59999999999993392</v>
      </c>
      <c r="I493" s="32">
        <f>Sheet1!E491</f>
        <v>3.0000000000000249</v>
      </c>
      <c r="J493" s="44">
        <f t="shared" si="42"/>
        <v>-1.1267192014468758E-2</v>
      </c>
      <c r="K493" s="44">
        <f t="shared" si="43"/>
        <v>-0.22114914824670182</v>
      </c>
      <c r="L493" s="45">
        <f t="shared" si="44"/>
        <v>-1690.0788021703138</v>
      </c>
      <c r="M493" s="45">
        <f t="shared" si="45"/>
        <v>-8439.1377758190047</v>
      </c>
      <c r="N493" s="45">
        <f t="shared" si="46"/>
        <v>-10129.216577989318</v>
      </c>
      <c r="O493" s="45">
        <f t="shared" si="47"/>
        <v>-10141.199999999884</v>
      </c>
    </row>
    <row r="494" spans="7:15">
      <c r="G494" s="31">
        <f>Sheet1!A492</f>
        <v>46252</v>
      </c>
      <c r="H494" s="32">
        <f>Sheet1!D492</f>
        <v>-0.49999999999998934</v>
      </c>
      <c r="I494" s="32">
        <f>Sheet1!E492</f>
        <v>-1.7999999999999794</v>
      </c>
      <c r="J494" s="44">
        <f t="shared" si="42"/>
        <v>9.3905611010622995E-3</v>
      </c>
      <c r="K494" s="44">
        <f t="shared" si="43"/>
        <v>0.13298790663118645</v>
      </c>
      <c r="L494" s="45">
        <f t="shared" si="44"/>
        <v>1408.5841651593448</v>
      </c>
      <c r="M494" s="45">
        <f t="shared" si="45"/>
        <v>5074.8704007051238</v>
      </c>
      <c r="N494" s="45">
        <f t="shared" si="46"/>
        <v>6483.4545658644683</v>
      </c>
      <c r="O494" s="45">
        <f t="shared" si="47"/>
        <v>6479.0999999999112</v>
      </c>
    </row>
    <row r="495" spans="7:15">
      <c r="G495" s="31">
        <f>Sheet1!A493</f>
        <v>46253</v>
      </c>
      <c r="H495" s="32">
        <f>Sheet1!D493</f>
        <v>-0.80000000000000071</v>
      </c>
      <c r="I495" s="32">
        <f>Sheet1!E493</f>
        <v>-5.7000000000000384</v>
      </c>
      <c r="J495" s="44">
        <f t="shared" si="42"/>
        <v>1.5025436418720013E-2</v>
      </c>
      <c r="K495" s="44">
        <f t="shared" si="43"/>
        <v>0.42189617482941583</v>
      </c>
      <c r="L495" s="45">
        <f t="shared" si="44"/>
        <v>2253.8154628080019</v>
      </c>
      <c r="M495" s="45">
        <f t="shared" si="45"/>
        <v>16099.722629293747</v>
      </c>
      <c r="N495" s="45">
        <f t="shared" si="46"/>
        <v>18353.538092101749</v>
      </c>
      <c r="O495" s="45">
        <f t="shared" si="47"/>
        <v>18310.500000000109</v>
      </c>
    </row>
    <row r="496" spans="7:15">
      <c r="G496" s="31">
        <f>Sheet1!A494</f>
        <v>46254</v>
      </c>
      <c r="H496" s="32">
        <f>Sheet1!D494</f>
        <v>2.6000000000000689</v>
      </c>
      <c r="I496" s="32">
        <f>Sheet1!E494</f>
        <v>5.8000000000000718</v>
      </c>
      <c r="J496" s="44">
        <f t="shared" si="42"/>
        <v>-4.8812827827271296E-2</v>
      </c>
      <c r="K496" s="44">
        <f t="shared" si="43"/>
        <v>-0.42699410522433728</v>
      </c>
      <c r="L496" s="45">
        <f t="shared" si="44"/>
        <v>-7321.9241740906946</v>
      </c>
      <c r="M496" s="45">
        <f t="shared" si="45"/>
        <v>-16294.261642061201</v>
      </c>
      <c r="N496" s="45">
        <f t="shared" si="46"/>
        <v>-23616.185816151898</v>
      </c>
      <c r="O496" s="45">
        <f t="shared" si="47"/>
        <v>-23662.800000000396</v>
      </c>
    </row>
    <row r="497" spans="7:15">
      <c r="G497" s="31">
        <f>Sheet1!A495</f>
        <v>46255</v>
      </c>
      <c r="H497" s="32">
        <f>Sheet1!D495</f>
        <v>4.6999999999999709</v>
      </c>
      <c r="I497" s="32">
        <f>Sheet1!E495</f>
        <v>2.8999999999999915</v>
      </c>
      <c r="J497" s="44">
        <f t="shared" si="42"/>
        <v>-8.8216421110116947E-2</v>
      </c>
      <c r="K497" s="44">
        <f t="shared" si="43"/>
        <v>-0.21378752630608239</v>
      </c>
      <c r="L497" s="45">
        <f t="shared" si="44"/>
        <v>-13232.463166517544</v>
      </c>
      <c r="M497" s="45">
        <f t="shared" si="45"/>
        <v>-8158.2154105152258</v>
      </c>
      <c r="N497" s="45">
        <f t="shared" si="46"/>
        <v>-21390.67857703277</v>
      </c>
      <c r="O497" s="45">
        <f t="shared" si="47"/>
        <v>-21409.199999999888</v>
      </c>
    </row>
    <row r="498" spans="7:15">
      <c r="G498" s="31">
        <f>Sheet1!A496</f>
        <v>46258</v>
      </c>
      <c r="H498" s="32">
        <f>Sheet1!D496</f>
        <v>-0.30000000000001137</v>
      </c>
      <c r="I498" s="32">
        <f>Sheet1!E496</f>
        <v>-3.6999999999999922</v>
      </c>
      <c r="J498" s="44">
        <f t="shared" si="42"/>
        <v>5.6342019963827135E-3</v>
      </c>
      <c r="K498" s="44">
        <f t="shared" si="43"/>
        <v>0.27360684005585245</v>
      </c>
      <c r="L498" s="45">
        <f t="shared" si="44"/>
        <v>845.13029945740709</v>
      </c>
      <c r="M498" s="45">
        <f t="shared" si="45"/>
        <v>10440.943761004284</v>
      </c>
      <c r="N498" s="45">
        <f t="shared" si="46"/>
        <v>11286.074060461691</v>
      </c>
      <c r="O498" s="45">
        <f t="shared" si="47"/>
        <v>11268.000000000009</v>
      </c>
    </row>
    <row r="499" spans="7:15">
      <c r="G499" s="31">
        <f>Sheet1!A497</f>
        <v>46259</v>
      </c>
      <c r="H499" s="32">
        <f>Sheet1!D497</f>
        <v>-5.9000000000000163</v>
      </c>
      <c r="I499" s="32">
        <f>Sheet1!E497</f>
        <v>-6.8000000000000504</v>
      </c>
      <c r="J499" s="44">
        <f t="shared" si="42"/>
        <v>0.11088012771194281</v>
      </c>
      <c r="K499" s="44">
        <f t="shared" si="43"/>
        <v>0.50357308723029182</v>
      </c>
      <c r="L499" s="45">
        <f t="shared" si="44"/>
        <v>16632.019156791423</v>
      </c>
      <c r="M499" s="45">
        <f t="shared" si="45"/>
        <v>19216.54547179263</v>
      </c>
      <c r="N499" s="45">
        <f t="shared" si="46"/>
        <v>35848.564628584048</v>
      </c>
      <c r="O499" s="45">
        <f t="shared" si="47"/>
        <v>35775.900000000183</v>
      </c>
    </row>
    <row r="500" spans="7:15">
      <c r="G500" s="31">
        <f>Sheet1!A498</f>
        <v>46260</v>
      </c>
      <c r="H500" s="32">
        <f>Sheet1!D498</f>
        <v>3.6000000000000476</v>
      </c>
      <c r="I500" s="32">
        <f>Sheet1!E498</f>
        <v>1.7999999999999794</v>
      </c>
      <c r="J500" s="44">
        <f t="shared" si="42"/>
        <v>-6.7578912520920895E-2</v>
      </c>
      <c r="K500" s="44">
        <f t="shared" si="43"/>
        <v>-0.13276409336881048</v>
      </c>
      <c r="L500" s="45">
        <f t="shared" si="44"/>
        <v>-10136.836878138134</v>
      </c>
      <c r="M500" s="45">
        <f t="shared" si="45"/>
        <v>-5066.3295992947587</v>
      </c>
      <c r="N500" s="45">
        <f t="shared" si="46"/>
        <v>-15203.166477432893</v>
      </c>
      <c r="O500" s="45">
        <f t="shared" si="47"/>
        <v>-15211.800000000074</v>
      </c>
    </row>
    <row r="501" spans="7:15">
      <c r="G501" s="31">
        <f>Sheet1!A499</f>
        <v>46261</v>
      </c>
      <c r="H501" s="32">
        <f>Sheet1!D499</f>
        <v>2.1999999999999353</v>
      </c>
      <c r="I501" s="32">
        <f>Sheet1!E499</f>
        <v>2.8999999999999915</v>
      </c>
      <c r="J501" s="44">
        <f t="shared" si="42"/>
        <v>-4.1305137083428776E-2</v>
      </c>
      <c r="K501" s="44">
        <f t="shared" si="43"/>
        <v>-0.21378752630608239</v>
      </c>
      <c r="L501" s="45">
        <f t="shared" si="44"/>
        <v>-6195.7705625143171</v>
      </c>
      <c r="M501" s="45">
        <f t="shared" si="45"/>
        <v>-8158.2154105152258</v>
      </c>
      <c r="N501" s="45">
        <f t="shared" si="46"/>
        <v>-14353.985973029543</v>
      </c>
      <c r="O501" s="45">
        <f t="shared" si="47"/>
        <v>-14366.699999999792</v>
      </c>
    </row>
    <row r="502" spans="7:15">
      <c r="G502" s="31">
        <f>Sheet1!A500</f>
        <v>46262</v>
      </c>
      <c r="H502" s="32">
        <f>Sheet1!D500</f>
        <v>11.20000000000001</v>
      </c>
      <c r="I502" s="32">
        <f>Sheet1!E500</f>
        <v>4.3000000000000149</v>
      </c>
      <c r="J502" s="44">
        <f t="shared" si="42"/>
        <v>-0.21005446193088018</v>
      </c>
      <c r="K502" s="44">
        <f t="shared" si="43"/>
        <v>-0.31678737234238807</v>
      </c>
      <c r="L502" s="45">
        <f t="shared" si="44"/>
        <v>-31508.169289632024</v>
      </c>
      <c r="M502" s="45">
        <f t="shared" si="45"/>
        <v>-12088.7297194325</v>
      </c>
      <c r="N502" s="45">
        <f t="shared" si="46"/>
        <v>-43596.899009064524</v>
      </c>
      <c r="O502" s="45">
        <f t="shared" si="47"/>
        <v>-43663.500000000058</v>
      </c>
    </row>
    <row r="503" spans="7:15">
      <c r="G503" s="31">
        <f>Sheet1!A501</f>
        <v>46265</v>
      </c>
      <c r="H503" s="32">
        <f>Sheet1!D501</f>
        <v>-0.19999999999997797</v>
      </c>
      <c r="I503" s="32">
        <f>Sheet1!E501</f>
        <v>3.1000000000000583</v>
      </c>
      <c r="J503" s="44">
        <f t="shared" si="42"/>
        <v>3.7560897761695863E-3</v>
      </c>
      <c r="K503" s="44">
        <f t="shared" si="43"/>
        <v>-0.22851007940564727</v>
      </c>
      <c r="L503" s="45">
        <f t="shared" si="44"/>
        <v>563.41346642543795</v>
      </c>
      <c r="M503" s="45">
        <f t="shared" si="45"/>
        <v>-8720.0337806246043</v>
      </c>
      <c r="N503" s="45">
        <f t="shared" si="46"/>
        <v>-8156.6203141991664</v>
      </c>
      <c r="O503" s="45">
        <f t="shared" si="47"/>
        <v>-8169.3000000002266</v>
      </c>
    </row>
    <row r="504" spans="7:15">
      <c r="G504" s="31">
        <f>Sheet1!A502</f>
        <v>46266</v>
      </c>
      <c r="H504" s="32">
        <f>Sheet1!D502</f>
        <v>5.7999999999999829</v>
      </c>
      <c r="I504" s="32">
        <f>Sheet1!E502</f>
        <v>4.8000000000000043</v>
      </c>
      <c r="J504" s="44">
        <f t="shared" si="42"/>
        <v>-0.10884849824102966</v>
      </c>
      <c r="K504" s="44">
        <f t="shared" si="43"/>
        <v>-0.35354021951155223</v>
      </c>
      <c r="L504" s="45">
        <f t="shared" si="44"/>
        <v>-16327.274736154448</v>
      </c>
      <c r="M504" s="45">
        <f t="shared" si="45"/>
        <v>-13491.232706096484</v>
      </c>
      <c r="N504" s="45">
        <f t="shared" si="46"/>
        <v>-29818.507442250931</v>
      </c>
      <c r="O504" s="45">
        <f t="shared" si="47"/>
        <v>-29860.199999999957</v>
      </c>
    </row>
    <row r="505" spans="7:15">
      <c r="G505" s="31">
        <f>Sheet1!A503</f>
        <v>46267</v>
      </c>
      <c r="H505" s="32">
        <f>Sheet1!D503</f>
        <v>-3.0999999999999694</v>
      </c>
      <c r="I505" s="32">
        <f>Sheet1!E503</f>
        <v>-1.9000000000000128</v>
      </c>
      <c r="J505" s="44">
        <f t="shared" si="42"/>
        <v>5.8239568724841914E-2</v>
      </c>
      <c r="K505" s="44">
        <f t="shared" si="43"/>
        <v>0.14038268609215793</v>
      </c>
      <c r="L505" s="45">
        <f t="shared" si="44"/>
        <v>8735.9353087262862</v>
      </c>
      <c r="M505" s="45">
        <f t="shared" si="45"/>
        <v>5357.0580699215507</v>
      </c>
      <c r="N505" s="45">
        <f t="shared" si="46"/>
        <v>14092.993378647836</v>
      </c>
      <c r="O505" s="45">
        <f t="shared" si="47"/>
        <v>14084.999999999947</v>
      </c>
    </row>
    <row r="506" spans="7:15">
      <c r="G506" s="31">
        <f>Sheet1!A504</f>
        <v>46268</v>
      </c>
      <c r="H506" s="32">
        <f>Sheet1!D504</f>
        <v>-3.2000000000000028</v>
      </c>
      <c r="I506" s="32">
        <f>Sheet1!E504</f>
        <v>-1.1000000000000121</v>
      </c>
      <c r="J506" s="44">
        <f t="shared" si="42"/>
        <v>6.0118982699520054E-2</v>
      </c>
      <c r="K506" s="44">
        <f t="shared" si="43"/>
        <v>8.12437922912779E-2</v>
      </c>
      <c r="L506" s="45">
        <f t="shared" si="44"/>
        <v>9017.8474049280085</v>
      </c>
      <c r="M506" s="45">
        <f t="shared" si="45"/>
        <v>3100.2948101399325</v>
      </c>
      <c r="N506" s="45">
        <f t="shared" si="46"/>
        <v>12118.142215067941</v>
      </c>
      <c r="O506" s="45">
        <f t="shared" si="47"/>
        <v>12113.100000000039</v>
      </c>
    </row>
    <row r="507" spans="7:15">
      <c r="G507" s="31">
        <f>Sheet1!A505</f>
        <v>46269</v>
      </c>
      <c r="H507" s="32">
        <f>Sheet1!D505</f>
        <v>2.8999999999999915</v>
      </c>
      <c r="I507" s="32">
        <f>Sheet1!E505</f>
        <v>1.4000000000000234</v>
      </c>
      <c r="J507" s="44">
        <f t="shared" si="42"/>
        <v>-5.4443124560257329E-2</v>
      </c>
      <c r="K507" s="44">
        <f t="shared" si="43"/>
        <v>-0.10328030339594971</v>
      </c>
      <c r="L507" s="45">
        <f t="shared" si="44"/>
        <v>-8166.4686840385993</v>
      </c>
      <c r="M507" s="45">
        <f t="shared" si="45"/>
        <v>-3941.2166711784107</v>
      </c>
      <c r="N507" s="45">
        <f t="shared" si="46"/>
        <v>-12107.685355217011</v>
      </c>
      <c r="O507" s="45">
        <f t="shared" si="47"/>
        <v>-12113.100000000039</v>
      </c>
    </row>
    <row r="508" spans="7:15">
      <c r="G508" s="31">
        <f>Sheet1!A506</f>
        <v>46272</v>
      </c>
      <c r="H508" s="32">
        <f>Sheet1!D506</f>
        <v>0</v>
      </c>
      <c r="I508" s="32">
        <f>Sheet1!E506</f>
        <v>0</v>
      </c>
      <c r="J508" s="44">
        <f t="shared" si="42"/>
        <v>0</v>
      </c>
      <c r="K508" s="44">
        <f t="shared" si="43"/>
        <v>0</v>
      </c>
      <c r="L508" s="45">
        <f t="shared" si="44"/>
        <v>0</v>
      </c>
      <c r="M508" s="45">
        <f t="shared" si="45"/>
        <v>0</v>
      </c>
      <c r="N508" s="45">
        <f t="shared" si="46"/>
        <v>0</v>
      </c>
      <c r="O508" s="45">
        <f t="shared" si="47"/>
        <v>0</v>
      </c>
    </row>
    <row r="509" spans="7:15">
      <c r="G509" s="31">
        <f>Sheet1!A507</f>
        <v>46273</v>
      </c>
      <c r="H509" s="32">
        <f>Sheet1!D507</f>
        <v>2.7999999999999581</v>
      </c>
      <c r="I509" s="32">
        <f>Sheet1!E507</f>
        <v>0.69999999999996732</v>
      </c>
      <c r="J509" s="44">
        <f t="shared" si="42"/>
        <v>-5.2566403870679207E-2</v>
      </c>
      <c r="K509" s="44">
        <f t="shared" si="43"/>
        <v>-5.1657075848984588E-2</v>
      </c>
      <c r="L509" s="45">
        <f t="shared" si="44"/>
        <v>-7884.9605806018808</v>
      </c>
      <c r="M509" s="45">
        <f t="shared" si="45"/>
        <v>-1971.2541677944942</v>
      </c>
      <c r="N509" s="45">
        <f t="shared" si="46"/>
        <v>-9856.2147483963745</v>
      </c>
      <c r="O509" s="45">
        <f t="shared" si="47"/>
        <v>-9859.4999999997872</v>
      </c>
    </row>
    <row r="510" spans="7:15">
      <c r="G510" s="31">
        <f>Sheet1!A508</f>
        <v>46274</v>
      </c>
      <c r="H510" s="32">
        <f>Sheet1!D508</f>
        <v>3.700000000000081</v>
      </c>
      <c r="I510" s="32">
        <f>Sheet1!E508</f>
        <v>5.1999999999999602</v>
      </c>
      <c r="J510" s="44">
        <f t="shared" si="42"/>
        <v>-6.9455274105819018E-2</v>
      </c>
      <c r="K510" s="44">
        <f t="shared" si="43"/>
        <v>-0.38293006317674905</v>
      </c>
      <c r="L510" s="45">
        <f t="shared" si="44"/>
        <v>-10418.291115872853</v>
      </c>
      <c r="M510" s="45">
        <f t="shared" si="45"/>
        <v>-14612.760606460337</v>
      </c>
      <c r="N510" s="45">
        <f t="shared" si="46"/>
        <v>-25031.051722333192</v>
      </c>
      <c r="O510" s="45">
        <f t="shared" si="47"/>
        <v>-25071.300000000112</v>
      </c>
    </row>
    <row r="511" spans="7:15">
      <c r="G511" s="31">
        <f>Sheet1!A509</f>
        <v>46275</v>
      </c>
      <c r="H511" s="32">
        <f>Sheet1!D509</f>
        <v>15.499999999999936</v>
      </c>
      <c r="I511" s="32">
        <f>Sheet1!E509</f>
        <v>12.200000000000077</v>
      </c>
      <c r="J511" s="44">
        <f t="shared" si="42"/>
        <v>-0.29055078187893629</v>
      </c>
      <c r="K511" s="44">
        <f t="shared" si="43"/>
        <v>-0.89546320278209768</v>
      </c>
      <c r="L511" s="45">
        <f t="shared" si="44"/>
        <v>-43582.617281840445</v>
      </c>
      <c r="M511" s="45">
        <f t="shared" si="45"/>
        <v>-34171.225172543607</v>
      </c>
      <c r="N511" s="45">
        <f t="shared" si="46"/>
        <v>-77753.842454384052</v>
      </c>
      <c r="O511" s="45">
        <f t="shared" si="47"/>
        <v>-78030.900000000023</v>
      </c>
    </row>
    <row r="512" spans="7:15">
      <c r="G512" s="31">
        <f>Sheet1!A510</f>
        <v>46276</v>
      </c>
      <c r="H512" s="32">
        <f>Sheet1!D510</f>
        <v>3.900000000000059</v>
      </c>
      <c r="I512" s="32">
        <f>Sheet1!E510</f>
        <v>0.39999999999995595</v>
      </c>
      <c r="J512" s="44">
        <f t="shared" si="42"/>
        <v>-7.3207862611358601E-2</v>
      </c>
      <c r="K512" s="44">
        <f t="shared" si="43"/>
        <v>-2.9522473746604751E-2</v>
      </c>
      <c r="L512" s="45">
        <f t="shared" si="44"/>
        <v>-10981.17939170379</v>
      </c>
      <c r="M512" s="45">
        <f t="shared" si="45"/>
        <v>-1126.5891160144347</v>
      </c>
      <c r="N512" s="45">
        <f t="shared" si="46"/>
        <v>-12107.768507718225</v>
      </c>
      <c r="O512" s="45">
        <f t="shared" si="47"/>
        <v>-12113.100000000039</v>
      </c>
    </row>
    <row r="513" spans="7:15">
      <c r="G513" s="31">
        <f>Sheet1!A511</f>
        <v>46279</v>
      </c>
      <c r="H513" s="32">
        <f>Sheet1!D511</f>
        <v>3.3999999999999808</v>
      </c>
      <c r="I513" s="32">
        <f>Sheet1!E511</f>
        <v>2.0000000000000462</v>
      </c>
      <c r="J513" s="44">
        <f t="shared" si="42"/>
        <v>-6.3826054686869638E-2</v>
      </c>
      <c r="K513" s="44">
        <f t="shared" si="43"/>
        <v>-0.14750184366520341</v>
      </c>
      <c r="L513" s="45">
        <f t="shared" si="44"/>
        <v>-9573.9082030304453</v>
      </c>
      <c r="M513" s="45">
        <f t="shared" si="45"/>
        <v>-5628.7279003641006</v>
      </c>
      <c r="N513" s="45">
        <f t="shared" si="46"/>
        <v>-15202.636103394547</v>
      </c>
      <c r="O513" s="45">
        <f t="shared" si="47"/>
        <v>-15211.800000000072</v>
      </c>
    </row>
    <row r="514" spans="7:15">
      <c r="G514" s="31">
        <f>Sheet1!A512</f>
        <v>46280</v>
      </c>
      <c r="H514" s="32">
        <f>Sheet1!D512</f>
        <v>0.39999999999995595</v>
      </c>
      <c r="I514" s="32">
        <f>Sheet1!E512</f>
        <v>1.499999999999968</v>
      </c>
      <c r="J514" s="44">
        <f t="shared" si="42"/>
        <v>-7.511640895319173E-3</v>
      </c>
      <c r="K514" s="44">
        <f t="shared" si="43"/>
        <v>-0.11065228706167264</v>
      </c>
      <c r="L514" s="45">
        <f t="shared" si="44"/>
        <v>-1126.7461342978759</v>
      </c>
      <c r="M514" s="45">
        <f t="shared" si="45"/>
        <v>-4222.5344439546434</v>
      </c>
      <c r="N514" s="45">
        <f t="shared" si="46"/>
        <v>-5349.2805782525193</v>
      </c>
      <c r="O514" s="45">
        <f t="shared" si="47"/>
        <v>-5352.2999999997855</v>
      </c>
    </row>
    <row r="515" spans="7:15">
      <c r="G515" s="31">
        <f>Sheet1!A513</f>
        <v>46281</v>
      </c>
      <c r="H515" s="32">
        <f>Sheet1!D513</f>
        <v>7.4000000000000732</v>
      </c>
      <c r="I515" s="32">
        <f>Sheet1!E513</f>
        <v>2.0999999999999908</v>
      </c>
      <c r="J515" s="44">
        <f t="shared" si="42"/>
        <v>-0.13884909642327137</v>
      </c>
      <c r="K515" s="44">
        <f t="shared" si="43"/>
        <v>-0.1548696826408823</v>
      </c>
      <c r="L515" s="45">
        <f t="shared" si="44"/>
        <v>-20827.364463490703</v>
      </c>
      <c r="M515" s="45">
        <f t="shared" si="45"/>
        <v>-5909.8875101512522</v>
      </c>
      <c r="N515" s="45">
        <f t="shared" si="46"/>
        <v>-26737.251973641956</v>
      </c>
      <c r="O515" s="45">
        <f t="shared" si="47"/>
        <v>-26761.500000000175</v>
      </c>
    </row>
    <row r="516" spans="7:15">
      <c r="G516" s="31">
        <f>Sheet1!A514</f>
        <v>46282</v>
      </c>
      <c r="H516" s="32">
        <f>Sheet1!D514</f>
        <v>-7.3000000000000398</v>
      </c>
      <c r="I516" s="32">
        <f>Sheet1!E514</f>
        <v>-9.1999999999999638</v>
      </c>
      <c r="J516" s="44">
        <f t="shared" si="42"/>
        <v>0.13721360430248325</v>
      </c>
      <c r="K516" s="44">
        <f t="shared" si="43"/>
        <v>0.68206738804436529</v>
      </c>
      <c r="L516" s="45">
        <f t="shared" si="44"/>
        <v>20582.040645372486</v>
      </c>
      <c r="M516" s="45">
        <f t="shared" si="45"/>
        <v>26027.957628298249</v>
      </c>
      <c r="N516" s="45">
        <f t="shared" si="46"/>
        <v>46609.998273670732</v>
      </c>
      <c r="O516" s="45">
        <f t="shared" si="47"/>
        <v>46480.5</v>
      </c>
    </row>
    <row r="517" spans="7:15">
      <c r="G517" s="31">
        <f>Sheet1!A515</f>
        <v>46283</v>
      </c>
      <c r="H517" s="32">
        <f>Sheet1!D515</f>
        <v>8.0000000000000071</v>
      </c>
      <c r="I517" s="32">
        <f>Sheet1!E515</f>
        <v>6.4999999999999503</v>
      </c>
      <c r="J517" s="44">
        <f t="shared" ref="J517:J525" si="48">-$B$4*H517/100+0.5*$B$5*H517^2/10000</f>
        <v>-0.15009635812800012</v>
      </c>
      <c r="K517" s="44">
        <f t="shared" ref="K517:K525" si="49">-$C$4*I517/100+0.5*$C$5*I517^2/10000</f>
        <v>-0.47837072371367129</v>
      </c>
      <c r="L517" s="45">
        <f t="shared" ref="L517:L525" si="50">$B$17*1000000*J517/100</f>
        <v>-22514.453719200017</v>
      </c>
      <c r="M517" s="45">
        <f t="shared" ref="M517:M525" si="51">$B$19*1000000*K517/100</f>
        <v>-18254.813447594308</v>
      </c>
      <c r="N517" s="45">
        <f t="shared" ref="N517:N580" si="52">L517+M517</f>
        <v>-40769.267166794321</v>
      </c>
      <c r="O517" s="45">
        <f t="shared" ref="O517:O525" si="53">-($B$18*H517+$B$20*I517)</f>
        <v>-40846.499999999869</v>
      </c>
    </row>
    <row r="518" spans="7:15">
      <c r="G518" s="31">
        <f>Sheet1!A516</f>
        <v>46286</v>
      </c>
      <c r="H518" s="32">
        <f>Sheet1!D516</f>
        <v>0.30000000000001137</v>
      </c>
      <c r="I518" s="32">
        <f>Sheet1!E516</f>
        <v>-4.4999999999999929</v>
      </c>
      <c r="J518" s="44">
        <f t="shared" si="48"/>
        <v>-5.6337980036177135E-3</v>
      </c>
      <c r="K518" s="44">
        <f t="shared" si="49"/>
        <v>0.33288941644492442</v>
      </c>
      <c r="L518" s="45">
        <f t="shared" si="50"/>
        <v>-845.06970054265707</v>
      </c>
      <c r="M518" s="45">
        <f t="shared" si="51"/>
        <v>12703.19000440737</v>
      </c>
      <c r="N518" s="45">
        <f t="shared" si="52"/>
        <v>11858.120303864713</v>
      </c>
      <c r="O518" s="45">
        <f t="shared" si="53"/>
        <v>11831.399999999949</v>
      </c>
    </row>
    <row r="519" spans="7:15">
      <c r="G519" s="31">
        <f>Sheet1!A517</f>
        <v>46287</v>
      </c>
      <c r="H519" s="32">
        <f>Sheet1!D517</f>
        <v>0.80000000000000071</v>
      </c>
      <c r="I519" s="32">
        <f>Sheet1!E517</f>
        <v>1.1000000000000121</v>
      </c>
      <c r="J519" s="44">
        <f t="shared" si="48"/>
        <v>-1.5022563581280013E-2</v>
      </c>
      <c r="K519" s="44">
        <f t="shared" si="49"/>
        <v>-8.1160207708723897E-2</v>
      </c>
      <c r="L519" s="45">
        <f t="shared" si="50"/>
        <v>-2253.384537192002</v>
      </c>
      <c r="M519" s="45">
        <f t="shared" si="51"/>
        <v>-3097.1051898601354</v>
      </c>
      <c r="N519" s="45">
        <f t="shared" si="52"/>
        <v>-5350.4897270521378</v>
      </c>
      <c r="O519" s="45">
        <f t="shared" si="53"/>
        <v>-5352.3000000000357</v>
      </c>
    </row>
    <row r="520" spans="7:15">
      <c r="G520" s="31">
        <f>Sheet1!A518</f>
        <v>46288</v>
      </c>
      <c r="H520" s="32">
        <f>Sheet1!D518</f>
        <v>14.199999999999946</v>
      </c>
      <c r="I520" s="32">
        <f>Sheet1!E518</f>
        <v>15.200000000000014</v>
      </c>
      <c r="J520" s="44">
        <f t="shared" si="48"/>
        <v>-0.26622343832702899</v>
      </c>
      <c r="K520" s="44">
        <f t="shared" si="49"/>
        <v>-1.1140840901019531</v>
      </c>
      <c r="L520" s="45">
        <f t="shared" si="50"/>
        <v>-39933.51574905435</v>
      </c>
      <c r="M520" s="45">
        <f t="shared" si="51"/>
        <v>-42513.883525023048</v>
      </c>
      <c r="N520" s="45">
        <f t="shared" si="52"/>
        <v>-82447.399274077397</v>
      </c>
      <c r="O520" s="45">
        <f t="shared" si="53"/>
        <v>-82819.799999999872</v>
      </c>
    </row>
    <row r="521" spans="7:15">
      <c r="G521" s="31">
        <f>Sheet1!A519</f>
        <v>46289</v>
      </c>
      <c r="H521" s="32">
        <f>Sheet1!D519</f>
        <v>2.8000000000000469</v>
      </c>
      <c r="I521" s="32">
        <f>Sheet1!E519</f>
        <v>8.4999999999999964</v>
      </c>
      <c r="J521" s="44">
        <f t="shared" si="48"/>
        <v>-5.2566403870680879E-2</v>
      </c>
      <c r="K521" s="44">
        <f t="shared" si="49"/>
        <v>-0.62497455120267476</v>
      </c>
      <c r="L521" s="45">
        <f t="shared" si="50"/>
        <v>-7884.9605806021318</v>
      </c>
      <c r="M521" s="45">
        <f t="shared" si="51"/>
        <v>-23849.272700324233</v>
      </c>
      <c r="N521" s="45">
        <f t="shared" si="52"/>
        <v>-31734.233280926364</v>
      </c>
      <c r="O521" s="45">
        <f t="shared" si="53"/>
        <v>-31832.100000000119</v>
      </c>
    </row>
    <row r="522" spans="7:15">
      <c r="G522" s="31">
        <f>Sheet1!A520</f>
        <v>46290</v>
      </c>
      <c r="H522" s="32">
        <f>Sheet1!D520</f>
        <v>-7.2000000000000064</v>
      </c>
      <c r="I522" s="32">
        <f>Sheet1!E520</f>
        <v>-3.6999999999999922</v>
      </c>
      <c r="J522" s="44">
        <f t="shared" si="48"/>
        <v>0.13533234991632012</v>
      </c>
      <c r="K522" s="44">
        <f t="shared" si="49"/>
        <v>0.27360684005585245</v>
      </c>
      <c r="L522" s="45">
        <f t="shared" si="50"/>
        <v>20299.852487448017</v>
      </c>
      <c r="M522" s="45">
        <f t="shared" si="51"/>
        <v>10440.943761004284</v>
      </c>
      <c r="N522" s="45">
        <f t="shared" si="52"/>
        <v>30740.796248452301</v>
      </c>
      <c r="O522" s="45">
        <f t="shared" si="53"/>
        <v>30705.299999999988</v>
      </c>
    </row>
    <row r="523" spans="7:15">
      <c r="G523" s="31">
        <f>Sheet1!A521</f>
        <v>46293</v>
      </c>
      <c r="H523" s="32">
        <f>Sheet1!D521</f>
        <v>7.8000000000000291</v>
      </c>
      <c r="I523" s="32">
        <f>Sheet1!E521</f>
        <v>7.3999999999999844</v>
      </c>
      <c r="J523" s="44">
        <f t="shared" si="48"/>
        <v>-0.14634745044543052</v>
      </c>
      <c r="K523" s="44">
        <f t="shared" si="49"/>
        <v>-0.5443766397765869</v>
      </c>
      <c r="L523" s="45">
        <f t="shared" si="50"/>
        <v>-21952.117566814577</v>
      </c>
      <c r="M523" s="45">
        <f t="shared" si="51"/>
        <v>-20773.62495598273</v>
      </c>
      <c r="N523" s="45">
        <f t="shared" si="52"/>
        <v>-42725.742522797307</v>
      </c>
      <c r="O523" s="45">
        <f t="shared" si="53"/>
        <v>-42818.400000000031</v>
      </c>
    </row>
    <row r="524" spans="7:15">
      <c r="G524" s="31">
        <f>Sheet1!A522</f>
        <v>46294</v>
      </c>
      <c r="H524" s="32">
        <f>Sheet1!D522</f>
        <v>-5.400000000000027</v>
      </c>
      <c r="I524" s="32">
        <f>Sheet1!E522</f>
        <v>0</v>
      </c>
      <c r="J524" s="44">
        <f t="shared" si="48"/>
        <v>0.10147744682793049</v>
      </c>
      <c r="K524" s="44">
        <f t="shared" si="49"/>
        <v>0</v>
      </c>
      <c r="L524" s="45">
        <f t="shared" si="50"/>
        <v>15221.617024189574</v>
      </c>
      <c r="M524" s="45">
        <f t="shared" si="51"/>
        <v>0</v>
      </c>
      <c r="N524" s="45">
        <f t="shared" si="52"/>
        <v>15221.617024189574</v>
      </c>
      <c r="O524" s="45">
        <f t="shared" si="53"/>
        <v>15211.800000000072</v>
      </c>
    </row>
    <row r="525" spans="7:15">
      <c r="G525" s="31">
        <f>Sheet1!A523</f>
        <v>46295</v>
      </c>
      <c r="H525" s="32">
        <f>Sheet1!D523</f>
        <v>1.1000000000000121</v>
      </c>
      <c r="I525" s="32">
        <f>Sheet1!E523</f>
        <v>4.9999999999999822</v>
      </c>
      <c r="J525" s="44">
        <f t="shared" si="48"/>
        <v>-2.0655284270857725E-2</v>
      </c>
      <c r="K525" s="44">
        <f t="shared" si="49"/>
        <v>-0.3682365229074987</v>
      </c>
      <c r="L525" s="45">
        <f t="shared" si="50"/>
        <v>-3098.2926406286588</v>
      </c>
      <c r="M525" s="45">
        <f t="shared" si="51"/>
        <v>-14052.049377274772</v>
      </c>
      <c r="N525" s="45">
        <f t="shared" si="52"/>
        <v>-17150.342017903429</v>
      </c>
      <c r="O525" s="45">
        <f t="shared" si="53"/>
        <v>-17183.699999999983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551"/>
  <sheetViews>
    <sheetView workbookViewId="0"/>
  </sheetViews>
  <sheetFormatPr baseColWidth="10" defaultColWidth="8.83203125" defaultRowHeight="15"/>
  <cols>
    <col min="1" max="1" width="56" customWidth="1"/>
    <col min="2" max="2" width="18" customWidth="1"/>
    <col min="3" max="4" width="20" customWidth="1"/>
    <col min="5" max="86" width="11" customWidth="1"/>
  </cols>
  <sheetData>
    <row r="1" spans="1:4" ht="19">
      <c r="A1" s="19" t="s">
        <v>164</v>
      </c>
    </row>
    <row r="2" spans="1:4">
      <c r="A2" s="29" t="s">
        <v>165</v>
      </c>
    </row>
    <row r="4" spans="1:4" ht="16">
      <c r="A4" s="21" t="s">
        <v>166</v>
      </c>
      <c r="B4" s="22" t="s">
        <v>167</v>
      </c>
      <c r="C4" s="22" t="s">
        <v>168</v>
      </c>
      <c r="D4" s="22" t="s">
        <v>169</v>
      </c>
    </row>
    <row r="5" spans="1:4">
      <c r="A5" t="s">
        <v>170</v>
      </c>
      <c r="B5" s="49">
        <f>INDEX($D$26:$CF$26,MATCH(MIN($D$28:$CF$28),$D$28:$CF$28,0))</f>
        <v>-2.75</v>
      </c>
      <c r="C5" s="52">
        <f>MIN($D$28:$CF$28)</f>
        <v>19532.975020151523</v>
      </c>
      <c r="D5" s="48">
        <f>INDEX($D$27:$CF$27,MATCH(MIN($D$28:$CF$28),$D$28:$CF$28,0))</f>
        <v>786.94999999999891</v>
      </c>
    </row>
    <row r="6" spans="1:4">
      <c r="A6" t="s">
        <v>171</v>
      </c>
      <c r="B6" s="49">
        <f>-'Q5-Q7 VaR'!B19</f>
        <v>-3.8160390138173934</v>
      </c>
      <c r="C6" s="52">
        <f>CG28</f>
        <v>20106.048932131129</v>
      </c>
      <c r="D6" s="48">
        <f>CG27</f>
        <v>0</v>
      </c>
    </row>
    <row r="7" spans="1:4">
      <c r="A7" t="s">
        <v>172</v>
      </c>
      <c r="B7" s="43">
        <f>B6*B10</f>
        <v>-3.1478545175029362</v>
      </c>
      <c r="C7" s="48">
        <f>CH28</f>
        <v>19945.25433827077</v>
      </c>
      <c r="D7" s="48">
        <f>CH27</f>
        <v>493.25379517933152</v>
      </c>
    </row>
    <row r="8" spans="1:4">
      <c r="A8" t="s">
        <v>173</v>
      </c>
      <c r="B8" s="54">
        <v>0</v>
      </c>
      <c r="C8" s="48">
        <f>INDEX($D$28:$CF$28,MATCH(0,$D$26:$CF$26,0))</f>
        <v>34654.332221942401</v>
      </c>
      <c r="D8" s="48">
        <f>INDEX($D$27:$CF$27,MATCH(0,$D$26:$CF$26,0))</f>
        <v>2816.9999999999991</v>
      </c>
    </row>
    <row r="9" spans="1:4" ht="16">
      <c r="A9" s="21" t="s">
        <v>174</v>
      </c>
      <c r="B9" s="22" t="s">
        <v>7</v>
      </c>
      <c r="C9" s="22"/>
      <c r="D9" s="22" t="s">
        <v>8</v>
      </c>
    </row>
    <row r="10" spans="1:4">
      <c r="A10" t="s">
        <v>175</v>
      </c>
      <c r="B10" s="34">
        <f>SLOPE(Sheet1!$D$3:$D$523,Sheet1!$E$3:$E$523)</f>
        <v>0.82490103117524594</v>
      </c>
      <c r="D10" t="s">
        <v>176</v>
      </c>
    </row>
    <row r="11" spans="1:4">
      <c r="A11" t="s">
        <v>177</v>
      </c>
      <c r="B11" s="47">
        <v>-10</v>
      </c>
      <c r="D11" t="s">
        <v>30</v>
      </c>
    </row>
    <row r="12" spans="1:4">
      <c r="A12" t="s">
        <v>178</v>
      </c>
      <c r="B12" s="47">
        <v>0.25</v>
      </c>
      <c r="D12" t="s">
        <v>30</v>
      </c>
    </row>
    <row r="13" spans="1:4">
      <c r="A13" t="s">
        <v>179</v>
      </c>
      <c r="B13" s="50">
        <f>SQRT(1-'Q1-Q4 Stats'!B23^2)</f>
        <v>0.57173579228217675</v>
      </c>
      <c r="D13" t="s">
        <v>180</v>
      </c>
    </row>
    <row r="14" spans="1:4">
      <c r="A14" t="s">
        <v>181</v>
      </c>
      <c r="B14" s="50">
        <f>C5/C8</f>
        <v>0.56365175052438754</v>
      </c>
      <c r="D14" t="s">
        <v>182</v>
      </c>
    </row>
    <row r="16" spans="1:4" ht="16">
      <c r="A16" s="21" t="s">
        <v>183</v>
      </c>
      <c r="B16" s="22" t="s">
        <v>167</v>
      </c>
      <c r="C16" s="22" t="s">
        <v>184</v>
      </c>
      <c r="D16" s="22"/>
    </row>
    <row r="17" spans="1:86">
      <c r="A17" t="s">
        <v>185</v>
      </c>
      <c r="B17" s="43">
        <f>B5</f>
        <v>-2.75</v>
      </c>
      <c r="C17" s="48">
        <v>0</v>
      </c>
    </row>
    <row r="18" spans="1:86">
      <c r="A18" t="s">
        <v>186</v>
      </c>
      <c r="B18" s="43">
        <f>B5</f>
        <v>-2.75</v>
      </c>
      <c r="C18" s="48">
        <f>C5</f>
        <v>19532.975020151523</v>
      </c>
    </row>
    <row r="19" spans="1:86">
      <c r="A19" t="s">
        <v>187</v>
      </c>
      <c r="B19" s="43">
        <f>B6</f>
        <v>-3.8160390138173934</v>
      </c>
      <c r="C19" s="48">
        <v>0</v>
      </c>
    </row>
    <row r="20" spans="1:86">
      <c r="A20" t="s">
        <v>188</v>
      </c>
      <c r="B20" s="43">
        <f>B6</f>
        <v>-3.8160390138173934</v>
      </c>
      <c r="C20" s="48">
        <f>C6</f>
        <v>20106.048932131129</v>
      </c>
    </row>
    <row r="25" spans="1:86">
      <c r="A25" s="29" t="s">
        <v>189</v>
      </c>
      <c r="CG25" s="20" t="s">
        <v>190</v>
      </c>
      <c r="CH25" s="20" t="s">
        <v>191</v>
      </c>
    </row>
    <row r="26" spans="1:86">
      <c r="A26" s="20" t="s">
        <v>192</v>
      </c>
      <c r="D26" s="55">
        <f>$B$11</f>
        <v>-10</v>
      </c>
      <c r="E26" s="55">
        <f t="shared" ref="E26:AJ26" si="0">D26+$B$12</f>
        <v>-9.75</v>
      </c>
      <c r="F26" s="55">
        <f t="shared" si="0"/>
        <v>-9.5</v>
      </c>
      <c r="G26" s="55">
        <f t="shared" si="0"/>
        <v>-9.25</v>
      </c>
      <c r="H26" s="55">
        <f t="shared" si="0"/>
        <v>-9</v>
      </c>
      <c r="I26" s="55">
        <f t="shared" si="0"/>
        <v>-8.75</v>
      </c>
      <c r="J26" s="55">
        <f t="shared" si="0"/>
        <v>-8.5</v>
      </c>
      <c r="K26" s="55">
        <f t="shared" si="0"/>
        <v>-8.25</v>
      </c>
      <c r="L26" s="55">
        <f t="shared" si="0"/>
        <v>-8</v>
      </c>
      <c r="M26" s="55">
        <f t="shared" si="0"/>
        <v>-7.75</v>
      </c>
      <c r="N26" s="55">
        <f t="shared" si="0"/>
        <v>-7.5</v>
      </c>
      <c r="O26" s="55">
        <f t="shared" si="0"/>
        <v>-7.25</v>
      </c>
      <c r="P26" s="55">
        <f t="shared" si="0"/>
        <v>-7</v>
      </c>
      <c r="Q26" s="55">
        <f t="shared" si="0"/>
        <v>-6.75</v>
      </c>
      <c r="R26" s="55">
        <f t="shared" si="0"/>
        <v>-6.5</v>
      </c>
      <c r="S26" s="55">
        <f t="shared" si="0"/>
        <v>-6.25</v>
      </c>
      <c r="T26" s="55">
        <f t="shared" si="0"/>
        <v>-6</v>
      </c>
      <c r="U26" s="55">
        <f t="shared" si="0"/>
        <v>-5.75</v>
      </c>
      <c r="V26" s="55">
        <f t="shared" si="0"/>
        <v>-5.5</v>
      </c>
      <c r="W26" s="55">
        <f t="shared" si="0"/>
        <v>-5.25</v>
      </c>
      <c r="X26" s="55">
        <f t="shared" si="0"/>
        <v>-5</v>
      </c>
      <c r="Y26" s="55">
        <f t="shared" si="0"/>
        <v>-4.75</v>
      </c>
      <c r="Z26" s="55">
        <f t="shared" si="0"/>
        <v>-4.5</v>
      </c>
      <c r="AA26" s="55">
        <f t="shared" si="0"/>
        <v>-4.25</v>
      </c>
      <c r="AB26" s="55">
        <f t="shared" si="0"/>
        <v>-4</v>
      </c>
      <c r="AC26" s="55">
        <f t="shared" si="0"/>
        <v>-3.75</v>
      </c>
      <c r="AD26" s="55">
        <f t="shared" si="0"/>
        <v>-3.5</v>
      </c>
      <c r="AE26" s="55">
        <f t="shared" si="0"/>
        <v>-3.25</v>
      </c>
      <c r="AF26" s="55">
        <f t="shared" si="0"/>
        <v>-3</v>
      </c>
      <c r="AG26" s="55">
        <f t="shared" si="0"/>
        <v>-2.75</v>
      </c>
      <c r="AH26" s="55">
        <f t="shared" si="0"/>
        <v>-2.5</v>
      </c>
      <c r="AI26" s="55">
        <f t="shared" si="0"/>
        <v>-2.25</v>
      </c>
      <c r="AJ26" s="55">
        <f t="shared" si="0"/>
        <v>-2</v>
      </c>
      <c r="AK26" s="55">
        <f t="shared" ref="AK26:BP26" si="1">AJ26+$B$12</f>
        <v>-1.75</v>
      </c>
      <c r="AL26" s="55">
        <f t="shared" si="1"/>
        <v>-1.5</v>
      </c>
      <c r="AM26" s="55">
        <f t="shared" si="1"/>
        <v>-1.25</v>
      </c>
      <c r="AN26" s="55">
        <f t="shared" si="1"/>
        <v>-1</v>
      </c>
      <c r="AO26" s="55">
        <f t="shared" si="1"/>
        <v>-0.75</v>
      </c>
      <c r="AP26" s="55">
        <f t="shared" si="1"/>
        <v>-0.5</v>
      </c>
      <c r="AQ26" s="55">
        <f t="shared" si="1"/>
        <v>-0.25</v>
      </c>
      <c r="AR26" s="55">
        <f t="shared" si="1"/>
        <v>0</v>
      </c>
      <c r="AS26" s="55">
        <f t="shared" si="1"/>
        <v>0.25</v>
      </c>
      <c r="AT26" s="55">
        <f t="shared" si="1"/>
        <v>0.5</v>
      </c>
      <c r="AU26" s="55">
        <f t="shared" si="1"/>
        <v>0.75</v>
      </c>
      <c r="AV26" s="55">
        <f t="shared" si="1"/>
        <v>1</v>
      </c>
      <c r="AW26" s="55">
        <f t="shared" si="1"/>
        <v>1.25</v>
      </c>
      <c r="AX26" s="55">
        <f t="shared" si="1"/>
        <v>1.5</v>
      </c>
      <c r="AY26" s="55">
        <f t="shared" si="1"/>
        <v>1.75</v>
      </c>
      <c r="AZ26" s="55">
        <f t="shared" si="1"/>
        <v>2</v>
      </c>
      <c r="BA26" s="55">
        <f t="shared" si="1"/>
        <v>2.25</v>
      </c>
      <c r="BB26" s="55">
        <f t="shared" si="1"/>
        <v>2.5</v>
      </c>
      <c r="BC26" s="55">
        <f t="shared" si="1"/>
        <v>2.75</v>
      </c>
      <c r="BD26" s="55">
        <f t="shared" si="1"/>
        <v>3</v>
      </c>
      <c r="BE26" s="55">
        <f t="shared" si="1"/>
        <v>3.25</v>
      </c>
      <c r="BF26" s="55">
        <f t="shared" si="1"/>
        <v>3.5</v>
      </c>
      <c r="BG26" s="55">
        <f t="shared" si="1"/>
        <v>3.75</v>
      </c>
      <c r="BH26" s="55">
        <f t="shared" si="1"/>
        <v>4</v>
      </c>
      <c r="BI26" s="55">
        <f t="shared" si="1"/>
        <v>4.25</v>
      </c>
      <c r="BJ26" s="55">
        <f t="shared" si="1"/>
        <v>4.5</v>
      </c>
      <c r="BK26" s="55">
        <f t="shared" si="1"/>
        <v>4.75</v>
      </c>
      <c r="BL26" s="55">
        <f t="shared" si="1"/>
        <v>5</v>
      </c>
      <c r="BM26" s="55">
        <f t="shared" si="1"/>
        <v>5.25</v>
      </c>
      <c r="BN26" s="55">
        <f t="shared" si="1"/>
        <v>5.5</v>
      </c>
      <c r="BO26" s="55">
        <f t="shared" si="1"/>
        <v>5.75</v>
      </c>
      <c r="BP26" s="55">
        <f t="shared" si="1"/>
        <v>6</v>
      </c>
      <c r="BQ26" s="55">
        <f t="shared" ref="BQ26:CF26" si="2">BP26+$B$12</f>
        <v>6.25</v>
      </c>
      <c r="BR26" s="55">
        <f t="shared" si="2"/>
        <v>6.5</v>
      </c>
      <c r="BS26" s="55">
        <f t="shared" si="2"/>
        <v>6.75</v>
      </c>
      <c r="BT26" s="55">
        <f t="shared" si="2"/>
        <v>7</v>
      </c>
      <c r="BU26" s="55">
        <f t="shared" si="2"/>
        <v>7.25</v>
      </c>
      <c r="BV26" s="55">
        <f t="shared" si="2"/>
        <v>7.5</v>
      </c>
      <c r="BW26" s="55">
        <f t="shared" si="2"/>
        <v>7.75</v>
      </c>
      <c r="BX26" s="55">
        <f t="shared" si="2"/>
        <v>8</v>
      </c>
      <c r="BY26" s="55">
        <f t="shared" si="2"/>
        <v>8.25</v>
      </c>
      <c r="BZ26" s="55">
        <f t="shared" si="2"/>
        <v>8.5</v>
      </c>
      <c r="CA26" s="55">
        <f t="shared" si="2"/>
        <v>8.75</v>
      </c>
      <c r="CB26" s="55">
        <f t="shared" si="2"/>
        <v>9</v>
      </c>
      <c r="CC26" s="55">
        <f t="shared" si="2"/>
        <v>9.25</v>
      </c>
      <c r="CD26" s="55">
        <f t="shared" si="2"/>
        <v>9.5</v>
      </c>
      <c r="CE26" s="55">
        <f t="shared" si="2"/>
        <v>9.75</v>
      </c>
      <c r="CF26" s="55">
        <f t="shared" si="2"/>
        <v>10</v>
      </c>
      <c r="CG26" s="56">
        <f>$B$6</f>
        <v>-3.8160390138173934</v>
      </c>
      <c r="CH26" s="56">
        <f>$B$7</f>
        <v>-3.1478545175029362</v>
      </c>
    </row>
    <row r="27" spans="1:86">
      <c r="A27" s="20" t="s">
        <v>169</v>
      </c>
      <c r="D27" s="45">
        <f>'Q5-Q7 VaR'!$B$18+D26*'Q5-Q7 VaR'!$C$6</f>
        <v>-4565.0000000000009</v>
      </c>
      <c r="E27" s="45">
        <f>'Q5-Q7 VaR'!$B$18+E26*'Q5-Q7 VaR'!$C$6</f>
        <v>-4380.4500000000016</v>
      </c>
      <c r="F27" s="45">
        <f>'Q5-Q7 VaR'!$B$18+F26*'Q5-Q7 VaR'!$C$6</f>
        <v>-4195.9000000000015</v>
      </c>
      <c r="G27" s="45">
        <f>'Q5-Q7 VaR'!$B$18+G26*'Q5-Q7 VaR'!$C$6</f>
        <v>-4011.3500000000013</v>
      </c>
      <c r="H27" s="45">
        <f>'Q5-Q7 VaR'!$B$18+H26*'Q5-Q7 VaR'!$C$6</f>
        <v>-3826.8000000000011</v>
      </c>
      <c r="I27" s="45">
        <f>'Q5-Q7 VaR'!$B$18+I26*'Q5-Q7 VaR'!$C$6</f>
        <v>-3642.2500000000009</v>
      </c>
      <c r="J27" s="45">
        <f>'Q5-Q7 VaR'!$B$18+J26*'Q5-Q7 VaR'!$C$6</f>
        <v>-3457.7000000000016</v>
      </c>
      <c r="K27" s="45">
        <f>'Q5-Q7 VaR'!$B$18+K26*'Q5-Q7 VaR'!$C$6</f>
        <v>-3273.1500000000015</v>
      </c>
      <c r="L27" s="45">
        <f>'Q5-Q7 VaR'!$B$18+L26*'Q5-Q7 VaR'!$C$6</f>
        <v>-3088.6000000000013</v>
      </c>
      <c r="M27" s="45">
        <f>'Q5-Q7 VaR'!$B$18+M26*'Q5-Q7 VaR'!$C$6</f>
        <v>-2904.0500000000011</v>
      </c>
      <c r="N27" s="45">
        <f>'Q5-Q7 VaR'!$B$18+N26*'Q5-Q7 VaR'!$C$6</f>
        <v>-2719.5000000000009</v>
      </c>
      <c r="O27" s="45">
        <f>'Q5-Q7 VaR'!$B$18+O26*'Q5-Q7 VaR'!$C$6</f>
        <v>-2534.9500000000016</v>
      </c>
      <c r="P27" s="45">
        <f>'Q5-Q7 VaR'!$B$18+P26*'Q5-Q7 VaR'!$C$6</f>
        <v>-2350.4000000000015</v>
      </c>
      <c r="Q27" s="45">
        <f>'Q5-Q7 VaR'!$B$18+Q26*'Q5-Q7 VaR'!$C$6</f>
        <v>-2165.8500000000013</v>
      </c>
      <c r="R27" s="45">
        <f>'Q5-Q7 VaR'!$B$18+R26*'Q5-Q7 VaR'!$C$6</f>
        <v>-1981.3000000000011</v>
      </c>
      <c r="S27" s="45">
        <f>'Q5-Q7 VaR'!$B$18+S26*'Q5-Q7 VaR'!$C$6</f>
        <v>-1796.7500000000009</v>
      </c>
      <c r="T27" s="45">
        <f>'Q5-Q7 VaR'!$B$18+T26*'Q5-Q7 VaR'!$C$6</f>
        <v>-1612.2000000000016</v>
      </c>
      <c r="U27" s="45">
        <f>'Q5-Q7 VaR'!$B$18+U26*'Q5-Q7 VaR'!$C$6</f>
        <v>-1427.6500000000015</v>
      </c>
      <c r="V27" s="45">
        <f>'Q5-Q7 VaR'!$B$18+V26*'Q5-Q7 VaR'!$C$6</f>
        <v>-1243.1000000000013</v>
      </c>
      <c r="W27" s="45">
        <f>'Q5-Q7 VaR'!$B$18+W26*'Q5-Q7 VaR'!$C$6</f>
        <v>-1058.5500000000011</v>
      </c>
      <c r="X27" s="45">
        <f>'Q5-Q7 VaR'!$B$18+X26*'Q5-Q7 VaR'!$C$6</f>
        <v>-874.00000000000091</v>
      </c>
      <c r="Y27" s="45">
        <f>'Q5-Q7 VaR'!$B$18+Y26*'Q5-Q7 VaR'!$C$6</f>
        <v>-689.45000000000118</v>
      </c>
      <c r="Z27" s="45">
        <f>'Q5-Q7 VaR'!$B$18+Z26*'Q5-Q7 VaR'!$C$6</f>
        <v>-504.900000000001</v>
      </c>
      <c r="AA27" s="45">
        <f>'Q5-Q7 VaR'!$B$18+AA26*'Q5-Q7 VaR'!$C$6</f>
        <v>-320.35000000000127</v>
      </c>
      <c r="AB27" s="45">
        <f>'Q5-Q7 VaR'!$B$18+AB26*'Q5-Q7 VaR'!$C$6</f>
        <v>-135.80000000000109</v>
      </c>
      <c r="AC27" s="45">
        <f>'Q5-Q7 VaR'!$B$18+AC26*'Q5-Q7 VaR'!$C$6</f>
        <v>48.749999999999091</v>
      </c>
      <c r="AD27" s="45">
        <f>'Q5-Q7 VaR'!$B$18+AD26*'Q5-Q7 VaR'!$C$6</f>
        <v>233.29999999999882</v>
      </c>
      <c r="AE27" s="45">
        <f>'Q5-Q7 VaR'!$B$18+AE26*'Q5-Q7 VaR'!$C$6</f>
        <v>417.849999999999</v>
      </c>
      <c r="AF27" s="45">
        <f>'Q5-Q7 VaR'!$B$18+AF26*'Q5-Q7 VaR'!$C$6</f>
        <v>602.39999999999873</v>
      </c>
      <c r="AG27" s="45">
        <f>'Q5-Q7 VaR'!$B$18+AG26*'Q5-Q7 VaR'!$C$6</f>
        <v>786.94999999999891</v>
      </c>
      <c r="AH27" s="45">
        <f>'Q5-Q7 VaR'!$B$18+AH26*'Q5-Q7 VaR'!$C$6</f>
        <v>971.49999999999909</v>
      </c>
      <c r="AI27" s="45">
        <f>'Q5-Q7 VaR'!$B$18+AI26*'Q5-Q7 VaR'!$C$6</f>
        <v>1156.049999999999</v>
      </c>
      <c r="AJ27" s="45">
        <f>'Q5-Q7 VaR'!$B$18+AJ26*'Q5-Q7 VaR'!$C$6</f>
        <v>1340.599999999999</v>
      </c>
      <c r="AK27" s="45">
        <f>'Q5-Q7 VaR'!$B$18+AK26*'Q5-Q7 VaR'!$C$6</f>
        <v>1525.149999999999</v>
      </c>
      <c r="AL27" s="45">
        <f>'Q5-Q7 VaR'!$B$18+AL26*'Q5-Q7 VaR'!$C$6</f>
        <v>1709.6999999999989</v>
      </c>
      <c r="AM27" s="45">
        <f>'Q5-Q7 VaR'!$B$18+AM26*'Q5-Q7 VaR'!$C$6</f>
        <v>1894.2499999999991</v>
      </c>
      <c r="AN27" s="45">
        <f>'Q5-Q7 VaR'!$B$18+AN26*'Q5-Q7 VaR'!$C$6</f>
        <v>2078.7999999999993</v>
      </c>
      <c r="AO27" s="45">
        <f>'Q5-Q7 VaR'!$B$18+AO26*'Q5-Q7 VaR'!$C$6</f>
        <v>2263.349999999999</v>
      </c>
      <c r="AP27" s="45">
        <f>'Q5-Q7 VaR'!$B$18+AP26*'Q5-Q7 VaR'!$C$6</f>
        <v>2447.8999999999992</v>
      </c>
      <c r="AQ27" s="45">
        <f>'Q5-Q7 VaR'!$B$18+AQ26*'Q5-Q7 VaR'!$C$6</f>
        <v>2632.4499999999989</v>
      </c>
      <c r="AR27" s="45">
        <f>'Q5-Q7 VaR'!$B$18+AR26*'Q5-Q7 VaR'!$C$6</f>
        <v>2816.9999999999991</v>
      </c>
      <c r="AS27" s="45">
        <f>'Q5-Q7 VaR'!$B$18+AS26*'Q5-Q7 VaR'!$C$6</f>
        <v>3001.5499999999993</v>
      </c>
      <c r="AT27" s="45">
        <f>'Q5-Q7 VaR'!$B$18+AT26*'Q5-Q7 VaR'!$C$6</f>
        <v>3186.099999999999</v>
      </c>
      <c r="AU27" s="45">
        <f>'Q5-Q7 VaR'!$B$18+AU26*'Q5-Q7 VaR'!$C$6</f>
        <v>3370.6499999999992</v>
      </c>
      <c r="AV27" s="45">
        <f>'Q5-Q7 VaR'!$B$18+AV26*'Q5-Q7 VaR'!$C$6</f>
        <v>3555.1999999999989</v>
      </c>
      <c r="AW27" s="45">
        <f>'Q5-Q7 VaR'!$B$18+AW26*'Q5-Q7 VaR'!$C$6</f>
        <v>3739.7499999999991</v>
      </c>
      <c r="AX27" s="45">
        <f>'Q5-Q7 VaR'!$B$18+AX26*'Q5-Q7 VaR'!$C$6</f>
        <v>3924.2999999999993</v>
      </c>
      <c r="AY27" s="45">
        <f>'Q5-Q7 VaR'!$B$18+AY26*'Q5-Q7 VaR'!$C$6</f>
        <v>4108.8499999999995</v>
      </c>
      <c r="AZ27" s="45">
        <f>'Q5-Q7 VaR'!$B$18+AZ26*'Q5-Q7 VaR'!$C$6</f>
        <v>4293.3999999999996</v>
      </c>
      <c r="BA27" s="45">
        <f>'Q5-Q7 VaR'!$B$18+BA26*'Q5-Q7 VaR'!$C$6</f>
        <v>4477.9499999999989</v>
      </c>
      <c r="BB27" s="45">
        <f>'Q5-Q7 VaR'!$B$18+BB26*'Q5-Q7 VaR'!$C$6</f>
        <v>4662.4999999999991</v>
      </c>
      <c r="BC27" s="45">
        <f>'Q5-Q7 VaR'!$B$18+BC26*'Q5-Q7 VaR'!$C$6</f>
        <v>4847.0499999999993</v>
      </c>
      <c r="BD27" s="45">
        <f>'Q5-Q7 VaR'!$B$18+BD26*'Q5-Q7 VaR'!$C$6</f>
        <v>5031.5999999999995</v>
      </c>
      <c r="BE27" s="45">
        <f>'Q5-Q7 VaR'!$B$18+BE26*'Q5-Q7 VaR'!$C$6</f>
        <v>5216.1499999999996</v>
      </c>
      <c r="BF27" s="45">
        <f>'Q5-Q7 VaR'!$B$18+BF26*'Q5-Q7 VaR'!$C$6</f>
        <v>5400.6999999999989</v>
      </c>
      <c r="BG27" s="45">
        <f>'Q5-Q7 VaR'!$B$18+BG26*'Q5-Q7 VaR'!$C$6</f>
        <v>5585.2499999999991</v>
      </c>
      <c r="BH27" s="45">
        <f>'Q5-Q7 VaR'!$B$18+BH26*'Q5-Q7 VaR'!$C$6</f>
        <v>5769.7999999999993</v>
      </c>
      <c r="BI27" s="45">
        <f>'Q5-Q7 VaR'!$B$18+BI26*'Q5-Q7 VaR'!$C$6</f>
        <v>5954.3499999999995</v>
      </c>
      <c r="BJ27" s="45">
        <f>'Q5-Q7 VaR'!$B$18+BJ26*'Q5-Q7 VaR'!$C$6</f>
        <v>6138.9</v>
      </c>
      <c r="BK27" s="45">
        <f>'Q5-Q7 VaR'!$B$18+BK26*'Q5-Q7 VaR'!$C$6</f>
        <v>6323.4499999999989</v>
      </c>
      <c r="BL27" s="45">
        <f>'Q5-Q7 VaR'!$B$18+BL26*'Q5-Q7 VaR'!$C$6</f>
        <v>6507.9999999999991</v>
      </c>
      <c r="BM27" s="45">
        <f>'Q5-Q7 VaR'!$B$18+BM26*'Q5-Q7 VaR'!$C$6</f>
        <v>6692.5499999999993</v>
      </c>
      <c r="BN27" s="45">
        <f>'Q5-Q7 VaR'!$B$18+BN26*'Q5-Q7 VaR'!$C$6</f>
        <v>6877.0999999999995</v>
      </c>
      <c r="BO27" s="45">
        <f>'Q5-Q7 VaR'!$B$18+BO26*'Q5-Q7 VaR'!$C$6</f>
        <v>7061.65</v>
      </c>
      <c r="BP27" s="45">
        <f>'Q5-Q7 VaR'!$B$18+BP26*'Q5-Q7 VaR'!$C$6</f>
        <v>7246.2</v>
      </c>
      <c r="BQ27" s="45">
        <f>'Q5-Q7 VaR'!$B$18+BQ26*'Q5-Q7 VaR'!$C$6</f>
        <v>7430.7499999999991</v>
      </c>
      <c r="BR27" s="45">
        <f>'Q5-Q7 VaR'!$B$18+BR26*'Q5-Q7 VaR'!$C$6</f>
        <v>7615.2999999999993</v>
      </c>
      <c r="BS27" s="45">
        <f>'Q5-Q7 VaR'!$B$18+BS26*'Q5-Q7 VaR'!$C$6</f>
        <v>7799.8499999999995</v>
      </c>
      <c r="BT27" s="45">
        <f>'Q5-Q7 VaR'!$B$18+BT26*'Q5-Q7 VaR'!$C$6</f>
        <v>7984.4</v>
      </c>
      <c r="BU27" s="45">
        <f>'Q5-Q7 VaR'!$B$18+BU26*'Q5-Q7 VaR'!$C$6</f>
        <v>8168.95</v>
      </c>
      <c r="BV27" s="45">
        <f>'Q5-Q7 VaR'!$B$18+BV26*'Q5-Q7 VaR'!$C$6</f>
        <v>8353.5</v>
      </c>
      <c r="BW27" s="45">
        <f>'Q5-Q7 VaR'!$B$18+BW26*'Q5-Q7 VaR'!$C$6</f>
        <v>8538.0499999999993</v>
      </c>
      <c r="BX27" s="45">
        <f>'Q5-Q7 VaR'!$B$18+BX26*'Q5-Q7 VaR'!$C$6</f>
        <v>8722.5999999999985</v>
      </c>
      <c r="BY27" s="45">
        <f>'Q5-Q7 VaR'!$B$18+BY26*'Q5-Q7 VaR'!$C$6</f>
        <v>8907.15</v>
      </c>
      <c r="BZ27" s="45">
        <f>'Q5-Q7 VaR'!$B$18+BZ26*'Q5-Q7 VaR'!$C$6</f>
        <v>9091.7000000000007</v>
      </c>
      <c r="CA27" s="45">
        <f>'Q5-Q7 VaR'!$B$18+CA26*'Q5-Q7 VaR'!$C$6</f>
        <v>9276.25</v>
      </c>
      <c r="CB27" s="45">
        <f>'Q5-Q7 VaR'!$B$18+CB26*'Q5-Q7 VaR'!$C$6</f>
        <v>9460.7999999999993</v>
      </c>
      <c r="CC27" s="45">
        <f>'Q5-Q7 VaR'!$B$18+CC26*'Q5-Q7 VaR'!$C$6</f>
        <v>9645.3499999999985</v>
      </c>
      <c r="CD27" s="45">
        <f>'Q5-Q7 VaR'!$B$18+CD26*'Q5-Q7 VaR'!$C$6</f>
        <v>9829.9</v>
      </c>
      <c r="CE27" s="45">
        <f>'Q5-Q7 VaR'!$B$18+CE26*'Q5-Q7 VaR'!$C$6</f>
        <v>10014.450000000001</v>
      </c>
      <c r="CF27" s="45">
        <f>'Q5-Q7 VaR'!$B$18+CF26*'Q5-Q7 VaR'!$C$6</f>
        <v>10199</v>
      </c>
      <c r="CG27" s="45">
        <f>'Q5-Q7 VaR'!$B$18+CG26*'Q5-Q7 VaR'!$C$6</f>
        <v>0</v>
      </c>
      <c r="CH27" s="45">
        <f>'Q5-Q7 VaR'!$B$18+CH26*'Q5-Q7 VaR'!$C$6</f>
        <v>493.25379517933152</v>
      </c>
    </row>
    <row r="28" spans="1:86">
      <c r="A28" s="20" t="s">
        <v>168</v>
      </c>
      <c r="D28" s="57">
        <f>-_xlfn.PERCENTILE.INC(D31:D551,1-'Q5-Q7 VaR'!$B$32)</f>
        <v>59841.00497635761</v>
      </c>
      <c r="E28" s="57">
        <f>-_xlfn.PERCENTILE.INC(E31:E551,1-'Q5-Q7 VaR'!$B$32)</f>
        <v>57871.340328150429</v>
      </c>
      <c r="F28" s="57">
        <f>-_xlfn.PERCENTILE.INC(F31:F551,1-'Q5-Q7 VaR'!$B$32)</f>
        <v>55901.675679943241</v>
      </c>
      <c r="G28" s="57">
        <f>-_xlfn.PERCENTILE.INC(G31:G551,1-'Q5-Q7 VaR'!$B$32)</f>
        <v>53932.011031736067</v>
      </c>
      <c r="H28" s="57">
        <f>-_xlfn.PERCENTILE.INC(H31:H551,1-'Q5-Q7 VaR'!$B$32)</f>
        <v>51962.346383528886</v>
      </c>
      <c r="I28" s="57">
        <f>-_xlfn.PERCENTILE.INC(I31:I551,1-'Q5-Q7 VaR'!$B$32)</f>
        <v>49992.681735321705</v>
      </c>
      <c r="J28" s="57">
        <f>-_xlfn.PERCENTILE.INC(J31:J551,1-'Q5-Q7 VaR'!$B$32)</f>
        <v>48023.017087114524</v>
      </c>
      <c r="K28" s="57">
        <f>-_xlfn.PERCENTILE.INC(K31:K551,1-'Q5-Q7 VaR'!$B$32)</f>
        <v>46053.352438907343</v>
      </c>
      <c r="L28" s="57">
        <f>-_xlfn.PERCENTILE.INC(L31:L551,1-'Q5-Q7 VaR'!$B$32)</f>
        <v>44083.687790700162</v>
      </c>
      <c r="M28" s="57">
        <f>-_xlfn.PERCENTILE.INC(M31:M551,1-'Q5-Q7 VaR'!$B$32)</f>
        <v>42127.683704875868</v>
      </c>
      <c r="N28" s="57">
        <f>-_xlfn.PERCENTILE.INC(N31:N551,1-'Q5-Q7 VaR'!$B$32)</f>
        <v>40217.644260768058</v>
      </c>
      <c r="O28" s="57">
        <f>-_xlfn.PERCENTILE.INC(O31:O551,1-'Q5-Q7 VaR'!$B$32)</f>
        <v>38307.604816660263</v>
      </c>
      <c r="P28" s="57">
        <f>-_xlfn.PERCENTILE.INC(P31:P551,1-'Q5-Q7 VaR'!$B$32)</f>
        <v>36140.125989896493</v>
      </c>
      <c r="Q28" s="57">
        <f>-_xlfn.PERCENTILE.INC(Q31:Q551,1-'Q5-Q7 VaR'!$B$32)</f>
        <v>34204.282351246417</v>
      </c>
      <c r="R28" s="57">
        <f>-_xlfn.PERCENTILE.INC(R31:R551,1-'Q5-Q7 VaR'!$B$32)</f>
        <v>32335.821185065986</v>
      </c>
      <c r="S28" s="57">
        <f>-_xlfn.PERCENTILE.INC(S31:S551,1-'Q5-Q7 VaR'!$B$32)</f>
        <v>30750.44439919194</v>
      </c>
      <c r="T28" s="57">
        <f>-_xlfn.PERCENTILE.INC(T31:T551,1-'Q5-Q7 VaR'!$B$32)</f>
        <v>28952.171127595135</v>
      </c>
      <c r="U28" s="57">
        <f>-_xlfn.PERCENTILE.INC(U31:U551,1-'Q5-Q7 VaR'!$B$32)</f>
        <v>27153.897855998322</v>
      </c>
      <c r="V28" s="57">
        <f>-_xlfn.PERCENTILE.INC(V31:V551,1-'Q5-Q7 VaR'!$B$32)</f>
        <v>25362.364267010438</v>
      </c>
      <c r="W28" s="57">
        <f>-_xlfn.PERCENTILE.INC(W31:W551,1-'Q5-Q7 VaR'!$B$32)</f>
        <v>24272.146438683812</v>
      </c>
      <c r="X28" s="57">
        <f>-_xlfn.PERCENTILE.INC(X31:X551,1-'Q5-Q7 VaR'!$B$32)</f>
        <v>22750.440971936361</v>
      </c>
      <c r="Y28" s="57">
        <f>-_xlfn.PERCENTILE.INC(Y31:Y551,1-'Q5-Q7 VaR'!$B$32)</f>
        <v>21619.615364178815</v>
      </c>
      <c r="Z28" s="57">
        <f>-_xlfn.PERCENTILE.INC(Z31:Z551,1-'Q5-Q7 VaR'!$B$32)</f>
        <v>21125.461358636705</v>
      </c>
      <c r="AA28" s="57">
        <f>-_xlfn.PERCENTILE.INC(AA31:AA551,1-'Q5-Q7 VaR'!$B$32)</f>
        <v>21231.708386791739</v>
      </c>
      <c r="AB28" s="57">
        <f>-_xlfn.PERCENTILE.INC(AB31:AB551,1-'Q5-Q7 VaR'!$B$32)</f>
        <v>20548.725418491704</v>
      </c>
      <c r="AC28" s="57">
        <f>-_xlfn.PERCENTILE.INC(AC31:AC551,1-'Q5-Q7 VaR'!$B$32)</f>
        <v>20073.72371027722</v>
      </c>
      <c r="AD28" s="57">
        <f>-_xlfn.PERCENTILE.INC(AD31:AD551,1-'Q5-Q7 VaR'!$B$32)</f>
        <v>20303.296449302354</v>
      </c>
      <c r="AE28" s="57">
        <f>-_xlfn.PERCENTILE.INC(AE31:AE551,1-'Q5-Q7 VaR'!$B$32)</f>
        <v>20064.481311100852</v>
      </c>
      <c r="AF28" s="57">
        <f>-_xlfn.PERCENTILE.INC(AF31:AF551,1-'Q5-Q7 VaR'!$B$32)</f>
        <v>19772.674542178131</v>
      </c>
      <c r="AG28" s="57">
        <f>-_xlfn.PERCENTILE.INC(AG31:AG551,1-'Q5-Q7 VaR'!$B$32)</f>
        <v>19532.975020151523</v>
      </c>
      <c r="AH28" s="57">
        <f>-_xlfn.PERCENTILE.INC(AH31:AH551,1-'Q5-Q7 VaR'!$B$32)</f>
        <v>19751.074219627601</v>
      </c>
      <c r="AI28" s="57">
        <f>-_xlfn.PERCENTILE.INC(AI31:AI551,1-'Q5-Q7 VaR'!$B$32)</f>
        <v>20871.513367865125</v>
      </c>
      <c r="AJ28" s="57">
        <f>-_xlfn.PERCENTILE.INC(AJ31:AJ551,1-'Q5-Q7 VaR'!$B$32)</f>
        <v>22194.235472509798</v>
      </c>
      <c r="AK28" s="57">
        <f>-_xlfn.PERCENTILE.INC(AK31:AK551,1-'Q5-Q7 VaR'!$B$32)</f>
        <v>23555.121809417338</v>
      </c>
      <c r="AL28" s="57">
        <f>-_xlfn.PERCENTILE.INC(AL31:AL551,1-'Q5-Q7 VaR'!$B$32)</f>
        <v>24945.477071886384</v>
      </c>
      <c r="AM28" s="57">
        <f>-_xlfn.PERCENTILE.INC(AM31:AM551,1-'Q5-Q7 VaR'!$B$32)</f>
        <v>26526.165532776326</v>
      </c>
      <c r="AN28" s="57">
        <f>-_xlfn.PERCENTILE.INC(AN31:AN551,1-'Q5-Q7 VaR'!$B$32)</f>
        <v>28324.878796601522</v>
      </c>
      <c r="AO28" s="57">
        <f>-_xlfn.PERCENTILE.INC(AO31:AO551,1-'Q5-Q7 VaR'!$B$32)</f>
        <v>29760.18684239345</v>
      </c>
      <c r="AP28" s="57">
        <f>-_xlfn.PERCENTILE.INC(AP31:AP551,1-'Q5-Q7 VaR'!$B$32)</f>
        <v>31324.464170410418</v>
      </c>
      <c r="AQ28" s="57">
        <f>-_xlfn.PERCENTILE.INC(AQ31:AQ551,1-'Q5-Q7 VaR'!$B$32)</f>
        <v>32989.398196176408</v>
      </c>
      <c r="AR28" s="57">
        <f>-_xlfn.PERCENTILE.INC(AR31:AR551,1-'Q5-Q7 VaR'!$B$32)</f>
        <v>34654.332221942401</v>
      </c>
      <c r="AS28" s="57">
        <f>-_xlfn.PERCENTILE.INC(AS31:AS551,1-'Q5-Q7 VaR'!$B$32)</f>
        <v>36319.266247708394</v>
      </c>
      <c r="AT28" s="57">
        <f>-_xlfn.PERCENTILE.INC(AT31:AT551,1-'Q5-Q7 VaR'!$B$32)</f>
        <v>38177.861687665878</v>
      </c>
      <c r="AU28" s="57">
        <f>-_xlfn.PERCENTILE.INC(AU31:AU551,1-'Q5-Q7 VaR'!$B$32)</f>
        <v>39783.040262124494</v>
      </c>
      <c r="AV28" s="57">
        <f>-_xlfn.PERCENTILE.INC(AV31:AV551,1-'Q5-Q7 VaR'!$B$32)</f>
        <v>41410.990923349775</v>
      </c>
      <c r="AW28" s="57">
        <f>-_xlfn.PERCENTILE.INC(AW31:AW551,1-'Q5-Q7 VaR'!$B$32)</f>
        <v>43178.904065127543</v>
      </c>
      <c r="AX28" s="57">
        <f>-_xlfn.PERCENTILE.INC(AX31:AX551,1-'Q5-Q7 VaR'!$B$32)</f>
        <v>45254.270143332978</v>
      </c>
      <c r="AY28" s="57">
        <f>-_xlfn.PERCENTILE.INC(AY31:AY551,1-'Q5-Q7 VaR'!$B$32)</f>
        <v>47469.495060130204</v>
      </c>
      <c r="AZ28" s="57">
        <f>-_xlfn.PERCENTILE.INC(AZ31:AZ551,1-'Q5-Q7 VaR'!$B$32)</f>
        <v>49813.905658913012</v>
      </c>
      <c r="BA28" s="57">
        <f>-_xlfn.PERCENTILE.INC(BA31:BA551,1-'Q5-Q7 VaR'!$B$32)</f>
        <v>52158.316257695828</v>
      </c>
      <c r="BB28" s="57">
        <f>-_xlfn.PERCENTILE.INC(BB31:BB551,1-'Q5-Q7 VaR'!$B$32)</f>
        <v>54502.72685647865</v>
      </c>
      <c r="BC28" s="57">
        <f>-_xlfn.PERCENTILE.INC(BC31:BC551,1-'Q5-Q7 VaR'!$B$32)</f>
        <v>56852.103547578168</v>
      </c>
      <c r="BD28" s="57">
        <f>-_xlfn.PERCENTILE.INC(BD31:BD551,1-'Q5-Q7 VaR'!$B$32)</f>
        <v>59360.472040557041</v>
      </c>
      <c r="BE28" s="57">
        <f>-_xlfn.PERCENTILE.INC(BE31:BE551,1-'Q5-Q7 VaR'!$B$32)</f>
        <v>61585.570032333766</v>
      </c>
      <c r="BF28" s="57">
        <f>-_xlfn.PERCENTILE.INC(BF31:BF551,1-'Q5-Q7 VaR'!$B$32)</f>
        <v>63880.369251609889</v>
      </c>
      <c r="BG28" s="57">
        <f>-_xlfn.PERCENTILE.INC(BG31:BG551,1-'Q5-Q7 VaR'!$B$32)</f>
        <v>66224.779850392719</v>
      </c>
      <c r="BH28" s="57">
        <f>-_xlfn.PERCENTILE.INC(BH31:BH551,1-'Q5-Q7 VaR'!$B$32)</f>
        <v>68569.190449175527</v>
      </c>
      <c r="BI28" s="57">
        <f>-_xlfn.PERCENTILE.INC(BI31:BI551,1-'Q5-Q7 VaR'!$B$32)</f>
        <v>70913.601047958335</v>
      </c>
      <c r="BJ28" s="57">
        <f>-_xlfn.PERCENTILE.INC(BJ31:BJ551,1-'Q5-Q7 VaR'!$B$32)</f>
        <v>73258.011646741143</v>
      </c>
      <c r="BK28" s="57">
        <f>-_xlfn.PERCENTILE.INC(BK31:BK551,1-'Q5-Q7 VaR'!$B$32)</f>
        <v>75602.422245523965</v>
      </c>
      <c r="BL28" s="57">
        <f>-_xlfn.PERCENTILE.INC(BL31:BL551,1-'Q5-Q7 VaR'!$B$32)</f>
        <v>77946.832844306788</v>
      </c>
      <c r="BM28" s="57">
        <f>-_xlfn.PERCENTILE.INC(BM31:BM551,1-'Q5-Q7 VaR'!$B$32)</f>
        <v>80291.243443089596</v>
      </c>
      <c r="BN28" s="57">
        <f>-_xlfn.PERCENTILE.INC(BN31:BN551,1-'Q5-Q7 VaR'!$B$32)</f>
        <v>82635.654041872403</v>
      </c>
      <c r="BO28" s="57">
        <f>-_xlfn.PERCENTILE.INC(BO31:BO551,1-'Q5-Q7 VaR'!$B$32)</f>
        <v>84980.064640655211</v>
      </c>
      <c r="BP28" s="57">
        <f>-_xlfn.PERCENTILE.INC(BP31:BP551,1-'Q5-Q7 VaR'!$B$32)</f>
        <v>87324.475239438034</v>
      </c>
      <c r="BQ28" s="57">
        <f>-_xlfn.PERCENTILE.INC(BQ31:BQ551,1-'Q5-Q7 VaR'!$B$32)</f>
        <v>89668.885838220842</v>
      </c>
      <c r="BR28" s="57">
        <f>-_xlfn.PERCENTILE.INC(BR31:BR551,1-'Q5-Q7 VaR'!$B$32)</f>
        <v>92013.296437003664</v>
      </c>
      <c r="BS28" s="57">
        <f>-_xlfn.PERCENTILE.INC(BS31:BS551,1-'Q5-Q7 VaR'!$B$32)</f>
        <v>94357.707035786472</v>
      </c>
      <c r="BT28" s="57">
        <f>-_xlfn.PERCENTILE.INC(BT31:BT551,1-'Q5-Q7 VaR'!$B$32)</f>
        <v>96702.11763456928</v>
      </c>
      <c r="BU28" s="57">
        <f>-_xlfn.PERCENTILE.INC(BU31:BU551,1-'Q5-Q7 VaR'!$B$32)</f>
        <v>99046.528233352088</v>
      </c>
      <c r="BV28" s="57">
        <f>-_xlfn.PERCENTILE.INC(BV31:BV551,1-'Q5-Q7 VaR'!$B$32)</f>
        <v>101390.93883213493</v>
      </c>
      <c r="BW28" s="57">
        <f>-_xlfn.PERCENTILE.INC(BW31:BW551,1-'Q5-Q7 VaR'!$B$32)</f>
        <v>103735.34943091773</v>
      </c>
      <c r="BX28" s="57">
        <f>-_xlfn.PERCENTILE.INC(BX31:BX551,1-'Q5-Q7 VaR'!$B$32)</f>
        <v>106079.76002970054</v>
      </c>
      <c r="BY28" s="57">
        <f>-_xlfn.PERCENTILE.INC(BY31:BY551,1-'Q5-Q7 VaR'!$B$32)</f>
        <v>108424.17062848335</v>
      </c>
      <c r="BZ28" s="57">
        <f>-_xlfn.PERCENTILE.INC(BZ31:BZ551,1-'Q5-Q7 VaR'!$B$32)</f>
        <v>110768.58122726616</v>
      </c>
      <c r="CA28" s="57">
        <f>-_xlfn.PERCENTILE.INC(CA31:CA551,1-'Q5-Q7 VaR'!$B$32)</f>
        <v>113112.99182604898</v>
      </c>
      <c r="CB28" s="57">
        <f>-_xlfn.PERCENTILE.INC(CB31:CB551,1-'Q5-Q7 VaR'!$B$32)</f>
        <v>115457.40242483179</v>
      </c>
      <c r="CC28" s="57">
        <f>-_xlfn.PERCENTILE.INC(CC31:CC551,1-'Q5-Q7 VaR'!$B$32)</f>
        <v>117801.81302361461</v>
      </c>
      <c r="CD28" s="57">
        <f>-_xlfn.PERCENTILE.INC(CD31:CD551,1-'Q5-Q7 VaR'!$B$32)</f>
        <v>120146.22362239742</v>
      </c>
      <c r="CE28" s="57">
        <f>-_xlfn.PERCENTILE.INC(CE31:CE551,1-'Q5-Q7 VaR'!$B$32)</f>
        <v>122490.63422118023</v>
      </c>
      <c r="CF28" s="57">
        <f>-_xlfn.PERCENTILE.INC(CF31:CF551,1-'Q5-Q7 VaR'!$B$32)</f>
        <v>124835.04481996306</v>
      </c>
      <c r="CG28" s="57">
        <f>-_xlfn.PERCENTILE.INC(CG31:CG551,1-'Q5-Q7 VaR'!$B$32)</f>
        <v>20106.048932131129</v>
      </c>
      <c r="CH28" s="57">
        <f>-_xlfn.PERCENTILE.INC(CH31:CH551,1-'Q5-Q7 VaR'!$B$32)</f>
        <v>19945.25433827077</v>
      </c>
    </row>
    <row r="30" spans="1:86" ht="32">
      <c r="A30" s="21" t="s">
        <v>61</v>
      </c>
      <c r="B30" s="22" t="s">
        <v>115</v>
      </c>
      <c r="C30" s="22" t="s">
        <v>193</v>
      </c>
      <c r="D30" s="22" t="s">
        <v>194</v>
      </c>
    </row>
    <row r="31" spans="1:86">
      <c r="A31" s="58">
        <f>'Q5-Q7 VaR'!G5</f>
        <v>45567</v>
      </c>
      <c r="B31" s="45">
        <f>'Q5-Q7 VaR'!L5</f>
        <v>-10418.291115872602</v>
      </c>
      <c r="C31" s="45">
        <f>1000000*'Q5-Q7 VaR'!K5/100</f>
        <v>-3755.8363843296083</v>
      </c>
      <c r="D31" s="45">
        <f t="shared" ref="D31:M40" si="3">$B31+D$26*$C31</f>
        <v>27140.072727423485</v>
      </c>
      <c r="E31" s="45">
        <f t="shared" si="3"/>
        <v>26201.113631341079</v>
      </c>
      <c r="F31" s="45">
        <f t="shared" si="3"/>
        <v>25262.15453525868</v>
      </c>
      <c r="G31" s="45">
        <f t="shared" si="3"/>
        <v>24323.195439176274</v>
      </c>
      <c r="H31" s="45">
        <f t="shared" si="3"/>
        <v>23384.236343093875</v>
      </c>
      <c r="I31" s="45">
        <f t="shared" si="3"/>
        <v>22445.277247011469</v>
      </c>
      <c r="J31" s="45">
        <f t="shared" si="3"/>
        <v>21506.31815092907</v>
      </c>
      <c r="K31" s="45">
        <f t="shared" si="3"/>
        <v>20567.359054846667</v>
      </c>
      <c r="L31" s="45">
        <f t="shared" si="3"/>
        <v>19628.399958764265</v>
      </c>
      <c r="M31" s="45">
        <f t="shared" si="3"/>
        <v>18689.440862681862</v>
      </c>
      <c r="N31" s="45">
        <f t="shared" ref="N31:W40" si="4">$B31+N$26*$C31</f>
        <v>17750.48176659946</v>
      </c>
      <c r="O31" s="45">
        <f t="shared" si="4"/>
        <v>16811.522670517057</v>
      </c>
      <c r="P31" s="45">
        <f t="shared" si="4"/>
        <v>15872.563574434655</v>
      </c>
      <c r="Q31" s="45">
        <f t="shared" si="4"/>
        <v>14933.604478352256</v>
      </c>
      <c r="R31" s="45">
        <f t="shared" si="4"/>
        <v>13994.645382269853</v>
      </c>
      <c r="S31" s="45">
        <f t="shared" si="4"/>
        <v>13055.686286187451</v>
      </c>
      <c r="T31" s="45">
        <f t="shared" si="4"/>
        <v>12116.727190105048</v>
      </c>
      <c r="U31" s="45">
        <f t="shared" si="4"/>
        <v>11177.768094022646</v>
      </c>
      <c r="V31" s="45">
        <f t="shared" si="4"/>
        <v>10238.808997940243</v>
      </c>
      <c r="W31" s="45">
        <f t="shared" si="4"/>
        <v>9299.8499018578405</v>
      </c>
      <c r="X31" s="45">
        <f t="shared" ref="X31:AG40" si="5">$B31+X$26*$C31</f>
        <v>8360.8908057754415</v>
      </c>
      <c r="Y31" s="45">
        <f t="shared" si="5"/>
        <v>7421.931709693039</v>
      </c>
      <c r="Z31" s="45">
        <f t="shared" si="5"/>
        <v>6482.9726136106365</v>
      </c>
      <c r="AA31" s="45">
        <f t="shared" si="5"/>
        <v>5544.0135175282339</v>
      </c>
      <c r="AB31" s="45">
        <f t="shared" si="5"/>
        <v>4605.0544214458314</v>
      </c>
      <c r="AC31" s="45">
        <f t="shared" si="5"/>
        <v>3666.0953253634289</v>
      </c>
      <c r="AD31" s="45">
        <f t="shared" si="5"/>
        <v>2727.1362292810263</v>
      </c>
      <c r="AE31" s="45">
        <f t="shared" si="5"/>
        <v>1788.1771331986256</v>
      </c>
      <c r="AF31" s="45">
        <f t="shared" si="5"/>
        <v>849.21803711622306</v>
      </c>
      <c r="AG31" s="45">
        <f t="shared" si="5"/>
        <v>-89.74105896617948</v>
      </c>
      <c r="AH31" s="45">
        <f t="shared" ref="AH31:AQ40" si="6">$B31+AH$26*$C31</f>
        <v>-1028.7001550485802</v>
      </c>
      <c r="AI31" s="45">
        <f t="shared" si="6"/>
        <v>-1967.6592511309827</v>
      </c>
      <c r="AJ31" s="45">
        <f t="shared" si="6"/>
        <v>-2906.6183472133853</v>
      </c>
      <c r="AK31" s="45">
        <f t="shared" si="6"/>
        <v>-3845.5774432957878</v>
      </c>
      <c r="AL31" s="45">
        <f t="shared" si="6"/>
        <v>-4784.5365393781894</v>
      </c>
      <c r="AM31" s="45">
        <f t="shared" si="6"/>
        <v>-5723.4956354605911</v>
      </c>
      <c r="AN31" s="45">
        <f t="shared" si="6"/>
        <v>-6662.4547315429936</v>
      </c>
      <c r="AO31" s="45">
        <f t="shared" si="6"/>
        <v>-7601.4138276253962</v>
      </c>
      <c r="AP31" s="45">
        <f t="shared" si="6"/>
        <v>-8540.3729237077969</v>
      </c>
      <c r="AQ31" s="45">
        <f t="shared" si="6"/>
        <v>-9479.3320197901994</v>
      </c>
      <c r="AR31" s="45">
        <f t="shared" ref="AR31:BA40" si="7">$B31+AR$26*$C31</f>
        <v>-10418.291115872602</v>
      </c>
      <c r="AS31" s="45">
        <f t="shared" si="7"/>
        <v>-11357.250211955004</v>
      </c>
      <c r="AT31" s="45">
        <f t="shared" si="7"/>
        <v>-12296.209308037407</v>
      </c>
      <c r="AU31" s="45">
        <f t="shared" si="7"/>
        <v>-13235.168404119808</v>
      </c>
      <c r="AV31" s="45">
        <f t="shared" si="7"/>
        <v>-14174.12750020221</v>
      </c>
      <c r="AW31" s="45">
        <f t="shared" si="7"/>
        <v>-15113.086596284613</v>
      </c>
      <c r="AX31" s="45">
        <f t="shared" si="7"/>
        <v>-16052.045692367014</v>
      </c>
      <c r="AY31" s="45">
        <f t="shared" si="7"/>
        <v>-16991.004788449416</v>
      </c>
      <c r="AZ31" s="45">
        <f t="shared" si="7"/>
        <v>-17929.963884531819</v>
      </c>
      <c r="BA31" s="45">
        <f t="shared" si="7"/>
        <v>-18868.922980614221</v>
      </c>
      <c r="BB31" s="45">
        <f t="shared" ref="BB31:BK40" si="8">$B31+BB$26*$C31</f>
        <v>-19807.882076696624</v>
      </c>
      <c r="BC31" s="45">
        <f t="shared" si="8"/>
        <v>-20746.841172779023</v>
      </c>
      <c r="BD31" s="45">
        <f t="shared" si="8"/>
        <v>-21685.800268861429</v>
      </c>
      <c r="BE31" s="45">
        <f t="shared" si="8"/>
        <v>-22624.759364943828</v>
      </c>
      <c r="BF31" s="45">
        <f t="shared" si="8"/>
        <v>-23563.71846102623</v>
      </c>
      <c r="BG31" s="45">
        <f t="shared" si="8"/>
        <v>-24502.677557108633</v>
      </c>
      <c r="BH31" s="45">
        <f t="shared" si="8"/>
        <v>-25441.636653191035</v>
      </c>
      <c r="BI31" s="45">
        <f t="shared" si="8"/>
        <v>-26380.595749273438</v>
      </c>
      <c r="BJ31" s="45">
        <f t="shared" si="8"/>
        <v>-27319.55484535584</v>
      </c>
      <c r="BK31" s="45">
        <f t="shared" si="8"/>
        <v>-28258.513941438243</v>
      </c>
      <c r="BL31" s="45">
        <f t="shared" ref="BL31:BU40" si="9">$B31+BL$26*$C31</f>
        <v>-29197.473037520645</v>
      </c>
      <c r="BM31" s="45">
        <f t="shared" si="9"/>
        <v>-30136.432133603044</v>
      </c>
      <c r="BN31" s="45">
        <f t="shared" si="9"/>
        <v>-31075.391229685447</v>
      </c>
      <c r="BO31" s="45">
        <f t="shared" si="9"/>
        <v>-32014.350325767849</v>
      </c>
      <c r="BP31" s="45">
        <f t="shared" si="9"/>
        <v>-32953.309421850252</v>
      </c>
      <c r="BQ31" s="45">
        <f t="shared" si="9"/>
        <v>-33892.268517932651</v>
      </c>
      <c r="BR31" s="45">
        <f t="shared" si="9"/>
        <v>-34831.227614015057</v>
      </c>
      <c r="BS31" s="45">
        <f t="shared" si="9"/>
        <v>-35770.186710097463</v>
      </c>
      <c r="BT31" s="45">
        <f t="shared" si="9"/>
        <v>-36709.145806179862</v>
      </c>
      <c r="BU31" s="45">
        <f t="shared" si="9"/>
        <v>-37648.104902262261</v>
      </c>
      <c r="BV31" s="45">
        <f t="shared" ref="BV31:CH40" si="10">$B31+BV$26*$C31</f>
        <v>-38587.06399834466</v>
      </c>
      <c r="BW31" s="45">
        <f t="shared" si="10"/>
        <v>-39526.023094427066</v>
      </c>
      <c r="BX31" s="45">
        <f t="shared" si="10"/>
        <v>-40464.982190509472</v>
      </c>
      <c r="BY31" s="45">
        <f t="shared" si="10"/>
        <v>-41403.941286591871</v>
      </c>
      <c r="BZ31" s="45">
        <f t="shared" si="10"/>
        <v>-42342.90038267427</v>
      </c>
      <c r="CA31" s="45">
        <f t="shared" si="10"/>
        <v>-43281.859478756669</v>
      </c>
      <c r="CB31" s="45">
        <f t="shared" si="10"/>
        <v>-44220.818574839082</v>
      </c>
      <c r="CC31" s="45">
        <f t="shared" si="10"/>
        <v>-45159.777670921481</v>
      </c>
      <c r="CD31" s="45">
        <f t="shared" si="10"/>
        <v>-46098.73676700388</v>
      </c>
      <c r="CE31" s="45">
        <f t="shared" si="10"/>
        <v>-47037.695863086279</v>
      </c>
      <c r="CF31" s="45">
        <f t="shared" si="10"/>
        <v>-47976.654959168693</v>
      </c>
      <c r="CG31" s="45">
        <f t="shared" si="10"/>
        <v>3914.1270562440404</v>
      </c>
      <c r="CH31" s="45">
        <f t="shared" si="10"/>
        <v>1404.535413541249</v>
      </c>
    </row>
    <row r="32" spans="1:86">
      <c r="A32" s="58">
        <f>'Q5-Q7 VaR'!G6</f>
        <v>45568</v>
      </c>
      <c r="B32" s="45">
        <f>'Q5-Q7 VaR'!L6</f>
        <v>-17733.737939297673</v>
      </c>
      <c r="C32" s="45">
        <f>1000000*'Q5-Q7 VaR'!K6/100</f>
        <v>-4710.332791316484</v>
      </c>
      <c r="D32" s="45">
        <f t="shared" si="3"/>
        <v>29369.589973867165</v>
      </c>
      <c r="E32" s="45">
        <f t="shared" si="3"/>
        <v>28192.006776038048</v>
      </c>
      <c r="F32" s="45">
        <f t="shared" si="3"/>
        <v>27014.423578208924</v>
      </c>
      <c r="G32" s="45">
        <f t="shared" si="3"/>
        <v>25836.840380379806</v>
      </c>
      <c r="H32" s="45">
        <f t="shared" si="3"/>
        <v>24659.257182550682</v>
      </c>
      <c r="I32" s="45">
        <f t="shared" si="3"/>
        <v>23481.673984721565</v>
      </c>
      <c r="J32" s="45">
        <f t="shared" si="3"/>
        <v>22304.090786892441</v>
      </c>
      <c r="K32" s="45">
        <f t="shared" si="3"/>
        <v>21126.507589063323</v>
      </c>
      <c r="L32" s="45">
        <f t="shared" si="3"/>
        <v>19948.924391234199</v>
      </c>
      <c r="M32" s="45">
        <f t="shared" si="3"/>
        <v>18771.341193405075</v>
      </c>
      <c r="N32" s="45">
        <f t="shared" si="4"/>
        <v>17593.757995575957</v>
      </c>
      <c r="O32" s="45">
        <f t="shared" si="4"/>
        <v>16416.174797746833</v>
      </c>
      <c r="P32" s="45">
        <f t="shared" si="4"/>
        <v>15238.591599917716</v>
      </c>
      <c r="Q32" s="45">
        <f t="shared" si="4"/>
        <v>14061.008402088595</v>
      </c>
      <c r="R32" s="45">
        <f t="shared" si="4"/>
        <v>12883.425204259474</v>
      </c>
      <c r="S32" s="45">
        <f t="shared" si="4"/>
        <v>11705.842006430354</v>
      </c>
      <c r="T32" s="45">
        <f t="shared" si="4"/>
        <v>10528.258808601233</v>
      </c>
      <c r="U32" s="45">
        <f t="shared" si="4"/>
        <v>9350.6756107721085</v>
      </c>
      <c r="V32" s="45">
        <f t="shared" si="4"/>
        <v>8173.0924129429877</v>
      </c>
      <c r="W32" s="45">
        <f t="shared" si="4"/>
        <v>6995.509215113867</v>
      </c>
      <c r="X32" s="45">
        <f t="shared" si="5"/>
        <v>5817.9260172847462</v>
      </c>
      <c r="Y32" s="45">
        <f t="shared" si="5"/>
        <v>4640.3428194556254</v>
      </c>
      <c r="Z32" s="45">
        <f t="shared" si="5"/>
        <v>3462.7596216265047</v>
      </c>
      <c r="AA32" s="45">
        <f t="shared" si="5"/>
        <v>2285.1764237973839</v>
      </c>
      <c r="AB32" s="45">
        <f t="shared" si="5"/>
        <v>1107.5932259682631</v>
      </c>
      <c r="AC32" s="45">
        <f t="shared" si="5"/>
        <v>-69.989971860857622</v>
      </c>
      <c r="AD32" s="45">
        <f t="shared" si="5"/>
        <v>-1247.5731696899784</v>
      </c>
      <c r="AE32" s="45">
        <f t="shared" si="5"/>
        <v>-2425.1563675190991</v>
      </c>
      <c r="AF32" s="45">
        <f t="shared" si="5"/>
        <v>-3602.7395653482199</v>
      </c>
      <c r="AG32" s="45">
        <f t="shared" si="5"/>
        <v>-4780.3227631773425</v>
      </c>
      <c r="AH32" s="45">
        <f t="shared" si="6"/>
        <v>-5957.9059610064633</v>
      </c>
      <c r="AI32" s="45">
        <f t="shared" si="6"/>
        <v>-7135.489158835584</v>
      </c>
      <c r="AJ32" s="45">
        <f t="shared" si="6"/>
        <v>-8313.0723566647048</v>
      </c>
      <c r="AK32" s="45">
        <f t="shared" si="6"/>
        <v>-9490.6555544938255</v>
      </c>
      <c r="AL32" s="45">
        <f t="shared" si="6"/>
        <v>-10668.238752322946</v>
      </c>
      <c r="AM32" s="45">
        <f t="shared" si="6"/>
        <v>-11845.821950152069</v>
      </c>
      <c r="AN32" s="45">
        <f t="shared" si="6"/>
        <v>-13023.40514798119</v>
      </c>
      <c r="AO32" s="45">
        <f t="shared" si="6"/>
        <v>-14200.98834581031</v>
      </c>
      <c r="AP32" s="45">
        <f t="shared" si="6"/>
        <v>-15378.571543639431</v>
      </c>
      <c r="AQ32" s="45">
        <f t="shared" si="6"/>
        <v>-16556.154741468552</v>
      </c>
      <c r="AR32" s="45">
        <f t="shared" si="7"/>
        <v>-17733.737939297673</v>
      </c>
      <c r="AS32" s="45">
        <f t="shared" si="7"/>
        <v>-18911.321137126793</v>
      </c>
      <c r="AT32" s="45">
        <f t="shared" si="7"/>
        <v>-20088.904334955914</v>
      </c>
      <c r="AU32" s="45">
        <f t="shared" si="7"/>
        <v>-21266.487532785035</v>
      </c>
      <c r="AV32" s="45">
        <f t="shared" si="7"/>
        <v>-22444.070730614156</v>
      </c>
      <c r="AW32" s="45">
        <f t="shared" si="7"/>
        <v>-23621.653928443277</v>
      </c>
      <c r="AX32" s="45">
        <f t="shared" si="7"/>
        <v>-24799.237126272397</v>
      </c>
      <c r="AY32" s="45">
        <f t="shared" si="7"/>
        <v>-25976.820324101522</v>
      </c>
      <c r="AZ32" s="45">
        <f t="shared" si="7"/>
        <v>-27154.403521930639</v>
      </c>
      <c r="BA32" s="45">
        <f t="shared" si="7"/>
        <v>-28331.986719759763</v>
      </c>
      <c r="BB32" s="45">
        <f t="shared" si="8"/>
        <v>-29509.56991758888</v>
      </c>
      <c r="BC32" s="45">
        <f t="shared" si="8"/>
        <v>-30687.153115418005</v>
      </c>
      <c r="BD32" s="45">
        <f t="shared" si="8"/>
        <v>-31864.736313247126</v>
      </c>
      <c r="BE32" s="45">
        <f t="shared" si="8"/>
        <v>-33042.319511076246</v>
      </c>
      <c r="BF32" s="45">
        <f t="shared" si="8"/>
        <v>-34219.902708905371</v>
      </c>
      <c r="BG32" s="45">
        <f t="shared" si="8"/>
        <v>-35397.485906734488</v>
      </c>
      <c r="BH32" s="45">
        <f t="shared" si="8"/>
        <v>-36575.069104563605</v>
      </c>
      <c r="BI32" s="45">
        <f t="shared" si="8"/>
        <v>-37752.652302392729</v>
      </c>
      <c r="BJ32" s="45">
        <f t="shared" si="8"/>
        <v>-38930.235500221854</v>
      </c>
      <c r="BK32" s="45">
        <f t="shared" si="8"/>
        <v>-40107.818698050971</v>
      </c>
      <c r="BL32" s="45">
        <f t="shared" si="9"/>
        <v>-41285.401895880088</v>
      </c>
      <c r="BM32" s="45">
        <f t="shared" si="9"/>
        <v>-42462.985093709212</v>
      </c>
      <c r="BN32" s="45">
        <f t="shared" si="9"/>
        <v>-43640.568291538337</v>
      </c>
      <c r="BO32" s="45">
        <f t="shared" si="9"/>
        <v>-44818.151489367454</v>
      </c>
      <c r="BP32" s="45">
        <f t="shared" si="9"/>
        <v>-45995.734687196578</v>
      </c>
      <c r="BQ32" s="45">
        <f t="shared" si="9"/>
        <v>-47173.317885025695</v>
      </c>
      <c r="BR32" s="45">
        <f t="shared" si="9"/>
        <v>-48350.90108285482</v>
      </c>
      <c r="BS32" s="45">
        <f t="shared" si="9"/>
        <v>-49528.484280683944</v>
      </c>
      <c r="BT32" s="45">
        <f t="shared" si="9"/>
        <v>-50706.067478513061</v>
      </c>
      <c r="BU32" s="45">
        <f t="shared" si="9"/>
        <v>-51883.650676342178</v>
      </c>
      <c r="BV32" s="45">
        <f t="shared" si="10"/>
        <v>-53061.233874171303</v>
      </c>
      <c r="BW32" s="45">
        <f t="shared" si="10"/>
        <v>-54238.81707200042</v>
      </c>
      <c r="BX32" s="45">
        <f t="shared" si="10"/>
        <v>-55416.400269829544</v>
      </c>
      <c r="BY32" s="45">
        <f t="shared" si="10"/>
        <v>-56593.983467658669</v>
      </c>
      <c r="BZ32" s="45">
        <f t="shared" si="10"/>
        <v>-57771.566665487786</v>
      </c>
      <c r="CA32" s="45">
        <f t="shared" si="10"/>
        <v>-58949.14986331691</v>
      </c>
      <c r="CB32" s="45">
        <f t="shared" si="10"/>
        <v>-60126.733061146027</v>
      </c>
      <c r="CC32" s="45">
        <f t="shared" si="10"/>
        <v>-61304.316258975152</v>
      </c>
      <c r="CD32" s="45">
        <f t="shared" si="10"/>
        <v>-62481.899456804269</v>
      </c>
      <c r="CE32" s="45">
        <f t="shared" si="10"/>
        <v>-63659.482654633393</v>
      </c>
      <c r="CF32" s="45">
        <f t="shared" si="10"/>
        <v>-64837.065852462511</v>
      </c>
      <c r="CG32" s="45">
        <f t="shared" si="10"/>
        <v>241.07576042941218</v>
      </c>
      <c r="CH32" s="45">
        <f t="shared" si="10"/>
        <v>-2906.2955832098633</v>
      </c>
    </row>
    <row r="33" spans="1:86">
      <c r="A33" s="58">
        <f>'Q5-Q7 VaR'!G7</f>
        <v>45569</v>
      </c>
      <c r="B33" s="45">
        <f>'Q5-Q7 VaR'!L7</f>
        <v>-61250.605398634478</v>
      </c>
      <c r="C33" s="45">
        <f>1000000*'Q5-Q7 VaR'!K7/100</f>
        <v>-8881.6513275548295</v>
      </c>
      <c r="D33" s="45">
        <f t="shared" si="3"/>
        <v>27565.907876913814</v>
      </c>
      <c r="E33" s="45">
        <f t="shared" si="3"/>
        <v>25345.495045025105</v>
      </c>
      <c r="F33" s="45">
        <f t="shared" si="3"/>
        <v>23125.082213136397</v>
      </c>
      <c r="G33" s="45">
        <f t="shared" si="3"/>
        <v>20904.669381247702</v>
      </c>
      <c r="H33" s="45">
        <f t="shared" si="3"/>
        <v>18684.256549358994</v>
      </c>
      <c r="I33" s="45">
        <f t="shared" si="3"/>
        <v>16463.843717470285</v>
      </c>
      <c r="J33" s="45">
        <f t="shared" si="3"/>
        <v>14243.430885581576</v>
      </c>
      <c r="K33" s="45">
        <f t="shared" si="3"/>
        <v>12023.018053692867</v>
      </c>
      <c r="L33" s="45">
        <f t="shared" si="3"/>
        <v>9802.6052218041586</v>
      </c>
      <c r="M33" s="45">
        <f t="shared" si="3"/>
        <v>7582.1923899154499</v>
      </c>
      <c r="N33" s="45">
        <f t="shared" si="4"/>
        <v>5361.7795580267411</v>
      </c>
      <c r="O33" s="45">
        <f t="shared" si="4"/>
        <v>3141.3667261380397</v>
      </c>
      <c r="P33" s="45">
        <f t="shared" si="4"/>
        <v>920.95389424933092</v>
      </c>
      <c r="Q33" s="45">
        <f t="shared" si="4"/>
        <v>-1299.4589376393778</v>
      </c>
      <c r="R33" s="45">
        <f t="shared" si="4"/>
        <v>-3519.8717695280866</v>
      </c>
      <c r="S33" s="45">
        <f t="shared" si="4"/>
        <v>-5740.2846014167953</v>
      </c>
      <c r="T33" s="45">
        <f t="shared" si="4"/>
        <v>-7960.6974333054968</v>
      </c>
      <c r="U33" s="45">
        <f t="shared" si="4"/>
        <v>-10181.110265194206</v>
      </c>
      <c r="V33" s="45">
        <f t="shared" si="4"/>
        <v>-12401.523097082914</v>
      </c>
      <c r="W33" s="45">
        <f t="shared" si="4"/>
        <v>-14621.935928971623</v>
      </c>
      <c r="X33" s="45">
        <f t="shared" si="5"/>
        <v>-16842.348760860332</v>
      </c>
      <c r="Y33" s="45">
        <f t="shared" si="5"/>
        <v>-19062.761592749041</v>
      </c>
      <c r="Z33" s="45">
        <f t="shared" si="5"/>
        <v>-21283.174424637742</v>
      </c>
      <c r="AA33" s="45">
        <f t="shared" si="5"/>
        <v>-23503.587256526451</v>
      </c>
      <c r="AB33" s="45">
        <f t="shared" si="5"/>
        <v>-25724.00008841516</v>
      </c>
      <c r="AC33" s="45">
        <f t="shared" si="5"/>
        <v>-27944.412920303868</v>
      </c>
      <c r="AD33" s="45">
        <f t="shared" si="5"/>
        <v>-30164.825752192573</v>
      </c>
      <c r="AE33" s="45">
        <f t="shared" si="5"/>
        <v>-32385.238584081282</v>
      </c>
      <c r="AF33" s="45">
        <f t="shared" si="5"/>
        <v>-34605.651415969987</v>
      </c>
      <c r="AG33" s="45">
        <f t="shared" si="5"/>
        <v>-36826.064247858696</v>
      </c>
      <c r="AH33" s="45">
        <f t="shared" si="6"/>
        <v>-39046.477079747405</v>
      </c>
      <c r="AI33" s="45">
        <f t="shared" si="6"/>
        <v>-41266.889911636114</v>
      </c>
      <c r="AJ33" s="45">
        <f t="shared" si="6"/>
        <v>-43487.302743524822</v>
      </c>
      <c r="AK33" s="45">
        <f t="shared" si="6"/>
        <v>-45707.715575413524</v>
      </c>
      <c r="AL33" s="45">
        <f t="shared" si="6"/>
        <v>-47928.128407302233</v>
      </c>
      <c r="AM33" s="45">
        <f t="shared" si="6"/>
        <v>-50148.541239190941</v>
      </c>
      <c r="AN33" s="45">
        <f t="shared" si="6"/>
        <v>-52368.95407107965</v>
      </c>
      <c r="AO33" s="45">
        <f t="shared" si="6"/>
        <v>-54589.366902968351</v>
      </c>
      <c r="AP33" s="45">
        <f t="shared" si="6"/>
        <v>-56809.77973485706</v>
      </c>
      <c r="AQ33" s="45">
        <f t="shared" si="6"/>
        <v>-59030.192566745769</v>
      </c>
      <c r="AR33" s="45">
        <f t="shared" si="7"/>
        <v>-61250.605398634478</v>
      </c>
      <c r="AS33" s="45">
        <f t="shared" si="7"/>
        <v>-63471.018230523187</v>
      </c>
      <c r="AT33" s="45">
        <f t="shared" si="7"/>
        <v>-65691.431062411895</v>
      </c>
      <c r="AU33" s="45">
        <f t="shared" si="7"/>
        <v>-67911.843894300604</v>
      </c>
      <c r="AV33" s="45">
        <f t="shared" si="7"/>
        <v>-70132.256726189313</v>
      </c>
      <c r="AW33" s="45">
        <f t="shared" si="7"/>
        <v>-72352.669558078022</v>
      </c>
      <c r="AX33" s="45">
        <f t="shared" si="7"/>
        <v>-74573.08238996673</v>
      </c>
      <c r="AY33" s="45">
        <f t="shared" si="7"/>
        <v>-76793.495221855424</v>
      </c>
      <c r="AZ33" s="45">
        <f t="shared" si="7"/>
        <v>-79013.908053744133</v>
      </c>
      <c r="BA33" s="45">
        <f t="shared" si="7"/>
        <v>-81234.320885632842</v>
      </c>
      <c r="BB33" s="45">
        <f t="shared" si="8"/>
        <v>-83454.733717521551</v>
      </c>
      <c r="BC33" s="45">
        <f t="shared" si="8"/>
        <v>-85675.146549410259</v>
      </c>
      <c r="BD33" s="45">
        <f t="shared" si="8"/>
        <v>-87895.559381298968</v>
      </c>
      <c r="BE33" s="45">
        <f t="shared" si="8"/>
        <v>-90115.972213187677</v>
      </c>
      <c r="BF33" s="45">
        <f t="shared" si="8"/>
        <v>-92336.385045076386</v>
      </c>
      <c r="BG33" s="45">
        <f t="shared" si="8"/>
        <v>-94556.79787696508</v>
      </c>
      <c r="BH33" s="45">
        <f t="shared" si="8"/>
        <v>-96777.210708853789</v>
      </c>
      <c r="BI33" s="45">
        <f t="shared" si="8"/>
        <v>-98997.623540742497</v>
      </c>
      <c r="BJ33" s="45">
        <f t="shared" si="8"/>
        <v>-101218.03637263121</v>
      </c>
      <c r="BK33" s="45">
        <f t="shared" si="8"/>
        <v>-103438.44920451991</v>
      </c>
      <c r="BL33" s="45">
        <f t="shared" si="9"/>
        <v>-105658.86203640862</v>
      </c>
      <c r="BM33" s="45">
        <f t="shared" si="9"/>
        <v>-107879.27486829733</v>
      </c>
      <c r="BN33" s="45">
        <f t="shared" si="9"/>
        <v>-110099.68770018604</v>
      </c>
      <c r="BO33" s="45">
        <f t="shared" si="9"/>
        <v>-112320.10053207475</v>
      </c>
      <c r="BP33" s="45">
        <f t="shared" si="9"/>
        <v>-114540.51336396346</v>
      </c>
      <c r="BQ33" s="45">
        <f t="shared" si="9"/>
        <v>-116760.92619585217</v>
      </c>
      <c r="BR33" s="45">
        <f t="shared" si="9"/>
        <v>-118981.33902774088</v>
      </c>
      <c r="BS33" s="45">
        <f t="shared" si="9"/>
        <v>-121201.75185962958</v>
      </c>
      <c r="BT33" s="45">
        <f t="shared" si="9"/>
        <v>-123422.16469151829</v>
      </c>
      <c r="BU33" s="45">
        <f t="shared" si="9"/>
        <v>-125642.577523407</v>
      </c>
      <c r="BV33" s="45">
        <f t="shared" si="10"/>
        <v>-127862.9903552957</v>
      </c>
      <c r="BW33" s="45">
        <f t="shared" si="10"/>
        <v>-130083.40318718441</v>
      </c>
      <c r="BX33" s="45">
        <f t="shared" si="10"/>
        <v>-132303.81601907313</v>
      </c>
      <c r="BY33" s="45">
        <f t="shared" si="10"/>
        <v>-134524.22885096184</v>
      </c>
      <c r="BZ33" s="45">
        <f t="shared" si="10"/>
        <v>-136744.64168285055</v>
      </c>
      <c r="CA33" s="45">
        <f t="shared" si="10"/>
        <v>-138965.05451473925</v>
      </c>
      <c r="CB33" s="45">
        <f t="shared" si="10"/>
        <v>-141185.46734662796</v>
      </c>
      <c r="CC33" s="45">
        <f t="shared" si="10"/>
        <v>-143405.88017851667</v>
      </c>
      <c r="CD33" s="45">
        <f t="shared" si="10"/>
        <v>-145626.29301040535</v>
      </c>
      <c r="CE33" s="45">
        <f t="shared" si="10"/>
        <v>-147846.70584229406</v>
      </c>
      <c r="CF33" s="45">
        <f t="shared" si="10"/>
        <v>-150067.11867418277</v>
      </c>
      <c r="CG33" s="45">
        <f t="shared" si="10"/>
        <v>-27357.877425562205</v>
      </c>
      <c r="CH33" s="45">
        <f t="shared" si="10"/>
        <v>-33292.459144305059</v>
      </c>
    </row>
    <row r="34" spans="1:86">
      <c r="A34" s="58">
        <f>'Q5-Q7 VaR'!G8</f>
        <v>45572</v>
      </c>
      <c r="B34" s="45">
        <f>'Q5-Q7 VaR'!L8</f>
        <v>-20264.947512552015</v>
      </c>
      <c r="C34" s="45">
        <f>1000000*'Q5-Q7 VaR'!K8/100</f>
        <v>-4343.3569449640418</v>
      </c>
      <c r="D34" s="45">
        <f t="shared" si="3"/>
        <v>23168.621937088403</v>
      </c>
      <c r="E34" s="45">
        <f t="shared" si="3"/>
        <v>22082.782700847394</v>
      </c>
      <c r="F34" s="45">
        <f t="shared" si="3"/>
        <v>20996.943464606386</v>
      </c>
      <c r="G34" s="45">
        <f t="shared" si="3"/>
        <v>19911.10422836537</v>
      </c>
      <c r="H34" s="45">
        <f t="shared" si="3"/>
        <v>18825.264992124361</v>
      </c>
      <c r="I34" s="45">
        <f t="shared" si="3"/>
        <v>17739.425755883352</v>
      </c>
      <c r="J34" s="45">
        <f t="shared" si="3"/>
        <v>16653.586519642336</v>
      </c>
      <c r="K34" s="45">
        <f t="shared" si="3"/>
        <v>15567.747283401328</v>
      </c>
      <c r="L34" s="45">
        <f t="shared" si="3"/>
        <v>14481.908047160319</v>
      </c>
      <c r="M34" s="45">
        <f t="shared" si="3"/>
        <v>13396.068810919311</v>
      </c>
      <c r="N34" s="45">
        <f t="shared" si="4"/>
        <v>12310.229574678298</v>
      </c>
      <c r="O34" s="45">
        <f t="shared" si="4"/>
        <v>11224.390338437286</v>
      </c>
      <c r="P34" s="45">
        <f t="shared" si="4"/>
        <v>10138.551102196277</v>
      </c>
      <c r="Q34" s="45">
        <f t="shared" si="4"/>
        <v>9052.7118659552689</v>
      </c>
      <c r="R34" s="45">
        <f t="shared" si="4"/>
        <v>7966.8726297142566</v>
      </c>
      <c r="S34" s="45">
        <f t="shared" si="4"/>
        <v>6881.0333934732444</v>
      </c>
      <c r="T34" s="45">
        <f t="shared" si="4"/>
        <v>5795.1941572322357</v>
      </c>
      <c r="U34" s="45">
        <f t="shared" si="4"/>
        <v>4709.3549209912271</v>
      </c>
      <c r="V34" s="45">
        <f t="shared" si="4"/>
        <v>3623.5156847502149</v>
      </c>
      <c r="W34" s="45">
        <f t="shared" si="4"/>
        <v>2537.6764485092026</v>
      </c>
      <c r="X34" s="45">
        <f t="shared" si="5"/>
        <v>1451.837212268194</v>
      </c>
      <c r="Y34" s="45">
        <f t="shared" si="5"/>
        <v>365.99797602718536</v>
      </c>
      <c r="Z34" s="45">
        <f t="shared" si="5"/>
        <v>-719.8412602138269</v>
      </c>
      <c r="AA34" s="45">
        <f t="shared" si="5"/>
        <v>-1805.6804964548392</v>
      </c>
      <c r="AB34" s="45">
        <f t="shared" si="5"/>
        <v>-2891.5197326958478</v>
      </c>
      <c r="AC34" s="45">
        <f t="shared" si="5"/>
        <v>-3977.3589689368582</v>
      </c>
      <c r="AD34" s="45">
        <f t="shared" si="5"/>
        <v>-5063.1982051778687</v>
      </c>
      <c r="AE34" s="45">
        <f t="shared" si="5"/>
        <v>-6149.0374414188791</v>
      </c>
      <c r="AF34" s="45">
        <f t="shared" si="5"/>
        <v>-7234.8766776598895</v>
      </c>
      <c r="AG34" s="45">
        <f t="shared" si="5"/>
        <v>-8320.7159139009</v>
      </c>
      <c r="AH34" s="45">
        <f t="shared" si="6"/>
        <v>-9406.5551501419104</v>
      </c>
      <c r="AI34" s="45">
        <f t="shared" si="6"/>
        <v>-10492.394386382921</v>
      </c>
      <c r="AJ34" s="45">
        <f t="shared" si="6"/>
        <v>-11578.233622623931</v>
      </c>
      <c r="AK34" s="45">
        <f t="shared" si="6"/>
        <v>-12664.072858864942</v>
      </c>
      <c r="AL34" s="45">
        <f t="shared" si="6"/>
        <v>-13749.912095105952</v>
      </c>
      <c r="AM34" s="45">
        <f t="shared" si="6"/>
        <v>-14835.751331346963</v>
      </c>
      <c r="AN34" s="45">
        <f t="shared" si="6"/>
        <v>-15921.590567587973</v>
      </c>
      <c r="AO34" s="45">
        <f t="shared" si="6"/>
        <v>-17007.429803828985</v>
      </c>
      <c r="AP34" s="45">
        <f t="shared" si="6"/>
        <v>-18093.269040069994</v>
      </c>
      <c r="AQ34" s="45">
        <f t="shared" si="6"/>
        <v>-19179.108276311003</v>
      </c>
      <c r="AR34" s="45">
        <f t="shared" si="7"/>
        <v>-20264.947512552015</v>
      </c>
      <c r="AS34" s="45">
        <f t="shared" si="7"/>
        <v>-21350.786748793027</v>
      </c>
      <c r="AT34" s="45">
        <f t="shared" si="7"/>
        <v>-22436.625985034036</v>
      </c>
      <c r="AU34" s="45">
        <f t="shared" si="7"/>
        <v>-23522.465221275044</v>
      </c>
      <c r="AV34" s="45">
        <f t="shared" si="7"/>
        <v>-24608.304457516057</v>
      </c>
      <c r="AW34" s="45">
        <f t="shared" si="7"/>
        <v>-25694.143693757069</v>
      </c>
      <c r="AX34" s="45">
        <f t="shared" si="7"/>
        <v>-26779.982929998077</v>
      </c>
      <c r="AY34" s="45">
        <f t="shared" si="7"/>
        <v>-27865.822166239086</v>
      </c>
      <c r="AZ34" s="45">
        <f t="shared" si="7"/>
        <v>-28951.661402480098</v>
      </c>
      <c r="BA34" s="45">
        <f t="shared" si="7"/>
        <v>-30037.500638721111</v>
      </c>
      <c r="BB34" s="45">
        <f t="shared" si="8"/>
        <v>-31123.339874962119</v>
      </c>
      <c r="BC34" s="45">
        <f t="shared" si="8"/>
        <v>-32209.179111203128</v>
      </c>
      <c r="BD34" s="45">
        <f t="shared" si="8"/>
        <v>-33295.018347444144</v>
      </c>
      <c r="BE34" s="45">
        <f t="shared" si="8"/>
        <v>-34380.857583685152</v>
      </c>
      <c r="BF34" s="45">
        <f t="shared" si="8"/>
        <v>-35466.696819926161</v>
      </c>
      <c r="BG34" s="45">
        <f t="shared" si="8"/>
        <v>-36552.53605616717</v>
      </c>
      <c r="BH34" s="45">
        <f t="shared" si="8"/>
        <v>-37638.375292408178</v>
      </c>
      <c r="BI34" s="45">
        <f t="shared" si="8"/>
        <v>-38724.214528649187</v>
      </c>
      <c r="BJ34" s="45">
        <f t="shared" si="8"/>
        <v>-39810.053764890203</v>
      </c>
      <c r="BK34" s="45">
        <f t="shared" si="8"/>
        <v>-40895.893001131219</v>
      </c>
      <c r="BL34" s="45">
        <f t="shared" si="9"/>
        <v>-41981.732237372227</v>
      </c>
      <c r="BM34" s="45">
        <f t="shared" si="9"/>
        <v>-43067.571473613236</v>
      </c>
      <c r="BN34" s="45">
        <f t="shared" si="9"/>
        <v>-44153.410709854244</v>
      </c>
      <c r="BO34" s="45">
        <f t="shared" si="9"/>
        <v>-45239.249946095253</v>
      </c>
      <c r="BP34" s="45">
        <f t="shared" si="9"/>
        <v>-46325.089182336262</v>
      </c>
      <c r="BQ34" s="45">
        <f t="shared" si="9"/>
        <v>-47410.92841857727</v>
      </c>
      <c r="BR34" s="45">
        <f t="shared" si="9"/>
        <v>-48496.767654818286</v>
      </c>
      <c r="BS34" s="45">
        <f t="shared" si="9"/>
        <v>-49582.606891059302</v>
      </c>
      <c r="BT34" s="45">
        <f t="shared" si="9"/>
        <v>-50668.446127300311</v>
      </c>
      <c r="BU34" s="45">
        <f t="shared" si="9"/>
        <v>-51754.285363541319</v>
      </c>
      <c r="BV34" s="45">
        <f t="shared" si="10"/>
        <v>-52840.124599782328</v>
      </c>
      <c r="BW34" s="45">
        <f t="shared" si="10"/>
        <v>-53925.963836023337</v>
      </c>
      <c r="BX34" s="45">
        <f t="shared" si="10"/>
        <v>-55011.803072264345</v>
      </c>
      <c r="BY34" s="45">
        <f t="shared" si="10"/>
        <v>-56097.642308505354</v>
      </c>
      <c r="BZ34" s="45">
        <f t="shared" si="10"/>
        <v>-57183.481544746362</v>
      </c>
      <c r="CA34" s="45">
        <f t="shared" si="10"/>
        <v>-58269.320780987386</v>
      </c>
      <c r="CB34" s="45">
        <f t="shared" si="10"/>
        <v>-59355.160017228394</v>
      </c>
      <c r="CC34" s="45">
        <f t="shared" si="10"/>
        <v>-60440.999253469403</v>
      </c>
      <c r="CD34" s="45">
        <f t="shared" si="10"/>
        <v>-61526.838489710412</v>
      </c>
      <c r="CE34" s="45">
        <f t="shared" si="10"/>
        <v>-62612.67772595142</v>
      </c>
      <c r="CF34" s="45">
        <f t="shared" si="10"/>
        <v>-63698.516962192429</v>
      </c>
      <c r="CG34" s="45">
        <f t="shared" si="10"/>
        <v>-3690.5279596345063</v>
      </c>
      <c r="CH34" s="45">
        <f t="shared" si="10"/>
        <v>-6592.6917322192039</v>
      </c>
    </row>
    <row r="35" spans="1:86">
      <c r="A35" s="58">
        <f>'Q5-Q7 VaR'!G9</f>
        <v>45573</v>
      </c>
      <c r="B35" s="45">
        <f>'Q5-Q7 VaR'!L9</f>
        <v>10427.508884127354</v>
      </c>
      <c r="C35" s="45">
        <f>1000000*'Q5-Q7 VaR'!K9/100</f>
        <v>1034.1569660405373</v>
      </c>
      <c r="D35" s="45">
        <f t="shared" si="3"/>
        <v>85.939223721979943</v>
      </c>
      <c r="E35" s="45">
        <f t="shared" si="3"/>
        <v>344.4784652321141</v>
      </c>
      <c r="F35" s="45">
        <f t="shared" si="3"/>
        <v>603.01770674224827</v>
      </c>
      <c r="G35" s="45">
        <f t="shared" si="3"/>
        <v>861.55694825238425</v>
      </c>
      <c r="H35" s="45">
        <f t="shared" si="3"/>
        <v>1120.0961897625184</v>
      </c>
      <c r="I35" s="45">
        <f t="shared" si="3"/>
        <v>1378.6354312726526</v>
      </c>
      <c r="J35" s="45">
        <f t="shared" si="3"/>
        <v>1637.1746727827867</v>
      </c>
      <c r="K35" s="45">
        <f t="shared" si="3"/>
        <v>1895.7139142929209</v>
      </c>
      <c r="L35" s="45">
        <f t="shared" si="3"/>
        <v>2154.2531558030551</v>
      </c>
      <c r="M35" s="45">
        <f t="shared" si="3"/>
        <v>2412.7923973131892</v>
      </c>
      <c r="N35" s="45">
        <f t="shared" si="4"/>
        <v>2671.3316388233234</v>
      </c>
      <c r="O35" s="45">
        <f t="shared" si="4"/>
        <v>2929.8708803334584</v>
      </c>
      <c r="P35" s="45">
        <f t="shared" si="4"/>
        <v>3188.4101218435926</v>
      </c>
      <c r="Q35" s="45">
        <f t="shared" si="4"/>
        <v>3446.9493633537268</v>
      </c>
      <c r="R35" s="45">
        <f t="shared" si="4"/>
        <v>3705.4886048638609</v>
      </c>
      <c r="S35" s="45">
        <f t="shared" si="4"/>
        <v>3964.0278463739951</v>
      </c>
      <c r="T35" s="45">
        <f t="shared" si="4"/>
        <v>4222.5670878841302</v>
      </c>
      <c r="U35" s="45">
        <f t="shared" si="4"/>
        <v>4481.1063293942643</v>
      </c>
      <c r="V35" s="45">
        <f t="shared" si="4"/>
        <v>4739.6455709043985</v>
      </c>
      <c r="W35" s="45">
        <f t="shared" si="4"/>
        <v>4998.1848124145326</v>
      </c>
      <c r="X35" s="45">
        <f t="shared" si="5"/>
        <v>5256.7240539246668</v>
      </c>
      <c r="Y35" s="45">
        <f t="shared" si="5"/>
        <v>5515.263295434801</v>
      </c>
      <c r="Z35" s="45">
        <f t="shared" si="5"/>
        <v>5773.802536944936</v>
      </c>
      <c r="AA35" s="45">
        <f t="shared" si="5"/>
        <v>6032.3417784550702</v>
      </c>
      <c r="AB35" s="45">
        <f t="shared" si="5"/>
        <v>6290.8810199652044</v>
      </c>
      <c r="AC35" s="45">
        <f t="shared" si="5"/>
        <v>6549.4202614753385</v>
      </c>
      <c r="AD35" s="45">
        <f t="shared" si="5"/>
        <v>6807.9595029854736</v>
      </c>
      <c r="AE35" s="45">
        <f t="shared" si="5"/>
        <v>7066.4987444956078</v>
      </c>
      <c r="AF35" s="45">
        <f t="shared" si="5"/>
        <v>7325.0379860057419</v>
      </c>
      <c r="AG35" s="45">
        <f t="shared" si="5"/>
        <v>7583.5772275158761</v>
      </c>
      <c r="AH35" s="45">
        <f t="shared" si="6"/>
        <v>7842.1164690260102</v>
      </c>
      <c r="AI35" s="45">
        <f t="shared" si="6"/>
        <v>8100.6557105361444</v>
      </c>
      <c r="AJ35" s="45">
        <f t="shared" si="6"/>
        <v>8359.1949520462786</v>
      </c>
      <c r="AK35" s="45">
        <f t="shared" si="6"/>
        <v>8617.7341935564127</v>
      </c>
      <c r="AL35" s="45">
        <f t="shared" si="6"/>
        <v>8876.2734350665487</v>
      </c>
      <c r="AM35" s="45">
        <f t="shared" si="6"/>
        <v>9134.8126765766829</v>
      </c>
      <c r="AN35" s="45">
        <f t="shared" si="6"/>
        <v>9393.351918086817</v>
      </c>
      <c r="AO35" s="45">
        <f t="shared" si="6"/>
        <v>9651.8911595969512</v>
      </c>
      <c r="AP35" s="45">
        <f t="shared" si="6"/>
        <v>9910.4304011070853</v>
      </c>
      <c r="AQ35" s="45">
        <f t="shared" si="6"/>
        <v>10168.96964261722</v>
      </c>
      <c r="AR35" s="45">
        <f t="shared" si="7"/>
        <v>10427.508884127354</v>
      </c>
      <c r="AS35" s="45">
        <f t="shared" si="7"/>
        <v>10686.048125637488</v>
      </c>
      <c r="AT35" s="45">
        <f t="shared" si="7"/>
        <v>10944.587367147622</v>
      </c>
      <c r="AU35" s="45">
        <f t="shared" si="7"/>
        <v>11203.126608657756</v>
      </c>
      <c r="AV35" s="45">
        <f t="shared" si="7"/>
        <v>11461.66585016789</v>
      </c>
      <c r="AW35" s="45">
        <f t="shared" si="7"/>
        <v>11720.205091678024</v>
      </c>
      <c r="AX35" s="45">
        <f t="shared" si="7"/>
        <v>11978.744333188159</v>
      </c>
      <c r="AY35" s="45">
        <f t="shared" si="7"/>
        <v>12237.283574698295</v>
      </c>
      <c r="AZ35" s="45">
        <f t="shared" si="7"/>
        <v>12495.822816208429</v>
      </c>
      <c r="BA35" s="45">
        <f t="shared" si="7"/>
        <v>12754.362057718563</v>
      </c>
      <c r="BB35" s="45">
        <f t="shared" si="8"/>
        <v>13012.901299228697</v>
      </c>
      <c r="BC35" s="45">
        <f t="shared" si="8"/>
        <v>13271.440540738831</v>
      </c>
      <c r="BD35" s="45">
        <f t="shared" si="8"/>
        <v>13529.979782248965</v>
      </c>
      <c r="BE35" s="45">
        <f t="shared" si="8"/>
        <v>13788.5190237591</v>
      </c>
      <c r="BF35" s="45">
        <f t="shared" si="8"/>
        <v>14047.058265269234</v>
      </c>
      <c r="BG35" s="45">
        <f t="shared" si="8"/>
        <v>14305.59750677937</v>
      </c>
      <c r="BH35" s="45">
        <f t="shared" si="8"/>
        <v>14564.136748289504</v>
      </c>
      <c r="BI35" s="45">
        <f t="shared" si="8"/>
        <v>14822.675989799638</v>
      </c>
      <c r="BJ35" s="45">
        <f t="shared" si="8"/>
        <v>15081.215231309772</v>
      </c>
      <c r="BK35" s="45">
        <f t="shared" si="8"/>
        <v>15339.754472819906</v>
      </c>
      <c r="BL35" s="45">
        <f t="shared" si="9"/>
        <v>15598.293714330041</v>
      </c>
      <c r="BM35" s="45">
        <f t="shared" si="9"/>
        <v>15856.832955840175</v>
      </c>
      <c r="BN35" s="45">
        <f t="shared" si="9"/>
        <v>16115.372197350309</v>
      </c>
      <c r="BO35" s="45">
        <f t="shared" si="9"/>
        <v>16373.911438860443</v>
      </c>
      <c r="BP35" s="45">
        <f t="shared" si="9"/>
        <v>16632.450680370577</v>
      </c>
      <c r="BQ35" s="45">
        <f t="shared" si="9"/>
        <v>16890.989921880711</v>
      </c>
      <c r="BR35" s="45">
        <f t="shared" si="9"/>
        <v>17149.529163390845</v>
      </c>
      <c r="BS35" s="45">
        <f t="shared" si="9"/>
        <v>17408.06840490098</v>
      </c>
      <c r="BT35" s="45">
        <f t="shared" si="9"/>
        <v>17666.607646411114</v>
      </c>
      <c r="BU35" s="45">
        <f t="shared" si="9"/>
        <v>17925.146887921248</v>
      </c>
      <c r="BV35" s="45">
        <f t="shared" si="10"/>
        <v>18183.686129431386</v>
      </c>
      <c r="BW35" s="45">
        <f t="shared" si="10"/>
        <v>18442.225370941516</v>
      </c>
      <c r="BX35" s="45">
        <f t="shared" si="10"/>
        <v>18700.764612451654</v>
      </c>
      <c r="BY35" s="45">
        <f t="shared" si="10"/>
        <v>18959.303853961785</v>
      </c>
      <c r="BZ35" s="45">
        <f t="shared" si="10"/>
        <v>19217.843095471922</v>
      </c>
      <c r="CA35" s="45">
        <f t="shared" si="10"/>
        <v>19476.382336982053</v>
      </c>
      <c r="CB35" s="45">
        <f t="shared" si="10"/>
        <v>19734.921578492191</v>
      </c>
      <c r="CC35" s="45">
        <f t="shared" si="10"/>
        <v>19993.460820002321</v>
      </c>
      <c r="CD35" s="45">
        <f t="shared" si="10"/>
        <v>20252.000061512459</v>
      </c>
      <c r="CE35" s="45">
        <f t="shared" si="10"/>
        <v>20510.539303022593</v>
      </c>
      <c r="CF35" s="45">
        <f t="shared" si="10"/>
        <v>20769.078544532727</v>
      </c>
      <c r="CG35" s="45">
        <f t="shared" si="10"/>
        <v>6481.1255553056344</v>
      </c>
      <c r="CH35" s="45">
        <f t="shared" si="10"/>
        <v>7172.1332067695175</v>
      </c>
    </row>
    <row r="36" spans="1:86">
      <c r="A36" s="58">
        <f>'Q5-Q7 VaR'!G10</f>
        <v>45574</v>
      </c>
      <c r="B36" s="45">
        <f>'Q5-Q7 VaR'!L10</f>
        <v>-18296.27608806561</v>
      </c>
      <c r="C36" s="45">
        <f>1000000*'Q5-Q7 VaR'!K10/100</f>
        <v>-4490.1680069552258</v>
      </c>
      <c r="D36" s="45">
        <f t="shared" si="3"/>
        <v>26605.403981486645</v>
      </c>
      <c r="E36" s="45">
        <f t="shared" si="3"/>
        <v>25482.861979747842</v>
      </c>
      <c r="F36" s="45">
        <f t="shared" si="3"/>
        <v>24360.319978009033</v>
      </c>
      <c r="G36" s="45">
        <f t="shared" si="3"/>
        <v>23237.77797627023</v>
      </c>
      <c r="H36" s="45">
        <f t="shared" si="3"/>
        <v>22115.235974531421</v>
      </c>
      <c r="I36" s="45">
        <f t="shared" si="3"/>
        <v>20992.693972792618</v>
      </c>
      <c r="J36" s="45">
        <f t="shared" si="3"/>
        <v>19870.151971053809</v>
      </c>
      <c r="K36" s="45">
        <f t="shared" si="3"/>
        <v>18747.609969315006</v>
      </c>
      <c r="L36" s="45">
        <f t="shared" si="3"/>
        <v>17625.067967576197</v>
      </c>
      <c r="M36" s="45">
        <f t="shared" si="3"/>
        <v>16502.525965837387</v>
      </c>
      <c r="N36" s="45">
        <f t="shared" si="4"/>
        <v>15379.983964098585</v>
      </c>
      <c r="O36" s="45">
        <f t="shared" si="4"/>
        <v>14257.441962359779</v>
      </c>
      <c r="P36" s="45">
        <f t="shared" si="4"/>
        <v>13134.899960620973</v>
      </c>
      <c r="Q36" s="45">
        <f t="shared" si="4"/>
        <v>12012.357958882163</v>
      </c>
      <c r="R36" s="45">
        <f t="shared" si="4"/>
        <v>10889.815957143357</v>
      </c>
      <c r="S36" s="45">
        <f t="shared" si="4"/>
        <v>9767.2739554045511</v>
      </c>
      <c r="T36" s="45">
        <f t="shared" si="4"/>
        <v>8644.7319536657451</v>
      </c>
      <c r="U36" s="45">
        <f t="shared" si="4"/>
        <v>7522.1899519269391</v>
      </c>
      <c r="V36" s="45">
        <f t="shared" si="4"/>
        <v>6399.6479501881331</v>
      </c>
      <c r="W36" s="45">
        <f t="shared" si="4"/>
        <v>5277.1059484493271</v>
      </c>
      <c r="X36" s="45">
        <f t="shared" si="5"/>
        <v>4154.5639467105175</v>
      </c>
      <c r="Y36" s="45">
        <f t="shared" si="5"/>
        <v>3032.0219449717115</v>
      </c>
      <c r="Z36" s="45">
        <f t="shared" si="5"/>
        <v>1909.4799432329055</v>
      </c>
      <c r="AA36" s="45">
        <f t="shared" si="5"/>
        <v>786.9379414940995</v>
      </c>
      <c r="AB36" s="45">
        <f t="shared" si="5"/>
        <v>-335.60406024470649</v>
      </c>
      <c r="AC36" s="45">
        <f t="shared" si="5"/>
        <v>-1458.1460619835125</v>
      </c>
      <c r="AD36" s="45">
        <f t="shared" si="5"/>
        <v>-2580.6880637223185</v>
      </c>
      <c r="AE36" s="45">
        <f t="shared" si="5"/>
        <v>-3703.2300654611263</v>
      </c>
      <c r="AF36" s="45">
        <f t="shared" si="5"/>
        <v>-4825.7720671999323</v>
      </c>
      <c r="AG36" s="45">
        <f t="shared" si="5"/>
        <v>-5948.3140689387383</v>
      </c>
      <c r="AH36" s="45">
        <f t="shared" si="6"/>
        <v>-7070.8560706775461</v>
      </c>
      <c r="AI36" s="45">
        <f t="shared" si="6"/>
        <v>-8193.3980724163521</v>
      </c>
      <c r="AJ36" s="45">
        <f t="shared" si="6"/>
        <v>-9315.9400741551581</v>
      </c>
      <c r="AK36" s="45">
        <f t="shared" si="6"/>
        <v>-10438.482075893964</v>
      </c>
      <c r="AL36" s="45">
        <f t="shared" si="6"/>
        <v>-11561.02407763277</v>
      </c>
      <c r="AM36" s="45">
        <f t="shared" si="6"/>
        <v>-12683.566079371578</v>
      </c>
      <c r="AN36" s="45">
        <f t="shared" si="6"/>
        <v>-13806.108081110384</v>
      </c>
      <c r="AO36" s="45">
        <f t="shared" si="6"/>
        <v>-14928.65008284919</v>
      </c>
      <c r="AP36" s="45">
        <f t="shared" si="6"/>
        <v>-16051.192084587998</v>
      </c>
      <c r="AQ36" s="45">
        <f t="shared" si="6"/>
        <v>-17173.734086326804</v>
      </c>
      <c r="AR36" s="45">
        <f t="shared" si="7"/>
        <v>-18296.27608806561</v>
      </c>
      <c r="AS36" s="45">
        <f t="shared" si="7"/>
        <v>-19418.818089804416</v>
      </c>
      <c r="AT36" s="45">
        <f t="shared" si="7"/>
        <v>-20541.360091543222</v>
      </c>
      <c r="AU36" s="45">
        <f t="shared" si="7"/>
        <v>-21663.902093282028</v>
      </c>
      <c r="AV36" s="45">
        <f t="shared" si="7"/>
        <v>-22786.444095020837</v>
      </c>
      <c r="AW36" s="45">
        <f t="shared" si="7"/>
        <v>-23908.98609675964</v>
      </c>
      <c r="AX36" s="45">
        <f t="shared" si="7"/>
        <v>-25031.528098498449</v>
      </c>
      <c r="AY36" s="45">
        <f t="shared" si="7"/>
        <v>-26154.070100237255</v>
      </c>
      <c r="AZ36" s="45">
        <f t="shared" si="7"/>
        <v>-27276.612101976061</v>
      </c>
      <c r="BA36" s="45">
        <f t="shared" si="7"/>
        <v>-28399.154103714867</v>
      </c>
      <c r="BB36" s="45">
        <f t="shared" si="8"/>
        <v>-29521.696105453673</v>
      </c>
      <c r="BC36" s="45">
        <f t="shared" si="8"/>
        <v>-30644.238107192483</v>
      </c>
      <c r="BD36" s="45">
        <f t="shared" si="8"/>
        <v>-31766.780108931285</v>
      </c>
      <c r="BE36" s="45">
        <f t="shared" si="8"/>
        <v>-32889.322110670095</v>
      </c>
      <c r="BF36" s="45">
        <f t="shared" si="8"/>
        <v>-34011.864112408904</v>
      </c>
      <c r="BG36" s="45">
        <f t="shared" si="8"/>
        <v>-35134.406114147707</v>
      </c>
      <c r="BH36" s="45">
        <f t="shared" si="8"/>
        <v>-36256.948115886509</v>
      </c>
      <c r="BI36" s="45">
        <f t="shared" si="8"/>
        <v>-37379.490117625319</v>
      </c>
      <c r="BJ36" s="45">
        <f t="shared" si="8"/>
        <v>-38502.032119364128</v>
      </c>
      <c r="BK36" s="45">
        <f t="shared" si="8"/>
        <v>-39624.574121102931</v>
      </c>
      <c r="BL36" s="45">
        <f t="shared" si="9"/>
        <v>-40747.116122841733</v>
      </c>
      <c r="BM36" s="45">
        <f t="shared" si="9"/>
        <v>-41869.658124580543</v>
      </c>
      <c r="BN36" s="45">
        <f t="shared" si="9"/>
        <v>-42992.200126319352</v>
      </c>
      <c r="BO36" s="45">
        <f t="shared" si="9"/>
        <v>-44114.742128058162</v>
      </c>
      <c r="BP36" s="45">
        <f t="shared" si="9"/>
        <v>-45237.284129796964</v>
      </c>
      <c r="BQ36" s="45">
        <f t="shared" si="9"/>
        <v>-46359.826131535767</v>
      </c>
      <c r="BR36" s="45">
        <f t="shared" si="9"/>
        <v>-47482.368133274576</v>
      </c>
      <c r="BS36" s="45">
        <f t="shared" si="9"/>
        <v>-48604.910135013386</v>
      </c>
      <c r="BT36" s="45">
        <f t="shared" si="9"/>
        <v>-49727.452136752196</v>
      </c>
      <c r="BU36" s="45">
        <f t="shared" si="9"/>
        <v>-50849.994138490998</v>
      </c>
      <c r="BV36" s="45">
        <f t="shared" si="10"/>
        <v>-51972.5361402298</v>
      </c>
      <c r="BW36" s="45">
        <f t="shared" si="10"/>
        <v>-53095.07814196861</v>
      </c>
      <c r="BX36" s="45">
        <f t="shared" si="10"/>
        <v>-54217.62014370742</v>
      </c>
      <c r="BY36" s="45">
        <f t="shared" si="10"/>
        <v>-55340.162145446229</v>
      </c>
      <c r="BZ36" s="45">
        <f t="shared" si="10"/>
        <v>-56462.704147185024</v>
      </c>
      <c r="CA36" s="45">
        <f t="shared" si="10"/>
        <v>-57585.246148923834</v>
      </c>
      <c r="CB36" s="45">
        <f t="shared" si="10"/>
        <v>-58707.788150662644</v>
      </c>
      <c r="CC36" s="45">
        <f t="shared" si="10"/>
        <v>-59830.330152401453</v>
      </c>
      <c r="CD36" s="45">
        <f t="shared" si="10"/>
        <v>-60952.872154140248</v>
      </c>
      <c r="CE36" s="45">
        <f t="shared" si="10"/>
        <v>-62075.414155879058</v>
      </c>
      <c r="CF36" s="45">
        <f t="shared" si="10"/>
        <v>-63197.956157617868</v>
      </c>
      <c r="CG36" s="45">
        <f t="shared" si="10"/>
        <v>-1161.6197949297784</v>
      </c>
      <c r="CH36" s="45">
        <f t="shared" si="10"/>
        <v>-4161.8804430244472</v>
      </c>
    </row>
    <row r="37" spans="1:86">
      <c r="A37" s="58">
        <f>'Q5-Q7 VaR'!G11</f>
        <v>45575</v>
      </c>
      <c r="B37" s="45">
        <f>'Q5-Q7 VaR'!L11</f>
        <v>18324.723911934361</v>
      </c>
      <c r="C37" s="45">
        <f>1000000*'Q5-Q7 VaR'!K11/100</f>
        <v>812.43792291277907</v>
      </c>
      <c r="D37" s="45">
        <f t="shared" si="3"/>
        <v>10200.344682806572</v>
      </c>
      <c r="E37" s="45">
        <f t="shared" si="3"/>
        <v>10403.454163534765</v>
      </c>
      <c r="F37" s="45">
        <f t="shared" si="3"/>
        <v>10606.56364426296</v>
      </c>
      <c r="G37" s="45">
        <f t="shared" si="3"/>
        <v>10809.673124991154</v>
      </c>
      <c r="H37" s="45">
        <f t="shared" si="3"/>
        <v>11012.782605719349</v>
      </c>
      <c r="I37" s="45">
        <f t="shared" si="3"/>
        <v>11215.892086447544</v>
      </c>
      <c r="J37" s="45">
        <f t="shared" si="3"/>
        <v>11419.001567175739</v>
      </c>
      <c r="K37" s="45">
        <f t="shared" si="3"/>
        <v>11622.111047903934</v>
      </c>
      <c r="L37" s="45">
        <f t="shared" si="3"/>
        <v>11825.22052863213</v>
      </c>
      <c r="M37" s="45">
        <f t="shared" si="3"/>
        <v>12028.330009360325</v>
      </c>
      <c r="N37" s="45">
        <f t="shared" si="4"/>
        <v>12231.439490088518</v>
      </c>
      <c r="O37" s="45">
        <f t="shared" si="4"/>
        <v>12434.548970816713</v>
      </c>
      <c r="P37" s="45">
        <f t="shared" si="4"/>
        <v>12637.658451544907</v>
      </c>
      <c r="Q37" s="45">
        <f t="shared" si="4"/>
        <v>12840.767932273102</v>
      </c>
      <c r="R37" s="45">
        <f t="shared" si="4"/>
        <v>13043.877413001297</v>
      </c>
      <c r="S37" s="45">
        <f t="shared" si="4"/>
        <v>13246.986893729492</v>
      </c>
      <c r="T37" s="45">
        <f t="shared" si="4"/>
        <v>13450.096374457687</v>
      </c>
      <c r="U37" s="45">
        <f t="shared" si="4"/>
        <v>13653.205855185883</v>
      </c>
      <c r="V37" s="45">
        <f t="shared" si="4"/>
        <v>13856.315335914076</v>
      </c>
      <c r="W37" s="45">
        <f t="shared" si="4"/>
        <v>14059.424816642271</v>
      </c>
      <c r="X37" s="45">
        <f t="shared" si="5"/>
        <v>14262.534297370466</v>
      </c>
      <c r="Y37" s="45">
        <f t="shared" si="5"/>
        <v>14465.64377809866</v>
      </c>
      <c r="Z37" s="45">
        <f t="shared" si="5"/>
        <v>14668.753258826855</v>
      </c>
      <c r="AA37" s="45">
        <f t="shared" si="5"/>
        <v>14871.86273955505</v>
      </c>
      <c r="AB37" s="45">
        <f t="shared" si="5"/>
        <v>15074.972220283245</v>
      </c>
      <c r="AC37" s="45">
        <f t="shared" si="5"/>
        <v>15278.081701011441</v>
      </c>
      <c r="AD37" s="45">
        <f t="shared" si="5"/>
        <v>15481.191181739634</v>
      </c>
      <c r="AE37" s="45">
        <f t="shared" si="5"/>
        <v>15684.300662467829</v>
      </c>
      <c r="AF37" s="45">
        <f t="shared" si="5"/>
        <v>15887.410143196024</v>
      </c>
      <c r="AG37" s="45">
        <f t="shared" si="5"/>
        <v>16090.519623924218</v>
      </c>
      <c r="AH37" s="45">
        <f t="shared" si="6"/>
        <v>16293.629104652413</v>
      </c>
      <c r="AI37" s="45">
        <f t="shared" si="6"/>
        <v>16496.738585380608</v>
      </c>
      <c r="AJ37" s="45">
        <f t="shared" si="6"/>
        <v>16699.848066108803</v>
      </c>
      <c r="AK37" s="45">
        <f t="shared" si="6"/>
        <v>16902.957546836999</v>
      </c>
      <c r="AL37" s="45">
        <f t="shared" si="6"/>
        <v>17106.067027565194</v>
      </c>
      <c r="AM37" s="45">
        <f t="shared" si="6"/>
        <v>17309.176508293389</v>
      </c>
      <c r="AN37" s="45">
        <f t="shared" si="6"/>
        <v>17512.28598902158</v>
      </c>
      <c r="AO37" s="45">
        <f t="shared" si="6"/>
        <v>17715.395469749776</v>
      </c>
      <c r="AP37" s="45">
        <f t="shared" si="6"/>
        <v>17918.504950477971</v>
      </c>
      <c r="AQ37" s="45">
        <f t="shared" si="6"/>
        <v>18121.614431206166</v>
      </c>
      <c r="AR37" s="45">
        <f t="shared" si="7"/>
        <v>18324.723911934361</v>
      </c>
      <c r="AS37" s="45">
        <f t="shared" si="7"/>
        <v>18527.833392662556</v>
      </c>
      <c r="AT37" s="45">
        <f t="shared" si="7"/>
        <v>18730.942873390752</v>
      </c>
      <c r="AU37" s="45">
        <f t="shared" si="7"/>
        <v>18934.052354118947</v>
      </c>
      <c r="AV37" s="45">
        <f t="shared" si="7"/>
        <v>19137.161834847142</v>
      </c>
      <c r="AW37" s="45">
        <f t="shared" si="7"/>
        <v>19340.271315575334</v>
      </c>
      <c r="AX37" s="45">
        <f t="shared" si="7"/>
        <v>19543.380796303529</v>
      </c>
      <c r="AY37" s="45">
        <f t="shared" si="7"/>
        <v>19746.490277031724</v>
      </c>
      <c r="AZ37" s="45">
        <f t="shared" si="7"/>
        <v>19949.599757759919</v>
      </c>
      <c r="BA37" s="45">
        <f t="shared" si="7"/>
        <v>20152.709238488114</v>
      </c>
      <c r="BB37" s="45">
        <f t="shared" si="8"/>
        <v>20355.81871921631</v>
      </c>
      <c r="BC37" s="45">
        <f t="shared" si="8"/>
        <v>20558.928199944505</v>
      </c>
      <c r="BD37" s="45">
        <f t="shared" si="8"/>
        <v>20762.0376806727</v>
      </c>
      <c r="BE37" s="45">
        <f t="shared" si="8"/>
        <v>20965.147161400891</v>
      </c>
      <c r="BF37" s="45">
        <f t="shared" si="8"/>
        <v>21168.256642129087</v>
      </c>
      <c r="BG37" s="45">
        <f t="shared" si="8"/>
        <v>21371.366122857282</v>
      </c>
      <c r="BH37" s="45">
        <f t="shared" si="8"/>
        <v>21574.475603585477</v>
      </c>
      <c r="BI37" s="45">
        <f t="shared" si="8"/>
        <v>21777.585084313672</v>
      </c>
      <c r="BJ37" s="45">
        <f t="shared" si="8"/>
        <v>21980.694565041867</v>
      </c>
      <c r="BK37" s="45">
        <f t="shared" si="8"/>
        <v>22183.804045770063</v>
      </c>
      <c r="BL37" s="45">
        <f t="shared" si="9"/>
        <v>22386.913526498258</v>
      </c>
      <c r="BM37" s="45">
        <f t="shared" si="9"/>
        <v>22590.023007226453</v>
      </c>
      <c r="BN37" s="45">
        <f t="shared" si="9"/>
        <v>22793.132487954645</v>
      </c>
      <c r="BO37" s="45">
        <f t="shared" si="9"/>
        <v>22996.24196868284</v>
      </c>
      <c r="BP37" s="45">
        <f t="shared" si="9"/>
        <v>23199.351449411035</v>
      </c>
      <c r="BQ37" s="45">
        <f t="shared" si="9"/>
        <v>23402.46093013923</v>
      </c>
      <c r="BR37" s="45">
        <f t="shared" si="9"/>
        <v>23605.570410867425</v>
      </c>
      <c r="BS37" s="45">
        <f t="shared" si="9"/>
        <v>23808.679891595621</v>
      </c>
      <c r="BT37" s="45">
        <f t="shared" si="9"/>
        <v>24011.789372323816</v>
      </c>
      <c r="BU37" s="45">
        <f t="shared" si="9"/>
        <v>24214.898853052007</v>
      </c>
      <c r="BV37" s="45">
        <f t="shared" si="10"/>
        <v>24418.008333780206</v>
      </c>
      <c r="BW37" s="45">
        <f t="shared" si="10"/>
        <v>24621.117814508398</v>
      </c>
      <c r="BX37" s="45">
        <f t="shared" si="10"/>
        <v>24824.227295236593</v>
      </c>
      <c r="BY37" s="45">
        <f t="shared" si="10"/>
        <v>25027.336775964788</v>
      </c>
      <c r="BZ37" s="45">
        <f t="shared" si="10"/>
        <v>25230.446256692983</v>
      </c>
      <c r="CA37" s="45">
        <f t="shared" si="10"/>
        <v>25433.555737421178</v>
      </c>
      <c r="CB37" s="45">
        <f t="shared" si="10"/>
        <v>25636.665218149374</v>
      </c>
      <c r="CC37" s="45">
        <f t="shared" si="10"/>
        <v>25839.774698877569</v>
      </c>
      <c r="CD37" s="45">
        <f t="shared" si="10"/>
        <v>26042.88417960576</v>
      </c>
      <c r="CE37" s="45">
        <f t="shared" si="10"/>
        <v>26245.993660333959</v>
      </c>
      <c r="CF37" s="45">
        <f t="shared" si="10"/>
        <v>26449.103141062151</v>
      </c>
      <c r="CG37" s="45">
        <f t="shared" si="10"/>
        <v>15224.429101794429</v>
      </c>
      <c r="CH37" s="45">
        <f t="shared" si="10"/>
        <v>15767.287526102667</v>
      </c>
    </row>
    <row r="38" spans="1:86">
      <c r="A38" s="58">
        <f>'Q5-Q7 VaR'!G12</f>
        <v>45576</v>
      </c>
      <c r="B38" s="45">
        <f>'Q5-Q7 VaR'!L12</f>
        <v>563.413466425563</v>
      </c>
      <c r="C38" s="45">
        <f>1000000*'Q5-Q7 VaR'!K12/100</f>
        <v>-2800.1725563137384</v>
      </c>
      <c r="D38" s="45">
        <f t="shared" si="3"/>
        <v>28565.139029562946</v>
      </c>
      <c r="E38" s="45">
        <f t="shared" si="3"/>
        <v>27865.09589048451</v>
      </c>
      <c r="F38" s="45">
        <f t="shared" si="3"/>
        <v>27165.052751406078</v>
      </c>
      <c r="G38" s="45">
        <f t="shared" si="3"/>
        <v>26465.009612327642</v>
      </c>
      <c r="H38" s="45">
        <f t="shared" si="3"/>
        <v>25764.966473249206</v>
      </c>
      <c r="I38" s="45">
        <f t="shared" si="3"/>
        <v>25064.923334170773</v>
      </c>
      <c r="J38" s="45">
        <f t="shared" si="3"/>
        <v>24364.880195092337</v>
      </c>
      <c r="K38" s="45">
        <f t="shared" si="3"/>
        <v>23664.837056013905</v>
      </c>
      <c r="L38" s="45">
        <f t="shared" si="3"/>
        <v>22964.793916935469</v>
      </c>
      <c r="M38" s="45">
        <f t="shared" si="3"/>
        <v>22264.750777857033</v>
      </c>
      <c r="N38" s="45">
        <f t="shared" si="4"/>
        <v>21564.7076387786</v>
      </c>
      <c r="O38" s="45">
        <f t="shared" si="4"/>
        <v>20864.664499700164</v>
      </c>
      <c r="P38" s="45">
        <f t="shared" si="4"/>
        <v>20164.621360621732</v>
      </c>
      <c r="Q38" s="45">
        <f t="shared" si="4"/>
        <v>19464.578221543296</v>
      </c>
      <c r="R38" s="45">
        <f t="shared" si="4"/>
        <v>18764.535082464859</v>
      </c>
      <c r="S38" s="45">
        <f t="shared" si="4"/>
        <v>18064.491943386427</v>
      </c>
      <c r="T38" s="45">
        <f t="shared" si="4"/>
        <v>17364.448804307991</v>
      </c>
      <c r="U38" s="45">
        <f t="shared" si="4"/>
        <v>16664.405665229559</v>
      </c>
      <c r="V38" s="45">
        <f t="shared" si="4"/>
        <v>15964.362526151124</v>
      </c>
      <c r="W38" s="45">
        <f t="shared" si="4"/>
        <v>15264.31938707269</v>
      </c>
      <c r="X38" s="45">
        <f t="shared" si="5"/>
        <v>14564.276247994256</v>
      </c>
      <c r="Y38" s="45">
        <f t="shared" si="5"/>
        <v>13864.233108915822</v>
      </c>
      <c r="Z38" s="45">
        <f t="shared" si="5"/>
        <v>13164.189969837385</v>
      </c>
      <c r="AA38" s="45">
        <f t="shared" si="5"/>
        <v>12464.146830758951</v>
      </c>
      <c r="AB38" s="45">
        <f t="shared" si="5"/>
        <v>11764.103691680517</v>
      </c>
      <c r="AC38" s="45">
        <f t="shared" si="5"/>
        <v>11064.060552602083</v>
      </c>
      <c r="AD38" s="45">
        <f t="shared" si="5"/>
        <v>10364.017413523648</v>
      </c>
      <c r="AE38" s="45">
        <f t="shared" si="5"/>
        <v>9663.9742744452124</v>
      </c>
      <c r="AF38" s="45">
        <f t="shared" si="5"/>
        <v>8963.9311353667781</v>
      </c>
      <c r="AG38" s="45">
        <f t="shared" si="5"/>
        <v>8263.8879962883439</v>
      </c>
      <c r="AH38" s="45">
        <f t="shared" si="6"/>
        <v>7563.8448572099096</v>
      </c>
      <c r="AI38" s="45">
        <f t="shared" si="6"/>
        <v>6863.8017181314735</v>
      </c>
      <c r="AJ38" s="45">
        <f t="shared" si="6"/>
        <v>6163.7585790530393</v>
      </c>
      <c r="AK38" s="45">
        <f t="shared" si="6"/>
        <v>5463.715439974605</v>
      </c>
      <c r="AL38" s="45">
        <f t="shared" si="6"/>
        <v>4763.6723008961708</v>
      </c>
      <c r="AM38" s="45">
        <f t="shared" si="6"/>
        <v>4063.6291618177361</v>
      </c>
      <c r="AN38" s="45">
        <f t="shared" si="6"/>
        <v>3363.5860227393014</v>
      </c>
      <c r="AO38" s="45">
        <f t="shared" si="6"/>
        <v>2663.5428836608667</v>
      </c>
      <c r="AP38" s="45">
        <f t="shared" si="6"/>
        <v>1963.4997445824322</v>
      </c>
      <c r="AQ38" s="45">
        <f t="shared" si="6"/>
        <v>1263.4566055039977</v>
      </c>
      <c r="AR38" s="45">
        <f t="shared" si="7"/>
        <v>563.413466425563</v>
      </c>
      <c r="AS38" s="45">
        <f t="shared" si="7"/>
        <v>-136.62967265287159</v>
      </c>
      <c r="AT38" s="45">
        <f t="shared" si="7"/>
        <v>-836.67281173130618</v>
      </c>
      <c r="AU38" s="45">
        <f t="shared" si="7"/>
        <v>-1536.7159508097407</v>
      </c>
      <c r="AV38" s="45">
        <f t="shared" si="7"/>
        <v>-2236.7590898881754</v>
      </c>
      <c r="AW38" s="45">
        <f t="shared" si="7"/>
        <v>-2936.8022289666101</v>
      </c>
      <c r="AX38" s="45">
        <f t="shared" si="7"/>
        <v>-3636.8453680450443</v>
      </c>
      <c r="AY38" s="45">
        <f t="shared" si="7"/>
        <v>-4336.8885071234799</v>
      </c>
      <c r="AZ38" s="45">
        <f t="shared" si="7"/>
        <v>-5036.9316462019142</v>
      </c>
      <c r="BA38" s="45">
        <f t="shared" si="7"/>
        <v>-5736.9747852803484</v>
      </c>
      <c r="BB38" s="45">
        <f t="shared" si="8"/>
        <v>-6437.0179243587827</v>
      </c>
      <c r="BC38" s="45">
        <f t="shared" si="8"/>
        <v>-7137.0610634372169</v>
      </c>
      <c r="BD38" s="45">
        <f t="shared" si="8"/>
        <v>-7837.1042025156512</v>
      </c>
      <c r="BE38" s="45">
        <f t="shared" si="8"/>
        <v>-8537.1473415940854</v>
      </c>
      <c r="BF38" s="45">
        <f t="shared" si="8"/>
        <v>-9237.1904806725215</v>
      </c>
      <c r="BG38" s="45">
        <f t="shared" si="8"/>
        <v>-9937.2336197509558</v>
      </c>
      <c r="BH38" s="45">
        <f t="shared" si="8"/>
        <v>-10637.27675882939</v>
      </c>
      <c r="BI38" s="45">
        <f t="shared" si="8"/>
        <v>-11337.319897907824</v>
      </c>
      <c r="BJ38" s="45">
        <f t="shared" si="8"/>
        <v>-12037.363036986259</v>
      </c>
      <c r="BK38" s="45">
        <f t="shared" si="8"/>
        <v>-12737.406176064695</v>
      </c>
      <c r="BL38" s="45">
        <f t="shared" si="9"/>
        <v>-13437.449315143129</v>
      </c>
      <c r="BM38" s="45">
        <f t="shared" si="9"/>
        <v>-14137.492454221563</v>
      </c>
      <c r="BN38" s="45">
        <f t="shared" si="9"/>
        <v>-14837.535593299997</v>
      </c>
      <c r="BO38" s="45">
        <f t="shared" si="9"/>
        <v>-15537.578732378432</v>
      </c>
      <c r="BP38" s="45">
        <f t="shared" si="9"/>
        <v>-16237.621871456866</v>
      </c>
      <c r="BQ38" s="45">
        <f t="shared" si="9"/>
        <v>-16937.665010535304</v>
      </c>
      <c r="BR38" s="45">
        <f t="shared" si="9"/>
        <v>-17637.708149613736</v>
      </c>
      <c r="BS38" s="45">
        <f t="shared" si="9"/>
        <v>-18337.751288692172</v>
      </c>
      <c r="BT38" s="45">
        <f t="shared" si="9"/>
        <v>-19037.794427770608</v>
      </c>
      <c r="BU38" s="45">
        <f t="shared" si="9"/>
        <v>-19737.837566849041</v>
      </c>
      <c r="BV38" s="45">
        <f t="shared" si="10"/>
        <v>-20437.880705927477</v>
      </c>
      <c r="BW38" s="45">
        <f t="shared" si="10"/>
        <v>-21137.923845005909</v>
      </c>
      <c r="BX38" s="45">
        <f t="shared" si="10"/>
        <v>-21837.966984084345</v>
      </c>
      <c r="BY38" s="45">
        <f t="shared" si="10"/>
        <v>-22538.010123162781</v>
      </c>
      <c r="BZ38" s="45">
        <f t="shared" si="10"/>
        <v>-23238.053262241214</v>
      </c>
      <c r="CA38" s="45">
        <f t="shared" si="10"/>
        <v>-23938.09640131965</v>
      </c>
      <c r="CB38" s="45">
        <f t="shared" si="10"/>
        <v>-24638.139540398082</v>
      </c>
      <c r="CC38" s="45">
        <f t="shared" si="10"/>
        <v>-25338.182679476518</v>
      </c>
      <c r="CD38" s="45">
        <f t="shared" si="10"/>
        <v>-26038.225818554954</v>
      </c>
      <c r="CE38" s="45">
        <f t="shared" si="10"/>
        <v>-26738.268957633387</v>
      </c>
      <c r="CF38" s="45">
        <f t="shared" si="10"/>
        <v>-27438.312096711823</v>
      </c>
      <c r="CG38" s="45">
        <f t="shared" si="10"/>
        <v>11248.981186739571</v>
      </c>
      <c r="CH38" s="45">
        <f t="shared" si="10"/>
        <v>9377.9492976055099</v>
      </c>
    </row>
    <row r="39" spans="1:86">
      <c r="A39" s="58">
        <f>'Q5-Q7 VaR'!G13</f>
        <v>45579</v>
      </c>
      <c r="B39" s="45">
        <f>'Q5-Q7 VaR'!L13</f>
        <v>0</v>
      </c>
      <c r="C39" s="45">
        <f>1000000*'Q5-Q7 VaR'!K13/100</f>
        <v>0</v>
      </c>
      <c r="D39" s="45">
        <f t="shared" si="3"/>
        <v>0</v>
      </c>
      <c r="E39" s="45">
        <f t="shared" si="3"/>
        <v>0</v>
      </c>
      <c r="F39" s="45">
        <f t="shared" si="3"/>
        <v>0</v>
      </c>
      <c r="G39" s="45">
        <f t="shared" si="3"/>
        <v>0</v>
      </c>
      <c r="H39" s="45">
        <f t="shared" si="3"/>
        <v>0</v>
      </c>
      <c r="I39" s="45">
        <f t="shared" si="3"/>
        <v>0</v>
      </c>
      <c r="J39" s="45">
        <f t="shared" si="3"/>
        <v>0</v>
      </c>
      <c r="K39" s="45">
        <f t="shared" si="3"/>
        <v>0</v>
      </c>
      <c r="L39" s="45">
        <f t="shared" si="3"/>
        <v>0</v>
      </c>
      <c r="M39" s="45">
        <f t="shared" si="3"/>
        <v>0</v>
      </c>
      <c r="N39" s="45">
        <f t="shared" si="4"/>
        <v>0</v>
      </c>
      <c r="O39" s="45">
        <f t="shared" si="4"/>
        <v>0</v>
      </c>
      <c r="P39" s="45">
        <f t="shared" si="4"/>
        <v>0</v>
      </c>
      <c r="Q39" s="45">
        <f t="shared" si="4"/>
        <v>0</v>
      </c>
      <c r="R39" s="45">
        <f t="shared" si="4"/>
        <v>0</v>
      </c>
      <c r="S39" s="45">
        <f t="shared" si="4"/>
        <v>0</v>
      </c>
      <c r="T39" s="45">
        <f t="shared" si="4"/>
        <v>0</v>
      </c>
      <c r="U39" s="45">
        <f t="shared" si="4"/>
        <v>0</v>
      </c>
      <c r="V39" s="45">
        <f t="shared" si="4"/>
        <v>0</v>
      </c>
      <c r="W39" s="45">
        <f t="shared" si="4"/>
        <v>0</v>
      </c>
      <c r="X39" s="45">
        <f t="shared" si="5"/>
        <v>0</v>
      </c>
      <c r="Y39" s="45">
        <f t="shared" si="5"/>
        <v>0</v>
      </c>
      <c r="Z39" s="45">
        <f t="shared" si="5"/>
        <v>0</v>
      </c>
      <c r="AA39" s="45">
        <f t="shared" si="5"/>
        <v>0</v>
      </c>
      <c r="AB39" s="45">
        <f t="shared" si="5"/>
        <v>0</v>
      </c>
      <c r="AC39" s="45">
        <f t="shared" si="5"/>
        <v>0</v>
      </c>
      <c r="AD39" s="45">
        <f t="shared" si="5"/>
        <v>0</v>
      </c>
      <c r="AE39" s="45">
        <f t="shared" si="5"/>
        <v>0</v>
      </c>
      <c r="AF39" s="45">
        <f t="shared" si="5"/>
        <v>0</v>
      </c>
      <c r="AG39" s="45">
        <f t="shared" si="5"/>
        <v>0</v>
      </c>
      <c r="AH39" s="45">
        <f t="shared" si="6"/>
        <v>0</v>
      </c>
      <c r="AI39" s="45">
        <f t="shared" si="6"/>
        <v>0</v>
      </c>
      <c r="AJ39" s="45">
        <f t="shared" si="6"/>
        <v>0</v>
      </c>
      <c r="AK39" s="45">
        <f t="shared" si="6"/>
        <v>0</v>
      </c>
      <c r="AL39" s="45">
        <f t="shared" si="6"/>
        <v>0</v>
      </c>
      <c r="AM39" s="45">
        <f t="shared" si="6"/>
        <v>0</v>
      </c>
      <c r="AN39" s="45">
        <f t="shared" si="6"/>
        <v>0</v>
      </c>
      <c r="AO39" s="45">
        <f t="shared" si="6"/>
        <v>0</v>
      </c>
      <c r="AP39" s="45">
        <f t="shared" si="6"/>
        <v>0</v>
      </c>
      <c r="AQ39" s="45">
        <f t="shared" si="6"/>
        <v>0</v>
      </c>
      <c r="AR39" s="45">
        <f t="shared" si="7"/>
        <v>0</v>
      </c>
      <c r="AS39" s="45">
        <f t="shared" si="7"/>
        <v>0</v>
      </c>
      <c r="AT39" s="45">
        <f t="shared" si="7"/>
        <v>0</v>
      </c>
      <c r="AU39" s="45">
        <f t="shared" si="7"/>
        <v>0</v>
      </c>
      <c r="AV39" s="45">
        <f t="shared" si="7"/>
        <v>0</v>
      </c>
      <c r="AW39" s="45">
        <f t="shared" si="7"/>
        <v>0</v>
      </c>
      <c r="AX39" s="45">
        <f t="shared" si="7"/>
        <v>0</v>
      </c>
      <c r="AY39" s="45">
        <f t="shared" si="7"/>
        <v>0</v>
      </c>
      <c r="AZ39" s="45">
        <f t="shared" si="7"/>
        <v>0</v>
      </c>
      <c r="BA39" s="45">
        <f t="shared" si="7"/>
        <v>0</v>
      </c>
      <c r="BB39" s="45">
        <f t="shared" si="8"/>
        <v>0</v>
      </c>
      <c r="BC39" s="45">
        <f t="shared" si="8"/>
        <v>0</v>
      </c>
      <c r="BD39" s="45">
        <f t="shared" si="8"/>
        <v>0</v>
      </c>
      <c r="BE39" s="45">
        <f t="shared" si="8"/>
        <v>0</v>
      </c>
      <c r="BF39" s="45">
        <f t="shared" si="8"/>
        <v>0</v>
      </c>
      <c r="BG39" s="45">
        <f t="shared" si="8"/>
        <v>0</v>
      </c>
      <c r="BH39" s="45">
        <f t="shared" si="8"/>
        <v>0</v>
      </c>
      <c r="BI39" s="45">
        <f t="shared" si="8"/>
        <v>0</v>
      </c>
      <c r="BJ39" s="45">
        <f t="shared" si="8"/>
        <v>0</v>
      </c>
      <c r="BK39" s="45">
        <f t="shared" si="8"/>
        <v>0</v>
      </c>
      <c r="BL39" s="45">
        <f t="shared" si="9"/>
        <v>0</v>
      </c>
      <c r="BM39" s="45">
        <f t="shared" si="9"/>
        <v>0</v>
      </c>
      <c r="BN39" s="45">
        <f t="shared" si="9"/>
        <v>0</v>
      </c>
      <c r="BO39" s="45">
        <f t="shared" si="9"/>
        <v>0</v>
      </c>
      <c r="BP39" s="45">
        <f t="shared" si="9"/>
        <v>0</v>
      </c>
      <c r="BQ39" s="45">
        <f t="shared" si="9"/>
        <v>0</v>
      </c>
      <c r="BR39" s="45">
        <f t="shared" si="9"/>
        <v>0</v>
      </c>
      <c r="BS39" s="45">
        <f t="shared" si="9"/>
        <v>0</v>
      </c>
      <c r="BT39" s="45">
        <f t="shared" si="9"/>
        <v>0</v>
      </c>
      <c r="BU39" s="45">
        <f t="shared" si="9"/>
        <v>0</v>
      </c>
      <c r="BV39" s="45">
        <f t="shared" si="10"/>
        <v>0</v>
      </c>
      <c r="BW39" s="45">
        <f t="shared" si="10"/>
        <v>0</v>
      </c>
      <c r="BX39" s="45">
        <f t="shared" si="10"/>
        <v>0</v>
      </c>
      <c r="BY39" s="45">
        <f t="shared" si="10"/>
        <v>0</v>
      </c>
      <c r="BZ39" s="45">
        <f t="shared" si="10"/>
        <v>0</v>
      </c>
      <c r="CA39" s="45">
        <f t="shared" si="10"/>
        <v>0</v>
      </c>
      <c r="CB39" s="45">
        <f t="shared" si="10"/>
        <v>0</v>
      </c>
      <c r="CC39" s="45">
        <f t="shared" si="10"/>
        <v>0</v>
      </c>
      <c r="CD39" s="45">
        <f t="shared" si="10"/>
        <v>0</v>
      </c>
      <c r="CE39" s="45">
        <f t="shared" si="10"/>
        <v>0</v>
      </c>
      <c r="CF39" s="45">
        <f t="shared" si="10"/>
        <v>0</v>
      </c>
      <c r="CG39" s="45">
        <f t="shared" si="10"/>
        <v>0</v>
      </c>
      <c r="CH39" s="45">
        <f t="shared" si="10"/>
        <v>0</v>
      </c>
    </row>
    <row r="40" spans="1:86">
      <c r="A40" s="58">
        <f>'Q5-Q7 VaR'!G14</f>
        <v>45580</v>
      </c>
      <c r="B40" s="45">
        <f>'Q5-Q7 VaR'!L14</f>
        <v>2535.5726951163456</v>
      </c>
      <c r="C40" s="45">
        <f>1000000*'Q5-Q7 VaR'!K14/100</f>
        <v>4961.444594672942</v>
      </c>
      <c r="D40" s="45">
        <f t="shared" si="3"/>
        <v>-47078.873251613077</v>
      </c>
      <c r="E40" s="45">
        <f t="shared" si="3"/>
        <v>-45838.512102944842</v>
      </c>
      <c r="F40" s="45">
        <f t="shared" si="3"/>
        <v>-44598.150954276607</v>
      </c>
      <c r="G40" s="45">
        <f t="shared" si="3"/>
        <v>-43357.789805608365</v>
      </c>
      <c r="H40" s="45">
        <f t="shared" si="3"/>
        <v>-42117.42865694013</v>
      </c>
      <c r="I40" s="45">
        <f t="shared" si="3"/>
        <v>-40877.067508271895</v>
      </c>
      <c r="J40" s="45">
        <f t="shared" si="3"/>
        <v>-39636.706359603661</v>
      </c>
      <c r="K40" s="45">
        <f t="shared" si="3"/>
        <v>-38396.345210935426</v>
      </c>
      <c r="L40" s="45">
        <f t="shared" si="3"/>
        <v>-37155.984062267191</v>
      </c>
      <c r="M40" s="45">
        <f t="shared" si="3"/>
        <v>-35915.622913598956</v>
      </c>
      <c r="N40" s="45">
        <f t="shared" si="4"/>
        <v>-34675.261764930721</v>
      </c>
      <c r="O40" s="45">
        <f t="shared" si="4"/>
        <v>-33434.900616262486</v>
      </c>
      <c r="P40" s="45">
        <f t="shared" si="4"/>
        <v>-32194.539467594252</v>
      </c>
      <c r="Q40" s="45">
        <f t="shared" si="4"/>
        <v>-30954.178318926017</v>
      </c>
      <c r="R40" s="45">
        <f t="shared" si="4"/>
        <v>-29713.817170257778</v>
      </c>
      <c r="S40" s="45">
        <f t="shared" si="4"/>
        <v>-28473.456021589544</v>
      </c>
      <c r="T40" s="45">
        <f t="shared" si="4"/>
        <v>-27233.094872921305</v>
      </c>
      <c r="U40" s="45">
        <f t="shared" si="4"/>
        <v>-25992.73372425307</v>
      </c>
      <c r="V40" s="45">
        <f t="shared" si="4"/>
        <v>-24752.372575584835</v>
      </c>
      <c r="W40" s="45">
        <f t="shared" si="4"/>
        <v>-23512.011426916601</v>
      </c>
      <c r="X40" s="45">
        <f t="shared" si="5"/>
        <v>-22271.650278248366</v>
      </c>
      <c r="Y40" s="45">
        <f t="shared" si="5"/>
        <v>-21031.289129580131</v>
      </c>
      <c r="Z40" s="45">
        <f t="shared" si="5"/>
        <v>-19790.927980911893</v>
      </c>
      <c r="AA40" s="45">
        <f t="shared" si="5"/>
        <v>-18550.566832243658</v>
      </c>
      <c r="AB40" s="45">
        <f t="shared" si="5"/>
        <v>-17310.205683575423</v>
      </c>
      <c r="AC40" s="45">
        <f t="shared" si="5"/>
        <v>-16069.844534907188</v>
      </c>
      <c r="AD40" s="45">
        <f t="shared" si="5"/>
        <v>-14829.483386238953</v>
      </c>
      <c r="AE40" s="45">
        <f t="shared" si="5"/>
        <v>-13589.122237570717</v>
      </c>
      <c r="AF40" s="45">
        <f t="shared" si="5"/>
        <v>-12348.76108890248</v>
      </c>
      <c r="AG40" s="45">
        <f t="shared" si="5"/>
        <v>-11108.399940234245</v>
      </c>
      <c r="AH40" s="45">
        <f t="shared" si="6"/>
        <v>-9868.0387915660103</v>
      </c>
      <c r="AI40" s="45">
        <f t="shared" si="6"/>
        <v>-8627.6776428977737</v>
      </c>
      <c r="AJ40" s="45">
        <f t="shared" si="6"/>
        <v>-7387.3164942295389</v>
      </c>
      <c r="AK40" s="45">
        <f t="shared" si="6"/>
        <v>-6146.9553455613041</v>
      </c>
      <c r="AL40" s="45">
        <f t="shared" si="6"/>
        <v>-4906.5941968930674</v>
      </c>
      <c r="AM40" s="45">
        <f t="shared" si="6"/>
        <v>-3666.2330482248321</v>
      </c>
      <c r="AN40" s="45">
        <f t="shared" si="6"/>
        <v>-2425.8718995565964</v>
      </c>
      <c r="AO40" s="45">
        <f t="shared" si="6"/>
        <v>-1185.5107508883607</v>
      </c>
      <c r="AP40" s="45">
        <f t="shared" si="6"/>
        <v>54.850397779874584</v>
      </c>
      <c r="AQ40" s="45">
        <f t="shared" si="6"/>
        <v>1295.2115464481101</v>
      </c>
      <c r="AR40" s="45">
        <f t="shared" si="7"/>
        <v>2535.5726951163456</v>
      </c>
      <c r="AS40" s="45">
        <f t="shared" si="7"/>
        <v>3775.9338437845809</v>
      </c>
      <c r="AT40" s="45">
        <f t="shared" si="7"/>
        <v>5016.2949924528166</v>
      </c>
      <c r="AU40" s="45">
        <f t="shared" si="7"/>
        <v>6256.6561411210514</v>
      </c>
      <c r="AV40" s="45">
        <f t="shared" si="7"/>
        <v>7497.017289789288</v>
      </c>
      <c r="AW40" s="45">
        <f t="shared" si="7"/>
        <v>8737.3784384575229</v>
      </c>
      <c r="AX40" s="45">
        <f t="shared" si="7"/>
        <v>9977.7395871257577</v>
      </c>
      <c r="AY40" s="45">
        <f t="shared" si="7"/>
        <v>11218.100735793994</v>
      </c>
      <c r="AZ40" s="45">
        <f t="shared" si="7"/>
        <v>12458.461884462229</v>
      </c>
      <c r="BA40" s="45">
        <f t="shared" si="7"/>
        <v>13698.823033130464</v>
      </c>
      <c r="BB40" s="45">
        <f t="shared" si="8"/>
        <v>14939.184181798701</v>
      </c>
      <c r="BC40" s="45">
        <f t="shared" si="8"/>
        <v>16179.545330466935</v>
      </c>
      <c r="BD40" s="45">
        <f t="shared" si="8"/>
        <v>17419.90647913517</v>
      </c>
      <c r="BE40" s="45">
        <f t="shared" si="8"/>
        <v>18660.267627803409</v>
      </c>
      <c r="BF40" s="45">
        <f t="shared" si="8"/>
        <v>19900.628776471644</v>
      </c>
      <c r="BG40" s="45">
        <f t="shared" si="8"/>
        <v>21140.989925139878</v>
      </c>
      <c r="BH40" s="45">
        <f t="shared" si="8"/>
        <v>22381.351073808113</v>
      </c>
      <c r="BI40" s="45">
        <f t="shared" si="8"/>
        <v>23621.712222476348</v>
      </c>
      <c r="BJ40" s="45">
        <f t="shared" si="8"/>
        <v>24862.073371144583</v>
      </c>
      <c r="BK40" s="45">
        <f t="shared" si="8"/>
        <v>26102.434519812821</v>
      </c>
      <c r="BL40" s="45">
        <f t="shared" si="9"/>
        <v>27342.795668481056</v>
      </c>
      <c r="BM40" s="45">
        <f t="shared" si="9"/>
        <v>28583.156817149291</v>
      </c>
      <c r="BN40" s="45">
        <f t="shared" si="9"/>
        <v>29823.517965817526</v>
      </c>
      <c r="BO40" s="45">
        <f t="shared" si="9"/>
        <v>31063.879114485761</v>
      </c>
      <c r="BP40" s="45">
        <f t="shared" si="9"/>
        <v>32304.240263153995</v>
      </c>
      <c r="BQ40" s="45">
        <f t="shared" si="9"/>
        <v>33544.601411822237</v>
      </c>
      <c r="BR40" s="45">
        <f t="shared" si="9"/>
        <v>34784.962560490472</v>
      </c>
      <c r="BS40" s="45">
        <f t="shared" si="9"/>
        <v>36025.323709158707</v>
      </c>
      <c r="BT40" s="45">
        <f t="shared" si="9"/>
        <v>37265.684857826942</v>
      </c>
      <c r="BU40" s="45">
        <f t="shared" si="9"/>
        <v>38506.046006495177</v>
      </c>
      <c r="BV40" s="45">
        <f t="shared" si="10"/>
        <v>39746.407155163412</v>
      </c>
      <c r="BW40" s="45">
        <f t="shared" si="10"/>
        <v>40986.768303831646</v>
      </c>
      <c r="BX40" s="45">
        <f t="shared" si="10"/>
        <v>42227.129452499881</v>
      </c>
      <c r="BY40" s="45">
        <f t="shared" si="10"/>
        <v>43467.490601168116</v>
      </c>
      <c r="BZ40" s="45">
        <f t="shared" si="10"/>
        <v>44707.851749836351</v>
      </c>
      <c r="CA40" s="45">
        <f t="shared" si="10"/>
        <v>45948.212898504586</v>
      </c>
      <c r="CB40" s="45">
        <f t="shared" si="10"/>
        <v>47188.57404717282</v>
      </c>
      <c r="CC40" s="45">
        <f t="shared" si="10"/>
        <v>48428.935195841055</v>
      </c>
      <c r="CD40" s="45">
        <f t="shared" si="10"/>
        <v>49669.296344509297</v>
      </c>
      <c r="CE40" s="45">
        <f t="shared" si="10"/>
        <v>50909.657493177532</v>
      </c>
      <c r="CF40" s="45">
        <f t="shared" si="10"/>
        <v>52150.018641845767</v>
      </c>
      <c r="CG40" s="45">
        <f t="shared" si="10"/>
        <v>-16397.493443049025</v>
      </c>
      <c r="CH40" s="45">
        <f t="shared" si="10"/>
        <v>-13082.3330855654</v>
      </c>
    </row>
    <row r="41" spans="1:86">
      <c r="A41" s="58">
        <f>'Q5-Q7 VaR'!G15</f>
        <v>45581</v>
      </c>
      <c r="B41" s="45">
        <f>'Q5-Q7 VaR'!L15</f>
        <v>2253.8154628080019</v>
      </c>
      <c r="C41" s="45">
        <f>1000000*'Q5-Q7 VaR'!K15/100</f>
        <v>1477.7815633479686</v>
      </c>
      <c r="D41" s="45">
        <f t="shared" ref="D41:M50" si="11">$B41+D$26*$C41</f>
        <v>-12524.000170671683</v>
      </c>
      <c r="E41" s="45">
        <f t="shared" si="11"/>
        <v>-12154.554779834692</v>
      </c>
      <c r="F41" s="45">
        <f t="shared" si="11"/>
        <v>-11785.109388997698</v>
      </c>
      <c r="G41" s="45">
        <f t="shared" si="11"/>
        <v>-11415.663998160708</v>
      </c>
      <c r="H41" s="45">
        <f t="shared" si="11"/>
        <v>-11046.218607323717</v>
      </c>
      <c r="I41" s="45">
        <f t="shared" si="11"/>
        <v>-10676.773216486723</v>
      </c>
      <c r="J41" s="45">
        <f t="shared" si="11"/>
        <v>-10307.327825649732</v>
      </c>
      <c r="K41" s="45">
        <f t="shared" si="11"/>
        <v>-9937.8824348127382</v>
      </c>
      <c r="L41" s="45">
        <f t="shared" si="11"/>
        <v>-9568.4370439757477</v>
      </c>
      <c r="M41" s="45">
        <f t="shared" si="11"/>
        <v>-9198.9916531387535</v>
      </c>
      <c r="N41" s="45">
        <f t="shared" ref="N41:W50" si="12">$B41+N$26*$C41</f>
        <v>-8829.5462623017629</v>
      </c>
      <c r="O41" s="45">
        <f t="shared" si="12"/>
        <v>-8460.1008714647687</v>
      </c>
      <c r="P41" s="45">
        <f t="shared" si="12"/>
        <v>-8090.6554806277773</v>
      </c>
      <c r="Q41" s="45">
        <f t="shared" si="12"/>
        <v>-7721.2100897907867</v>
      </c>
      <c r="R41" s="45">
        <f t="shared" si="12"/>
        <v>-7351.7646989537943</v>
      </c>
      <c r="S41" s="45">
        <f t="shared" si="12"/>
        <v>-6982.3193081168019</v>
      </c>
      <c r="T41" s="45">
        <f t="shared" si="12"/>
        <v>-6612.8739172798096</v>
      </c>
      <c r="U41" s="45">
        <f t="shared" si="12"/>
        <v>-6243.4285264428172</v>
      </c>
      <c r="V41" s="45">
        <f t="shared" si="12"/>
        <v>-5873.9831356058248</v>
      </c>
      <c r="W41" s="45">
        <f t="shared" si="12"/>
        <v>-5504.5377447688334</v>
      </c>
      <c r="X41" s="45">
        <f t="shared" ref="X41:AG50" si="13">$B41+X$26*$C41</f>
        <v>-5135.092353931841</v>
      </c>
      <c r="Y41" s="45">
        <f t="shared" si="13"/>
        <v>-4765.6469630948486</v>
      </c>
      <c r="Z41" s="45">
        <f t="shared" si="13"/>
        <v>-4396.2015722578572</v>
      </c>
      <c r="AA41" s="45">
        <f t="shared" si="13"/>
        <v>-4026.7561814208648</v>
      </c>
      <c r="AB41" s="45">
        <f t="shared" si="13"/>
        <v>-3657.3107905838724</v>
      </c>
      <c r="AC41" s="45">
        <f t="shared" si="13"/>
        <v>-3287.86539974688</v>
      </c>
      <c r="AD41" s="45">
        <f t="shared" si="13"/>
        <v>-2918.4200089098877</v>
      </c>
      <c r="AE41" s="45">
        <f t="shared" si="13"/>
        <v>-2548.9746180728962</v>
      </c>
      <c r="AF41" s="45">
        <f t="shared" si="13"/>
        <v>-2179.5292272359038</v>
      </c>
      <c r="AG41" s="45">
        <f t="shared" si="13"/>
        <v>-1810.0838363989114</v>
      </c>
      <c r="AH41" s="45">
        <f t="shared" ref="AH41:AQ50" si="14">$B41+AH$26*$C41</f>
        <v>-1440.6384455619195</v>
      </c>
      <c r="AI41" s="45">
        <f t="shared" si="14"/>
        <v>-1071.1930547249276</v>
      </c>
      <c r="AJ41" s="45">
        <f t="shared" si="14"/>
        <v>-701.74766388793523</v>
      </c>
      <c r="AK41" s="45">
        <f t="shared" si="14"/>
        <v>-332.30227305094286</v>
      </c>
      <c r="AL41" s="45">
        <f t="shared" si="14"/>
        <v>37.143117786049061</v>
      </c>
      <c r="AM41" s="45">
        <f t="shared" si="14"/>
        <v>406.58850862304121</v>
      </c>
      <c r="AN41" s="45">
        <f t="shared" si="14"/>
        <v>776.03389946003335</v>
      </c>
      <c r="AO41" s="45">
        <f t="shared" si="14"/>
        <v>1145.4792902970255</v>
      </c>
      <c r="AP41" s="45">
        <f t="shared" si="14"/>
        <v>1514.9246811340176</v>
      </c>
      <c r="AQ41" s="45">
        <f t="shared" si="14"/>
        <v>1884.3700719710098</v>
      </c>
      <c r="AR41" s="45">
        <f t="shared" ref="AR41:BA50" si="15">$B41+AR$26*$C41</f>
        <v>2253.8154628080019</v>
      </c>
      <c r="AS41" s="45">
        <f t="shared" si="15"/>
        <v>2623.2608536449943</v>
      </c>
      <c r="AT41" s="45">
        <f t="shared" si="15"/>
        <v>2992.7062444819862</v>
      </c>
      <c r="AU41" s="45">
        <f t="shared" si="15"/>
        <v>3362.1516353189782</v>
      </c>
      <c r="AV41" s="45">
        <f t="shared" si="15"/>
        <v>3731.5970261559705</v>
      </c>
      <c r="AW41" s="45">
        <f t="shared" si="15"/>
        <v>4101.0424169929629</v>
      </c>
      <c r="AX41" s="45">
        <f t="shared" si="15"/>
        <v>4470.4878078299553</v>
      </c>
      <c r="AY41" s="45">
        <f t="shared" si="15"/>
        <v>4839.9331986669467</v>
      </c>
      <c r="AZ41" s="45">
        <f t="shared" si="15"/>
        <v>5209.3785895039391</v>
      </c>
      <c r="BA41" s="45">
        <f t="shared" si="15"/>
        <v>5578.8239803409315</v>
      </c>
      <c r="BB41" s="45">
        <f t="shared" ref="BB41:BK50" si="16">$B41+BB$26*$C41</f>
        <v>5948.2693711779229</v>
      </c>
      <c r="BC41" s="45">
        <f t="shared" si="16"/>
        <v>6317.7147620149153</v>
      </c>
      <c r="BD41" s="45">
        <f t="shared" si="16"/>
        <v>6687.1601528519077</v>
      </c>
      <c r="BE41" s="45">
        <f t="shared" si="16"/>
        <v>7056.6055436889001</v>
      </c>
      <c r="BF41" s="45">
        <f t="shared" si="16"/>
        <v>7426.0509345258915</v>
      </c>
      <c r="BG41" s="45">
        <f t="shared" si="16"/>
        <v>7795.4963253628839</v>
      </c>
      <c r="BH41" s="45">
        <f t="shared" si="16"/>
        <v>8164.9417161998763</v>
      </c>
      <c r="BI41" s="45">
        <f t="shared" si="16"/>
        <v>8534.3871070368696</v>
      </c>
      <c r="BJ41" s="45">
        <f t="shared" si="16"/>
        <v>8903.8324978738601</v>
      </c>
      <c r="BK41" s="45">
        <f t="shared" si="16"/>
        <v>9273.2778887108525</v>
      </c>
      <c r="BL41" s="45">
        <f t="shared" ref="BL41:BU50" si="17">$B41+BL$26*$C41</f>
        <v>9642.7232795478449</v>
      </c>
      <c r="BM41" s="45">
        <f t="shared" si="17"/>
        <v>10012.168670384837</v>
      </c>
      <c r="BN41" s="45">
        <f t="shared" si="17"/>
        <v>10381.61406122183</v>
      </c>
      <c r="BO41" s="45">
        <f t="shared" si="17"/>
        <v>10751.05945205882</v>
      </c>
      <c r="BP41" s="45">
        <f t="shared" si="17"/>
        <v>11120.504842895814</v>
      </c>
      <c r="BQ41" s="45">
        <f t="shared" si="17"/>
        <v>11489.950233732805</v>
      </c>
      <c r="BR41" s="45">
        <f t="shared" si="17"/>
        <v>11859.395624569799</v>
      </c>
      <c r="BS41" s="45">
        <f t="shared" si="17"/>
        <v>12228.84101540679</v>
      </c>
      <c r="BT41" s="45">
        <f t="shared" si="17"/>
        <v>12598.28640624378</v>
      </c>
      <c r="BU41" s="45">
        <f t="shared" si="17"/>
        <v>12967.731797080774</v>
      </c>
      <c r="BV41" s="45">
        <f t="shared" ref="BV41:CH50" si="18">$B41+BV$26*$C41</f>
        <v>13337.177187917765</v>
      </c>
      <c r="BW41" s="45">
        <f t="shared" si="18"/>
        <v>13706.622578754759</v>
      </c>
      <c r="BX41" s="45">
        <f t="shared" si="18"/>
        <v>14076.06796959175</v>
      </c>
      <c r="BY41" s="45">
        <f t="shared" si="18"/>
        <v>14445.513360428744</v>
      </c>
      <c r="BZ41" s="45">
        <f t="shared" si="18"/>
        <v>14814.958751265734</v>
      </c>
      <c r="CA41" s="45">
        <f t="shared" si="18"/>
        <v>15184.404142102729</v>
      </c>
      <c r="CB41" s="45">
        <f t="shared" si="18"/>
        <v>15553.849532939719</v>
      </c>
      <c r="CC41" s="45">
        <f t="shared" si="18"/>
        <v>15923.29492377671</v>
      </c>
      <c r="CD41" s="45">
        <f t="shared" si="18"/>
        <v>16292.740314613704</v>
      </c>
      <c r="CE41" s="45">
        <f t="shared" si="18"/>
        <v>16662.185705450695</v>
      </c>
      <c r="CF41" s="45">
        <f t="shared" si="18"/>
        <v>17031.631096287689</v>
      </c>
      <c r="CG41" s="45">
        <f t="shared" si="18"/>
        <v>-3385.4566368279056</v>
      </c>
      <c r="CH41" s="45">
        <f t="shared" si="18"/>
        <v>-2398.0259072594527</v>
      </c>
    </row>
    <row r="42" spans="1:86">
      <c r="A42" s="58">
        <f>'Q5-Q7 VaR'!G16</f>
        <v>45582</v>
      </c>
      <c r="B42" s="45">
        <f>'Q5-Q7 VaR'!L16</f>
        <v>-9292.4337656576008</v>
      </c>
      <c r="C42" s="45">
        <f>1000000*'Q5-Q7 VaR'!K16/100</f>
        <v>-5736.9464214768759</v>
      </c>
      <c r="D42" s="45">
        <f t="shared" si="11"/>
        <v>48077.030449111153</v>
      </c>
      <c r="E42" s="45">
        <f t="shared" si="11"/>
        <v>46642.793843741936</v>
      </c>
      <c r="F42" s="45">
        <f t="shared" si="11"/>
        <v>45208.557238372719</v>
      </c>
      <c r="G42" s="45">
        <f t="shared" si="11"/>
        <v>43774.320633003503</v>
      </c>
      <c r="H42" s="45">
        <f t="shared" si="11"/>
        <v>42340.084027634279</v>
      </c>
      <c r="I42" s="45">
        <f t="shared" si="11"/>
        <v>40905.847422265062</v>
      </c>
      <c r="J42" s="45">
        <f t="shared" si="11"/>
        <v>39471.610816895845</v>
      </c>
      <c r="K42" s="45">
        <f t="shared" si="11"/>
        <v>38037.374211526621</v>
      </c>
      <c r="L42" s="45">
        <f t="shared" si="11"/>
        <v>36603.137606157405</v>
      </c>
      <c r="M42" s="45">
        <f t="shared" si="11"/>
        <v>35168.901000788188</v>
      </c>
      <c r="N42" s="45">
        <f t="shared" si="12"/>
        <v>33734.664395418964</v>
      </c>
      <c r="O42" s="45">
        <f t="shared" si="12"/>
        <v>32300.427790049747</v>
      </c>
      <c r="P42" s="45">
        <f t="shared" si="12"/>
        <v>30866.191184680531</v>
      </c>
      <c r="Q42" s="45">
        <f t="shared" si="12"/>
        <v>29431.954579311307</v>
      </c>
      <c r="R42" s="45">
        <f t="shared" si="12"/>
        <v>27997.71797394209</v>
      </c>
      <c r="S42" s="45">
        <f t="shared" si="12"/>
        <v>26563.481368572873</v>
      </c>
      <c r="T42" s="45">
        <f t="shared" si="12"/>
        <v>25129.244763203656</v>
      </c>
      <c r="U42" s="45">
        <f t="shared" si="12"/>
        <v>23695.008157834432</v>
      </c>
      <c r="V42" s="45">
        <f t="shared" si="12"/>
        <v>22260.771552465216</v>
      </c>
      <c r="W42" s="45">
        <f t="shared" si="12"/>
        <v>20826.534947095999</v>
      </c>
      <c r="X42" s="45">
        <f t="shared" si="13"/>
        <v>19392.298341726775</v>
      </c>
      <c r="Y42" s="45">
        <f t="shared" si="13"/>
        <v>17958.061736357558</v>
      </c>
      <c r="Z42" s="45">
        <f t="shared" si="13"/>
        <v>16523.825130988342</v>
      </c>
      <c r="AA42" s="45">
        <f t="shared" si="13"/>
        <v>15089.588525619123</v>
      </c>
      <c r="AB42" s="45">
        <f t="shared" si="13"/>
        <v>13655.351920249903</v>
      </c>
      <c r="AC42" s="45">
        <f t="shared" si="13"/>
        <v>12221.115314880682</v>
      </c>
      <c r="AD42" s="45">
        <f t="shared" si="13"/>
        <v>10786.878709511466</v>
      </c>
      <c r="AE42" s="45">
        <f t="shared" si="13"/>
        <v>9352.6421041422454</v>
      </c>
      <c r="AF42" s="45">
        <f t="shared" si="13"/>
        <v>7918.4054987730287</v>
      </c>
      <c r="AG42" s="45">
        <f t="shared" si="13"/>
        <v>6484.1688934038084</v>
      </c>
      <c r="AH42" s="45">
        <f t="shared" si="14"/>
        <v>5049.9322880345881</v>
      </c>
      <c r="AI42" s="45">
        <f t="shared" si="14"/>
        <v>3615.6956826653695</v>
      </c>
      <c r="AJ42" s="45">
        <f t="shared" si="14"/>
        <v>2181.459077296151</v>
      </c>
      <c r="AK42" s="45">
        <f t="shared" si="14"/>
        <v>747.22247192693249</v>
      </c>
      <c r="AL42" s="45">
        <f t="shared" si="14"/>
        <v>-687.01413344228604</v>
      </c>
      <c r="AM42" s="45">
        <f t="shared" si="14"/>
        <v>-2121.2507388115064</v>
      </c>
      <c r="AN42" s="45">
        <f t="shared" si="14"/>
        <v>-3555.4873441807249</v>
      </c>
      <c r="AO42" s="45">
        <f t="shared" si="14"/>
        <v>-4989.7239495499434</v>
      </c>
      <c r="AP42" s="45">
        <f t="shared" si="14"/>
        <v>-6423.9605549191629</v>
      </c>
      <c r="AQ42" s="45">
        <f t="shared" si="14"/>
        <v>-7858.1971602883823</v>
      </c>
      <c r="AR42" s="45">
        <f t="shared" si="15"/>
        <v>-9292.4337656576008</v>
      </c>
      <c r="AS42" s="45">
        <f t="shared" si="15"/>
        <v>-10726.670371026819</v>
      </c>
      <c r="AT42" s="45">
        <f t="shared" si="15"/>
        <v>-12160.90697639604</v>
      </c>
      <c r="AU42" s="45">
        <f t="shared" si="15"/>
        <v>-13595.143581765258</v>
      </c>
      <c r="AV42" s="45">
        <f t="shared" si="15"/>
        <v>-15029.380187134477</v>
      </c>
      <c r="AW42" s="45">
        <f t="shared" si="15"/>
        <v>-16463.616792503693</v>
      </c>
      <c r="AX42" s="45">
        <f t="shared" si="15"/>
        <v>-17897.853397872917</v>
      </c>
      <c r="AY42" s="45">
        <f t="shared" si="15"/>
        <v>-19332.090003242134</v>
      </c>
      <c r="AZ42" s="45">
        <f t="shared" si="15"/>
        <v>-20766.326608611351</v>
      </c>
      <c r="BA42" s="45">
        <f t="shared" si="15"/>
        <v>-22200.563213980571</v>
      </c>
      <c r="BB42" s="45">
        <f t="shared" si="16"/>
        <v>-23634.799819349792</v>
      </c>
      <c r="BC42" s="45">
        <f t="shared" si="16"/>
        <v>-25069.036424719008</v>
      </c>
      <c r="BD42" s="45">
        <f t="shared" si="16"/>
        <v>-26503.273030088232</v>
      </c>
      <c r="BE42" s="45">
        <f t="shared" si="16"/>
        <v>-27937.509635457449</v>
      </c>
      <c r="BF42" s="45">
        <f t="shared" si="16"/>
        <v>-29371.746240826666</v>
      </c>
      <c r="BG42" s="45">
        <f t="shared" si="16"/>
        <v>-30805.982846195882</v>
      </c>
      <c r="BH42" s="45">
        <f t="shared" si="16"/>
        <v>-32240.219451565106</v>
      </c>
      <c r="BI42" s="45">
        <f t="shared" si="16"/>
        <v>-33674.456056934323</v>
      </c>
      <c r="BJ42" s="45">
        <f t="shared" si="16"/>
        <v>-35108.69266230354</v>
      </c>
      <c r="BK42" s="45">
        <f t="shared" si="16"/>
        <v>-36542.929267672764</v>
      </c>
      <c r="BL42" s="45">
        <f t="shared" si="17"/>
        <v>-37977.16587304198</v>
      </c>
      <c r="BM42" s="45">
        <f t="shared" si="17"/>
        <v>-39411.402478411197</v>
      </c>
      <c r="BN42" s="45">
        <f t="shared" si="17"/>
        <v>-40845.639083780421</v>
      </c>
      <c r="BO42" s="45">
        <f t="shared" si="17"/>
        <v>-42279.875689149638</v>
      </c>
      <c r="BP42" s="45">
        <f t="shared" si="17"/>
        <v>-43714.112294518862</v>
      </c>
      <c r="BQ42" s="45">
        <f t="shared" si="17"/>
        <v>-45148.348899888078</v>
      </c>
      <c r="BR42" s="45">
        <f t="shared" si="17"/>
        <v>-46582.585505257295</v>
      </c>
      <c r="BS42" s="45">
        <f t="shared" si="17"/>
        <v>-48016.822110626512</v>
      </c>
      <c r="BT42" s="45">
        <f t="shared" si="17"/>
        <v>-49451.058715995736</v>
      </c>
      <c r="BU42" s="45">
        <f t="shared" si="17"/>
        <v>-50885.295321364953</v>
      </c>
      <c r="BV42" s="45">
        <f t="shared" si="18"/>
        <v>-52319.531926734169</v>
      </c>
      <c r="BW42" s="45">
        <f t="shared" si="18"/>
        <v>-53753.768532103393</v>
      </c>
      <c r="BX42" s="45">
        <f t="shared" si="18"/>
        <v>-55188.00513747261</v>
      </c>
      <c r="BY42" s="45">
        <f t="shared" si="18"/>
        <v>-56622.241742841827</v>
      </c>
      <c r="BZ42" s="45">
        <f t="shared" si="18"/>
        <v>-58056.478348211051</v>
      </c>
      <c r="CA42" s="45">
        <f t="shared" si="18"/>
        <v>-59490.714953580267</v>
      </c>
      <c r="CB42" s="45">
        <f t="shared" si="18"/>
        <v>-60924.951558949484</v>
      </c>
      <c r="CC42" s="45">
        <f t="shared" si="18"/>
        <v>-62359.188164318708</v>
      </c>
      <c r="CD42" s="45">
        <f t="shared" si="18"/>
        <v>-63793.424769687925</v>
      </c>
      <c r="CE42" s="45">
        <f t="shared" si="18"/>
        <v>-65227.661375057141</v>
      </c>
      <c r="CF42" s="45">
        <f t="shared" si="18"/>
        <v>-66661.897980426351</v>
      </c>
      <c r="CG42" s="45">
        <f t="shared" si="18"/>
        <v>12599.97759887824</v>
      </c>
      <c r="CH42" s="45">
        <f t="shared" si="18"/>
        <v>8766.6389438606875</v>
      </c>
    </row>
    <row r="43" spans="1:86">
      <c r="A43" s="58">
        <f>'Q5-Q7 VaR'!G17</f>
        <v>45583</v>
      </c>
      <c r="B43" s="45">
        <f>'Q5-Q7 VaR'!L17</f>
        <v>6762.7391652720053</v>
      </c>
      <c r="C43" s="45">
        <f>1000000*'Q5-Q7 VaR'!K17/100</f>
        <v>590.78105013568052</v>
      </c>
      <c r="D43" s="45">
        <f t="shared" si="11"/>
        <v>854.92866391519965</v>
      </c>
      <c r="E43" s="45">
        <f t="shared" si="11"/>
        <v>1002.6239264491205</v>
      </c>
      <c r="F43" s="45">
        <f t="shared" si="11"/>
        <v>1150.3191889830405</v>
      </c>
      <c r="G43" s="45">
        <f t="shared" si="11"/>
        <v>1298.0144515169604</v>
      </c>
      <c r="H43" s="45">
        <f t="shared" si="11"/>
        <v>1445.7097140508804</v>
      </c>
      <c r="I43" s="45">
        <f t="shared" si="11"/>
        <v>1593.4049765848004</v>
      </c>
      <c r="J43" s="45">
        <f t="shared" si="11"/>
        <v>1741.1002391187212</v>
      </c>
      <c r="K43" s="45">
        <f t="shared" si="11"/>
        <v>1888.7955016526412</v>
      </c>
      <c r="L43" s="45">
        <f t="shared" si="11"/>
        <v>2036.4907641865611</v>
      </c>
      <c r="M43" s="45">
        <f t="shared" si="11"/>
        <v>2184.1860267204811</v>
      </c>
      <c r="N43" s="45">
        <f t="shared" si="12"/>
        <v>2331.8812892544011</v>
      </c>
      <c r="O43" s="45">
        <f t="shared" si="12"/>
        <v>2479.5765517883219</v>
      </c>
      <c r="P43" s="45">
        <f t="shared" si="12"/>
        <v>2627.2718143222419</v>
      </c>
      <c r="Q43" s="45">
        <f t="shared" si="12"/>
        <v>2774.9670768561618</v>
      </c>
      <c r="R43" s="45">
        <f t="shared" si="12"/>
        <v>2922.6623393900818</v>
      </c>
      <c r="S43" s="45">
        <f t="shared" si="12"/>
        <v>3070.3576019240022</v>
      </c>
      <c r="T43" s="45">
        <f t="shared" si="12"/>
        <v>3218.0528644579222</v>
      </c>
      <c r="U43" s="45">
        <f t="shared" si="12"/>
        <v>3365.7481269918421</v>
      </c>
      <c r="V43" s="45">
        <f t="shared" si="12"/>
        <v>3513.4433895257625</v>
      </c>
      <c r="W43" s="45">
        <f t="shared" si="12"/>
        <v>3661.1386520596825</v>
      </c>
      <c r="X43" s="45">
        <f t="shared" si="13"/>
        <v>3808.8339145936025</v>
      </c>
      <c r="Y43" s="45">
        <f t="shared" si="13"/>
        <v>3956.5291771275229</v>
      </c>
      <c r="Z43" s="45">
        <f t="shared" si="13"/>
        <v>4104.2244396614424</v>
      </c>
      <c r="AA43" s="45">
        <f t="shared" si="13"/>
        <v>4251.9197021953632</v>
      </c>
      <c r="AB43" s="45">
        <f t="shared" si="13"/>
        <v>4399.6149647292832</v>
      </c>
      <c r="AC43" s="45">
        <f t="shared" si="13"/>
        <v>4547.3102272632032</v>
      </c>
      <c r="AD43" s="45">
        <f t="shared" si="13"/>
        <v>4695.005489797124</v>
      </c>
      <c r="AE43" s="45">
        <f t="shared" si="13"/>
        <v>4842.700752331044</v>
      </c>
      <c r="AF43" s="45">
        <f t="shared" si="13"/>
        <v>4990.3960148649639</v>
      </c>
      <c r="AG43" s="45">
        <f t="shared" si="13"/>
        <v>5138.0912773988839</v>
      </c>
      <c r="AH43" s="45">
        <f t="shared" si="14"/>
        <v>5285.7865399328039</v>
      </c>
      <c r="AI43" s="45">
        <f t="shared" si="14"/>
        <v>5433.4818024667238</v>
      </c>
      <c r="AJ43" s="45">
        <f t="shared" si="14"/>
        <v>5581.1770650006438</v>
      </c>
      <c r="AK43" s="45">
        <f t="shared" si="14"/>
        <v>5728.8723275345646</v>
      </c>
      <c r="AL43" s="45">
        <f t="shared" si="14"/>
        <v>5876.5675900684846</v>
      </c>
      <c r="AM43" s="45">
        <f t="shared" si="14"/>
        <v>6024.2628526024046</v>
      </c>
      <c r="AN43" s="45">
        <f t="shared" si="14"/>
        <v>6171.9581151363245</v>
      </c>
      <c r="AO43" s="45">
        <f t="shared" si="14"/>
        <v>6319.6533776702445</v>
      </c>
      <c r="AP43" s="45">
        <f t="shared" si="14"/>
        <v>6467.3486402041653</v>
      </c>
      <c r="AQ43" s="45">
        <f t="shared" si="14"/>
        <v>6615.0439027380853</v>
      </c>
      <c r="AR43" s="45">
        <f t="shared" si="15"/>
        <v>6762.7391652720053</v>
      </c>
      <c r="AS43" s="45">
        <f t="shared" si="15"/>
        <v>6910.4344278059252</v>
      </c>
      <c r="AT43" s="45">
        <f t="shared" si="15"/>
        <v>7058.1296903398452</v>
      </c>
      <c r="AU43" s="45">
        <f t="shared" si="15"/>
        <v>7205.8249528737661</v>
      </c>
      <c r="AV43" s="45">
        <f t="shared" si="15"/>
        <v>7353.520215407686</v>
      </c>
      <c r="AW43" s="45">
        <f t="shared" si="15"/>
        <v>7501.215477941606</v>
      </c>
      <c r="AX43" s="45">
        <f t="shared" si="15"/>
        <v>7648.9107404755259</v>
      </c>
      <c r="AY43" s="45">
        <f t="shared" si="15"/>
        <v>7796.6060030094459</v>
      </c>
      <c r="AZ43" s="45">
        <f t="shared" si="15"/>
        <v>7944.3012655433668</v>
      </c>
      <c r="BA43" s="45">
        <f t="shared" si="15"/>
        <v>8091.9965280772867</v>
      </c>
      <c r="BB43" s="45">
        <f t="shared" si="16"/>
        <v>8239.6917906112067</v>
      </c>
      <c r="BC43" s="45">
        <f t="shared" si="16"/>
        <v>8387.3870531451266</v>
      </c>
      <c r="BD43" s="45">
        <f t="shared" si="16"/>
        <v>8535.0823156790466</v>
      </c>
      <c r="BE43" s="45">
        <f t="shared" si="16"/>
        <v>8682.7775782129665</v>
      </c>
      <c r="BF43" s="45">
        <f t="shared" si="16"/>
        <v>8830.4728407468865</v>
      </c>
      <c r="BG43" s="45">
        <f t="shared" si="16"/>
        <v>8978.1681032808083</v>
      </c>
      <c r="BH43" s="45">
        <f t="shared" si="16"/>
        <v>9125.8633658147264</v>
      </c>
      <c r="BI43" s="45">
        <f t="shared" si="16"/>
        <v>9273.5586283486482</v>
      </c>
      <c r="BJ43" s="45">
        <f t="shared" si="16"/>
        <v>9421.2538908825682</v>
      </c>
      <c r="BK43" s="45">
        <f t="shared" si="16"/>
        <v>9568.9491534164881</v>
      </c>
      <c r="BL43" s="45">
        <f t="shared" si="17"/>
        <v>9716.6444159504081</v>
      </c>
      <c r="BM43" s="45">
        <f t="shared" si="17"/>
        <v>9864.339678484328</v>
      </c>
      <c r="BN43" s="45">
        <f t="shared" si="17"/>
        <v>10012.034941018248</v>
      </c>
      <c r="BO43" s="45">
        <f t="shared" si="17"/>
        <v>10159.730203552168</v>
      </c>
      <c r="BP43" s="45">
        <f t="shared" si="17"/>
        <v>10307.425466086088</v>
      </c>
      <c r="BQ43" s="45">
        <f t="shared" si="17"/>
        <v>10455.120728620008</v>
      </c>
      <c r="BR43" s="45">
        <f t="shared" si="17"/>
        <v>10602.81599115393</v>
      </c>
      <c r="BS43" s="45">
        <f t="shared" si="17"/>
        <v>10750.511253687848</v>
      </c>
      <c r="BT43" s="45">
        <f t="shared" si="17"/>
        <v>10898.20651622177</v>
      </c>
      <c r="BU43" s="45">
        <f t="shared" si="17"/>
        <v>11045.901778755688</v>
      </c>
      <c r="BV43" s="45">
        <f t="shared" si="18"/>
        <v>11193.597041289609</v>
      </c>
      <c r="BW43" s="45">
        <f t="shared" si="18"/>
        <v>11341.292303823529</v>
      </c>
      <c r="BX43" s="45">
        <f t="shared" si="18"/>
        <v>11488.987566357449</v>
      </c>
      <c r="BY43" s="45">
        <f t="shared" si="18"/>
        <v>11636.682828891369</v>
      </c>
      <c r="BZ43" s="45">
        <f t="shared" si="18"/>
        <v>11784.378091425289</v>
      </c>
      <c r="CA43" s="45">
        <f t="shared" si="18"/>
        <v>11932.073353959211</v>
      </c>
      <c r="CB43" s="45">
        <f t="shared" si="18"/>
        <v>12079.768616493129</v>
      </c>
      <c r="CC43" s="45">
        <f t="shared" si="18"/>
        <v>12227.463879027051</v>
      </c>
      <c r="CD43" s="45">
        <f t="shared" si="18"/>
        <v>12375.159141560969</v>
      </c>
      <c r="CE43" s="45">
        <f t="shared" si="18"/>
        <v>12522.854404094891</v>
      </c>
      <c r="CF43" s="45">
        <f t="shared" si="18"/>
        <v>12670.549666628811</v>
      </c>
      <c r="CG43" s="45">
        <f t="shared" si="18"/>
        <v>4508.2956293302395</v>
      </c>
      <c r="CH43" s="45">
        <f t="shared" si="18"/>
        <v>4903.0463677472744</v>
      </c>
    </row>
    <row r="44" spans="1:86">
      <c r="A44" s="58">
        <f>'Q5-Q7 VaR'!G18</f>
        <v>45586</v>
      </c>
      <c r="B44" s="45">
        <f>'Q5-Q7 VaR'!L18</f>
        <v>-23639.04522541814</v>
      </c>
      <c r="C44" s="45">
        <f>1000000*'Q5-Q7 VaR'!K18/100</f>
        <v>-8297.5570440235006</v>
      </c>
      <c r="D44" s="45">
        <f t="shared" si="11"/>
        <v>59336.525214816866</v>
      </c>
      <c r="E44" s="45">
        <f t="shared" si="11"/>
        <v>57262.135953810983</v>
      </c>
      <c r="F44" s="45">
        <f t="shared" si="11"/>
        <v>55187.746692805114</v>
      </c>
      <c r="G44" s="45">
        <f t="shared" si="11"/>
        <v>53113.357431799232</v>
      </c>
      <c r="H44" s="45">
        <f t="shared" si="11"/>
        <v>51038.968170793363</v>
      </c>
      <c r="I44" s="45">
        <f t="shared" si="11"/>
        <v>48964.57890978748</v>
      </c>
      <c r="J44" s="45">
        <f t="shared" si="11"/>
        <v>46890.189648781612</v>
      </c>
      <c r="K44" s="45">
        <f t="shared" si="11"/>
        <v>44815.800387775729</v>
      </c>
      <c r="L44" s="45">
        <f t="shared" si="11"/>
        <v>42741.411126769861</v>
      </c>
      <c r="M44" s="45">
        <f t="shared" si="11"/>
        <v>40667.021865763993</v>
      </c>
      <c r="N44" s="45">
        <f t="shared" si="12"/>
        <v>38592.63260475811</v>
      </c>
      <c r="O44" s="45">
        <f t="shared" si="12"/>
        <v>36518.243343752241</v>
      </c>
      <c r="P44" s="45">
        <f t="shared" si="12"/>
        <v>34443.854082746358</v>
      </c>
      <c r="Q44" s="45">
        <f t="shared" si="12"/>
        <v>32369.464821740487</v>
      </c>
      <c r="R44" s="45">
        <f t="shared" si="12"/>
        <v>30295.075560734611</v>
      </c>
      <c r="S44" s="45">
        <f t="shared" si="12"/>
        <v>28220.686299728735</v>
      </c>
      <c r="T44" s="45">
        <f t="shared" si="12"/>
        <v>26146.29703872286</v>
      </c>
      <c r="U44" s="45">
        <f t="shared" si="12"/>
        <v>24071.907777716991</v>
      </c>
      <c r="V44" s="45">
        <f t="shared" si="12"/>
        <v>21997.518516711116</v>
      </c>
      <c r="W44" s="45">
        <f t="shared" si="12"/>
        <v>19923.12925570524</v>
      </c>
      <c r="X44" s="45">
        <f t="shared" si="13"/>
        <v>17848.739994699365</v>
      </c>
      <c r="Y44" s="45">
        <f t="shared" si="13"/>
        <v>15774.350733693489</v>
      </c>
      <c r="Z44" s="45">
        <f t="shared" si="13"/>
        <v>13699.961472687613</v>
      </c>
      <c r="AA44" s="45">
        <f t="shared" si="13"/>
        <v>11625.572211681738</v>
      </c>
      <c r="AB44" s="45">
        <f t="shared" si="13"/>
        <v>9551.1829506758622</v>
      </c>
      <c r="AC44" s="45">
        <f t="shared" si="13"/>
        <v>7476.7936896699866</v>
      </c>
      <c r="AD44" s="45">
        <f t="shared" si="13"/>
        <v>5402.404428664111</v>
      </c>
      <c r="AE44" s="45">
        <f t="shared" si="13"/>
        <v>3328.0151676582354</v>
      </c>
      <c r="AF44" s="45">
        <f t="shared" si="13"/>
        <v>1253.6259066523598</v>
      </c>
      <c r="AG44" s="45">
        <f t="shared" si="13"/>
        <v>-820.76335435351211</v>
      </c>
      <c r="AH44" s="45">
        <f t="shared" si="14"/>
        <v>-2895.1526153593877</v>
      </c>
      <c r="AI44" s="45">
        <f t="shared" si="14"/>
        <v>-4969.5418763652633</v>
      </c>
      <c r="AJ44" s="45">
        <f t="shared" si="14"/>
        <v>-7043.9311373711389</v>
      </c>
      <c r="AK44" s="45">
        <f t="shared" si="14"/>
        <v>-9118.3203983770145</v>
      </c>
      <c r="AL44" s="45">
        <f t="shared" si="14"/>
        <v>-11192.70965938289</v>
      </c>
      <c r="AM44" s="45">
        <f t="shared" si="14"/>
        <v>-13267.098920388764</v>
      </c>
      <c r="AN44" s="45">
        <f t="shared" si="14"/>
        <v>-15341.488181394639</v>
      </c>
      <c r="AO44" s="45">
        <f t="shared" si="14"/>
        <v>-17415.877442400517</v>
      </c>
      <c r="AP44" s="45">
        <f t="shared" si="14"/>
        <v>-19490.266703406389</v>
      </c>
      <c r="AQ44" s="45">
        <f t="shared" si="14"/>
        <v>-21564.655964412264</v>
      </c>
      <c r="AR44" s="45">
        <f t="shared" si="15"/>
        <v>-23639.04522541814</v>
      </c>
      <c r="AS44" s="45">
        <f t="shared" si="15"/>
        <v>-25713.434486424016</v>
      </c>
      <c r="AT44" s="45">
        <f t="shared" si="15"/>
        <v>-27787.823747429891</v>
      </c>
      <c r="AU44" s="45">
        <f t="shared" si="15"/>
        <v>-29862.213008435763</v>
      </c>
      <c r="AV44" s="45">
        <f t="shared" si="15"/>
        <v>-31936.602269441639</v>
      </c>
      <c r="AW44" s="45">
        <f t="shared" si="15"/>
        <v>-34010.991530447514</v>
      </c>
      <c r="AX44" s="45">
        <f t="shared" si="15"/>
        <v>-36085.38079145339</v>
      </c>
      <c r="AY44" s="45">
        <f t="shared" si="15"/>
        <v>-38159.770052459266</v>
      </c>
      <c r="AZ44" s="45">
        <f t="shared" si="15"/>
        <v>-40234.159313465141</v>
      </c>
      <c r="BA44" s="45">
        <f t="shared" si="15"/>
        <v>-42308.548574471017</v>
      </c>
      <c r="BB44" s="45">
        <f t="shared" si="16"/>
        <v>-44382.937835476892</v>
      </c>
      <c r="BC44" s="45">
        <f t="shared" si="16"/>
        <v>-46457.327096482768</v>
      </c>
      <c r="BD44" s="45">
        <f t="shared" si="16"/>
        <v>-48531.716357488636</v>
      </c>
      <c r="BE44" s="45">
        <f t="shared" si="16"/>
        <v>-50606.105618494519</v>
      </c>
      <c r="BF44" s="45">
        <f t="shared" si="16"/>
        <v>-52680.494879500387</v>
      </c>
      <c r="BG44" s="45">
        <f t="shared" si="16"/>
        <v>-54754.88414050627</v>
      </c>
      <c r="BH44" s="45">
        <f t="shared" si="16"/>
        <v>-56829.273401512139</v>
      </c>
      <c r="BI44" s="45">
        <f t="shared" si="16"/>
        <v>-58903.662662518022</v>
      </c>
      <c r="BJ44" s="45">
        <f t="shared" si="16"/>
        <v>-60978.05192352389</v>
      </c>
      <c r="BK44" s="45">
        <f t="shared" si="16"/>
        <v>-63052.441184529773</v>
      </c>
      <c r="BL44" s="45">
        <f t="shared" si="17"/>
        <v>-65126.830445535641</v>
      </c>
      <c r="BM44" s="45">
        <f t="shared" si="17"/>
        <v>-67201.219706541524</v>
      </c>
      <c r="BN44" s="45">
        <f t="shared" si="17"/>
        <v>-69275.608967547392</v>
      </c>
      <c r="BO44" s="45">
        <f t="shared" si="17"/>
        <v>-71349.998228553275</v>
      </c>
      <c r="BP44" s="45">
        <f t="shared" si="17"/>
        <v>-73424.387489559143</v>
      </c>
      <c r="BQ44" s="45">
        <f t="shared" si="17"/>
        <v>-75498.776750565012</v>
      </c>
      <c r="BR44" s="45">
        <f t="shared" si="17"/>
        <v>-77573.166011570895</v>
      </c>
      <c r="BS44" s="45">
        <f t="shared" si="17"/>
        <v>-79647.555272576763</v>
      </c>
      <c r="BT44" s="45">
        <f t="shared" si="17"/>
        <v>-81721.944533582646</v>
      </c>
      <c r="BU44" s="45">
        <f t="shared" si="17"/>
        <v>-83796.333794588514</v>
      </c>
      <c r="BV44" s="45">
        <f t="shared" si="18"/>
        <v>-85870.723055594397</v>
      </c>
      <c r="BW44" s="45">
        <f t="shared" si="18"/>
        <v>-87945.112316600265</v>
      </c>
      <c r="BX44" s="45">
        <f t="shared" si="18"/>
        <v>-90019.501577606148</v>
      </c>
      <c r="BY44" s="45">
        <f t="shared" si="18"/>
        <v>-92093.890838612017</v>
      </c>
      <c r="BZ44" s="45">
        <f t="shared" si="18"/>
        <v>-94168.280099617899</v>
      </c>
      <c r="CA44" s="45">
        <f t="shared" si="18"/>
        <v>-96242.669360623768</v>
      </c>
      <c r="CB44" s="45">
        <f t="shared" si="18"/>
        <v>-98317.058621629651</v>
      </c>
      <c r="CC44" s="45">
        <f t="shared" si="18"/>
        <v>-100391.44788263552</v>
      </c>
      <c r="CD44" s="45">
        <f t="shared" si="18"/>
        <v>-102465.8371436414</v>
      </c>
      <c r="CE44" s="45">
        <f t="shared" si="18"/>
        <v>-104540.22640464727</v>
      </c>
      <c r="CF44" s="45">
        <f t="shared" si="18"/>
        <v>-106614.61566565315</v>
      </c>
      <c r="CG44" s="45">
        <f t="shared" si="18"/>
        <v>8024.7561739508637</v>
      </c>
      <c r="CH44" s="45">
        <f t="shared" si="18"/>
        <v>2480.4571998495448</v>
      </c>
    </row>
    <row r="45" spans="1:86">
      <c r="A45" s="58">
        <f>'Q5-Q7 VaR'!G19</f>
        <v>45587</v>
      </c>
      <c r="B45" s="45">
        <f>'Q5-Q7 VaR'!L19</f>
        <v>0</v>
      </c>
      <c r="C45" s="45">
        <f>1000000*'Q5-Q7 VaR'!K19/100</f>
        <v>-885.342637194688</v>
      </c>
      <c r="D45" s="45">
        <f t="shared" si="11"/>
        <v>8853.42637194688</v>
      </c>
      <c r="E45" s="45">
        <f t="shared" si="11"/>
        <v>8632.0907126482089</v>
      </c>
      <c r="F45" s="45">
        <f t="shared" si="11"/>
        <v>8410.755053349536</v>
      </c>
      <c r="G45" s="45">
        <f t="shared" si="11"/>
        <v>8189.419394050864</v>
      </c>
      <c r="H45" s="45">
        <f t="shared" si="11"/>
        <v>7968.083734752192</v>
      </c>
      <c r="I45" s="45">
        <f t="shared" si="11"/>
        <v>7746.74807545352</v>
      </c>
      <c r="J45" s="45">
        <f t="shared" si="11"/>
        <v>7525.412416154848</v>
      </c>
      <c r="K45" s="45">
        <f t="shared" si="11"/>
        <v>7304.076756856176</v>
      </c>
      <c r="L45" s="45">
        <f t="shared" si="11"/>
        <v>7082.741097557504</v>
      </c>
      <c r="M45" s="45">
        <f t="shared" si="11"/>
        <v>6861.405438258832</v>
      </c>
      <c r="N45" s="45">
        <f t="shared" si="12"/>
        <v>6640.06977896016</v>
      </c>
      <c r="O45" s="45">
        <f t="shared" si="12"/>
        <v>6418.734119661488</v>
      </c>
      <c r="P45" s="45">
        <f t="shared" si="12"/>
        <v>6197.398460362816</v>
      </c>
      <c r="Q45" s="45">
        <f t="shared" si="12"/>
        <v>5976.062801064144</v>
      </c>
      <c r="R45" s="45">
        <f t="shared" si="12"/>
        <v>5754.727141765472</v>
      </c>
      <c r="S45" s="45">
        <f t="shared" si="12"/>
        <v>5533.3914824668</v>
      </c>
      <c r="T45" s="45">
        <f t="shared" si="12"/>
        <v>5312.055823168128</v>
      </c>
      <c r="U45" s="45">
        <f t="shared" si="12"/>
        <v>5090.720163869456</v>
      </c>
      <c r="V45" s="45">
        <f t="shared" si="12"/>
        <v>4869.384504570784</v>
      </c>
      <c r="W45" s="45">
        <f t="shared" si="12"/>
        <v>4648.048845272112</v>
      </c>
      <c r="X45" s="45">
        <f t="shared" si="13"/>
        <v>4426.71318597344</v>
      </c>
      <c r="Y45" s="45">
        <f t="shared" si="13"/>
        <v>4205.377526674768</v>
      </c>
      <c r="Z45" s="45">
        <f t="shared" si="13"/>
        <v>3984.041867376096</v>
      </c>
      <c r="AA45" s="45">
        <f t="shared" si="13"/>
        <v>3762.706208077424</v>
      </c>
      <c r="AB45" s="45">
        <f t="shared" si="13"/>
        <v>3541.370548778752</v>
      </c>
      <c r="AC45" s="45">
        <f t="shared" si="13"/>
        <v>3320.03488948008</v>
      </c>
      <c r="AD45" s="45">
        <f t="shared" si="13"/>
        <v>3098.699230181408</v>
      </c>
      <c r="AE45" s="45">
        <f t="shared" si="13"/>
        <v>2877.363570882736</v>
      </c>
      <c r="AF45" s="45">
        <f t="shared" si="13"/>
        <v>2656.027911584064</v>
      </c>
      <c r="AG45" s="45">
        <f t="shared" si="13"/>
        <v>2434.692252285392</v>
      </c>
      <c r="AH45" s="45">
        <f t="shared" si="14"/>
        <v>2213.35659298672</v>
      </c>
      <c r="AI45" s="45">
        <f t="shared" si="14"/>
        <v>1992.020933688048</v>
      </c>
      <c r="AJ45" s="45">
        <f t="shared" si="14"/>
        <v>1770.685274389376</v>
      </c>
      <c r="AK45" s="45">
        <f t="shared" si="14"/>
        <v>1549.349615090704</v>
      </c>
      <c r="AL45" s="45">
        <f t="shared" si="14"/>
        <v>1328.013955792032</v>
      </c>
      <c r="AM45" s="45">
        <f t="shared" si="14"/>
        <v>1106.67829649336</v>
      </c>
      <c r="AN45" s="45">
        <f t="shared" si="14"/>
        <v>885.342637194688</v>
      </c>
      <c r="AO45" s="45">
        <f t="shared" si="14"/>
        <v>664.006977896016</v>
      </c>
      <c r="AP45" s="45">
        <f t="shared" si="14"/>
        <v>442.671318597344</v>
      </c>
      <c r="AQ45" s="45">
        <f t="shared" si="14"/>
        <v>221.335659298672</v>
      </c>
      <c r="AR45" s="45">
        <f t="shared" si="15"/>
        <v>0</v>
      </c>
      <c r="AS45" s="45">
        <f t="shared" si="15"/>
        <v>-221.335659298672</v>
      </c>
      <c r="AT45" s="45">
        <f t="shared" si="15"/>
        <v>-442.671318597344</v>
      </c>
      <c r="AU45" s="45">
        <f t="shared" si="15"/>
        <v>-664.006977896016</v>
      </c>
      <c r="AV45" s="45">
        <f t="shared" si="15"/>
        <v>-885.342637194688</v>
      </c>
      <c r="AW45" s="45">
        <f t="shared" si="15"/>
        <v>-1106.67829649336</v>
      </c>
      <c r="AX45" s="45">
        <f t="shared" si="15"/>
        <v>-1328.013955792032</v>
      </c>
      <c r="AY45" s="45">
        <f t="shared" si="15"/>
        <v>-1549.349615090704</v>
      </c>
      <c r="AZ45" s="45">
        <f t="shared" si="15"/>
        <v>-1770.685274389376</v>
      </c>
      <c r="BA45" s="45">
        <f t="shared" si="15"/>
        <v>-1992.020933688048</v>
      </c>
      <c r="BB45" s="45">
        <f t="shared" si="16"/>
        <v>-2213.35659298672</v>
      </c>
      <c r="BC45" s="45">
        <f t="shared" si="16"/>
        <v>-2434.692252285392</v>
      </c>
      <c r="BD45" s="45">
        <f t="shared" si="16"/>
        <v>-2656.027911584064</v>
      </c>
      <c r="BE45" s="45">
        <f t="shared" si="16"/>
        <v>-2877.363570882736</v>
      </c>
      <c r="BF45" s="45">
        <f t="shared" si="16"/>
        <v>-3098.699230181408</v>
      </c>
      <c r="BG45" s="45">
        <f t="shared" si="16"/>
        <v>-3320.03488948008</v>
      </c>
      <c r="BH45" s="45">
        <f t="shared" si="16"/>
        <v>-3541.370548778752</v>
      </c>
      <c r="BI45" s="45">
        <f t="shared" si="16"/>
        <v>-3762.706208077424</v>
      </c>
      <c r="BJ45" s="45">
        <f t="shared" si="16"/>
        <v>-3984.041867376096</v>
      </c>
      <c r="BK45" s="45">
        <f t="shared" si="16"/>
        <v>-4205.377526674768</v>
      </c>
      <c r="BL45" s="45">
        <f t="shared" si="17"/>
        <v>-4426.71318597344</v>
      </c>
      <c r="BM45" s="45">
        <f t="shared" si="17"/>
        <v>-4648.048845272112</v>
      </c>
      <c r="BN45" s="45">
        <f t="shared" si="17"/>
        <v>-4869.384504570784</v>
      </c>
      <c r="BO45" s="45">
        <f t="shared" si="17"/>
        <v>-5090.720163869456</v>
      </c>
      <c r="BP45" s="45">
        <f t="shared" si="17"/>
        <v>-5312.055823168128</v>
      </c>
      <c r="BQ45" s="45">
        <f t="shared" si="17"/>
        <v>-5533.3914824668</v>
      </c>
      <c r="BR45" s="45">
        <f t="shared" si="17"/>
        <v>-5754.727141765472</v>
      </c>
      <c r="BS45" s="45">
        <f t="shared" si="17"/>
        <v>-5976.062801064144</v>
      </c>
      <c r="BT45" s="45">
        <f t="shared" si="17"/>
        <v>-6197.398460362816</v>
      </c>
      <c r="BU45" s="45">
        <f t="shared" si="17"/>
        <v>-6418.734119661488</v>
      </c>
      <c r="BV45" s="45">
        <f t="shared" si="18"/>
        <v>-6640.06977896016</v>
      </c>
      <c r="BW45" s="45">
        <f t="shared" si="18"/>
        <v>-6861.405438258832</v>
      </c>
      <c r="BX45" s="45">
        <f t="shared" si="18"/>
        <v>-7082.741097557504</v>
      </c>
      <c r="BY45" s="45">
        <f t="shared" si="18"/>
        <v>-7304.076756856176</v>
      </c>
      <c r="BZ45" s="45">
        <f t="shared" si="18"/>
        <v>-7525.412416154848</v>
      </c>
      <c r="CA45" s="45">
        <f t="shared" si="18"/>
        <v>-7746.74807545352</v>
      </c>
      <c r="CB45" s="45">
        <f t="shared" si="18"/>
        <v>-7968.083734752192</v>
      </c>
      <c r="CC45" s="45">
        <f t="shared" si="18"/>
        <v>-8189.419394050864</v>
      </c>
      <c r="CD45" s="45">
        <f t="shared" si="18"/>
        <v>-8410.755053349536</v>
      </c>
      <c r="CE45" s="45">
        <f t="shared" si="18"/>
        <v>-8632.0907126482089</v>
      </c>
      <c r="CF45" s="45">
        <f t="shared" si="18"/>
        <v>-8853.42637194688</v>
      </c>
      <c r="CG45" s="45">
        <f t="shared" si="18"/>
        <v>3378.5020441309075</v>
      </c>
      <c r="CH45" s="45">
        <f t="shared" si="18"/>
        <v>2786.9298200312619</v>
      </c>
    </row>
    <row r="46" spans="1:86">
      <c r="A46" s="58">
        <f>'Q5-Q7 VaR'!G20</f>
        <v>45588</v>
      </c>
      <c r="B46" s="45">
        <f>'Q5-Q7 VaR'!L20</f>
        <v>-13232.463166517544</v>
      </c>
      <c r="C46" s="45">
        <f>1000000*'Q5-Q7 VaR'!K20/100</f>
        <v>-2800.1725563137384</v>
      </c>
      <c r="D46" s="45">
        <f t="shared" si="11"/>
        <v>14769.262396619841</v>
      </c>
      <c r="E46" s="45">
        <f t="shared" si="11"/>
        <v>14069.219257541405</v>
      </c>
      <c r="F46" s="45">
        <f t="shared" si="11"/>
        <v>13369.176118462972</v>
      </c>
      <c r="G46" s="45">
        <f t="shared" si="11"/>
        <v>12669.132979384536</v>
      </c>
      <c r="H46" s="45">
        <f t="shared" si="11"/>
        <v>11969.0898403061</v>
      </c>
      <c r="I46" s="45">
        <f t="shared" si="11"/>
        <v>11269.046701227668</v>
      </c>
      <c r="J46" s="45">
        <f t="shared" si="11"/>
        <v>10569.003562149232</v>
      </c>
      <c r="K46" s="45">
        <f t="shared" si="11"/>
        <v>9868.9604230707992</v>
      </c>
      <c r="L46" s="45">
        <f t="shared" si="11"/>
        <v>9168.9172839923631</v>
      </c>
      <c r="M46" s="45">
        <f t="shared" si="11"/>
        <v>8468.874144913927</v>
      </c>
      <c r="N46" s="45">
        <f t="shared" si="12"/>
        <v>7768.8310058354946</v>
      </c>
      <c r="O46" s="45">
        <f t="shared" si="12"/>
        <v>7068.7878667570585</v>
      </c>
      <c r="P46" s="45">
        <f t="shared" si="12"/>
        <v>6368.7447276786261</v>
      </c>
      <c r="Q46" s="45">
        <f t="shared" si="12"/>
        <v>5668.70158860019</v>
      </c>
      <c r="R46" s="45">
        <f t="shared" si="12"/>
        <v>4968.6584495217539</v>
      </c>
      <c r="S46" s="45">
        <f t="shared" si="12"/>
        <v>4268.6153104433215</v>
      </c>
      <c r="T46" s="45">
        <f t="shared" si="12"/>
        <v>3568.5721713648854</v>
      </c>
      <c r="U46" s="45">
        <f t="shared" si="12"/>
        <v>2868.5290322864512</v>
      </c>
      <c r="V46" s="45">
        <f t="shared" si="12"/>
        <v>2168.4858932080169</v>
      </c>
      <c r="W46" s="45">
        <f t="shared" si="12"/>
        <v>1468.4427541295827</v>
      </c>
      <c r="X46" s="45">
        <f t="shared" si="13"/>
        <v>768.39961505114843</v>
      </c>
      <c r="Y46" s="45">
        <f t="shared" si="13"/>
        <v>68.356475972714179</v>
      </c>
      <c r="Z46" s="45">
        <f t="shared" si="13"/>
        <v>-631.68666310572189</v>
      </c>
      <c r="AA46" s="45">
        <f t="shared" si="13"/>
        <v>-1331.7298021841561</v>
      </c>
      <c r="AB46" s="45">
        <f t="shared" si="13"/>
        <v>-2031.7729412625904</v>
      </c>
      <c r="AC46" s="45">
        <f t="shared" si="13"/>
        <v>-2731.8160803410246</v>
      </c>
      <c r="AD46" s="45">
        <f t="shared" si="13"/>
        <v>-3431.8592194194589</v>
      </c>
      <c r="AE46" s="45">
        <f t="shared" si="13"/>
        <v>-4131.902358497895</v>
      </c>
      <c r="AF46" s="45">
        <f t="shared" si="13"/>
        <v>-4831.9454975763292</v>
      </c>
      <c r="AG46" s="45">
        <f t="shared" si="13"/>
        <v>-5531.9886366547635</v>
      </c>
      <c r="AH46" s="45">
        <f t="shared" si="14"/>
        <v>-6232.0317757331977</v>
      </c>
      <c r="AI46" s="45">
        <f t="shared" si="14"/>
        <v>-6932.0749148116329</v>
      </c>
      <c r="AJ46" s="45">
        <f t="shared" si="14"/>
        <v>-7632.1180538900671</v>
      </c>
      <c r="AK46" s="45">
        <f t="shared" si="14"/>
        <v>-8332.1611929685023</v>
      </c>
      <c r="AL46" s="45">
        <f t="shared" si="14"/>
        <v>-9032.2043320469365</v>
      </c>
      <c r="AM46" s="45">
        <f t="shared" si="14"/>
        <v>-9732.2474711253708</v>
      </c>
      <c r="AN46" s="45">
        <f t="shared" si="14"/>
        <v>-10432.290610203805</v>
      </c>
      <c r="AO46" s="45">
        <f t="shared" si="14"/>
        <v>-11132.333749282239</v>
      </c>
      <c r="AP46" s="45">
        <f t="shared" si="14"/>
        <v>-11832.376888360675</v>
      </c>
      <c r="AQ46" s="45">
        <f t="shared" si="14"/>
        <v>-12532.42002743911</v>
      </c>
      <c r="AR46" s="45">
        <f t="shared" si="15"/>
        <v>-13232.463166517544</v>
      </c>
      <c r="AS46" s="45">
        <f t="shared" si="15"/>
        <v>-13932.506305595978</v>
      </c>
      <c r="AT46" s="45">
        <f t="shared" si="15"/>
        <v>-14632.549444674412</v>
      </c>
      <c r="AU46" s="45">
        <f t="shared" si="15"/>
        <v>-15332.592583752848</v>
      </c>
      <c r="AV46" s="45">
        <f t="shared" si="15"/>
        <v>-16032.635722831283</v>
      </c>
      <c r="AW46" s="45">
        <f t="shared" si="15"/>
        <v>-16732.678861909717</v>
      </c>
      <c r="AX46" s="45">
        <f t="shared" si="15"/>
        <v>-17432.722000988149</v>
      </c>
      <c r="AY46" s="45">
        <f t="shared" si="15"/>
        <v>-18132.765140066585</v>
      </c>
      <c r="AZ46" s="45">
        <f t="shared" si="15"/>
        <v>-18832.808279145022</v>
      </c>
      <c r="BA46" s="45">
        <f t="shared" si="15"/>
        <v>-19532.851418223454</v>
      </c>
      <c r="BB46" s="45">
        <f t="shared" si="16"/>
        <v>-20232.89455730189</v>
      </c>
      <c r="BC46" s="45">
        <f t="shared" si="16"/>
        <v>-20932.937696380322</v>
      </c>
      <c r="BD46" s="45">
        <f t="shared" si="16"/>
        <v>-21632.980835458759</v>
      </c>
      <c r="BE46" s="45">
        <f t="shared" si="16"/>
        <v>-22333.023974537195</v>
      </c>
      <c r="BF46" s="45">
        <f t="shared" si="16"/>
        <v>-23033.067113615631</v>
      </c>
      <c r="BG46" s="45">
        <f t="shared" si="16"/>
        <v>-23733.110252694063</v>
      </c>
      <c r="BH46" s="45">
        <f t="shared" si="16"/>
        <v>-24433.153391772496</v>
      </c>
      <c r="BI46" s="45">
        <f t="shared" si="16"/>
        <v>-25133.196530850932</v>
      </c>
      <c r="BJ46" s="45">
        <f t="shared" si="16"/>
        <v>-25833.239669929368</v>
      </c>
      <c r="BK46" s="45">
        <f t="shared" si="16"/>
        <v>-26533.282809007804</v>
      </c>
      <c r="BL46" s="45">
        <f t="shared" si="17"/>
        <v>-27233.325948086236</v>
      </c>
      <c r="BM46" s="45">
        <f t="shared" si="17"/>
        <v>-27933.369087164669</v>
      </c>
      <c r="BN46" s="45">
        <f t="shared" si="17"/>
        <v>-28633.412226243105</v>
      </c>
      <c r="BO46" s="45">
        <f t="shared" si="17"/>
        <v>-29333.455365321541</v>
      </c>
      <c r="BP46" s="45">
        <f t="shared" si="17"/>
        <v>-30033.498504399973</v>
      </c>
      <c r="BQ46" s="45">
        <f t="shared" si="17"/>
        <v>-30733.541643478409</v>
      </c>
      <c r="BR46" s="45">
        <f t="shared" si="17"/>
        <v>-31433.584782556842</v>
      </c>
      <c r="BS46" s="45">
        <f t="shared" si="17"/>
        <v>-32133.627921635278</v>
      </c>
      <c r="BT46" s="45">
        <f t="shared" si="17"/>
        <v>-32833.671060713714</v>
      </c>
      <c r="BU46" s="45">
        <f t="shared" si="17"/>
        <v>-33533.714199792143</v>
      </c>
      <c r="BV46" s="45">
        <f t="shared" si="18"/>
        <v>-34233.757338870579</v>
      </c>
      <c r="BW46" s="45">
        <f t="shared" si="18"/>
        <v>-34933.800477949015</v>
      </c>
      <c r="BX46" s="45">
        <f t="shared" si="18"/>
        <v>-35633.843617027451</v>
      </c>
      <c r="BY46" s="45">
        <f t="shared" si="18"/>
        <v>-36333.886756105887</v>
      </c>
      <c r="BZ46" s="45">
        <f t="shared" si="18"/>
        <v>-37033.929895184323</v>
      </c>
      <c r="CA46" s="45">
        <f t="shared" si="18"/>
        <v>-37733.973034262759</v>
      </c>
      <c r="CB46" s="45">
        <f t="shared" si="18"/>
        <v>-38434.016173341188</v>
      </c>
      <c r="CC46" s="45">
        <f t="shared" si="18"/>
        <v>-39134.059312419624</v>
      </c>
      <c r="CD46" s="45">
        <f t="shared" si="18"/>
        <v>-39834.10245149806</v>
      </c>
      <c r="CE46" s="45">
        <f t="shared" si="18"/>
        <v>-40534.145590576489</v>
      </c>
      <c r="CF46" s="45">
        <f t="shared" si="18"/>
        <v>-41234.188729654925</v>
      </c>
      <c r="CG46" s="45">
        <f t="shared" si="18"/>
        <v>-2546.8954462035363</v>
      </c>
      <c r="CH46" s="45">
        <f t="shared" si="18"/>
        <v>-4417.9273353375975</v>
      </c>
    </row>
    <row r="47" spans="1:86">
      <c r="A47" s="58">
        <f>'Q5-Q7 VaR'!G21</f>
        <v>45589</v>
      </c>
      <c r="B47" s="45">
        <f>'Q5-Q7 VaR'!L21</f>
        <v>-281.69663339371908</v>
      </c>
      <c r="C47" s="45">
        <f>1000000*'Q5-Q7 VaR'!K21/100</f>
        <v>2513.872718075706</v>
      </c>
      <c r="D47" s="45">
        <f t="shared" si="11"/>
        <v>-25420.423814150778</v>
      </c>
      <c r="E47" s="45">
        <f t="shared" si="11"/>
        <v>-24791.955634631853</v>
      </c>
      <c r="F47" s="45">
        <f t="shared" si="11"/>
        <v>-24163.487455112925</v>
      </c>
      <c r="G47" s="45">
        <f t="shared" si="11"/>
        <v>-23535.019275594001</v>
      </c>
      <c r="H47" s="45">
        <f t="shared" si="11"/>
        <v>-22906.551096075073</v>
      </c>
      <c r="I47" s="45">
        <f t="shared" si="11"/>
        <v>-22278.082916556148</v>
      </c>
      <c r="J47" s="45">
        <f t="shared" si="11"/>
        <v>-21649.61473703722</v>
      </c>
      <c r="K47" s="45">
        <f t="shared" si="11"/>
        <v>-21021.146557518296</v>
      </c>
      <c r="L47" s="45">
        <f t="shared" si="11"/>
        <v>-20392.678377999368</v>
      </c>
      <c r="M47" s="45">
        <f t="shared" si="11"/>
        <v>-19764.210198480439</v>
      </c>
      <c r="N47" s="45">
        <f t="shared" si="12"/>
        <v>-19135.742018961515</v>
      </c>
      <c r="O47" s="45">
        <f t="shared" si="12"/>
        <v>-18507.273839442587</v>
      </c>
      <c r="P47" s="45">
        <f t="shared" si="12"/>
        <v>-17878.805659923662</v>
      </c>
      <c r="Q47" s="45">
        <f t="shared" si="12"/>
        <v>-17250.337480404734</v>
      </c>
      <c r="R47" s="45">
        <f t="shared" si="12"/>
        <v>-16621.869300885806</v>
      </c>
      <c r="S47" s="45">
        <f t="shared" si="12"/>
        <v>-15993.401121366882</v>
      </c>
      <c r="T47" s="45">
        <f t="shared" si="12"/>
        <v>-15364.932941847956</v>
      </c>
      <c r="U47" s="45">
        <f t="shared" si="12"/>
        <v>-14736.464762329029</v>
      </c>
      <c r="V47" s="45">
        <f t="shared" si="12"/>
        <v>-14107.996582810103</v>
      </c>
      <c r="W47" s="45">
        <f t="shared" si="12"/>
        <v>-13479.528403291177</v>
      </c>
      <c r="X47" s="45">
        <f t="shared" si="13"/>
        <v>-12851.060223772249</v>
      </c>
      <c r="Y47" s="45">
        <f t="shared" si="13"/>
        <v>-12222.592044253322</v>
      </c>
      <c r="Z47" s="45">
        <f t="shared" si="13"/>
        <v>-11594.123864734396</v>
      </c>
      <c r="AA47" s="45">
        <f t="shared" si="13"/>
        <v>-10965.65568521547</v>
      </c>
      <c r="AB47" s="45">
        <f t="shared" si="13"/>
        <v>-10337.187505696544</v>
      </c>
      <c r="AC47" s="45">
        <f t="shared" si="13"/>
        <v>-9708.7193261776174</v>
      </c>
      <c r="AD47" s="45">
        <f t="shared" si="13"/>
        <v>-9080.2511466586911</v>
      </c>
      <c r="AE47" s="45">
        <f t="shared" si="13"/>
        <v>-8451.7829671397631</v>
      </c>
      <c r="AF47" s="45">
        <f t="shared" si="13"/>
        <v>-7823.3147876208368</v>
      </c>
      <c r="AG47" s="45">
        <f t="shared" si="13"/>
        <v>-7194.8466081019105</v>
      </c>
      <c r="AH47" s="45">
        <f t="shared" si="14"/>
        <v>-6566.3784285829834</v>
      </c>
      <c r="AI47" s="45">
        <f t="shared" si="14"/>
        <v>-5937.9102490640571</v>
      </c>
      <c r="AJ47" s="45">
        <f t="shared" si="14"/>
        <v>-5309.4420695451308</v>
      </c>
      <c r="AK47" s="45">
        <f t="shared" si="14"/>
        <v>-4680.9738900262046</v>
      </c>
      <c r="AL47" s="45">
        <f t="shared" si="14"/>
        <v>-4052.5057105072779</v>
      </c>
      <c r="AM47" s="45">
        <f t="shared" si="14"/>
        <v>-3424.0375309883511</v>
      </c>
      <c r="AN47" s="45">
        <f t="shared" si="14"/>
        <v>-2795.5693514694249</v>
      </c>
      <c r="AO47" s="45">
        <f t="shared" si="14"/>
        <v>-2167.1011719504986</v>
      </c>
      <c r="AP47" s="45">
        <f t="shared" si="14"/>
        <v>-1538.6329924315721</v>
      </c>
      <c r="AQ47" s="45">
        <f t="shared" si="14"/>
        <v>-910.16481291264563</v>
      </c>
      <c r="AR47" s="45">
        <f t="shared" si="15"/>
        <v>-281.69663339371908</v>
      </c>
      <c r="AS47" s="45">
        <f t="shared" si="15"/>
        <v>346.77154612520741</v>
      </c>
      <c r="AT47" s="45">
        <f t="shared" si="15"/>
        <v>975.23972564413384</v>
      </c>
      <c r="AU47" s="45">
        <f t="shared" si="15"/>
        <v>1603.7079051630603</v>
      </c>
      <c r="AV47" s="45">
        <f t="shared" si="15"/>
        <v>2232.176084681987</v>
      </c>
      <c r="AW47" s="45">
        <f t="shared" si="15"/>
        <v>2860.6442642009133</v>
      </c>
      <c r="AX47" s="45">
        <f t="shared" si="15"/>
        <v>3489.11244371984</v>
      </c>
      <c r="AY47" s="45">
        <f t="shared" si="15"/>
        <v>4117.5806232387667</v>
      </c>
      <c r="AZ47" s="45">
        <f t="shared" si="15"/>
        <v>4746.048802757693</v>
      </c>
      <c r="BA47" s="45">
        <f t="shared" si="15"/>
        <v>5374.5169822766193</v>
      </c>
      <c r="BB47" s="45">
        <f t="shared" si="16"/>
        <v>6002.9851617955455</v>
      </c>
      <c r="BC47" s="45">
        <f t="shared" si="16"/>
        <v>6631.4533413144727</v>
      </c>
      <c r="BD47" s="45">
        <f t="shared" si="16"/>
        <v>7259.921520833399</v>
      </c>
      <c r="BE47" s="45">
        <f t="shared" si="16"/>
        <v>7888.3897003523252</v>
      </c>
      <c r="BF47" s="45">
        <f t="shared" si="16"/>
        <v>8516.8578798712515</v>
      </c>
      <c r="BG47" s="45">
        <f t="shared" si="16"/>
        <v>9145.3260593901778</v>
      </c>
      <c r="BH47" s="45">
        <f t="shared" si="16"/>
        <v>9773.794238909104</v>
      </c>
      <c r="BI47" s="45">
        <f t="shared" si="16"/>
        <v>10402.26241842803</v>
      </c>
      <c r="BJ47" s="45">
        <f t="shared" si="16"/>
        <v>11030.730597946957</v>
      </c>
      <c r="BK47" s="45">
        <f t="shared" si="16"/>
        <v>11659.198777465883</v>
      </c>
      <c r="BL47" s="45">
        <f t="shared" si="17"/>
        <v>12287.666956984809</v>
      </c>
      <c r="BM47" s="45">
        <f t="shared" si="17"/>
        <v>12916.135136503737</v>
      </c>
      <c r="BN47" s="45">
        <f t="shared" si="17"/>
        <v>13544.603316022663</v>
      </c>
      <c r="BO47" s="45">
        <f t="shared" si="17"/>
        <v>14173.07149554159</v>
      </c>
      <c r="BP47" s="45">
        <f t="shared" si="17"/>
        <v>14801.539675060516</v>
      </c>
      <c r="BQ47" s="45">
        <f t="shared" si="17"/>
        <v>15430.007854579442</v>
      </c>
      <c r="BR47" s="45">
        <f t="shared" si="17"/>
        <v>16058.476034098368</v>
      </c>
      <c r="BS47" s="45">
        <f t="shared" si="17"/>
        <v>16686.944213617295</v>
      </c>
      <c r="BT47" s="45">
        <f t="shared" si="17"/>
        <v>17315.412393136223</v>
      </c>
      <c r="BU47" s="45">
        <f t="shared" si="17"/>
        <v>17943.880572655147</v>
      </c>
      <c r="BV47" s="45">
        <f t="shared" si="18"/>
        <v>18572.348752174075</v>
      </c>
      <c r="BW47" s="45">
        <f t="shared" si="18"/>
        <v>19200.816931693</v>
      </c>
      <c r="BX47" s="45">
        <f t="shared" si="18"/>
        <v>19829.285111211928</v>
      </c>
      <c r="BY47" s="45">
        <f t="shared" si="18"/>
        <v>20457.753290730856</v>
      </c>
      <c r="BZ47" s="45">
        <f t="shared" si="18"/>
        <v>21086.22147024978</v>
      </c>
      <c r="CA47" s="45">
        <f t="shared" si="18"/>
        <v>21714.689649768708</v>
      </c>
      <c r="CB47" s="45">
        <f t="shared" si="18"/>
        <v>22343.157829287633</v>
      </c>
      <c r="CC47" s="45">
        <f t="shared" si="18"/>
        <v>22971.626008806561</v>
      </c>
      <c r="CD47" s="45">
        <f t="shared" si="18"/>
        <v>23600.094188325485</v>
      </c>
      <c r="CE47" s="45">
        <f t="shared" si="18"/>
        <v>24228.562367844414</v>
      </c>
      <c r="CF47" s="45">
        <f t="shared" si="18"/>
        <v>24857.030547363338</v>
      </c>
      <c r="CG47" s="45">
        <f t="shared" si="18"/>
        <v>-9874.7330013417868</v>
      </c>
      <c r="CH47" s="45">
        <f t="shared" si="18"/>
        <v>-8195.0022254157157</v>
      </c>
    </row>
    <row r="48" spans="1:86">
      <c r="A48" s="58">
        <f>'Q5-Q7 VaR'!G22</f>
        <v>45590</v>
      </c>
      <c r="B48" s="45">
        <f>'Q5-Q7 VaR'!L22</f>
        <v>-7321.9241740904436</v>
      </c>
      <c r="C48" s="45">
        <f>1000000*'Q5-Q7 VaR'!K22/100</f>
        <v>-2064.252135837889</v>
      </c>
      <c r="D48" s="45">
        <f t="shared" si="11"/>
        <v>13320.597184288446</v>
      </c>
      <c r="E48" s="45">
        <f t="shared" si="11"/>
        <v>12804.534150328975</v>
      </c>
      <c r="F48" s="45">
        <f t="shared" si="11"/>
        <v>12288.471116369503</v>
      </c>
      <c r="G48" s="45">
        <f t="shared" si="11"/>
        <v>11772.408082410031</v>
      </c>
      <c r="H48" s="45">
        <f t="shared" si="11"/>
        <v>11256.345048450556</v>
      </c>
      <c r="I48" s="45">
        <f t="shared" si="11"/>
        <v>10740.282014491084</v>
      </c>
      <c r="J48" s="45">
        <f t="shared" si="11"/>
        <v>10224.218980531612</v>
      </c>
      <c r="K48" s="45">
        <f t="shared" si="11"/>
        <v>9708.1559465721402</v>
      </c>
      <c r="L48" s="45">
        <f t="shared" si="11"/>
        <v>9192.0929126126684</v>
      </c>
      <c r="M48" s="45">
        <f t="shared" si="11"/>
        <v>8676.0298786531966</v>
      </c>
      <c r="N48" s="45">
        <f t="shared" si="12"/>
        <v>8159.9668446937249</v>
      </c>
      <c r="O48" s="45">
        <f t="shared" si="12"/>
        <v>7643.9038107342512</v>
      </c>
      <c r="P48" s="45">
        <f t="shared" si="12"/>
        <v>7127.8407767747794</v>
      </c>
      <c r="Q48" s="45">
        <f t="shared" si="12"/>
        <v>6611.7777428153076</v>
      </c>
      <c r="R48" s="45">
        <f t="shared" si="12"/>
        <v>6095.714708855834</v>
      </c>
      <c r="S48" s="45">
        <f t="shared" si="12"/>
        <v>5579.6516748963622</v>
      </c>
      <c r="T48" s="45">
        <f t="shared" si="12"/>
        <v>5063.5886409368904</v>
      </c>
      <c r="U48" s="45">
        <f t="shared" si="12"/>
        <v>4547.5256069774186</v>
      </c>
      <c r="V48" s="45">
        <f t="shared" si="12"/>
        <v>4031.4625730179469</v>
      </c>
      <c r="W48" s="45">
        <f t="shared" si="12"/>
        <v>3515.3995390584732</v>
      </c>
      <c r="X48" s="45">
        <f t="shared" si="13"/>
        <v>2999.3365050990014</v>
      </c>
      <c r="Y48" s="45">
        <f t="shared" si="13"/>
        <v>2483.2734711395296</v>
      </c>
      <c r="Z48" s="45">
        <f t="shared" si="13"/>
        <v>1967.210437180056</v>
      </c>
      <c r="AA48" s="45">
        <f t="shared" si="13"/>
        <v>1451.1474032205842</v>
      </c>
      <c r="AB48" s="45">
        <f t="shared" si="13"/>
        <v>935.08436926111244</v>
      </c>
      <c r="AC48" s="45">
        <f t="shared" si="13"/>
        <v>419.02133530164065</v>
      </c>
      <c r="AD48" s="45">
        <f t="shared" si="13"/>
        <v>-97.041698657832058</v>
      </c>
      <c r="AE48" s="45">
        <f t="shared" si="13"/>
        <v>-613.10473261730476</v>
      </c>
      <c r="AF48" s="45">
        <f t="shared" si="13"/>
        <v>-1129.1677665767766</v>
      </c>
      <c r="AG48" s="45">
        <f t="shared" si="13"/>
        <v>-1645.2308005362484</v>
      </c>
      <c r="AH48" s="45">
        <f t="shared" si="14"/>
        <v>-2161.2938344957211</v>
      </c>
      <c r="AI48" s="45">
        <f t="shared" si="14"/>
        <v>-2677.3568684551938</v>
      </c>
      <c r="AJ48" s="45">
        <f t="shared" si="14"/>
        <v>-3193.4199024146656</v>
      </c>
      <c r="AK48" s="45">
        <f t="shared" si="14"/>
        <v>-3709.4829363741378</v>
      </c>
      <c r="AL48" s="45">
        <f t="shared" si="14"/>
        <v>-4225.5459703336101</v>
      </c>
      <c r="AM48" s="45">
        <f t="shared" si="14"/>
        <v>-4741.6090042930828</v>
      </c>
      <c r="AN48" s="45">
        <f t="shared" si="14"/>
        <v>-5257.6720382525546</v>
      </c>
      <c r="AO48" s="45">
        <f t="shared" si="14"/>
        <v>-5773.7350722120264</v>
      </c>
      <c r="AP48" s="45">
        <f t="shared" si="14"/>
        <v>-6289.7981061714991</v>
      </c>
      <c r="AQ48" s="45">
        <f t="shared" si="14"/>
        <v>-6805.8611401309718</v>
      </c>
      <c r="AR48" s="45">
        <f t="shared" si="15"/>
        <v>-7321.9241740904436</v>
      </c>
      <c r="AS48" s="45">
        <f t="shared" si="15"/>
        <v>-7837.9872080499154</v>
      </c>
      <c r="AT48" s="45">
        <f t="shared" si="15"/>
        <v>-8354.0502420093871</v>
      </c>
      <c r="AU48" s="45">
        <f t="shared" si="15"/>
        <v>-8870.1132759688608</v>
      </c>
      <c r="AV48" s="45">
        <f t="shared" si="15"/>
        <v>-9386.1763099283326</v>
      </c>
      <c r="AW48" s="45">
        <f t="shared" si="15"/>
        <v>-9902.2393438878044</v>
      </c>
      <c r="AX48" s="45">
        <f t="shared" si="15"/>
        <v>-10418.302377847278</v>
      </c>
      <c r="AY48" s="45">
        <f t="shared" si="15"/>
        <v>-10934.36541180675</v>
      </c>
      <c r="AZ48" s="45">
        <f t="shared" si="15"/>
        <v>-11450.428445766222</v>
      </c>
      <c r="BA48" s="45">
        <f t="shared" si="15"/>
        <v>-11966.491479725693</v>
      </c>
      <c r="BB48" s="45">
        <f t="shared" si="16"/>
        <v>-12482.554513685165</v>
      </c>
      <c r="BC48" s="45">
        <f t="shared" si="16"/>
        <v>-12998.617547644639</v>
      </c>
      <c r="BD48" s="45">
        <f t="shared" si="16"/>
        <v>-13514.680581604111</v>
      </c>
      <c r="BE48" s="45">
        <f t="shared" si="16"/>
        <v>-14030.743615563582</v>
      </c>
      <c r="BF48" s="45">
        <f t="shared" si="16"/>
        <v>-14546.806649523056</v>
      </c>
      <c r="BG48" s="45">
        <f t="shared" si="16"/>
        <v>-15062.869683482528</v>
      </c>
      <c r="BH48" s="45">
        <f t="shared" si="16"/>
        <v>-15578.932717442</v>
      </c>
      <c r="BI48" s="45">
        <f t="shared" si="16"/>
        <v>-16094.995751401471</v>
      </c>
      <c r="BJ48" s="45">
        <f t="shared" si="16"/>
        <v>-16611.058785360943</v>
      </c>
      <c r="BK48" s="45">
        <f t="shared" si="16"/>
        <v>-17127.121819320419</v>
      </c>
      <c r="BL48" s="45">
        <f t="shared" si="17"/>
        <v>-17643.18485327989</v>
      </c>
      <c r="BM48" s="45">
        <f t="shared" si="17"/>
        <v>-18159.247887239362</v>
      </c>
      <c r="BN48" s="45">
        <f t="shared" si="17"/>
        <v>-18675.310921198834</v>
      </c>
      <c r="BO48" s="45">
        <f t="shared" si="17"/>
        <v>-19191.373955158306</v>
      </c>
      <c r="BP48" s="45">
        <f t="shared" si="17"/>
        <v>-19707.436989117778</v>
      </c>
      <c r="BQ48" s="45">
        <f t="shared" si="17"/>
        <v>-20223.500023077249</v>
      </c>
      <c r="BR48" s="45">
        <f t="shared" si="17"/>
        <v>-20739.563057036721</v>
      </c>
      <c r="BS48" s="45">
        <f t="shared" si="17"/>
        <v>-21255.626090996193</v>
      </c>
      <c r="BT48" s="45">
        <f t="shared" si="17"/>
        <v>-21771.689124955665</v>
      </c>
      <c r="BU48" s="45">
        <f t="shared" si="17"/>
        <v>-22287.752158915137</v>
      </c>
      <c r="BV48" s="45">
        <f t="shared" si="18"/>
        <v>-22803.815192874612</v>
      </c>
      <c r="BW48" s="45">
        <f t="shared" si="18"/>
        <v>-23319.878226834084</v>
      </c>
      <c r="BX48" s="45">
        <f t="shared" si="18"/>
        <v>-23835.941260793556</v>
      </c>
      <c r="BY48" s="45">
        <f t="shared" si="18"/>
        <v>-24352.004294753027</v>
      </c>
      <c r="BZ48" s="45">
        <f t="shared" si="18"/>
        <v>-24868.067328712499</v>
      </c>
      <c r="CA48" s="45">
        <f t="shared" si="18"/>
        <v>-25384.130362671971</v>
      </c>
      <c r="CB48" s="45">
        <f t="shared" si="18"/>
        <v>-25900.193396631443</v>
      </c>
      <c r="CC48" s="45">
        <f t="shared" si="18"/>
        <v>-26416.256430590918</v>
      </c>
      <c r="CD48" s="45">
        <f t="shared" si="18"/>
        <v>-26932.31946455039</v>
      </c>
      <c r="CE48" s="45">
        <f t="shared" si="18"/>
        <v>-27448.382498509862</v>
      </c>
      <c r="CF48" s="45">
        <f t="shared" si="18"/>
        <v>-27964.445532469334</v>
      </c>
      <c r="CG48" s="45">
        <f t="shared" si="18"/>
        <v>555.34251062282237</v>
      </c>
      <c r="CH48" s="45">
        <f t="shared" si="18"/>
        <v>-823.95876302806028</v>
      </c>
    </row>
    <row r="49" spans="1:86">
      <c r="A49" s="58">
        <f>'Q5-Q7 VaR'!G23</f>
        <v>45593</v>
      </c>
      <c r="B49" s="45">
        <f>'Q5-Q7 VaR'!L23</f>
        <v>-9573.9082030304453</v>
      </c>
      <c r="C49" s="45">
        <f>1000000*'Q5-Q7 VaR'!K23/100</f>
        <v>-3094.3473056353723</v>
      </c>
      <c r="D49" s="45">
        <f t="shared" si="11"/>
        <v>21369.564853323278</v>
      </c>
      <c r="E49" s="45">
        <f t="shared" si="11"/>
        <v>20595.978026914436</v>
      </c>
      <c r="F49" s="45">
        <f t="shared" si="11"/>
        <v>19822.391200505594</v>
      </c>
      <c r="G49" s="45">
        <f t="shared" si="11"/>
        <v>19048.804374096748</v>
      </c>
      <c r="H49" s="45">
        <f t="shared" si="11"/>
        <v>18275.217547687906</v>
      </c>
      <c r="I49" s="45">
        <f t="shared" si="11"/>
        <v>17501.630721279063</v>
      </c>
      <c r="J49" s="45">
        <f t="shared" si="11"/>
        <v>16728.043894870218</v>
      </c>
      <c r="K49" s="45">
        <f t="shared" si="11"/>
        <v>15954.457068461375</v>
      </c>
      <c r="L49" s="45">
        <f t="shared" si="11"/>
        <v>15180.870242052533</v>
      </c>
      <c r="M49" s="45">
        <f t="shared" si="11"/>
        <v>14407.283415643691</v>
      </c>
      <c r="N49" s="45">
        <f t="shared" si="12"/>
        <v>13633.696589234849</v>
      </c>
      <c r="O49" s="45">
        <f t="shared" si="12"/>
        <v>12860.109762826003</v>
      </c>
      <c r="P49" s="45">
        <f t="shared" si="12"/>
        <v>12086.522936417161</v>
      </c>
      <c r="Q49" s="45">
        <f t="shared" si="12"/>
        <v>11312.936110008319</v>
      </c>
      <c r="R49" s="45">
        <f t="shared" si="12"/>
        <v>10539.349283599473</v>
      </c>
      <c r="S49" s="45">
        <f t="shared" si="12"/>
        <v>9765.7624571906308</v>
      </c>
      <c r="T49" s="45">
        <f t="shared" si="12"/>
        <v>8992.1756307817886</v>
      </c>
      <c r="U49" s="45">
        <f t="shared" si="12"/>
        <v>8218.5888043729465</v>
      </c>
      <c r="V49" s="45">
        <f t="shared" si="12"/>
        <v>7445.0019779641043</v>
      </c>
      <c r="W49" s="45">
        <f t="shared" si="12"/>
        <v>6671.4151515552585</v>
      </c>
      <c r="X49" s="45">
        <f t="shared" si="13"/>
        <v>5897.8283251464163</v>
      </c>
      <c r="Y49" s="45">
        <f t="shared" si="13"/>
        <v>5124.2414987375741</v>
      </c>
      <c r="Z49" s="45">
        <f t="shared" si="13"/>
        <v>4350.6546723287302</v>
      </c>
      <c r="AA49" s="45">
        <f t="shared" si="13"/>
        <v>3577.0678459198862</v>
      </c>
      <c r="AB49" s="45">
        <f t="shared" si="13"/>
        <v>2803.481019511044</v>
      </c>
      <c r="AC49" s="45">
        <f t="shared" si="13"/>
        <v>2029.8941931022018</v>
      </c>
      <c r="AD49" s="45">
        <f t="shared" si="13"/>
        <v>1256.3073666933578</v>
      </c>
      <c r="AE49" s="45">
        <f t="shared" si="13"/>
        <v>482.72054028451385</v>
      </c>
      <c r="AF49" s="45">
        <f t="shared" si="13"/>
        <v>-290.86628612432833</v>
      </c>
      <c r="AG49" s="45">
        <f t="shared" si="13"/>
        <v>-1064.4531125331705</v>
      </c>
      <c r="AH49" s="45">
        <f t="shared" si="14"/>
        <v>-1838.0399389420145</v>
      </c>
      <c r="AI49" s="45">
        <f t="shared" si="14"/>
        <v>-2611.6267653508576</v>
      </c>
      <c r="AJ49" s="45">
        <f t="shared" si="14"/>
        <v>-3385.2135917597006</v>
      </c>
      <c r="AK49" s="45">
        <f t="shared" si="14"/>
        <v>-4158.8004181685437</v>
      </c>
      <c r="AL49" s="45">
        <f t="shared" si="14"/>
        <v>-4932.3872445773868</v>
      </c>
      <c r="AM49" s="45">
        <f t="shared" si="14"/>
        <v>-5705.9740709862299</v>
      </c>
      <c r="AN49" s="45">
        <f t="shared" si="14"/>
        <v>-6479.560897395073</v>
      </c>
      <c r="AO49" s="45">
        <f t="shared" si="14"/>
        <v>-7253.1477238039161</v>
      </c>
      <c r="AP49" s="45">
        <f t="shared" si="14"/>
        <v>-8026.7345502127591</v>
      </c>
      <c r="AQ49" s="45">
        <f t="shared" si="14"/>
        <v>-8800.3213766216031</v>
      </c>
      <c r="AR49" s="45">
        <f t="shared" si="15"/>
        <v>-9573.9082030304453</v>
      </c>
      <c r="AS49" s="45">
        <f t="shared" si="15"/>
        <v>-10347.495029439287</v>
      </c>
      <c r="AT49" s="45">
        <f t="shared" si="15"/>
        <v>-11121.081855848131</v>
      </c>
      <c r="AU49" s="45">
        <f t="shared" si="15"/>
        <v>-11894.668682256975</v>
      </c>
      <c r="AV49" s="45">
        <f t="shared" si="15"/>
        <v>-12668.255508665818</v>
      </c>
      <c r="AW49" s="45">
        <f t="shared" si="15"/>
        <v>-13441.84233507466</v>
      </c>
      <c r="AX49" s="45">
        <f t="shared" si="15"/>
        <v>-14215.429161483504</v>
      </c>
      <c r="AY49" s="45">
        <f t="shared" si="15"/>
        <v>-14989.015987892348</v>
      </c>
      <c r="AZ49" s="45">
        <f t="shared" si="15"/>
        <v>-15762.60281430119</v>
      </c>
      <c r="BA49" s="45">
        <f t="shared" si="15"/>
        <v>-16536.189640710032</v>
      </c>
      <c r="BB49" s="45">
        <f t="shared" si="16"/>
        <v>-17309.776467118878</v>
      </c>
      <c r="BC49" s="45">
        <f t="shared" si="16"/>
        <v>-18083.36329352772</v>
      </c>
      <c r="BD49" s="45">
        <f t="shared" si="16"/>
        <v>-18856.950119936562</v>
      </c>
      <c r="BE49" s="45">
        <f t="shared" si="16"/>
        <v>-19630.536946345404</v>
      </c>
      <c r="BF49" s="45">
        <f t="shared" si="16"/>
        <v>-20404.123772754247</v>
      </c>
      <c r="BG49" s="45">
        <f t="shared" si="16"/>
        <v>-21177.710599163092</v>
      </c>
      <c r="BH49" s="45">
        <f t="shared" si="16"/>
        <v>-21951.297425571935</v>
      </c>
      <c r="BI49" s="45">
        <f t="shared" si="16"/>
        <v>-22724.884251980777</v>
      </c>
      <c r="BJ49" s="45">
        <f t="shared" si="16"/>
        <v>-23498.471078389623</v>
      </c>
      <c r="BK49" s="45">
        <f t="shared" si="16"/>
        <v>-24272.057904798465</v>
      </c>
      <c r="BL49" s="45">
        <f t="shared" si="17"/>
        <v>-25045.644731207307</v>
      </c>
      <c r="BM49" s="45">
        <f t="shared" si="17"/>
        <v>-25819.231557616149</v>
      </c>
      <c r="BN49" s="45">
        <f t="shared" si="17"/>
        <v>-26592.818384024995</v>
      </c>
      <c r="BO49" s="45">
        <f t="shared" si="17"/>
        <v>-27366.405210433837</v>
      </c>
      <c r="BP49" s="45">
        <f t="shared" si="17"/>
        <v>-28139.992036842679</v>
      </c>
      <c r="BQ49" s="45">
        <f t="shared" si="17"/>
        <v>-28913.578863251521</v>
      </c>
      <c r="BR49" s="45">
        <f t="shared" si="17"/>
        <v>-29687.165689660364</v>
      </c>
      <c r="BS49" s="45">
        <f t="shared" si="17"/>
        <v>-30460.752516069209</v>
      </c>
      <c r="BT49" s="45">
        <f t="shared" si="17"/>
        <v>-31234.339342478052</v>
      </c>
      <c r="BU49" s="45">
        <f t="shared" si="17"/>
        <v>-32007.926168886894</v>
      </c>
      <c r="BV49" s="45">
        <f t="shared" si="18"/>
        <v>-32781.512995295736</v>
      </c>
      <c r="BW49" s="45">
        <f t="shared" si="18"/>
        <v>-33555.099821704585</v>
      </c>
      <c r="BX49" s="45">
        <f t="shared" si="18"/>
        <v>-34328.68664811342</v>
      </c>
      <c r="BY49" s="45">
        <f t="shared" si="18"/>
        <v>-35102.27347452227</v>
      </c>
      <c r="BZ49" s="45">
        <f t="shared" si="18"/>
        <v>-35875.860300931105</v>
      </c>
      <c r="CA49" s="45">
        <f t="shared" si="18"/>
        <v>-36649.447127339954</v>
      </c>
      <c r="CB49" s="45">
        <f t="shared" si="18"/>
        <v>-37423.033953748796</v>
      </c>
      <c r="CC49" s="45">
        <f t="shared" si="18"/>
        <v>-38196.620780157638</v>
      </c>
      <c r="CD49" s="45">
        <f t="shared" si="18"/>
        <v>-38970.207606566488</v>
      </c>
      <c r="CE49" s="45">
        <f t="shared" si="18"/>
        <v>-39743.794432975323</v>
      </c>
      <c r="CF49" s="45">
        <f t="shared" si="18"/>
        <v>-40517.381259384172</v>
      </c>
      <c r="CG49" s="45">
        <f t="shared" si="18"/>
        <v>2234.2418375748694</v>
      </c>
      <c r="CH49" s="45">
        <f t="shared" si="18"/>
        <v>166.64694173690077</v>
      </c>
    </row>
    <row r="50" spans="1:86">
      <c r="A50" s="58">
        <f>'Q5-Q7 VaR'!G24</f>
        <v>45594</v>
      </c>
      <c r="B50" s="45">
        <f>'Q5-Q7 VaR'!L24</f>
        <v>12119.324855187417</v>
      </c>
      <c r="C50" s="45">
        <f>1000000*'Q5-Q7 VaR'!K24/100</f>
        <v>2069.6678641621143</v>
      </c>
      <c r="D50" s="45">
        <f t="shared" si="11"/>
        <v>-8577.3537864337268</v>
      </c>
      <c r="E50" s="45">
        <f t="shared" si="11"/>
        <v>-8059.936820393199</v>
      </c>
      <c r="F50" s="45">
        <f t="shared" si="11"/>
        <v>-7542.5198543526676</v>
      </c>
      <c r="G50" s="45">
        <f t="shared" si="11"/>
        <v>-7025.1028883121398</v>
      </c>
      <c r="H50" s="45">
        <f t="shared" si="11"/>
        <v>-6507.6859222716121</v>
      </c>
      <c r="I50" s="45">
        <f t="shared" si="11"/>
        <v>-5990.2689562310843</v>
      </c>
      <c r="J50" s="45">
        <f t="shared" si="11"/>
        <v>-5472.8519901905529</v>
      </c>
      <c r="K50" s="45">
        <f t="shared" si="11"/>
        <v>-4955.4350241500251</v>
      </c>
      <c r="L50" s="45">
        <f t="shared" si="11"/>
        <v>-4438.0180581094974</v>
      </c>
      <c r="M50" s="45">
        <f t="shared" si="11"/>
        <v>-3920.6010920689696</v>
      </c>
      <c r="N50" s="45">
        <f t="shared" si="12"/>
        <v>-3403.18412602844</v>
      </c>
      <c r="O50" s="45">
        <f t="shared" si="12"/>
        <v>-2885.7671599879122</v>
      </c>
      <c r="P50" s="45">
        <f t="shared" si="12"/>
        <v>-2368.3501939473826</v>
      </c>
      <c r="Q50" s="45">
        <f t="shared" si="12"/>
        <v>-1850.9332279068549</v>
      </c>
      <c r="R50" s="45">
        <f t="shared" si="12"/>
        <v>-1333.5162618663253</v>
      </c>
      <c r="S50" s="45">
        <f t="shared" si="12"/>
        <v>-816.09929582579753</v>
      </c>
      <c r="T50" s="45">
        <f t="shared" si="12"/>
        <v>-298.68232978526794</v>
      </c>
      <c r="U50" s="45">
        <f t="shared" si="12"/>
        <v>218.73463625525983</v>
      </c>
      <c r="V50" s="45">
        <f t="shared" si="12"/>
        <v>736.1516022957876</v>
      </c>
      <c r="W50" s="45">
        <f t="shared" si="12"/>
        <v>1253.5685683363172</v>
      </c>
      <c r="X50" s="45">
        <f t="shared" si="13"/>
        <v>1770.985534376845</v>
      </c>
      <c r="Y50" s="45">
        <f t="shared" si="13"/>
        <v>2288.4025004173745</v>
      </c>
      <c r="Z50" s="45">
        <f t="shared" si="13"/>
        <v>2805.8194664579023</v>
      </c>
      <c r="AA50" s="45">
        <f t="shared" si="13"/>
        <v>3323.2364324984319</v>
      </c>
      <c r="AB50" s="45">
        <f t="shared" si="13"/>
        <v>3840.6533985389597</v>
      </c>
      <c r="AC50" s="45">
        <f t="shared" si="13"/>
        <v>4358.0703645794883</v>
      </c>
      <c r="AD50" s="45">
        <f t="shared" si="13"/>
        <v>4875.487330620017</v>
      </c>
      <c r="AE50" s="45">
        <f t="shared" si="13"/>
        <v>5392.9042966605457</v>
      </c>
      <c r="AF50" s="45">
        <f t="shared" si="13"/>
        <v>5910.3212627010744</v>
      </c>
      <c r="AG50" s="45">
        <f t="shared" si="13"/>
        <v>6427.7382287416021</v>
      </c>
      <c r="AH50" s="45">
        <f t="shared" si="14"/>
        <v>6945.1551947821308</v>
      </c>
      <c r="AI50" s="45">
        <f t="shared" si="14"/>
        <v>7462.5721608226595</v>
      </c>
      <c r="AJ50" s="45">
        <f t="shared" si="14"/>
        <v>7979.9891268631882</v>
      </c>
      <c r="AK50" s="45">
        <f t="shared" si="14"/>
        <v>8497.4060929037169</v>
      </c>
      <c r="AL50" s="45">
        <f t="shared" si="14"/>
        <v>9014.8230589442464</v>
      </c>
      <c r="AM50" s="45">
        <f t="shared" si="14"/>
        <v>9532.2400249847742</v>
      </c>
      <c r="AN50" s="45">
        <f t="shared" si="14"/>
        <v>10049.656991025302</v>
      </c>
      <c r="AO50" s="45">
        <f t="shared" si="14"/>
        <v>10567.073957065832</v>
      </c>
      <c r="AP50" s="45">
        <f t="shared" si="14"/>
        <v>11084.490923106359</v>
      </c>
      <c r="AQ50" s="45">
        <f t="shared" si="14"/>
        <v>11601.907889146889</v>
      </c>
      <c r="AR50" s="45">
        <f t="shared" si="15"/>
        <v>12119.324855187417</v>
      </c>
      <c r="AS50" s="45">
        <f t="shared" si="15"/>
        <v>12636.741821227944</v>
      </c>
      <c r="AT50" s="45">
        <f t="shared" si="15"/>
        <v>13154.158787268474</v>
      </c>
      <c r="AU50" s="45">
        <f t="shared" si="15"/>
        <v>13671.575753309002</v>
      </c>
      <c r="AV50" s="45">
        <f t="shared" si="15"/>
        <v>14188.992719349531</v>
      </c>
      <c r="AW50" s="45">
        <f t="shared" si="15"/>
        <v>14706.409685390059</v>
      </c>
      <c r="AX50" s="45">
        <f t="shared" si="15"/>
        <v>15223.826651430587</v>
      </c>
      <c r="AY50" s="45">
        <f t="shared" si="15"/>
        <v>15741.243617471117</v>
      </c>
      <c r="AZ50" s="45">
        <f t="shared" si="15"/>
        <v>16258.660583511646</v>
      </c>
      <c r="BA50" s="45">
        <f t="shared" si="15"/>
        <v>16776.077549552174</v>
      </c>
      <c r="BB50" s="45">
        <f t="shared" si="16"/>
        <v>17293.494515592702</v>
      </c>
      <c r="BC50" s="45">
        <f t="shared" si="16"/>
        <v>17810.911481633229</v>
      </c>
      <c r="BD50" s="45">
        <f t="shared" si="16"/>
        <v>18328.328447673761</v>
      </c>
      <c r="BE50" s="45">
        <f t="shared" si="16"/>
        <v>18845.745413714289</v>
      </c>
      <c r="BF50" s="45">
        <f t="shared" si="16"/>
        <v>19363.162379754816</v>
      </c>
      <c r="BG50" s="45">
        <f t="shared" si="16"/>
        <v>19880.579345795344</v>
      </c>
      <c r="BH50" s="45">
        <f t="shared" si="16"/>
        <v>20397.996311835872</v>
      </c>
      <c r="BI50" s="45">
        <f t="shared" si="16"/>
        <v>20915.413277876403</v>
      </c>
      <c r="BJ50" s="45">
        <f t="shared" si="16"/>
        <v>21432.830243916931</v>
      </c>
      <c r="BK50" s="45">
        <f t="shared" si="16"/>
        <v>21950.247209957459</v>
      </c>
      <c r="BL50" s="45">
        <f t="shared" si="17"/>
        <v>22467.66417599799</v>
      </c>
      <c r="BM50" s="45">
        <f t="shared" si="17"/>
        <v>22985.081142038514</v>
      </c>
      <c r="BN50" s="45">
        <f t="shared" si="17"/>
        <v>23502.498108079046</v>
      </c>
      <c r="BO50" s="45">
        <f t="shared" si="17"/>
        <v>24019.915074119574</v>
      </c>
      <c r="BP50" s="45">
        <f t="shared" si="17"/>
        <v>24537.332040160101</v>
      </c>
      <c r="BQ50" s="45">
        <f t="shared" si="17"/>
        <v>25054.749006200633</v>
      </c>
      <c r="BR50" s="45">
        <f t="shared" si="17"/>
        <v>25572.165972241157</v>
      </c>
      <c r="BS50" s="45">
        <f t="shared" si="17"/>
        <v>26089.582938281688</v>
      </c>
      <c r="BT50" s="45">
        <f t="shared" si="17"/>
        <v>26606.999904322216</v>
      </c>
      <c r="BU50" s="45">
        <f t="shared" si="17"/>
        <v>27124.416870362744</v>
      </c>
      <c r="BV50" s="45">
        <f t="shared" si="18"/>
        <v>27641.833836403275</v>
      </c>
      <c r="BW50" s="45">
        <f t="shared" si="18"/>
        <v>28159.250802443803</v>
      </c>
      <c r="BX50" s="45">
        <f t="shared" si="18"/>
        <v>28676.667768484331</v>
      </c>
      <c r="BY50" s="45">
        <f t="shared" si="18"/>
        <v>29194.084734524859</v>
      </c>
      <c r="BZ50" s="45">
        <f t="shared" si="18"/>
        <v>29711.501700565386</v>
      </c>
      <c r="CA50" s="45">
        <f t="shared" si="18"/>
        <v>30228.918666605918</v>
      </c>
      <c r="CB50" s="45">
        <f t="shared" si="18"/>
        <v>30746.335632646445</v>
      </c>
      <c r="CC50" s="45">
        <f t="shared" si="18"/>
        <v>31263.752598686973</v>
      </c>
      <c r="CD50" s="45">
        <f t="shared" si="18"/>
        <v>31781.169564727501</v>
      </c>
      <c r="CE50" s="45">
        <f t="shared" si="18"/>
        <v>32298.586530768032</v>
      </c>
      <c r="CF50" s="45">
        <f t="shared" si="18"/>
        <v>32816.00349680856</v>
      </c>
      <c r="CG50" s="45">
        <f t="shared" si="18"/>
        <v>4221.391539900671</v>
      </c>
      <c r="CH50" s="45">
        <f t="shared" si="18"/>
        <v>5604.3115192540517</v>
      </c>
    </row>
    <row r="51" spans="1:86">
      <c r="A51" s="58">
        <f>'Q5-Q7 VaR'!G25</f>
        <v>45595</v>
      </c>
      <c r="B51" s="45">
        <f>'Q5-Q7 VaR'!L25</f>
        <v>-24201.300579250579</v>
      </c>
      <c r="C51" s="45">
        <f>1000000*'Q5-Q7 VaR'!K25/100</f>
        <v>-3388.4115298890993</v>
      </c>
      <c r="D51" s="45">
        <f t="shared" ref="D51:M60" si="19">$B51+D$26*$C51</f>
        <v>9682.8147196404097</v>
      </c>
      <c r="E51" s="45">
        <f t="shared" si="19"/>
        <v>8835.7118371681354</v>
      </c>
      <c r="F51" s="45">
        <f t="shared" si="19"/>
        <v>7988.6089546958647</v>
      </c>
      <c r="G51" s="45">
        <f t="shared" si="19"/>
        <v>7141.5060722235903</v>
      </c>
      <c r="H51" s="45">
        <f t="shared" si="19"/>
        <v>6294.4031897513123</v>
      </c>
      <c r="I51" s="45">
        <f t="shared" si="19"/>
        <v>5447.300307279038</v>
      </c>
      <c r="J51" s="45">
        <f t="shared" si="19"/>
        <v>4600.1974248067636</v>
      </c>
      <c r="K51" s="45">
        <f t="shared" si="19"/>
        <v>3753.0945423344892</v>
      </c>
      <c r="L51" s="45">
        <f t="shared" si="19"/>
        <v>2905.9916598622149</v>
      </c>
      <c r="M51" s="45">
        <f t="shared" si="19"/>
        <v>2058.8887773899405</v>
      </c>
      <c r="N51" s="45">
        <f t="shared" ref="N51:W60" si="20">$B51+N$26*$C51</f>
        <v>1211.7858949176662</v>
      </c>
      <c r="O51" s="45">
        <f t="shared" si="20"/>
        <v>364.6830124453918</v>
      </c>
      <c r="P51" s="45">
        <f t="shared" si="20"/>
        <v>-482.41987002688256</v>
      </c>
      <c r="Q51" s="45">
        <f t="shared" si="20"/>
        <v>-1329.5227524991606</v>
      </c>
      <c r="R51" s="45">
        <f t="shared" si="20"/>
        <v>-2176.6256349714349</v>
      </c>
      <c r="S51" s="45">
        <f t="shared" si="20"/>
        <v>-3023.7285174437093</v>
      </c>
      <c r="T51" s="45">
        <f t="shared" si="20"/>
        <v>-3870.8313999159836</v>
      </c>
      <c r="U51" s="45">
        <f t="shared" si="20"/>
        <v>-4717.934282388258</v>
      </c>
      <c r="V51" s="45">
        <f t="shared" si="20"/>
        <v>-5565.0371648605324</v>
      </c>
      <c r="W51" s="45">
        <f t="shared" si="20"/>
        <v>-6412.1400473328067</v>
      </c>
      <c r="X51" s="45">
        <f t="shared" ref="X51:AG60" si="21">$B51+X$26*$C51</f>
        <v>-7259.2429298050847</v>
      </c>
      <c r="Y51" s="45">
        <f t="shared" si="21"/>
        <v>-8106.3458122773573</v>
      </c>
      <c r="Z51" s="45">
        <f t="shared" si="21"/>
        <v>-8953.4486947496334</v>
      </c>
      <c r="AA51" s="45">
        <f t="shared" si="21"/>
        <v>-9800.5515772219078</v>
      </c>
      <c r="AB51" s="45">
        <f t="shared" si="21"/>
        <v>-10647.654459694182</v>
      </c>
      <c r="AC51" s="45">
        <f t="shared" si="21"/>
        <v>-11494.757342166457</v>
      </c>
      <c r="AD51" s="45">
        <f t="shared" si="21"/>
        <v>-12341.860224638731</v>
      </c>
      <c r="AE51" s="45">
        <f t="shared" si="21"/>
        <v>-13188.963107111007</v>
      </c>
      <c r="AF51" s="45">
        <f t="shared" si="21"/>
        <v>-14036.065989583281</v>
      </c>
      <c r="AG51" s="45">
        <f t="shared" si="21"/>
        <v>-14883.168872055556</v>
      </c>
      <c r="AH51" s="45">
        <f t="shared" ref="AH51:AQ60" si="22">$B51+AH$26*$C51</f>
        <v>-15730.271754527832</v>
      </c>
      <c r="AI51" s="45">
        <f t="shared" si="22"/>
        <v>-16577.374637000106</v>
      </c>
      <c r="AJ51" s="45">
        <f t="shared" si="22"/>
        <v>-17424.477519472381</v>
      </c>
      <c r="AK51" s="45">
        <f t="shared" si="22"/>
        <v>-18271.580401944655</v>
      </c>
      <c r="AL51" s="45">
        <f t="shared" si="22"/>
        <v>-19118.683284416929</v>
      </c>
      <c r="AM51" s="45">
        <f t="shared" si="22"/>
        <v>-19965.786166889207</v>
      </c>
      <c r="AN51" s="45">
        <f t="shared" si="22"/>
        <v>-20812.889049361482</v>
      </c>
      <c r="AO51" s="45">
        <f t="shared" si="22"/>
        <v>-21659.991931833756</v>
      </c>
      <c r="AP51" s="45">
        <f t="shared" si="22"/>
        <v>-22507.09481430603</v>
      </c>
      <c r="AQ51" s="45">
        <f t="shared" si="22"/>
        <v>-23354.197696778305</v>
      </c>
      <c r="AR51" s="45">
        <f t="shared" ref="AR51:BA60" si="23">$B51+AR$26*$C51</f>
        <v>-24201.300579250579</v>
      </c>
      <c r="AS51" s="45">
        <f t="shared" si="23"/>
        <v>-25048.403461722854</v>
      </c>
      <c r="AT51" s="45">
        <f t="shared" si="23"/>
        <v>-25895.506344195128</v>
      </c>
      <c r="AU51" s="45">
        <f t="shared" si="23"/>
        <v>-26742.609226667402</v>
      </c>
      <c r="AV51" s="45">
        <f t="shared" si="23"/>
        <v>-27589.712109139677</v>
      </c>
      <c r="AW51" s="45">
        <f t="shared" si="23"/>
        <v>-28436.814991611951</v>
      </c>
      <c r="AX51" s="45">
        <f t="shared" si="23"/>
        <v>-29283.917874084229</v>
      </c>
      <c r="AY51" s="45">
        <f t="shared" si="23"/>
        <v>-30131.020756556503</v>
      </c>
      <c r="AZ51" s="45">
        <f t="shared" si="23"/>
        <v>-30978.123639028778</v>
      </c>
      <c r="BA51" s="45">
        <f t="shared" si="23"/>
        <v>-31825.226521501052</v>
      </c>
      <c r="BB51" s="45">
        <f t="shared" ref="BB51:BK60" si="24">$B51+BB$26*$C51</f>
        <v>-32672.329403973326</v>
      </c>
      <c r="BC51" s="45">
        <f t="shared" si="24"/>
        <v>-33519.432286445604</v>
      </c>
      <c r="BD51" s="45">
        <f t="shared" si="24"/>
        <v>-34366.535168917879</v>
      </c>
      <c r="BE51" s="45">
        <f t="shared" si="24"/>
        <v>-35213.638051390153</v>
      </c>
      <c r="BF51" s="45">
        <f t="shared" si="24"/>
        <v>-36060.740933862427</v>
      </c>
      <c r="BG51" s="45">
        <f t="shared" si="24"/>
        <v>-36907.843816334702</v>
      </c>
      <c r="BH51" s="45">
        <f t="shared" si="24"/>
        <v>-37754.946698806976</v>
      </c>
      <c r="BI51" s="45">
        <f t="shared" si="24"/>
        <v>-38602.049581279251</v>
      </c>
      <c r="BJ51" s="45">
        <f t="shared" si="24"/>
        <v>-39449.152463751525</v>
      </c>
      <c r="BK51" s="45">
        <f t="shared" si="24"/>
        <v>-40296.255346223799</v>
      </c>
      <c r="BL51" s="45">
        <f t="shared" ref="BL51:BU60" si="25">$B51+BL$26*$C51</f>
        <v>-41143.358228696074</v>
      </c>
      <c r="BM51" s="45">
        <f t="shared" si="25"/>
        <v>-41990.461111168348</v>
      </c>
      <c r="BN51" s="45">
        <f t="shared" si="25"/>
        <v>-42837.563993640622</v>
      </c>
      <c r="BO51" s="45">
        <f t="shared" si="25"/>
        <v>-43684.666876112897</v>
      </c>
      <c r="BP51" s="45">
        <f t="shared" si="25"/>
        <v>-44531.769758585171</v>
      </c>
      <c r="BQ51" s="45">
        <f t="shared" si="25"/>
        <v>-45378.872641057445</v>
      </c>
      <c r="BR51" s="45">
        <f t="shared" si="25"/>
        <v>-46225.97552352972</v>
      </c>
      <c r="BS51" s="45">
        <f t="shared" si="25"/>
        <v>-47073.078406001994</v>
      </c>
      <c r="BT51" s="45">
        <f t="shared" si="25"/>
        <v>-47920.181288474276</v>
      </c>
      <c r="BU51" s="45">
        <f t="shared" si="25"/>
        <v>-48767.28417094655</v>
      </c>
      <c r="BV51" s="45">
        <f t="shared" ref="BV51:CH60" si="26">$B51+BV$26*$C51</f>
        <v>-49614.387053418825</v>
      </c>
      <c r="BW51" s="45">
        <f t="shared" si="26"/>
        <v>-50461.489935891099</v>
      </c>
      <c r="BX51" s="45">
        <f t="shared" si="26"/>
        <v>-51308.592818363373</v>
      </c>
      <c r="BY51" s="45">
        <f t="shared" si="26"/>
        <v>-52155.695700835648</v>
      </c>
      <c r="BZ51" s="45">
        <f t="shared" si="26"/>
        <v>-53002.798583307922</v>
      </c>
      <c r="CA51" s="45">
        <f t="shared" si="26"/>
        <v>-53849.901465780196</v>
      </c>
      <c r="CB51" s="45">
        <f t="shared" si="26"/>
        <v>-54697.004348252471</v>
      </c>
      <c r="CC51" s="45">
        <f t="shared" si="26"/>
        <v>-55544.107230724752</v>
      </c>
      <c r="CD51" s="45">
        <f t="shared" si="26"/>
        <v>-56391.210113197027</v>
      </c>
      <c r="CE51" s="45">
        <f t="shared" si="26"/>
        <v>-57238.312995669294</v>
      </c>
      <c r="CF51" s="45">
        <f t="shared" si="26"/>
        <v>-58085.415878141568</v>
      </c>
      <c r="CG51" s="45">
        <f t="shared" si="26"/>
        <v>-11270.989986325096</v>
      </c>
      <c r="CH51" s="45">
        <f t="shared" si="26"/>
        <v>-13535.074037730143</v>
      </c>
    </row>
    <row r="52" spans="1:86">
      <c r="A52" s="58">
        <f>'Q5-Q7 VaR'!G26</f>
        <v>45596</v>
      </c>
      <c r="B52" s="45">
        <f>'Q5-Q7 VaR'!L26</f>
        <v>3380.884791318128</v>
      </c>
      <c r="C52" s="45">
        <f>1000000*'Q5-Q7 VaR'!K26/100</f>
        <v>1182.004200542721</v>
      </c>
      <c r="D52" s="45">
        <f t="shared" si="19"/>
        <v>-8439.1572141090837</v>
      </c>
      <c r="E52" s="45">
        <f t="shared" si="19"/>
        <v>-8143.6561639734018</v>
      </c>
      <c r="F52" s="45">
        <f t="shared" si="19"/>
        <v>-7848.1551138377226</v>
      </c>
      <c r="G52" s="45">
        <f t="shared" si="19"/>
        <v>-7552.6540637020416</v>
      </c>
      <c r="H52" s="45">
        <f t="shared" si="19"/>
        <v>-7257.1530135663606</v>
      </c>
      <c r="I52" s="45">
        <f t="shared" si="19"/>
        <v>-6961.6519634306815</v>
      </c>
      <c r="J52" s="45">
        <f t="shared" si="19"/>
        <v>-6666.1509132950005</v>
      </c>
      <c r="K52" s="45">
        <f t="shared" si="19"/>
        <v>-6370.6498631593213</v>
      </c>
      <c r="L52" s="45">
        <f t="shared" si="19"/>
        <v>-6075.1488130236403</v>
      </c>
      <c r="M52" s="45">
        <f t="shared" si="19"/>
        <v>-5779.6477628879593</v>
      </c>
      <c r="N52" s="45">
        <f t="shared" si="20"/>
        <v>-5484.1467127522801</v>
      </c>
      <c r="O52" s="45">
        <f t="shared" si="20"/>
        <v>-5188.6456626165991</v>
      </c>
      <c r="P52" s="45">
        <f t="shared" si="20"/>
        <v>-4893.1446124809199</v>
      </c>
      <c r="Q52" s="45">
        <f t="shared" si="20"/>
        <v>-4597.6435623452389</v>
      </c>
      <c r="R52" s="45">
        <f t="shared" si="20"/>
        <v>-4302.1425122095588</v>
      </c>
      <c r="S52" s="45">
        <f t="shared" si="20"/>
        <v>-4006.6414620738788</v>
      </c>
      <c r="T52" s="45">
        <f t="shared" si="20"/>
        <v>-3711.1404119381978</v>
      </c>
      <c r="U52" s="45">
        <f t="shared" si="20"/>
        <v>-3415.6393618025177</v>
      </c>
      <c r="V52" s="45">
        <f t="shared" si="20"/>
        <v>-3120.1383116668376</v>
      </c>
      <c r="W52" s="45">
        <f t="shared" si="20"/>
        <v>-2824.6372615311575</v>
      </c>
      <c r="X52" s="45">
        <f t="shared" si="21"/>
        <v>-2529.1362113954774</v>
      </c>
      <c r="Y52" s="45">
        <f t="shared" si="21"/>
        <v>-2233.6351612597973</v>
      </c>
      <c r="Z52" s="45">
        <f t="shared" si="21"/>
        <v>-1938.1341111241163</v>
      </c>
      <c r="AA52" s="45">
        <f t="shared" si="21"/>
        <v>-1642.6330609884362</v>
      </c>
      <c r="AB52" s="45">
        <f t="shared" si="21"/>
        <v>-1347.1320108527561</v>
      </c>
      <c r="AC52" s="45">
        <f t="shared" si="21"/>
        <v>-1051.6309607170761</v>
      </c>
      <c r="AD52" s="45">
        <f t="shared" si="21"/>
        <v>-756.12991058139596</v>
      </c>
      <c r="AE52" s="45">
        <f t="shared" si="21"/>
        <v>-460.62886044571542</v>
      </c>
      <c r="AF52" s="45">
        <f t="shared" si="21"/>
        <v>-165.12781031003487</v>
      </c>
      <c r="AG52" s="45">
        <f t="shared" si="21"/>
        <v>130.37323982564521</v>
      </c>
      <c r="AH52" s="45">
        <f t="shared" si="22"/>
        <v>425.8742899613253</v>
      </c>
      <c r="AI52" s="45">
        <f t="shared" si="22"/>
        <v>721.37534009700585</v>
      </c>
      <c r="AJ52" s="45">
        <f t="shared" si="22"/>
        <v>1016.8763902326859</v>
      </c>
      <c r="AK52" s="45">
        <f t="shared" si="22"/>
        <v>1312.377440368366</v>
      </c>
      <c r="AL52" s="45">
        <f t="shared" si="22"/>
        <v>1607.8784905040466</v>
      </c>
      <c r="AM52" s="45">
        <f t="shared" si="22"/>
        <v>1903.3795406397267</v>
      </c>
      <c r="AN52" s="45">
        <f t="shared" si="22"/>
        <v>2198.8805907754067</v>
      </c>
      <c r="AO52" s="45">
        <f t="shared" si="22"/>
        <v>2494.3816409110873</v>
      </c>
      <c r="AP52" s="45">
        <f t="shared" si="22"/>
        <v>2789.8826910467674</v>
      </c>
      <c r="AQ52" s="45">
        <f t="shared" si="22"/>
        <v>3085.3837411824479</v>
      </c>
      <c r="AR52" s="45">
        <f t="shared" si="23"/>
        <v>3380.884791318128</v>
      </c>
      <c r="AS52" s="45">
        <f t="shared" si="23"/>
        <v>3676.3858414538081</v>
      </c>
      <c r="AT52" s="45">
        <f t="shared" si="23"/>
        <v>3971.8868915894886</v>
      </c>
      <c r="AU52" s="45">
        <f t="shared" si="23"/>
        <v>4267.3879417251683</v>
      </c>
      <c r="AV52" s="45">
        <f t="shared" si="23"/>
        <v>4562.8889918608493</v>
      </c>
      <c r="AW52" s="45">
        <f t="shared" si="23"/>
        <v>4858.3900419965294</v>
      </c>
      <c r="AX52" s="45">
        <f t="shared" si="23"/>
        <v>5153.8910921322095</v>
      </c>
      <c r="AY52" s="45">
        <f t="shared" si="23"/>
        <v>5449.3921422678904</v>
      </c>
      <c r="AZ52" s="45">
        <f t="shared" si="23"/>
        <v>5744.8931924035696</v>
      </c>
      <c r="BA52" s="45">
        <f t="shared" si="23"/>
        <v>6040.3942425392506</v>
      </c>
      <c r="BB52" s="45">
        <f t="shared" si="24"/>
        <v>6335.8952926749307</v>
      </c>
      <c r="BC52" s="45">
        <f t="shared" si="24"/>
        <v>6631.3963428106108</v>
      </c>
      <c r="BD52" s="45">
        <f t="shared" si="24"/>
        <v>6926.8973929462909</v>
      </c>
      <c r="BE52" s="45">
        <f t="shared" si="24"/>
        <v>7222.398443081971</v>
      </c>
      <c r="BF52" s="45">
        <f t="shared" si="24"/>
        <v>7517.899493217652</v>
      </c>
      <c r="BG52" s="45">
        <f t="shared" si="24"/>
        <v>7813.4005433533321</v>
      </c>
      <c r="BH52" s="45">
        <f t="shared" si="24"/>
        <v>8108.9015934890122</v>
      </c>
      <c r="BI52" s="45">
        <f t="shared" si="24"/>
        <v>8404.4026436246932</v>
      </c>
      <c r="BJ52" s="45">
        <f t="shared" si="24"/>
        <v>8699.9036937603723</v>
      </c>
      <c r="BK52" s="45">
        <f t="shared" si="24"/>
        <v>8995.4047438960533</v>
      </c>
      <c r="BL52" s="45">
        <f t="shared" si="25"/>
        <v>9290.9057940317325</v>
      </c>
      <c r="BM52" s="45">
        <f t="shared" si="25"/>
        <v>9586.4068441674135</v>
      </c>
      <c r="BN52" s="45">
        <f t="shared" si="25"/>
        <v>9881.9078943030945</v>
      </c>
      <c r="BO52" s="45">
        <f t="shared" si="25"/>
        <v>10177.408944438774</v>
      </c>
      <c r="BP52" s="45">
        <f t="shared" si="25"/>
        <v>10472.909994574453</v>
      </c>
      <c r="BQ52" s="45">
        <f t="shared" si="25"/>
        <v>10768.411044710134</v>
      </c>
      <c r="BR52" s="45">
        <f t="shared" si="25"/>
        <v>11063.912094845815</v>
      </c>
      <c r="BS52" s="45">
        <f t="shared" si="25"/>
        <v>11359.413144981496</v>
      </c>
      <c r="BT52" s="45">
        <f t="shared" si="25"/>
        <v>11654.914195117177</v>
      </c>
      <c r="BU52" s="45">
        <f t="shared" si="25"/>
        <v>11950.415245252854</v>
      </c>
      <c r="BV52" s="45">
        <f t="shared" si="26"/>
        <v>12245.916295388535</v>
      </c>
      <c r="BW52" s="45">
        <f t="shared" si="26"/>
        <v>12541.417345524216</v>
      </c>
      <c r="BX52" s="45">
        <f t="shared" si="26"/>
        <v>12836.918395659897</v>
      </c>
      <c r="BY52" s="45">
        <f t="shared" si="26"/>
        <v>13132.419445795578</v>
      </c>
      <c r="BZ52" s="45">
        <f t="shared" si="26"/>
        <v>13427.920495931256</v>
      </c>
      <c r="CA52" s="45">
        <f t="shared" si="26"/>
        <v>13723.421546066937</v>
      </c>
      <c r="CB52" s="45">
        <f t="shared" si="26"/>
        <v>14018.922596202618</v>
      </c>
      <c r="CC52" s="45">
        <f t="shared" si="26"/>
        <v>14314.423646338299</v>
      </c>
      <c r="CD52" s="45">
        <f t="shared" si="26"/>
        <v>14609.92469647398</v>
      </c>
      <c r="CE52" s="45">
        <f t="shared" si="26"/>
        <v>14905.425746609657</v>
      </c>
      <c r="CF52" s="45">
        <f t="shared" si="26"/>
        <v>15200.926796745338</v>
      </c>
      <c r="CG52" s="45">
        <f t="shared" si="26"/>
        <v>-1129.6893524489333</v>
      </c>
      <c r="CH52" s="45">
        <f t="shared" si="26"/>
        <v>-339.89247106772291</v>
      </c>
    </row>
    <row r="53" spans="1:86">
      <c r="A53" s="58">
        <f>'Q5-Q7 VaR'!G27</f>
        <v>45597</v>
      </c>
      <c r="B53" s="45">
        <f>'Q5-Q7 VaR'!L27</f>
        <v>-10418.291115872602</v>
      </c>
      <c r="C53" s="45">
        <f>1000000*'Q5-Q7 VaR'!K27/100</f>
        <v>-7347.460916299975</v>
      </c>
      <c r="D53" s="45">
        <f t="shared" si="19"/>
        <v>63056.318047127148</v>
      </c>
      <c r="E53" s="45">
        <f t="shared" si="19"/>
        <v>61219.452818052145</v>
      </c>
      <c r="F53" s="45">
        <f t="shared" si="19"/>
        <v>59382.587588977156</v>
      </c>
      <c r="G53" s="45">
        <f t="shared" si="19"/>
        <v>57545.722359902167</v>
      </c>
      <c r="H53" s="45">
        <f t="shared" si="19"/>
        <v>55708.857130827164</v>
      </c>
      <c r="I53" s="45">
        <f t="shared" si="19"/>
        <v>53871.991901752175</v>
      </c>
      <c r="J53" s="45">
        <f t="shared" si="19"/>
        <v>52035.126672677186</v>
      </c>
      <c r="K53" s="45">
        <f t="shared" si="19"/>
        <v>50198.261443602198</v>
      </c>
      <c r="L53" s="45">
        <f t="shared" si="19"/>
        <v>48361.396214527194</v>
      </c>
      <c r="M53" s="45">
        <f t="shared" si="19"/>
        <v>46524.530985452206</v>
      </c>
      <c r="N53" s="45">
        <f t="shared" si="20"/>
        <v>44687.665756377217</v>
      </c>
      <c r="O53" s="45">
        <f t="shared" si="20"/>
        <v>42850.800527302214</v>
      </c>
      <c r="P53" s="45">
        <f t="shared" si="20"/>
        <v>41013.935298227225</v>
      </c>
      <c r="Q53" s="45">
        <f t="shared" si="20"/>
        <v>39177.070069152236</v>
      </c>
      <c r="R53" s="45">
        <f t="shared" si="20"/>
        <v>37340.204840077233</v>
      </c>
      <c r="S53" s="45">
        <f t="shared" si="20"/>
        <v>35503.339611002244</v>
      </c>
      <c r="T53" s="45">
        <f t="shared" si="20"/>
        <v>33666.474381927241</v>
      </c>
      <c r="U53" s="45">
        <f t="shared" si="20"/>
        <v>31829.609152852256</v>
      </c>
      <c r="V53" s="45">
        <f t="shared" si="20"/>
        <v>29992.74392377726</v>
      </c>
      <c r="W53" s="45">
        <f t="shared" si="20"/>
        <v>28155.878694702264</v>
      </c>
      <c r="X53" s="45">
        <f t="shared" si="21"/>
        <v>26319.013465627275</v>
      </c>
      <c r="Y53" s="45">
        <f t="shared" si="21"/>
        <v>24482.148236552279</v>
      </c>
      <c r="Z53" s="45">
        <f t="shared" si="21"/>
        <v>22645.283007477283</v>
      </c>
      <c r="AA53" s="45">
        <f t="shared" si="21"/>
        <v>20808.41777840229</v>
      </c>
      <c r="AB53" s="45">
        <f t="shared" si="21"/>
        <v>18971.552549327298</v>
      </c>
      <c r="AC53" s="45">
        <f t="shared" si="21"/>
        <v>17134.687320252306</v>
      </c>
      <c r="AD53" s="45">
        <f t="shared" si="21"/>
        <v>15297.82209117731</v>
      </c>
      <c r="AE53" s="45">
        <f t="shared" si="21"/>
        <v>13460.956862102317</v>
      </c>
      <c r="AF53" s="45">
        <f t="shared" si="21"/>
        <v>11624.091633027321</v>
      </c>
      <c r="AG53" s="45">
        <f t="shared" si="21"/>
        <v>9787.2264039523288</v>
      </c>
      <c r="AH53" s="45">
        <f t="shared" si="22"/>
        <v>7950.3611748773365</v>
      </c>
      <c r="AI53" s="45">
        <f t="shared" si="22"/>
        <v>6113.4959458023404</v>
      </c>
      <c r="AJ53" s="45">
        <f t="shared" si="22"/>
        <v>4276.630716727348</v>
      </c>
      <c r="AK53" s="45">
        <f t="shared" si="22"/>
        <v>2439.7654876523538</v>
      </c>
      <c r="AL53" s="45">
        <f t="shared" si="22"/>
        <v>602.90025857735964</v>
      </c>
      <c r="AM53" s="45">
        <f t="shared" si="22"/>
        <v>-1233.9649704976327</v>
      </c>
      <c r="AN53" s="45">
        <f t="shared" si="22"/>
        <v>-3070.830199572627</v>
      </c>
      <c r="AO53" s="45">
        <f t="shared" si="22"/>
        <v>-4907.6954286476212</v>
      </c>
      <c r="AP53" s="45">
        <f t="shared" si="22"/>
        <v>-6744.5606577226145</v>
      </c>
      <c r="AQ53" s="45">
        <f t="shared" si="22"/>
        <v>-8581.4258867976077</v>
      </c>
      <c r="AR53" s="45">
        <f t="shared" si="23"/>
        <v>-10418.291115872602</v>
      </c>
      <c r="AS53" s="45">
        <f t="shared" si="23"/>
        <v>-12255.156344947596</v>
      </c>
      <c r="AT53" s="45">
        <f t="shared" si="23"/>
        <v>-14092.02157402259</v>
      </c>
      <c r="AU53" s="45">
        <f t="shared" si="23"/>
        <v>-15928.886803097583</v>
      </c>
      <c r="AV53" s="45">
        <f t="shared" si="23"/>
        <v>-17765.752032172575</v>
      </c>
      <c r="AW53" s="45">
        <f t="shared" si="23"/>
        <v>-19602.617261247571</v>
      </c>
      <c r="AX53" s="45">
        <f t="shared" si="23"/>
        <v>-21439.482490322564</v>
      </c>
      <c r="AY53" s="45">
        <f t="shared" si="23"/>
        <v>-23276.347719397556</v>
      </c>
      <c r="AZ53" s="45">
        <f t="shared" si="23"/>
        <v>-25113.212948472552</v>
      </c>
      <c r="BA53" s="45">
        <f t="shared" si="23"/>
        <v>-26950.078177547544</v>
      </c>
      <c r="BB53" s="45">
        <f t="shared" si="24"/>
        <v>-28786.94340662254</v>
      </c>
      <c r="BC53" s="45">
        <f t="shared" si="24"/>
        <v>-30623.808635697533</v>
      </c>
      <c r="BD53" s="45">
        <f t="shared" si="24"/>
        <v>-32460.673864772525</v>
      </c>
      <c r="BE53" s="45">
        <f t="shared" si="24"/>
        <v>-34297.539093847518</v>
      </c>
      <c r="BF53" s="45">
        <f t="shared" si="24"/>
        <v>-36134.404322922514</v>
      </c>
      <c r="BG53" s="45">
        <f t="shared" si="24"/>
        <v>-37971.26955199751</v>
      </c>
      <c r="BH53" s="45">
        <f t="shared" si="24"/>
        <v>-39808.134781072498</v>
      </c>
      <c r="BI53" s="45">
        <f t="shared" si="24"/>
        <v>-41645.000010147494</v>
      </c>
      <c r="BJ53" s="45">
        <f t="shared" si="24"/>
        <v>-43481.86523922249</v>
      </c>
      <c r="BK53" s="45">
        <f t="shared" si="24"/>
        <v>-45318.730468297479</v>
      </c>
      <c r="BL53" s="45">
        <f t="shared" si="25"/>
        <v>-47155.595697372482</v>
      </c>
      <c r="BM53" s="45">
        <f t="shared" si="25"/>
        <v>-48992.460926447471</v>
      </c>
      <c r="BN53" s="45">
        <f t="shared" si="25"/>
        <v>-50829.32615552246</v>
      </c>
      <c r="BO53" s="45">
        <f t="shared" si="25"/>
        <v>-52666.191384597463</v>
      </c>
      <c r="BP53" s="45">
        <f t="shared" si="25"/>
        <v>-54503.056613672452</v>
      </c>
      <c r="BQ53" s="45">
        <f t="shared" si="25"/>
        <v>-56339.921842747441</v>
      </c>
      <c r="BR53" s="45">
        <f t="shared" si="25"/>
        <v>-58176.787071822444</v>
      </c>
      <c r="BS53" s="45">
        <f t="shared" si="25"/>
        <v>-60013.652300897433</v>
      </c>
      <c r="BT53" s="45">
        <f t="shared" si="25"/>
        <v>-61850.517529972421</v>
      </c>
      <c r="BU53" s="45">
        <f t="shared" si="25"/>
        <v>-63687.382759047425</v>
      </c>
      <c r="BV53" s="45">
        <f t="shared" si="26"/>
        <v>-65524.247988122414</v>
      </c>
      <c r="BW53" s="45">
        <f t="shared" si="26"/>
        <v>-67361.113217197402</v>
      </c>
      <c r="BX53" s="45">
        <f t="shared" si="26"/>
        <v>-69197.978446272406</v>
      </c>
      <c r="BY53" s="45">
        <f t="shared" si="26"/>
        <v>-71034.843675347394</v>
      </c>
      <c r="BZ53" s="45">
        <f t="shared" si="26"/>
        <v>-72871.708904422383</v>
      </c>
      <c r="CA53" s="45">
        <f t="shared" si="26"/>
        <v>-74708.574133497386</v>
      </c>
      <c r="CB53" s="45">
        <f t="shared" si="26"/>
        <v>-76545.439362572375</v>
      </c>
      <c r="CC53" s="45">
        <f t="shared" si="26"/>
        <v>-78382.304591647378</v>
      </c>
      <c r="CD53" s="45">
        <f t="shared" si="26"/>
        <v>-80219.169820722367</v>
      </c>
      <c r="CE53" s="45">
        <f t="shared" si="26"/>
        <v>-82056.035049797356</v>
      </c>
      <c r="CF53" s="45">
        <f t="shared" si="26"/>
        <v>-83892.900278872359</v>
      </c>
      <c r="CG53" s="45">
        <f t="shared" si="26"/>
        <v>17619.906393226596</v>
      </c>
      <c r="CH53" s="45">
        <f t="shared" si="26"/>
        <v>12710.446921678536</v>
      </c>
    </row>
    <row r="54" spans="1:86">
      <c r="A54" s="58">
        <f>'Q5-Q7 VaR'!G28</f>
        <v>45600</v>
      </c>
      <c r="B54" s="45">
        <f>'Q5-Q7 VaR'!L28</f>
        <v>13247.336833482292</v>
      </c>
      <c r="C54" s="45">
        <f>1000000*'Q5-Q7 VaR'!K28/100</f>
        <v>7342.0317559343848</v>
      </c>
      <c r="D54" s="45">
        <f t="shared" si="19"/>
        <v>-60172.980725861562</v>
      </c>
      <c r="E54" s="45">
        <f t="shared" si="19"/>
        <v>-58337.472786877959</v>
      </c>
      <c r="F54" s="45">
        <f t="shared" si="19"/>
        <v>-56501.964847894371</v>
      </c>
      <c r="G54" s="45">
        <f t="shared" si="19"/>
        <v>-54666.456908910768</v>
      </c>
      <c r="H54" s="45">
        <f t="shared" si="19"/>
        <v>-52830.94896992718</v>
      </c>
      <c r="I54" s="45">
        <f t="shared" si="19"/>
        <v>-50995.441030943577</v>
      </c>
      <c r="J54" s="45">
        <f t="shared" si="19"/>
        <v>-49159.933091959974</v>
      </c>
      <c r="K54" s="45">
        <f t="shared" si="19"/>
        <v>-47324.425152976386</v>
      </c>
      <c r="L54" s="45">
        <f t="shared" si="19"/>
        <v>-45488.917213992783</v>
      </c>
      <c r="M54" s="45">
        <f t="shared" si="19"/>
        <v>-43653.409275009195</v>
      </c>
      <c r="N54" s="45">
        <f t="shared" si="20"/>
        <v>-41817.901336025592</v>
      </c>
      <c r="O54" s="45">
        <f t="shared" si="20"/>
        <v>-39982.393397042004</v>
      </c>
      <c r="P54" s="45">
        <f t="shared" si="20"/>
        <v>-38146.885458058401</v>
      </c>
      <c r="Q54" s="45">
        <f t="shared" si="20"/>
        <v>-36311.377519074813</v>
      </c>
      <c r="R54" s="45">
        <f t="shared" si="20"/>
        <v>-34475.86958009121</v>
      </c>
      <c r="S54" s="45">
        <f t="shared" si="20"/>
        <v>-32640.361641107611</v>
      </c>
      <c r="T54" s="45">
        <f t="shared" si="20"/>
        <v>-30804.853702124015</v>
      </c>
      <c r="U54" s="45">
        <f t="shared" si="20"/>
        <v>-28969.34576314042</v>
      </c>
      <c r="V54" s="45">
        <f t="shared" si="20"/>
        <v>-27133.837824156824</v>
      </c>
      <c r="W54" s="45">
        <f t="shared" si="20"/>
        <v>-25298.329885173229</v>
      </c>
      <c r="X54" s="45">
        <f t="shared" si="21"/>
        <v>-23462.821946189633</v>
      </c>
      <c r="Y54" s="45">
        <f t="shared" si="21"/>
        <v>-21627.314007206038</v>
      </c>
      <c r="Z54" s="45">
        <f t="shared" si="21"/>
        <v>-19791.806068222442</v>
      </c>
      <c r="AA54" s="45">
        <f t="shared" si="21"/>
        <v>-17956.298129238843</v>
      </c>
      <c r="AB54" s="45">
        <f t="shared" si="21"/>
        <v>-16120.790190255248</v>
      </c>
      <c r="AC54" s="45">
        <f t="shared" si="21"/>
        <v>-14285.282251271652</v>
      </c>
      <c r="AD54" s="45">
        <f t="shared" si="21"/>
        <v>-12449.774312288057</v>
      </c>
      <c r="AE54" s="45">
        <f t="shared" si="21"/>
        <v>-10614.266373304457</v>
      </c>
      <c r="AF54" s="45">
        <f t="shared" si="21"/>
        <v>-8778.7584343208619</v>
      </c>
      <c r="AG54" s="45">
        <f t="shared" si="21"/>
        <v>-6943.2504953372663</v>
      </c>
      <c r="AH54" s="45">
        <f t="shared" si="22"/>
        <v>-5107.7425563536708</v>
      </c>
      <c r="AI54" s="45">
        <f t="shared" si="22"/>
        <v>-3272.2346173700753</v>
      </c>
      <c r="AJ54" s="45">
        <f t="shared" si="22"/>
        <v>-1436.7266783864779</v>
      </c>
      <c r="AK54" s="45">
        <f t="shared" si="22"/>
        <v>398.78126059711758</v>
      </c>
      <c r="AL54" s="45">
        <f t="shared" si="22"/>
        <v>2234.2891995807149</v>
      </c>
      <c r="AM54" s="45">
        <f t="shared" si="22"/>
        <v>4069.7971385643104</v>
      </c>
      <c r="AN54" s="45">
        <f t="shared" si="22"/>
        <v>5905.3050775479069</v>
      </c>
      <c r="AO54" s="45">
        <f t="shared" si="22"/>
        <v>7740.8130165315033</v>
      </c>
      <c r="AP54" s="45">
        <f t="shared" si="22"/>
        <v>9576.3209555150988</v>
      </c>
      <c r="AQ54" s="45">
        <f t="shared" si="22"/>
        <v>11411.828894498696</v>
      </c>
      <c r="AR54" s="45">
        <f t="shared" si="23"/>
        <v>13247.336833482292</v>
      </c>
      <c r="AS54" s="45">
        <f t="shared" si="23"/>
        <v>15082.844772465887</v>
      </c>
      <c r="AT54" s="45">
        <f t="shared" si="23"/>
        <v>16918.352711449483</v>
      </c>
      <c r="AU54" s="45">
        <f t="shared" si="23"/>
        <v>18753.860650433082</v>
      </c>
      <c r="AV54" s="45">
        <f t="shared" si="23"/>
        <v>20589.368589416677</v>
      </c>
      <c r="AW54" s="45">
        <f t="shared" si="23"/>
        <v>22424.876528400273</v>
      </c>
      <c r="AX54" s="45">
        <f t="shared" si="23"/>
        <v>24260.384467383868</v>
      </c>
      <c r="AY54" s="45">
        <f t="shared" si="23"/>
        <v>26095.892406367464</v>
      </c>
      <c r="AZ54" s="45">
        <f t="shared" si="23"/>
        <v>27931.40034535106</v>
      </c>
      <c r="BA54" s="45">
        <f t="shared" si="23"/>
        <v>29766.908284334659</v>
      </c>
      <c r="BB54" s="45">
        <f t="shared" si="24"/>
        <v>31602.416223318254</v>
      </c>
      <c r="BC54" s="45">
        <f t="shared" si="24"/>
        <v>33437.924162301846</v>
      </c>
      <c r="BD54" s="45">
        <f t="shared" si="24"/>
        <v>35273.432101285449</v>
      </c>
      <c r="BE54" s="45">
        <f t="shared" si="24"/>
        <v>37108.940040269037</v>
      </c>
      <c r="BF54" s="45">
        <f t="shared" si="24"/>
        <v>38944.44797925264</v>
      </c>
      <c r="BG54" s="45">
        <f t="shared" si="24"/>
        <v>40779.955918236235</v>
      </c>
      <c r="BH54" s="45">
        <f t="shared" si="24"/>
        <v>42615.463857219831</v>
      </c>
      <c r="BI54" s="45">
        <f t="shared" si="24"/>
        <v>44450.971796203426</v>
      </c>
      <c r="BJ54" s="45">
        <f t="shared" si="24"/>
        <v>46286.479735187022</v>
      </c>
      <c r="BK54" s="45">
        <f t="shared" si="24"/>
        <v>48121.987674170625</v>
      </c>
      <c r="BL54" s="45">
        <f t="shared" si="25"/>
        <v>49957.495613154213</v>
      </c>
      <c r="BM54" s="45">
        <f t="shared" si="25"/>
        <v>51793.003552137816</v>
      </c>
      <c r="BN54" s="45">
        <f t="shared" si="25"/>
        <v>53628.511491121404</v>
      </c>
      <c r="BO54" s="45">
        <f t="shared" si="25"/>
        <v>55464.019430105007</v>
      </c>
      <c r="BP54" s="45">
        <f t="shared" si="25"/>
        <v>57299.527369088595</v>
      </c>
      <c r="BQ54" s="45">
        <f t="shared" si="25"/>
        <v>59135.035308072198</v>
      </c>
      <c r="BR54" s="45">
        <f t="shared" si="25"/>
        <v>60970.543247055786</v>
      </c>
      <c r="BS54" s="45">
        <f t="shared" si="25"/>
        <v>62806.051186039389</v>
      </c>
      <c r="BT54" s="45">
        <f t="shared" si="25"/>
        <v>64641.559125022992</v>
      </c>
      <c r="BU54" s="45">
        <f t="shared" si="25"/>
        <v>66477.06706400658</v>
      </c>
      <c r="BV54" s="45">
        <f t="shared" si="26"/>
        <v>68312.575002990183</v>
      </c>
      <c r="BW54" s="45">
        <f t="shared" si="26"/>
        <v>70148.082941973771</v>
      </c>
      <c r="BX54" s="45">
        <f t="shared" si="26"/>
        <v>71983.590880957374</v>
      </c>
      <c r="BY54" s="45">
        <f t="shared" si="26"/>
        <v>73819.098819940962</v>
      </c>
      <c r="BZ54" s="45">
        <f t="shared" si="26"/>
        <v>75654.606758924565</v>
      </c>
      <c r="CA54" s="45">
        <f t="shared" si="26"/>
        <v>77490.114697908153</v>
      </c>
      <c r="CB54" s="45">
        <f t="shared" si="26"/>
        <v>79325.622636891756</v>
      </c>
      <c r="CC54" s="45">
        <f t="shared" si="26"/>
        <v>81161.130575875344</v>
      </c>
      <c r="CD54" s="45">
        <f t="shared" si="26"/>
        <v>82996.638514858947</v>
      </c>
      <c r="CE54" s="45">
        <f t="shared" si="26"/>
        <v>84832.146453842535</v>
      </c>
      <c r="CF54" s="45">
        <f t="shared" si="26"/>
        <v>86667.654392826138</v>
      </c>
      <c r="CG54" s="45">
        <f t="shared" si="26"/>
        <v>-14770.142787849545</v>
      </c>
      <c r="CH54" s="45">
        <f t="shared" si="26"/>
        <v>-9864.3109970857768</v>
      </c>
    </row>
    <row r="55" spans="1:86">
      <c r="A55" s="58">
        <f>'Q5-Q7 VaR'!G29</f>
        <v>45601</v>
      </c>
      <c r="B55" s="45">
        <f>'Q5-Q7 VaR'!L29</f>
        <v>-5069.5092195344414</v>
      </c>
      <c r="C55" s="45">
        <f>1000000*'Q5-Q7 VaR'!K29/100</f>
        <v>960.24371051452249</v>
      </c>
      <c r="D55" s="45">
        <f t="shared" si="19"/>
        <v>-14671.946324679666</v>
      </c>
      <c r="E55" s="45">
        <f t="shared" si="19"/>
        <v>-14431.885397051035</v>
      </c>
      <c r="F55" s="45">
        <f t="shared" si="19"/>
        <v>-14191.824469422405</v>
      </c>
      <c r="G55" s="45">
        <f t="shared" si="19"/>
        <v>-13951.763541793774</v>
      </c>
      <c r="H55" s="45">
        <f t="shared" si="19"/>
        <v>-13711.702614165144</v>
      </c>
      <c r="I55" s="45">
        <f t="shared" si="19"/>
        <v>-13471.641686536514</v>
      </c>
      <c r="J55" s="45">
        <f t="shared" si="19"/>
        <v>-13231.580758907883</v>
      </c>
      <c r="K55" s="45">
        <f t="shared" si="19"/>
        <v>-12991.519831279253</v>
      </c>
      <c r="L55" s="45">
        <f t="shared" si="19"/>
        <v>-12751.458903650622</v>
      </c>
      <c r="M55" s="45">
        <f t="shared" si="19"/>
        <v>-12511.397976021992</v>
      </c>
      <c r="N55" s="45">
        <f t="shared" si="20"/>
        <v>-12271.337048393361</v>
      </c>
      <c r="O55" s="45">
        <f t="shared" si="20"/>
        <v>-12031.276120764729</v>
      </c>
      <c r="P55" s="45">
        <f t="shared" si="20"/>
        <v>-11791.215193136099</v>
      </c>
      <c r="Q55" s="45">
        <f t="shared" si="20"/>
        <v>-11551.154265507468</v>
      </c>
      <c r="R55" s="45">
        <f t="shared" si="20"/>
        <v>-11311.093337878838</v>
      </c>
      <c r="S55" s="45">
        <f t="shared" si="20"/>
        <v>-11071.032410250207</v>
      </c>
      <c r="T55" s="45">
        <f t="shared" si="20"/>
        <v>-10830.971482621575</v>
      </c>
      <c r="U55" s="45">
        <f t="shared" si="20"/>
        <v>-10590.910554992945</v>
      </c>
      <c r="V55" s="45">
        <f t="shared" si="20"/>
        <v>-10350.849627364314</v>
      </c>
      <c r="W55" s="45">
        <f t="shared" si="20"/>
        <v>-10110.788699735684</v>
      </c>
      <c r="X55" s="45">
        <f t="shared" si="21"/>
        <v>-9870.7277721070532</v>
      </c>
      <c r="Y55" s="45">
        <f t="shared" si="21"/>
        <v>-9630.6668444784227</v>
      </c>
      <c r="Z55" s="45">
        <f t="shared" si="21"/>
        <v>-9390.6059168497923</v>
      </c>
      <c r="AA55" s="45">
        <f t="shared" si="21"/>
        <v>-9150.5449892211618</v>
      </c>
      <c r="AB55" s="45">
        <f t="shared" si="21"/>
        <v>-8910.4840615925314</v>
      </c>
      <c r="AC55" s="45">
        <f t="shared" si="21"/>
        <v>-8670.4231339639009</v>
      </c>
      <c r="AD55" s="45">
        <f t="shared" si="21"/>
        <v>-8430.3622063352705</v>
      </c>
      <c r="AE55" s="45">
        <f t="shared" si="21"/>
        <v>-8190.30127870664</v>
      </c>
      <c r="AF55" s="45">
        <f t="shared" si="21"/>
        <v>-7950.2403510780086</v>
      </c>
      <c r="AG55" s="45">
        <f t="shared" si="21"/>
        <v>-7710.1794234493782</v>
      </c>
      <c r="AH55" s="45">
        <f t="shared" si="22"/>
        <v>-7470.1184958207477</v>
      </c>
      <c r="AI55" s="45">
        <f t="shared" si="22"/>
        <v>-7230.0575681921164</v>
      </c>
      <c r="AJ55" s="45">
        <f t="shared" si="22"/>
        <v>-6989.9966405634859</v>
      </c>
      <c r="AK55" s="45">
        <f t="shared" si="22"/>
        <v>-6749.9357129348555</v>
      </c>
      <c r="AL55" s="45">
        <f t="shared" si="22"/>
        <v>-6509.874785306225</v>
      </c>
      <c r="AM55" s="45">
        <f t="shared" si="22"/>
        <v>-6269.8138576775946</v>
      </c>
      <c r="AN55" s="45">
        <f t="shared" si="22"/>
        <v>-6029.7529300489641</v>
      </c>
      <c r="AO55" s="45">
        <f t="shared" si="22"/>
        <v>-5789.6920024203337</v>
      </c>
      <c r="AP55" s="45">
        <f t="shared" si="22"/>
        <v>-5549.6310747917023</v>
      </c>
      <c r="AQ55" s="45">
        <f t="shared" si="22"/>
        <v>-5309.5701471630719</v>
      </c>
      <c r="AR55" s="45">
        <f t="shared" si="23"/>
        <v>-5069.5092195344414</v>
      </c>
      <c r="AS55" s="45">
        <f t="shared" si="23"/>
        <v>-4829.4482919058109</v>
      </c>
      <c r="AT55" s="45">
        <f t="shared" si="23"/>
        <v>-4589.3873642771805</v>
      </c>
      <c r="AU55" s="45">
        <f t="shared" si="23"/>
        <v>-4349.3264366485491</v>
      </c>
      <c r="AV55" s="45">
        <f t="shared" si="23"/>
        <v>-4109.2655090199187</v>
      </c>
      <c r="AW55" s="45">
        <f t="shared" si="23"/>
        <v>-3869.2045813912882</v>
      </c>
      <c r="AX55" s="45">
        <f t="shared" si="23"/>
        <v>-3629.1436537626578</v>
      </c>
      <c r="AY55" s="45">
        <f t="shared" si="23"/>
        <v>-3389.0827261340273</v>
      </c>
      <c r="AZ55" s="45">
        <f t="shared" si="23"/>
        <v>-3149.0217985053964</v>
      </c>
      <c r="BA55" s="45">
        <f t="shared" si="23"/>
        <v>-2908.960870876766</v>
      </c>
      <c r="BB55" s="45">
        <f t="shared" si="24"/>
        <v>-2668.8999432481351</v>
      </c>
      <c r="BC55" s="45">
        <f t="shared" si="24"/>
        <v>-2428.8390156195046</v>
      </c>
      <c r="BD55" s="45">
        <f t="shared" si="24"/>
        <v>-2188.7780879908742</v>
      </c>
      <c r="BE55" s="45">
        <f t="shared" si="24"/>
        <v>-1948.7171603622432</v>
      </c>
      <c r="BF55" s="45">
        <f t="shared" si="24"/>
        <v>-1708.6562327336128</v>
      </c>
      <c r="BG55" s="45">
        <f t="shared" si="24"/>
        <v>-1468.5953051049819</v>
      </c>
      <c r="BH55" s="45">
        <f t="shared" si="24"/>
        <v>-1228.5343774763514</v>
      </c>
      <c r="BI55" s="45">
        <f t="shared" si="24"/>
        <v>-988.47344984772099</v>
      </c>
      <c r="BJ55" s="45">
        <f t="shared" si="24"/>
        <v>-748.41252221909053</v>
      </c>
      <c r="BK55" s="45">
        <f t="shared" si="24"/>
        <v>-508.35159459045917</v>
      </c>
      <c r="BL55" s="45">
        <f t="shared" si="25"/>
        <v>-268.29066696182872</v>
      </c>
      <c r="BM55" s="45">
        <f t="shared" si="25"/>
        <v>-28.229739333198268</v>
      </c>
      <c r="BN55" s="45">
        <f t="shared" si="25"/>
        <v>211.83118829543218</v>
      </c>
      <c r="BO55" s="45">
        <f t="shared" si="25"/>
        <v>451.89211592406264</v>
      </c>
      <c r="BP55" s="45">
        <f t="shared" si="25"/>
        <v>691.95304355269309</v>
      </c>
      <c r="BQ55" s="45">
        <f t="shared" si="25"/>
        <v>932.01397118132445</v>
      </c>
      <c r="BR55" s="45">
        <f t="shared" si="25"/>
        <v>1172.0748988099549</v>
      </c>
      <c r="BS55" s="45">
        <f t="shared" si="25"/>
        <v>1412.1358264385854</v>
      </c>
      <c r="BT55" s="45">
        <f t="shared" si="25"/>
        <v>1652.1967540672158</v>
      </c>
      <c r="BU55" s="45">
        <f t="shared" si="25"/>
        <v>1892.2576816958463</v>
      </c>
      <c r="BV55" s="45">
        <f t="shared" si="26"/>
        <v>2132.3186093244776</v>
      </c>
      <c r="BW55" s="45">
        <f t="shared" si="26"/>
        <v>2372.3795369531081</v>
      </c>
      <c r="BX55" s="45">
        <f t="shared" si="26"/>
        <v>2612.4404645817385</v>
      </c>
      <c r="BY55" s="45">
        <f t="shared" si="26"/>
        <v>2852.501392210369</v>
      </c>
      <c r="BZ55" s="45">
        <f t="shared" si="26"/>
        <v>3092.5623198389994</v>
      </c>
      <c r="CA55" s="45">
        <f t="shared" si="26"/>
        <v>3332.6232474676299</v>
      </c>
      <c r="CB55" s="45">
        <f t="shared" si="26"/>
        <v>3572.6841750962603</v>
      </c>
      <c r="CC55" s="45">
        <f t="shared" si="26"/>
        <v>3812.7451027248908</v>
      </c>
      <c r="CD55" s="45">
        <f t="shared" si="26"/>
        <v>4052.8060303535231</v>
      </c>
      <c r="CE55" s="45">
        <f t="shared" si="26"/>
        <v>4292.8669579821535</v>
      </c>
      <c r="CF55" s="45">
        <f t="shared" si="26"/>
        <v>4532.927885610784</v>
      </c>
      <c r="CG55" s="45">
        <f t="shared" si="26"/>
        <v>-8733.8366816306334</v>
      </c>
      <c r="CH55" s="45">
        <f t="shared" si="26"/>
        <v>-8092.2167215813624</v>
      </c>
    </row>
    <row r="56" spans="1:86">
      <c r="A56" s="58">
        <f>'Q5-Q7 VaR'!G30</f>
        <v>45602</v>
      </c>
      <c r="B56" s="45">
        <f>'Q5-Q7 VaR'!L30</f>
        <v>-23639.04522541814</v>
      </c>
      <c r="C56" s="45">
        <f>1000000*'Q5-Q7 VaR'!K30/100</f>
        <v>-11722.779945728009</v>
      </c>
      <c r="D56" s="45">
        <f t="shared" si="19"/>
        <v>93588.754231861938</v>
      </c>
      <c r="E56" s="45">
        <f t="shared" si="19"/>
        <v>90658.059245429948</v>
      </c>
      <c r="F56" s="45">
        <f t="shared" si="19"/>
        <v>87727.364258997943</v>
      </c>
      <c r="G56" s="45">
        <f t="shared" si="19"/>
        <v>84796.669272565938</v>
      </c>
      <c r="H56" s="45">
        <f t="shared" si="19"/>
        <v>81865.974286133933</v>
      </c>
      <c r="I56" s="45">
        <f t="shared" si="19"/>
        <v>78935.279299701928</v>
      </c>
      <c r="J56" s="45">
        <f t="shared" si="19"/>
        <v>76004.584313269937</v>
      </c>
      <c r="K56" s="45">
        <f t="shared" si="19"/>
        <v>73073.889326837932</v>
      </c>
      <c r="L56" s="45">
        <f t="shared" si="19"/>
        <v>70143.194340405928</v>
      </c>
      <c r="M56" s="45">
        <f t="shared" si="19"/>
        <v>67212.499353973923</v>
      </c>
      <c r="N56" s="45">
        <f t="shared" si="20"/>
        <v>64281.804367541918</v>
      </c>
      <c r="O56" s="45">
        <f t="shared" si="20"/>
        <v>61351.109381109927</v>
      </c>
      <c r="P56" s="45">
        <f t="shared" si="20"/>
        <v>58420.414394677922</v>
      </c>
      <c r="Q56" s="45">
        <f t="shared" si="20"/>
        <v>55489.719408245917</v>
      </c>
      <c r="R56" s="45">
        <f t="shared" si="20"/>
        <v>52559.024421813912</v>
      </c>
      <c r="S56" s="45">
        <f t="shared" si="20"/>
        <v>49628.329435381907</v>
      </c>
      <c r="T56" s="45">
        <f t="shared" si="20"/>
        <v>46697.634448949917</v>
      </c>
      <c r="U56" s="45">
        <f t="shared" si="20"/>
        <v>43766.939462517912</v>
      </c>
      <c r="V56" s="45">
        <f t="shared" si="20"/>
        <v>40836.244476085907</v>
      </c>
      <c r="W56" s="45">
        <f t="shared" si="20"/>
        <v>37905.549489653902</v>
      </c>
      <c r="X56" s="45">
        <f t="shared" si="21"/>
        <v>34974.854503221897</v>
      </c>
      <c r="Y56" s="45">
        <f t="shared" si="21"/>
        <v>32044.159516789903</v>
      </c>
      <c r="Z56" s="45">
        <f t="shared" si="21"/>
        <v>29113.464530357898</v>
      </c>
      <c r="AA56" s="45">
        <f t="shared" si="21"/>
        <v>26182.769543925901</v>
      </c>
      <c r="AB56" s="45">
        <f t="shared" si="21"/>
        <v>23252.074557493896</v>
      </c>
      <c r="AC56" s="45">
        <f t="shared" si="21"/>
        <v>20321.379571061891</v>
      </c>
      <c r="AD56" s="45">
        <f t="shared" si="21"/>
        <v>17390.684584629893</v>
      </c>
      <c r="AE56" s="45">
        <f t="shared" si="21"/>
        <v>14459.989598197888</v>
      </c>
      <c r="AF56" s="45">
        <f t="shared" si="21"/>
        <v>11529.29461176589</v>
      </c>
      <c r="AG56" s="45">
        <f t="shared" si="21"/>
        <v>8598.5996253338853</v>
      </c>
      <c r="AH56" s="45">
        <f t="shared" si="22"/>
        <v>5667.9046389018804</v>
      </c>
      <c r="AI56" s="45">
        <f t="shared" si="22"/>
        <v>2737.2096524698791</v>
      </c>
      <c r="AJ56" s="45">
        <f t="shared" si="22"/>
        <v>-193.48533396212224</v>
      </c>
      <c r="AK56" s="45">
        <f t="shared" si="22"/>
        <v>-3124.1803203941236</v>
      </c>
      <c r="AL56" s="45">
        <f t="shared" si="22"/>
        <v>-6054.8753068261249</v>
      </c>
      <c r="AM56" s="45">
        <f t="shared" si="22"/>
        <v>-8985.5702932581298</v>
      </c>
      <c r="AN56" s="45">
        <f t="shared" si="22"/>
        <v>-11916.265279690131</v>
      </c>
      <c r="AO56" s="45">
        <f t="shared" si="22"/>
        <v>-14846.960266122132</v>
      </c>
      <c r="AP56" s="45">
        <f t="shared" si="22"/>
        <v>-17777.655252554134</v>
      </c>
      <c r="AQ56" s="45">
        <f t="shared" si="22"/>
        <v>-20708.350238986139</v>
      </c>
      <c r="AR56" s="45">
        <f t="shared" si="23"/>
        <v>-23639.04522541814</v>
      </c>
      <c r="AS56" s="45">
        <f t="shared" si="23"/>
        <v>-26569.740211850141</v>
      </c>
      <c r="AT56" s="45">
        <f t="shared" si="23"/>
        <v>-29500.435198282146</v>
      </c>
      <c r="AU56" s="45">
        <f t="shared" si="23"/>
        <v>-32431.130184714148</v>
      </c>
      <c r="AV56" s="45">
        <f t="shared" si="23"/>
        <v>-35361.825171146149</v>
      </c>
      <c r="AW56" s="45">
        <f t="shared" si="23"/>
        <v>-38292.520157578154</v>
      </c>
      <c r="AX56" s="45">
        <f t="shared" si="23"/>
        <v>-41223.215144010159</v>
      </c>
      <c r="AY56" s="45">
        <f t="shared" si="23"/>
        <v>-44153.910130442157</v>
      </c>
      <c r="AZ56" s="45">
        <f t="shared" si="23"/>
        <v>-47084.605116874154</v>
      </c>
      <c r="BA56" s="45">
        <f t="shared" si="23"/>
        <v>-50015.300103306159</v>
      </c>
      <c r="BB56" s="45">
        <f t="shared" si="24"/>
        <v>-52945.995089738164</v>
      </c>
      <c r="BC56" s="45">
        <f t="shared" si="24"/>
        <v>-55876.690076170169</v>
      </c>
      <c r="BD56" s="45">
        <f t="shared" si="24"/>
        <v>-58807.385062602174</v>
      </c>
      <c r="BE56" s="45">
        <f t="shared" si="24"/>
        <v>-61738.080049034164</v>
      </c>
      <c r="BF56" s="45">
        <f t="shared" si="24"/>
        <v>-64668.775035466169</v>
      </c>
      <c r="BG56" s="45">
        <f t="shared" si="24"/>
        <v>-67599.470021898174</v>
      </c>
      <c r="BH56" s="45">
        <f t="shared" si="24"/>
        <v>-70530.165008330179</v>
      </c>
      <c r="BI56" s="45">
        <f t="shared" si="24"/>
        <v>-73460.859994762184</v>
      </c>
      <c r="BJ56" s="45">
        <f t="shared" si="24"/>
        <v>-76391.554981194175</v>
      </c>
      <c r="BK56" s="45">
        <f t="shared" si="24"/>
        <v>-79322.24996762618</v>
      </c>
      <c r="BL56" s="45">
        <f t="shared" si="25"/>
        <v>-82252.944954058185</v>
      </c>
      <c r="BM56" s="45">
        <f t="shared" si="25"/>
        <v>-85183.639940490189</v>
      </c>
      <c r="BN56" s="45">
        <f t="shared" si="25"/>
        <v>-88114.334926922194</v>
      </c>
      <c r="BO56" s="45">
        <f t="shared" si="25"/>
        <v>-91045.029913354199</v>
      </c>
      <c r="BP56" s="45">
        <f t="shared" si="25"/>
        <v>-93975.724899786204</v>
      </c>
      <c r="BQ56" s="45">
        <f t="shared" si="25"/>
        <v>-96906.419886218195</v>
      </c>
      <c r="BR56" s="45">
        <f t="shared" si="25"/>
        <v>-99837.1148726502</v>
      </c>
      <c r="BS56" s="45">
        <f t="shared" si="25"/>
        <v>-102767.8098590822</v>
      </c>
      <c r="BT56" s="45">
        <f t="shared" si="25"/>
        <v>-105698.50484551421</v>
      </c>
      <c r="BU56" s="45">
        <f t="shared" si="25"/>
        <v>-108629.19983194621</v>
      </c>
      <c r="BV56" s="45">
        <f t="shared" si="26"/>
        <v>-111559.8948183782</v>
      </c>
      <c r="BW56" s="45">
        <f t="shared" si="26"/>
        <v>-114490.58980481021</v>
      </c>
      <c r="BX56" s="45">
        <f t="shared" si="26"/>
        <v>-117421.28479124221</v>
      </c>
      <c r="BY56" s="45">
        <f t="shared" si="26"/>
        <v>-120351.97977767422</v>
      </c>
      <c r="BZ56" s="45">
        <f t="shared" si="26"/>
        <v>-123282.67476410622</v>
      </c>
      <c r="CA56" s="45">
        <f t="shared" si="26"/>
        <v>-126213.36975053822</v>
      </c>
      <c r="CB56" s="45">
        <f t="shared" si="26"/>
        <v>-129144.06473697022</v>
      </c>
      <c r="CC56" s="45">
        <f t="shared" si="26"/>
        <v>-132074.75972340221</v>
      </c>
      <c r="CD56" s="45">
        <f t="shared" si="26"/>
        <v>-135005.45470983422</v>
      </c>
      <c r="CE56" s="45">
        <f t="shared" si="26"/>
        <v>-137936.14969626622</v>
      </c>
      <c r="CF56" s="45">
        <f t="shared" si="26"/>
        <v>-140866.84468269823</v>
      </c>
      <c r="CG56" s="45">
        <f t="shared" si="26"/>
        <v>21095.540397876084</v>
      </c>
      <c r="CH56" s="45">
        <f t="shared" si="26"/>
        <v>13262.560584434596</v>
      </c>
    </row>
    <row r="57" spans="1:86">
      <c r="A57" s="58">
        <f>'Q5-Q7 VaR'!G31</f>
        <v>45603</v>
      </c>
      <c r="B57" s="45">
        <f>'Q5-Q7 VaR'!L31</f>
        <v>18042.589619712016</v>
      </c>
      <c r="C57" s="45">
        <f>1000000*'Q5-Q7 VaR'!K31/100</f>
        <v>7789.1793397792153</v>
      </c>
      <c r="D57" s="45">
        <f t="shared" si="19"/>
        <v>-59849.203778080133</v>
      </c>
      <c r="E57" s="45">
        <f t="shared" si="19"/>
        <v>-57901.908943135335</v>
      </c>
      <c r="F57" s="45">
        <f t="shared" si="19"/>
        <v>-55954.614108190523</v>
      </c>
      <c r="G57" s="45">
        <f t="shared" si="19"/>
        <v>-54007.319273245725</v>
      </c>
      <c r="H57" s="45">
        <f t="shared" si="19"/>
        <v>-52060.024438300927</v>
      </c>
      <c r="I57" s="45">
        <f t="shared" si="19"/>
        <v>-50112.729603356114</v>
      </c>
      <c r="J57" s="45">
        <f t="shared" si="19"/>
        <v>-48165.434768411316</v>
      </c>
      <c r="K57" s="45">
        <f t="shared" si="19"/>
        <v>-46218.139933466511</v>
      </c>
      <c r="L57" s="45">
        <f t="shared" si="19"/>
        <v>-44270.845098521706</v>
      </c>
      <c r="M57" s="45">
        <f t="shared" si="19"/>
        <v>-42323.550263576901</v>
      </c>
      <c r="N57" s="45">
        <f t="shared" si="20"/>
        <v>-40376.255428632096</v>
      </c>
      <c r="O57" s="45">
        <f t="shared" si="20"/>
        <v>-38428.960593687298</v>
      </c>
      <c r="P57" s="45">
        <f t="shared" si="20"/>
        <v>-36481.665758742492</v>
      </c>
      <c r="Q57" s="45">
        <f t="shared" si="20"/>
        <v>-34534.370923797687</v>
      </c>
      <c r="R57" s="45">
        <f t="shared" si="20"/>
        <v>-32587.076088852882</v>
      </c>
      <c r="S57" s="45">
        <f t="shared" si="20"/>
        <v>-30639.781253908077</v>
      </c>
      <c r="T57" s="45">
        <f t="shared" si="20"/>
        <v>-28692.486418963279</v>
      </c>
      <c r="U57" s="45">
        <f t="shared" si="20"/>
        <v>-26745.191584018474</v>
      </c>
      <c r="V57" s="45">
        <f t="shared" si="20"/>
        <v>-24797.896749073669</v>
      </c>
      <c r="W57" s="45">
        <f t="shared" si="20"/>
        <v>-22850.601914128863</v>
      </c>
      <c r="X57" s="45">
        <f t="shared" si="21"/>
        <v>-20903.307079184058</v>
      </c>
      <c r="Y57" s="45">
        <f t="shared" si="21"/>
        <v>-18956.012244239253</v>
      </c>
      <c r="Z57" s="45">
        <f t="shared" si="21"/>
        <v>-17008.717409294455</v>
      </c>
      <c r="AA57" s="45">
        <f t="shared" si="21"/>
        <v>-15061.42257434965</v>
      </c>
      <c r="AB57" s="45">
        <f t="shared" si="21"/>
        <v>-13114.127739404845</v>
      </c>
      <c r="AC57" s="45">
        <f t="shared" si="21"/>
        <v>-11166.83290446004</v>
      </c>
      <c r="AD57" s="45">
        <f t="shared" si="21"/>
        <v>-9219.538069515238</v>
      </c>
      <c r="AE57" s="45">
        <f t="shared" si="21"/>
        <v>-7272.2432345704328</v>
      </c>
      <c r="AF57" s="45">
        <f t="shared" si="21"/>
        <v>-5324.9483996256313</v>
      </c>
      <c r="AG57" s="45">
        <f t="shared" si="21"/>
        <v>-3377.6535646808261</v>
      </c>
      <c r="AH57" s="45">
        <f t="shared" si="22"/>
        <v>-1430.3587297360209</v>
      </c>
      <c r="AI57" s="45">
        <f t="shared" si="22"/>
        <v>516.93610520878065</v>
      </c>
      <c r="AJ57" s="45">
        <f t="shared" si="22"/>
        <v>2464.2309401535858</v>
      </c>
      <c r="AK57" s="45">
        <f t="shared" si="22"/>
        <v>4411.5257750983892</v>
      </c>
      <c r="AL57" s="45">
        <f t="shared" si="22"/>
        <v>6358.8206100431926</v>
      </c>
      <c r="AM57" s="45">
        <f t="shared" si="22"/>
        <v>8306.1154449879978</v>
      </c>
      <c r="AN57" s="45">
        <f t="shared" si="22"/>
        <v>10253.410279932801</v>
      </c>
      <c r="AO57" s="45">
        <f t="shared" si="22"/>
        <v>12200.705114877605</v>
      </c>
      <c r="AP57" s="45">
        <f t="shared" si="22"/>
        <v>14147.99994982241</v>
      </c>
      <c r="AQ57" s="45">
        <f t="shared" si="22"/>
        <v>16095.294784767213</v>
      </c>
      <c r="AR57" s="45">
        <f t="shared" si="23"/>
        <v>18042.589619712016</v>
      </c>
      <c r="AS57" s="45">
        <f t="shared" si="23"/>
        <v>19989.884454656822</v>
      </c>
      <c r="AT57" s="45">
        <f t="shared" si="23"/>
        <v>21937.179289601623</v>
      </c>
      <c r="AU57" s="45">
        <f t="shared" si="23"/>
        <v>23884.474124546428</v>
      </c>
      <c r="AV57" s="45">
        <f t="shared" si="23"/>
        <v>25831.76895949123</v>
      </c>
      <c r="AW57" s="45">
        <f t="shared" si="23"/>
        <v>27779.063794436035</v>
      </c>
      <c r="AX57" s="45">
        <f t="shared" si="23"/>
        <v>29726.35862938084</v>
      </c>
      <c r="AY57" s="45">
        <f t="shared" si="23"/>
        <v>31673.653464325645</v>
      </c>
      <c r="AZ57" s="45">
        <f t="shared" si="23"/>
        <v>33620.948299270443</v>
      </c>
      <c r="BA57" s="45">
        <f t="shared" si="23"/>
        <v>35568.243134215256</v>
      </c>
      <c r="BB57" s="45">
        <f t="shared" si="24"/>
        <v>37515.537969160054</v>
      </c>
      <c r="BC57" s="45">
        <f t="shared" si="24"/>
        <v>39462.832804104859</v>
      </c>
      <c r="BD57" s="45">
        <f t="shared" si="24"/>
        <v>41410.127639049664</v>
      </c>
      <c r="BE57" s="45">
        <f t="shared" si="24"/>
        <v>43357.422473994462</v>
      </c>
      <c r="BF57" s="45">
        <f t="shared" si="24"/>
        <v>45304.717308939275</v>
      </c>
      <c r="BG57" s="45">
        <f t="shared" si="24"/>
        <v>47252.012143884072</v>
      </c>
      <c r="BH57" s="45">
        <f t="shared" si="24"/>
        <v>49199.306978828878</v>
      </c>
      <c r="BI57" s="45">
        <f t="shared" si="24"/>
        <v>51146.601813773683</v>
      </c>
      <c r="BJ57" s="45">
        <f t="shared" si="24"/>
        <v>53093.896648718488</v>
      </c>
      <c r="BK57" s="45">
        <f t="shared" si="24"/>
        <v>55041.191483663286</v>
      </c>
      <c r="BL57" s="45">
        <f t="shared" si="25"/>
        <v>56988.486318608091</v>
      </c>
      <c r="BM57" s="45">
        <f t="shared" si="25"/>
        <v>58935.781153552896</v>
      </c>
      <c r="BN57" s="45">
        <f t="shared" si="25"/>
        <v>60883.075988497701</v>
      </c>
      <c r="BO57" s="45">
        <f t="shared" si="25"/>
        <v>62830.370823442507</v>
      </c>
      <c r="BP57" s="45">
        <f t="shared" si="25"/>
        <v>64777.665658387312</v>
      </c>
      <c r="BQ57" s="45">
        <f t="shared" si="25"/>
        <v>66724.96049333211</v>
      </c>
      <c r="BR57" s="45">
        <f t="shared" si="25"/>
        <v>68672.255328276922</v>
      </c>
      <c r="BS57" s="45">
        <f t="shared" si="25"/>
        <v>70619.55016322172</v>
      </c>
      <c r="BT57" s="45">
        <f t="shared" si="25"/>
        <v>72566.844998166518</v>
      </c>
      <c r="BU57" s="45">
        <f t="shared" si="25"/>
        <v>74514.139833111331</v>
      </c>
      <c r="BV57" s="45">
        <f t="shared" si="26"/>
        <v>76461.434668056128</v>
      </c>
      <c r="BW57" s="45">
        <f t="shared" si="26"/>
        <v>78408.729503000941</v>
      </c>
      <c r="BX57" s="45">
        <f t="shared" si="26"/>
        <v>80356.024337945739</v>
      </c>
      <c r="BY57" s="45">
        <f t="shared" si="26"/>
        <v>82303.319172890537</v>
      </c>
      <c r="BZ57" s="45">
        <f t="shared" si="26"/>
        <v>84250.614007835349</v>
      </c>
      <c r="CA57" s="45">
        <f t="shared" si="26"/>
        <v>86197.908842780147</v>
      </c>
      <c r="CB57" s="45">
        <f t="shared" si="26"/>
        <v>88145.20367772496</v>
      </c>
      <c r="CC57" s="45">
        <f t="shared" si="26"/>
        <v>90092.498512669757</v>
      </c>
      <c r="CD57" s="45">
        <f t="shared" si="26"/>
        <v>92039.793347614555</v>
      </c>
      <c r="CE57" s="45">
        <f t="shared" si="26"/>
        <v>93987.088182559368</v>
      </c>
      <c r="CF57" s="45">
        <f t="shared" si="26"/>
        <v>95934.383017504166</v>
      </c>
      <c r="CG57" s="45">
        <f t="shared" si="26"/>
        <v>-11681.222626505874</v>
      </c>
      <c r="CH57" s="45">
        <f t="shared" si="26"/>
        <v>-6476.6137526525235</v>
      </c>
    </row>
    <row r="58" spans="1:86">
      <c r="A58" s="58">
        <f>'Q5-Q7 VaR'!G32</f>
        <v>45604</v>
      </c>
      <c r="B58" s="45">
        <f>'Q5-Q7 VaR'!L32</f>
        <v>-15483.316015715543</v>
      </c>
      <c r="C58" s="45">
        <f>1000000*'Q5-Q7 VaR'!K32/100</f>
        <v>1699.6871175277724</v>
      </c>
      <c r="D58" s="45">
        <f t="shared" si="19"/>
        <v>-32480.187190993267</v>
      </c>
      <c r="E58" s="45">
        <f t="shared" si="19"/>
        <v>-32055.265411611326</v>
      </c>
      <c r="F58" s="45">
        <f t="shared" si="19"/>
        <v>-31630.343632229382</v>
      </c>
      <c r="G58" s="45">
        <f t="shared" si="19"/>
        <v>-31205.421852847438</v>
      </c>
      <c r="H58" s="45">
        <f t="shared" si="19"/>
        <v>-30780.500073465497</v>
      </c>
      <c r="I58" s="45">
        <f t="shared" si="19"/>
        <v>-30355.578294083552</v>
      </c>
      <c r="J58" s="45">
        <f t="shared" si="19"/>
        <v>-29930.656514701608</v>
      </c>
      <c r="K58" s="45">
        <f t="shared" si="19"/>
        <v>-29505.734735319667</v>
      </c>
      <c r="L58" s="45">
        <f t="shared" si="19"/>
        <v>-29080.812955937723</v>
      </c>
      <c r="M58" s="45">
        <f t="shared" si="19"/>
        <v>-28655.891176555779</v>
      </c>
      <c r="N58" s="45">
        <f t="shared" si="20"/>
        <v>-28230.969397173838</v>
      </c>
      <c r="O58" s="45">
        <f t="shared" si="20"/>
        <v>-27806.047617791894</v>
      </c>
      <c r="P58" s="45">
        <f t="shared" si="20"/>
        <v>-27381.125838409949</v>
      </c>
      <c r="Q58" s="45">
        <f t="shared" si="20"/>
        <v>-26956.204059028008</v>
      </c>
      <c r="R58" s="45">
        <f t="shared" si="20"/>
        <v>-26531.282279646064</v>
      </c>
      <c r="S58" s="45">
        <f t="shared" si="20"/>
        <v>-26106.36050026412</v>
      </c>
      <c r="T58" s="45">
        <f t="shared" si="20"/>
        <v>-25681.438720882179</v>
      </c>
      <c r="U58" s="45">
        <f t="shared" si="20"/>
        <v>-25256.516941500235</v>
      </c>
      <c r="V58" s="45">
        <f t="shared" si="20"/>
        <v>-24831.59516211829</v>
      </c>
      <c r="W58" s="45">
        <f t="shared" si="20"/>
        <v>-24406.67338273635</v>
      </c>
      <c r="X58" s="45">
        <f t="shared" si="21"/>
        <v>-23981.751603354405</v>
      </c>
      <c r="Y58" s="45">
        <f t="shared" si="21"/>
        <v>-23556.829823972461</v>
      </c>
      <c r="Z58" s="45">
        <f t="shared" si="21"/>
        <v>-23131.90804459052</v>
      </c>
      <c r="AA58" s="45">
        <f t="shared" si="21"/>
        <v>-22706.986265208576</v>
      </c>
      <c r="AB58" s="45">
        <f t="shared" si="21"/>
        <v>-22282.064485826631</v>
      </c>
      <c r="AC58" s="45">
        <f t="shared" si="21"/>
        <v>-21857.142706444691</v>
      </c>
      <c r="AD58" s="45">
        <f t="shared" si="21"/>
        <v>-21432.220927062746</v>
      </c>
      <c r="AE58" s="45">
        <f t="shared" si="21"/>
        <v>-21007.299147680802</v>
      </c>
      <c r="AF58" s="45">
        <f t="shared" si="21"/>
        <v>-20582.377368298861</v>
      </c>
      <c r="AG58" s="45">
        <f t="shared" si="21"/>
        <v>-20157.455588916917</v>
      </c>
      <c r="AH58" s="45">
        <f t="shared" si="22"/>
        <v>-19732.533809534973</v>
      </c>
      <c r="AI58" s="45">
        <f t="shared" si="22"/>
        <v>-19307.612030153032</v>
      </c>
      <c r="AJ58" s="45">
        <f t="shared" si="22"/>
        <v>-18882.690250771087</v>
      </c>
      <c r="AK58" s="45">
        <f t="shared" si="22"/>
        <v>-18457.768471389147</v>
      </c>
      <c r="AL58" s="45">
        <f t="shared" si="22"/>
        <v>-18032.846692007202</v>
      </c>
      <c r="AM58" s="45">
        <f t="shared" si="22"/>
        <v>-17607.924912625258</v>
      </c>
      <c r="AN58" s="45">
        <f t="shared" si="22"/>
        <v>-17183.003133243317</v>
      </c>
      <c r="AO58" s="45">
        <f t="shared" si="22"/>
        <v>-16758.081353861373</v>
      </c>
      <c r="AP58" s="45">
        <f t="shared" si="22"/>
        <v>-16333.15957447943</v>
      </c>
      <c r="AQ58" s="45">
        <f t="shared" si="22"/>
        <v>-15908.237795097486</v>
      </c>
      <c r="AR58" s="45">
        <f t="shared" si="23"/>
        <v>-15483.316015715543</v>
      </c>
      <c r="AS58" s="45">
        <f t="shared" si="23"/>
        <v>-15058.394236333601</v>
      </c>
      <c r="AT58" s="45">
        <f t="shared" si="23"/>
        <v>-14633.472456951657</v>
      </c>
      <c r="AU58" s="45">
        <f t="shared" si="23"/>
        <v>-14208.550677569714</v>
      </c>
      <c r="AV58" s="45">
        <f t="shared" si="23"/>
        <v>-13783.628898187771</v>
      </c>
      <c r="AW58" s="45">
        <f t="shared" si="23"/>
        <v>-13358.707118805829</v>
      </c>
      <c r="AX58" s="45">
        <f t="shared" si="23"/>
        <v>-12933.785339423885</v>
      </c>
      <c r="AY58" s="45">
        <f t="shared" si="23"/>
        <v>-12508.863560041942</v>
      </c>
      <c r="AZ58" s="45">
        <f t="shared" si="23"/>
        <v>-12083.941780659999</v>
      </c>
      <c r="BA58" s="45">
        <f t="shared" si="23"/>
        <v>-11659.020001278055</v>
      </c>
      <c r="BB58" s="45">
        <f t="shared" si="24"/>
        <v>-11234.098221896113</v>
      </c>
      <c r="BC58" s="45">
        <f t="shared" si="24"/>
        <v>-10809.17644251417</v>
      </c>
      <c r="BD58" s="45">
        <f t="shared" si="24"/>
        <v>-10384.254663132226</v>
      </c>
      <c r="BE58" s="45">
        <f t="shared" si="24"/>
        <v>-9959.3328837502831</v>
      </c>
      <c r="BF58" s="45">
        <f t="shared" si="24"/>
        <v>-9534.4111043683406</v>
      </c>
      <c r="BG58" s="45">
        <f t="shared" si="24"/>
        <v>-9109.4893249863962</v>
      </c>
      <c r="BH58" s="45">
        <f t="shared" si="24"/>
        <v>-8684.5675456044537</v>
      </c>
      <c r="BI58" s="45">
        <f t="shared" si="24"/>
        <v>-8259.6457662225112</v>
      </c>
      <c r="BJ58" s="45">
        <f t="shared" si="24"/>
        <v>-7834.7239868405677</v>
      </c>
      <c r="BK58" s="45">
        <f t="shared" si="24"/>
        <v>-7409.8022074586243</v>
      </c>
      <c r="BL58" s="45">
        <f t="shared" si="25"/>
        <v>-6984.8804280766817</v>
      </c>
      <c r="BM58" s="45">
        <f t="shared" si="25"/>
        <v>-6559.9586486947373</v>
      </c>
      <c r="BN58" s="45">
        <f t="shared" si="25"/>
        <v>-6135.0368693127948</v>
      </c>
      <c r="BO58" s="45">
        <f t="shared" si="25"/>
        <v>-5710.1150899308523</v>
      </c>
      <c r="BP58" s="45">
        <f t="shared" si="25"/>
        <v>-5285.1933105489079</v>
      </c>
      <c r="BQ58" s="45">
        <f t="shared" si="25"/>
        <v>-4860.2715311669654</v>
      </c>
      <c r="BR58" s="45">
        <f t="shared" si="25"/>
        <v>-4435.3497517850228</v>
      </c>
      <c r="BS58" s="45">
        <f t="shared" si="25"/>
        <v>-4010.4279724030803</v>
      </c>
      <c r="BT58" s="45">
        <f t="shared" si="25"/>
        <v>-3585.5061930211359</v>
      </c>
      <c r="BU58" s="45">
        <f t="shared" si="25"/>
        <v>-3160.5844136391934</v>
      </c>
      <c r="BV58" s="45">
        <f t="shared" si="26"/>
        <v>-2735.6626342572508</v>
      </c>
      <c r="BW58" s="45">
        <f t="shared" si="26"/>
        <v>-2310.7408548753065</v>
      </c>
      <c r="BX58" s="45">
        <f t="shared" si="26"/>
        <v>-1885.8190754933639</v>
      </c>
      <c r="BY58" s="45">
        <f t="shared" si="26"/>
        <v>-1460.8972961114214</v>
      </c>
      <c r="BZ58" s="45">
        <f t="shared" si="26"/>
        <v>-1035.975516729477</v>
      </c>
      <c r="CA58" s="45">
        <f t="shared" si="26"/>
        <v>-611.05373734753448</v>
      </c>
      <c r="CB58" s="45">
        <f t="shared" si="26"/>
        <v>-186.13195796559194</v>
      </c>
      <c r="CC58" s="45">
        <f t="shared" si="26"/>
        <v>238.78982141635242</v>
      </c>
      <c r="CD58" s="45">
        <f t="shared" si="26"/>
        <v>663.71160079829497</v>
      </c>
      <c r="CE58" s="45">
        <f t="shared" si="26"/>
        <v>1088.6333801802393</v>
      </c>
      <c r="CF58" s="45">
        <f t="shared" si="26"/>
        <v>1513.5551595621801</v>
      </c>
      <c r="CG58" s="45">
        <f t="shared" si="26"/>
        <v>-21969.388367484353</v>
      </c>
      <c r="CH58" s="45">
        <f t="shared" si="26"/>
        <v>-20833.683786966885</v>
      </c>
    </row>
    <row r="59" spans="1:86">
      <c r="A59" s="58">
        <f>'Q5-Q7 VaR'!G33</f>
        <v>45607</v>
      </c>
      <c r="B59" s="45">
        <f>'Q5-Q7 VaR'!L33</f>
        <v>0</v>
      </c>
      <c r="C59" s="45">
        <f>1000000*'Q5-Q7 VaR'!K33/100</f>
        <v>0</v>
      </c>
      <c r="D59" s="45">
        <f t="shared" si="19"/>
        <v>0</v>
      </c>
      <c r="E59" s="45">
        <f t="shared" si="19"/>
        <v>0</v>
      </c>
      <c r="F59" s="45">
        <f t="shared" si="19"/>
        <v>0</v>
      </c>
      <c r="G59" s="45">
        <f t="shared" si="19"/>
        <v>0</v>
      </c>
      <c r="H59" s="45">
        <f t="shared" si="19"/>
        <v>0</v>
      </c>
      <c r="I59" s="45">
        <f t="shared" si="19"/>
        <v>0</v>
      </c>
      <c r="J59" s="45">
        <f t="shared" si="19"/>
        <v>0</v>
      </c>
      <c r="K59" s="45">
        <f t="shared" si="19"/>
        <v>0</v>
      </c>
      <c r="L59" s="45">
        <f t="shared" si="19"/>
        <v>0</v>
      </c>
      <c r="M59" s="45">
        <f t="shared" si="19"/>
        <v>0</v>
      </c>
      <c r="N59" s="45">
        <f t="shared" si="20"/>
        <v>0</v>
      </c>
      <c r="O59" s="45">
        <f t="shared" si="20"/>
        <v>0</v>
      </c>
      <c r="P59" s="45">
        <f t="shared" si="20"/>
        <v>0</v>
      </c>
      <c r="Q59" s="45">
        <f t="shared" si="20"/>
        <v>0</v>
      </c>
      <c r="R59" s="45">
        <f t="shared" si="20"/>
        <v>0</v>
      </c>
      <c r="S59" s="45">
        <f t="shared" si="20"/>
        <v>0</v>
      </c>
      <c r="T59" s="45">
        <f t="shared" si="20"/>
        <v>0</v>
      </c>
      <c r="U59" s="45">
        <f t="shared" si="20"/>
        <v>0</v>
      </c>
      <c r="V59" s="45">
        <f t="shared" si="20"/>
        <v>0</v>
      </c>
      <c r="W59" s="45">
        <f t="shared" si="20"/>
        <v>0</v>
      </c>
      <c r="X59" s="45">
        <f t="shared" si="21"/>
        <v>0</v>
      </c>
      <c r="Y59" s="45">
        <f t="shared" si="21"/>
        <v>0</v>
      </c>
      <c r="Z59" s="45">
        <f t="shared" si="21"/>
        <v>0</v>
      </c>
      <c r="AA59" s="45">
        <f t="shared" si="21"/>
        <v>0</v>
      </c>
      <c r="AB59" s="45">
        <f t="shared" si="21"/>
        <v>0</v>
      </c>
      <c r="AC59" s="45">
        <f t="shared" si="21"/>
        <v>0</v>
      </c>
      <c r="AD59" s="45">
        <f t="shared" si="21"/>
        <v>0</v>
      </c>
      <c r="AE59" s="45">
        <f t="shared" si="21"/>
        <v>0</v>
      </c>
      <c r="AF59" s="45">
        <f t="shared" si="21"/>
        <v>0</v>
      </c>
      <c r="AG59" s="45">
        <f t="shared" si="21"/>
        <v>0</v>
      </c>
      <c r="AH59" s="45">
        <f t="shared" si="22"/>
        <v>0</v>
      </c>
      <c r="AI59" s="45">
        <f t="shared" si="22"/>
        <v>0</v>
      </c>
      <c r="AJ59" s="45">
        <f t="shared" si="22"/>
        <v>0</v>
      </c>
      <c r="AK59" s="45">
        <f t="shared" si="22"/>
        <v>0</v>
      </c>
      <c r="AL59" s="45">
        <f t="shared" si="22"/>
        <v>0</v>
      </c>
      <c r="AM59" s="45">
        <f t="shared" si="22"/>
        <v>0</v>
      </c>
      <c r="AN59" s="45">
        <f t="shared" si="22"/>
        <v>0</v>
      </c>
      <c r="AO59" s="45">
        <f t="shared" si="22"/>
        <v>0</v>
      </c>
      <c r="AP59" s="45">
        <f t="shared" si="22"/>
        <v>0</v>
      </c>
      <c r="AQ59" s="45">
        <f t="shared" si="22"/>
        <v>0</v>
      </c>
      <c r="AR59" s="45">
        <f t="shared" si="23"/>
        <v>0</v>
      </c>
      <c r="AS59" s="45">
        <f t="shared" si="23"/>
        <v>0</v>
      </c>
      <c r="AT59" s="45">
        <f t="shared" si="23"/>
        <v>0</v>
      </c>
      <c r="AU59" s="45">
        <f t="shared" si="23"/>
        <v>0</v>
      </c>
      <c r="AV59" s="45">
        <f t="shared" si="23"/>
        <v>0</v>
      </c>
      <c r="AW59" s="45">
        <f t="shared" si="23"/>
        <v>0</v>
      </c>
      <c r="AX59" s="45">
        <f t="shared" si="23"/>
        <v>0</v>
      </c>
      <c r="AY59" s="45">
        <f t="shared" si="23"/>
        <v>0</v>
      </c>
      <c r="AZ59" s="45">
        <f t="shared" si="23"/>
        <v>0</v>
      </c>
      <c r="BA59" s="45">
        <f t="shared" si="23"/>
        <v>0</v>
      </c>
      <c r="BB59" s="45">
        <f t="shared" si="24"/>
        <v>0</v>
      </c>
      <c r="BC59" s="45">
        <f t="shared" si="24"/>
        <v>0</v>
      </c>
      <c r="BD59" s="45">
        <f t="shared" si="24"/>
        <v>0</v>
      </c>
      <c r="BE59" s="45">
        <f t="shared" si="24"/>
        <v>0</v>
      </c>
      <c r="BF59" s="45">
        <f t="shared" si="24"/>
        <v>0</v>
      </c>
      <c r="BG59" s="45">
        <f t="shared" si="24"/>
        <v>0</v>
      </c>
      <c r="BH59" s="45">
        <f t="shared" si="24"/>
        <v>0</v>
      </c>
      <c r="BI59" s="45">
        <f t="shared" si="24"/>
        <v>0</v>
      </c>
      <c r="BJ59" s="45">
        <f t="shared" si="24"/>
        <v>0</v>
      </c>
      <c r="BK59" s="45">
        <f t="shared" si="24"/>
        <v>0</v>
      </c>
      <c r="BL59" s="45">
        <f t="shared" si="25"/>
        <v>0</v>
      </c>
      <c r="BM59" s="45">
        <f t="shared" si="25"/>
        <v>0</v>
      </c>
      <c r="BN59" s="45">
        <f t="shared" si="25"/>
        <v>0</v>
      </c>
      <c r="BO59" s="45">
        <f t="shared" si="25"/>
        <v>0</v>
      </c>
      <c r="BP59" s="45">
        <f t="shared" si="25"/>
        <v>0</v>
      </c>
      <c r="BQ59" s="45">
        <f t="shared" si="25"/>
        <v>0</v>
      </c>
      <c r="BR59" s="45">
        <f t="shared" si="25"/>
        <v>0</v>
      </c>
      <c r="BS59" s="45">
        <f t="shared" si="25"/>
        <v>0</v>
      </c>
      <c r="BT59" s="45">
        <f t="shared" si="25"/>
        <v>0</v>
      </c>
      <c r="BU59" s="45">
        <f t="shared" si="25"/>
        <v>0</v>
      </c>
      <c r="BV59" s="45">
        <f t="shared" si="26"/>
        <v>0</v>
      </c>
      <c r="BW59" s="45">
        <f t="shared" si="26"/>
        <v>0</v>
      </c>
      <c r="BX59" s="45">
        <f t="shared" si="26"/>
        <v>0</v>
      </c>
      <c r="BY59" s="45">
        <f t="shared" si="26"/>
        <v>0</v>
      </c>
      <c r="BZ59" s="45">
        <f t="shared" si="26"/>
        <v>0</v>
      </c>
      <c r="CA59" s="45">
        <f t="shared" si="26"/>
        <v>0</v>
      </c>
      <c r="CB59" s="45">
        <f t="shared" si="26"/>
        <v>0</v>
      </c>
      <c r="CC59" s="45">
        <f t="shared" si="26"/>
        <v>0</v>
      </c>
      <c r="CD59" s="45">
        <f t="shared" si="26"/>
        <v>0</v>
      </c>
      <c r="CE59" s="45">
        <f t="shared" si="26"/>
        <v>0</v>
      </c>
      <c r="CF59" s="45">
        <f t="shared" si="26"/>
        <v>0</v>
      </c>
      <c r="CG59" s="45">
        <f t="shared" si="26"/>
        <v>0</v>
      </c>
      <c r="CH59" s="45">
        <f t="shared" si="26"/>
        <v>0</v>
      </c>
    </row>
    <row r="60" spans="1:86">
      <c r="A60" s="58">
        <f>'Q5-Q7 VaR'!G34</f>
        <v>45608</v>
      </c>
      <c r="B60" s="45">
        <f>'Q5-Q7 VaR'!L34</f>
        <v>-24482.41815634755</v>
      </c>
      <c r="C60" s="45">
        <f>1000000*'Q5-Q7 VaR'!K34/100</f>
        <v>-9100.572704902921</v>
      </c>
      <c r="D60" s="45">
        <f t="shared" si="19"/>
        <v>66523.308892681671</v>
      </c>
      <c r="E60" s="45">
        <f t="shared" si="19"/>
        <v>64248.165716455936</v>
      </c>
      <c r="F60" s="45">
        <f t="shared" si="19"/>
        <v>61973.022540230195</v>
      </c>
      <c r="G60" s="45">
        <f t="shared" si="19"/>
        <v>59697.879364004468</v>
      </c>
      <c r="H60" s="45">
        <f t="shared" si="19"/>
        <v>57422.736187778741</v>
      </c>
      <c r="I60" s="45">
        <f t="shared" si="19"/>
        <v>55147.593011553014</v>
      </c>
      <c r="J60" s="45">
        <f t="shared" si="19"/>
        <v>52872.449835327272</v>
      </c>
      <c r="K60" s="45">
        <f t="shared" si="19"/>
        <v>50597.306659101545</v>
      </c>
      <c r="L60" s="45">
        <f t="shared" si="19"/>
        <v>48322.163482875818</v>
      </c>
      <c r="M60" s="45">
        <f t="shared" si="19"/>
        <v>46047.020306650091</v>
      </c>
      <c r="N60" s="45">
        <f t="shared" si="20"/>
        <v>43771.877130424364</v>
      </c>
      <c r="O60" s="45">
        <f t="shared" si="20"/>
        <v>41496.733954198622</v>
      </c>
      <c r="P60" s="45">
        <f t="shared" si="20"/>
        <v>39221.590777972895</v>
      </c>
      <c r="Q60" s="45">
        <f t="shared" si="20"/>
        <v>36946.447601747168</v>
      </c>
      <c r="R60" s="45">
        <f t="shared" si="20"/>
        <v>34671.304425521434</v>
      </c>
      <c r="S60" s="45">
        <f t="shared" si="20"/>
        <v>32396.161249295707</v>
      </c>
      <c r="T60" s="45">
        <f t="shared" si="20"/>
        <v>30121.018073069972</v>
      </c>
      <c r="U60" s="45">
        <f t="shared" si="20"/>
        <v>27845.874896844245</v>
      </c>
      <c r="V60" s="45">
        <f t="shared" si="20"/>
        <v>25570.731720618518</v>
      </c>
      <c r="W60" s="45">
        <f t="shared" si="20"/>
        <v>23295.588544392784</v>
      </c>
      <c r="X60" s="45">
        <f t="shared" si="21"/>
        <v>21020.445368167057</v>
      </c>
      <c r="Y60" s="45">
        <f t="shared" si="21"/>
        <v>18745.302191941322</v>
      </c>
      <c r="Z60" s="45">
        <f t="shared" si="21"/>
        <v>16470.159015715595</v>
      </c>
      <c r="AA60" s="45">
        <f t="shared" si="21"/>
        <v>14195.015839489861</v>
      </c>
      <c r="AB60" s="45">
        <f t="shared" si="21"/>
        <v>11919.872663264134</v>
      </c>
      <c r="AC60" s="45">
        <f t="shared" si="21"/>
        <v>9644.7294870384067</v>
      </c>
      <c r="AD60" s="45">
        <f t="shared" si="21"/>
        <v>7369.5863108126723</v>
      </c>
      <c r="AE60" s="45">
        <f t="shared" si="21"/>
        <v>5094.4431345869416</v>
      </c>
      <c r="AF60" s="45">
        <f t="shared" si="21"/>
        <v>2819.2999583612109</v>
      </c>
      <c r="AG60" s="45">
        <f t="shared" si="21"/>
        <v>544.15678213548381</v>
      </c>
      <c r="AH60" s="45">
        <f t="shared" si="22"/>
        <v>-1730.9863940902469</v>
      </c>
      <c r="AI60" s="45">
        <f t="shared" si="22"/>
        <v>-4006.1295703159776</v>
      </c>
      <c r="AJ60" s="45">
        <f t="shared" si="22"/>
        <v>-6281.2727465417083</v>
      </c>
      <c r="AK60" s="45">
        <f t="shared" si="22"/>
        <v>-8556.415922767439</v>
      </c>
      <c r="AL60" s="45">
        <f t="shared" si="22"/>
        <v>-10831.55909899317</v>
      </c>
      <c r="AM60" s="45">
        <f t="shared" si="22"/>
        <v>-13106.702275218899</v>
      </c>
      <c r="AN60" s="45">
        <f t="shared" si="22"/>
        <v>-15381.845451444629</v>
      </c>
      <c r="AO60" s="45">
        <f t="shared" si="22"/>
        <v>-17656.988627670362</v>
      </c>
      <c r="AP60" s="45">
        <f t="shared" si="22"/>
        <v>-19932.131803896089</v>
      </c>
      <c r="AQ60" s="45">
        <f t="shared" si="22"/>
        <v>-22207.27498012182</v>
      </c>
      <c r="AR60" s="45">
        <f t="shared" si="23"/>
        <v>-24482.41815634755</v>
      </c>
      <c r="AS60" s="45">
        <f t="shared" si="23"/>
        <v>-26757.561332573281</v>
      </c>
      <c r="AT60" s="45">
        <f t="shared" si="23"/>
        <v>-29032.704508799012</v>
      </c>
      <c r="AU60" s="45">
        <f t="shared" si="23"/>
        <v>-31307.847685024739</v>
      </c>
      <c r="AV60" s="45">
        <f t="shared" si="23"/>
        <v>-33582.990861250473</v>
      </c>
      <c r="AW60" s="45">
        <f t="shared" si="23"/>
        <v>-35858.1340374762</v>
      </c>
      <c r="AX60" s="45">
        <f t="shared" si="23"/>
        <v>-38133.277213701935</v>
      </c>
      <c r="AY60" s="45">
        <f t="shared" si="23"/>
        <v>-40408.420389927662</v>
      </c>
      <c r="AZ60" s="45">
        <f t="shared" si="23"/>
        <v>-42683.563566153389</v>
      </c>
      <c r="BA60" s="45">
        <f t="shared" si="23"/>
        <v>-44958.706742379123</v>
      </c>
      <c r="BB60" s="45">
        <f t="shared" si="24"/>
        <v>-47233.849918604858</v>
      </c>
      <c r="BC60" s="45">
        <f t="shared" si="24"/>
        <v>-49508.993094830585</v>
      </c>
      <c r="BD60" s="45">
        <f t="shared" si="24"/>
        <v>-51784.136271056312</v>
      </c>
      <c r="BE60" s="45">
        <f t="shared" si="24"/>
        <v>-54059.279447282039</v>
      </c>
      <c r="BF60" s="45">
        <f t="shared" si="24"/>
        <v>-56334.422623507773</v>
      </c>
      <c r="BG60" s="45">
        <f t="shared" si="24"/>
        <v>-58609.565799733507</v>
      </c>
      <c r="BH60" s="45">
        <f t="shared" si="24"/>
        <v>-60884.708975959235</v>
      </c>
      <c r="BI60" s="45">
        <f t="shared" si="24"/>
        <v>-63159.852152184962</v>
      </c>
      <c r="BJ60" s="45">
        <f t="shared" si="24"/>
        <v>-65434.995328410696</v>
      </c>
      <c r="BK60" s="45">
        <f t="shared" si="24"/>
        <v>-67710.138504636416</v>
      </c>
      <c r="BL60" s="45">
        <f t="shared" si="25"/>
        <v>-69985.281680862157</v>
      </c>
      <c r="BM60" s="45">
        <f t="shared" si="25"/>
        <v>-72260.424857087884</v>
      </c>
      <c r="BN60" s="45">
        <f t="shared" si="25"/>
        <v>-74535.568033313612</v>
      </c>
      <c r="BO60" s="45">
        <f t="shared" si="25"/>
        <v>-76810.711209539353</v>
      </c>
      <c r="BP60" s="45">
        <f t="shared" si="25"/>
        <v>-79085.854385765066</v>
      </c>
      <c r="BQ60" s="45">
        <f t="shared" si="25"/>
        <v>-81360.997561990807</v>
      </c>
      <c r="BR60" s="45">
        <f t="shared" si="25"/>
        <v>-83636.140738216534</v>
      </c>
      <c r="BS60" s="45">
        <f t="shared" si="25"/>
        <v>-85911.283914442261</v>
      </c>
      <c r="BT60" s="45">
        <f t="shared" si="25"/>
        <v>-88186.427090668003</v>
      </c>
      <c r="BU60" s="45">
        <f t="shared" si="25"/>
        <v>-90461.570266893716</v>
      </c>
      <c r="BV60" s="45">
        <f t="shared" si="26"/>
        <v>-92736.713443119457</v>
      </c>
      <c r="BW60" s="45">
        <f t="shared" si="26"/>
        <v>-95011.856619345199</v>
      </c>
      <c r="BX60" s="45">
        <f t="shared" si="26"/>
        <v>-97286.999795570911</v>
      </c>
      <c r="BY60" s="45">
        <f t="shared" si="26"/>
        <v>-99562.142971796653</v>
      </c>
      <c r="BZ60" s="45">
        <f t="shared" si="26"/>
        <v>-101837.28614802237</v>
      </c>
      <c r="CA60" s="45">
        <f t="shared" si="26"/>
        <v>-104112.42932424811</v>
      </c>
      <c r="CB60" s="45">
        <f t="shared" si="26"/>
        <v>-106387.57250047385</v>
      </c>
      <c r="CC60" s="45">
        <f t="shared" si="26"/>
        <v>-108662.71567669956</v>
      </c>
      <c r="CD60" s="45">
        <f t="shared" si="26"/>
        <v>-110937.8588529253</v>
      </c>
      <c r="CE60" s="45">
        <f t="shared" si="26"/>
        <v>-113213.00202915104</v>
      </c>
      <c r="CF60" s="45">
        <f t="shared" si="26"/>
        <v>-115488.14520537676</v>
      </c>
      <c r="CG60" s="45">
        <f t="shared" si="26"/>
        <v>10245.72233364368</v>
      </c>
      <c r="CH60" s="45">
        <f t="shared" si="26"/>
        <v>4164.860744645026</v>
      </c>
    </row>
    <row r="61" spans="1:86">
      <c r="A61" s="58">
        <f>'Q5-Q7 VaR'!G35</f>
        <v>45609</v>
      </c>
      <c r="B61" s="45">
        <f>'Q5-Q7 VaR'!L35</f>
        <v>15221.617024189325</v>
      </c>
      <c r="C61" s="45">
        <f>1000000*'Q5-Q7 VaR'!K35/100</f>
        <v>-1696.0328824722469</v>
      </c>
      <c r="D61" s="45">
        <f t="shared" ref="D61:M70" si="27">$B61+D$26*$C61</f>
        <v>32181.945848911797</v>
      </c>
      <c r="E61" s="45">
        <f t="shared" si="27"/>
        <v>31757.93762829373</v>
      </c>
      <c r="F61" s="45">
        <f t="shared" si="27"/>
        <v>31333.929407675671</v>
      </c>
      <c r="G61" s="45">
        <f t="shared" si="27"/>
        <v>30909.921187057611</v>
      </c>
      <c r="H61" s="45">
        <f t="shared" si="27"/>
        <v>30485.912966439548</v>
      </c>
      <c r="I61" s="45">
        <f t="shared" si="27"/>
        <v>30061.904745821485</v>
      </c>
      <c r="J61" s="45">
        <f t="shared" si="27"/>
        <v>29637.896525203425</v>
      </c>
      <c r="K61" s="45">
        <f t="shared" si="27"/>
        <v>29213.888304585362</v>
      </c>
      <c r="L61" s="45">
        <f t="shared" si="27"/>
        <v>28789.880083967299</v>
      </c>
      <c r="M61" s="45">
        <f t="shared" si="27"/>
        <v>28365.871863349239</v>
      </c>
      <c r="N61" s="45">
        <f t="shared" ref="N61:W70" si="28">$B61+N$26*$C61</f>
        <v>27941.863642731179</v>
      </c>
      <c r="O61" s="45">
        <f t="shared" si="28"/>
        <v>27517.855422113113</v>
      </c>
      <c r="P61" s="45">
        <f t="shared" si="28"/>
        <v>27093.847201495053</v>
      </c>
      <c r="Q61" s="45">
        <f t="shared" si="28"/>
        <v>26669.838980876993</v>
      </c>
      <c r="R61" s="45">
        <f t="shared" si="28"/>
        <v>26245.83076025893</v>
      </c>
      <c r="S61" s="45">
        <f t="shared" si="28"/>
        <v>25821.822539640867</v>
      </c>
      <c r="T61" s="45">
        <f t="shared" si="28"/>
        <v>25397.814319022807</v>
      </c>
      <c r="U61" s="45">
        <f t="shared" si="28"/>
        <v>24973.806098404744</v>
      </c>
      <c r="V61" s="45">
        <f t="shared" si="28"/>
        <v>24549.797877786681</v>
      </c>
      <c r="W61" s="45">
        <f t="shared" si="28"/>
        <v>24125.789657168621</v>
      </c>
      <c r="X61" s="45">
        <f t="shared" ref="X61:AG70" si="29">$B61+X$26*$C61</f>
        <v>23701.781436550562</v>
      </c>
      <c r="Y61" s="45">
        <f t="shared" si="29"/>
        <v>23277.773215932499</v>
      </c>
      <c r="Z61" s="45">
        <f t="shared" si="29"/>
        <v>22853.764995314436</v>
      </c>
      <c r="AA61" s="45">
        <f t="shared" si="29"/>
        <v>22429.756774696376</v>
      </c>
      <c r="AB61" s="45">
        <f t="shared" si="29"/>
        <v>22005.748554078313</v>
      </c>
      <c r="AC61" s="45">
        <f t="shared" si="29"/>
        <v>21581.74033346025</v>
      </c>
      <c r="AD61" s="45">
        <f t="shared" si="29"/>
        <v>21157.73211284219</v>
      </c>
      <c r="AE61" s="45">
        <f t="shared" si="29"/>
        <v>20733.723892224127</v>
      </c>
      <c r="AF61" s="45">
        <f t="shared" si="29"/>
        <v>20309.715671606064</v>
      </c>
      <c r="AG61" s="45">
        <f t="shared" si="29"/>
        <v>19885.707450988004</v>
      </c>
      <c r="AH61" s="45">
        <f t="shared" ref="AH61:AQ70" si="30">$B61+AH$26*$C61</f>
        <v>19461.699230369944</v>
      </c>
      <c r="AI61" s="45">
        <f t="shared" si="30"/>
        <v>19037.691009751881</v>
      </c>
      <c r="AJ61" s="45">
        <f t="shared" si="30"/>
        <v>18613.682789133818</v>
      </c>
      <c r="AK61" s="45">
        <f t="shared" si="30"/>
        <v>18189.674568515758</v>
      </c>
      <c r="AL61" s="45">
        <f t="shared" si="30"/>
        <v>17765.666347897695</v>
      </c>
      <c r="AM61" s="45">
        <f t="shared" si="30"/>
        <v>17341.658127279632</v>
      </c>
      <c r="AN61" s="45">
        <f t="shared" si="30"/>
        <v>16917.649906661572</v>
      </c>
      <c r="AO61" s="45">
        <f t="shared" si="30"/>
        <v>16493.641686043509</v>
      </c>
      <c r="AP61" s="45">
        <f t="shared" si="30"/>
        <v>16069.633465425448</v>
      </c>
      <c r="AQ61" s="45">
        <f t="shared" si="30"/>
        <v>15645.625244807386</v>
      </c>
      <c r="AR61" s="45">
        <f t="shared" ref="AR61:BA70" si="31">$B61+AR$26*$C61</f>
        <v>15221.617024189325</v>
      </c>
      <c r="AS61" s="45">
        <f t="shared" si="31"/>
        <v>14797.608803571264</v>
      </c>
      <c r="AT61" s="45">
        <f t="shared" si="31"/>
        <v>14373.600582953202</v>
      </c>
      <c r="AU61" s="45">
        <f t="shared" si="31"/>
        <v>13949.592362335141</v>
      </c>
      <c r="AV61" s="45">
        <f t="shared" si="31"/>
        <v>13525.584141717078</v>
      </c>
      <c r="AW61" s="45">
        <f t="shared" si="31"/>
        <v>13101.575921099016</v>
      </c>
      <c r="AX61" s="45">
        <f t="shared" si="31"/>
        <v>12677.567700480955</v>
      </c>
      <c r="AY61" s="45">
        <f t="shared" si="31"/>
        <v>12253.559479862894</v>
      </c>
      <c r="AZ61" s="45">
        <f t="shared" si="31"/>
        <v>11829.551259244832</v>
      </c>
      <c r="BA61" s="45">
        <f t="shared" si="31"/>
        <v>11405.543038626769</v>
      </c>
      <c r="BB61" s="45">
        <f t="shared" ref="BB61:BK70" si="32">$B61+BB$26*$C61</f>
        <v>10981.534818008708</v>
      </c>
      <c r="BC61" s="45">
        <f t="shared" si="32"/>
        <v>10557.526597390646</v>
      </c>
      <c r="BD61" s="45">
        <f t="shared" si="32"/>
        <v>10133.518376772585</v>
      </c>
      <c r="BE61" s="45">
        <f t="shared" si="32"/>
        <v>9709.5101561545234</v>
      </c>
      <c r="BF61" s="45">
        <f t="shared" si="32"/>
        <v>9285.5019355364602</v>
      </c>
      <c r="BG61" s="45">
        <f t="shared" si="32"/>
        <v>8861.4937149183988</v>
      </c>
      <c r="BH61" s="45">
        <f t="shared" si="32"/>
        <v>8437.4854943003375</v>
      </c>
      <c r="BI61" s="45">
        <f t="shared" si="32"/>
        <v>8013.4772736822761</v>
      </c>
      <c r="BJ61" s="45">
        <f t="shared" si="32"/>
        <v>7589.4690530642138</v>
      </c>
      <c r="BK61" s="45">
        <f t="shared" si="32"/>
        <v>7165.4608324461524</v>
      </c>
      <c r="BL61" s="45">
        <f t="shared" ref="BL61:BU70" si="33">$B61+BL$26*$C61</f>
        <v>6741.4526118280901</v>
      </c>
      <c r="BM61" s="45">
        <f t="shared" si="33"/>
        <v>6317.4443912100287</v>
      </c>
      <c r="BN61" s="45">
        <f t="shared" si="33"/>
        <v>5893.4361705919673</v>
      </c>
      <c r="BO61" s="45">
        <f t="shared" si="33"/>
        <v>5469.4279499739059</v>
      </c>
      <c r="BP61" s="45">
        <f t="shared" si="33"/>
        <v>5045.4197293558445</v>
      </c>
      <c r="BQ61" s="45">
        <f t="shared" si="33"/>
        <v>4621.4115087377813</v>
      </c>
      <c r="BR61" s="45">
        <f t="shared" si="33"/>
        <v>4197.4032881197199</v>
      </c>
      <c r="BS61" s="45">
        <f t="shared" si="33"/>
        <v>3773.3950675016586</v>
      </c>
      <c r="BT61" s="45">
        <f t="shared" si="33"/>
        <v>3349.3868468835972</v>
      </c>
      <c r="BU61" s="45">
        <f t="shared" si="33"/>
        <v>2925.3786262655358</v>
      </c>
      <c r="BV61" s="45">
        <f t="shared" ref="BV61:CH70" si="34">$B61+BV$26*$C61</f>
        <v>2501.3704056474726</v>
      </c>
      <c r="BW61" s="45">
        <f t="shared" si="34"/>
        <v>2077.3621850294112</v>
      </c>
      <c r="BX61" s="45">
        <f t="shared" si="34"/>
        <v>1653.3539644113498</v>
      </c>
      <c r="BY61" s="45">
        <f t="shared" si="34"/>
        <v>1229.3457437932884</v>
      </c>
      <c r="BZ61" s="45">
        <f t="shared" si="34"/>
        <v>805.33752317522703</v>
      </c>
      <c r="CA61" s="45">
        <f t="shared" si="34"/>
        <v>381.32930255716383</v>
      </c>
      <c r="CB61" s="45">
        <f t="shared" si="34"/>
        <v>-42.678918060897558</v>
      </c>
      <c r="CC61" s="45">
        <f t="shared" si="34"/>
        <v>-466.68713867895895</v>
      </c>
      <c r="CD61" s="45">
        <f t="shared" si="34"/>
        <v>-890.69535929702033</v>
      </c>
      <c r="CE61" s="45">
        <f t="shared" si="34"/>
        <v>-1314.7035799150817</v>
      </c>
      <c r="CF61" s="45">
        <f t="shared" si="34"/>
        <v>-1738.7118005331449</v>
      </c>
      <c r="CG61" s="45">
        <f t="shared" si="34"/>
        <v>21693.744672420587</v>
      </c>
      <c r="CH61" s="45">
        <f t="shared" si="34"/>
        <v>20560.481795113115</v>
      </c>
    </row>
    <row r="62" spans="1:86">
      <c r="A62" s="58">
        <f>'Q5-Q7 VaR'!G36</f>
        <v>45610</v>
      </c>
      <c r="B62" s="45">
        <f>'Q5-Q7 VaR'!L36</f>
        <v>-16608.580843208671</v>
      </c>
      <c r="C62" s="45">
        <f>1000000*'Q5-Q7 VaR'!K36/100</f>
        <v>1108.0771293832263</v>
      </c>
      <c r="D62" s="45">
        <f t="shared" si="27"/>
        <v>-27689.352137040933</v>
      </c>
      <c r="E62" s="45">
        <f t="shared" si="27"/>
        <v>-27412.332854695127</v>
      </c>
      <c r="F62" s="45">
        <f t="shared" si="27"/>
        <v>-27135.313572349318</v>
      </c>
      <c r="G62" s="45">
        <f t="shared" si="27"/>
        <v>-26858.294290003512</v>
      </c>
      <c r="H62" s="45">
        <f t="shared" si="27"/>
        <v>-26581.275007657707</v>
      </c>
      <c r="I62" s="45">
        <f t="shared" si="27"/>
        <v>-26304.255725311901</v>
      </c>
      <c r="J62" s="45">
        <f t="shared" si="27"/>
        <v>-26027.236442966096</v>
      </c>
      <c r="K62" s="45">
        <f t="shared" si="27"/>
        <v>-25750.21716062029</v>
      </c>
      <c r="L62" s="45">
        <f t="shared" si="27"/>
        <v>-25473.197878274481</v>
      </c>
      <c r="M62" s="45">
        <f t="shared" si="27"/>
        <v>-25196.178595928672</v>
      </c>
      <c r="N62" s="45">
        <f t="shared" si="28"/>
        <v>-24919.159313582866</v>
      </c>
      <c r="O62" s="45">
        <f t="shared" si="28"/>
        <v>-24642.140031237061</v>
      </c>
      <c r="P62" s="45">
        <f t="shared" si="28"/>
        <v>-24365.120748891255</v>
      </c>
      <c r="Q62" s="45">
        <f t="shared" si="28"/>
        <v>-24088.10146654545</v>
      </c>
      <c r="R62" s="45">
        <f t="shared" si="28"/>
        <v>-23811.08218419964</v>
      </c>
      <c r="S62" s="45">
        <f t="shared" si="28"/>
        <v>-23534.062901853835</v>
      </c>
      <c r="T62" s="45">
        <f t="shared" si="28"/>
        <v>-23257.043619508029</v>
      </c>
      <c r="U62" s="45">
        <f t="shared" si="28"/>
        <v>-22980.02433716222</v>
      </c>
      <c r="V62" s="45">
        <f t="shared" si="28"/>
        <v>-22703.005054816414</v>
      </c>
      <c r="W62" s="45">
        <f t="shared" si="28"/>
        <v>-22425.985772470609</v>
      </c>
      <c r="X62" s="45">
        <f t="shared" si="29"/>
        <v>-22148.966490124803</v>
      </c>
      <c r="Y62" s="45">
        <f t="shared" si="29"/>
        <v>-21871.947207778994</v>
      </c>
      <c r="Z62" s="45">
        <f t="shared" si="29"/>
        <v>-21594.927925433189</v>
      </c>
      <c r="AA62" s="45">
        <f t="shared" si="29"/>
        <v>-21317.908643087383</v>
      </c>
      <c r="AB62" s="45">
        <f t="shared" si="29"/>
        <v>-21040.889360741574</v>
      </c>
      <c r="AC62" s="45">
        <f t="shared" si="29"/>
        <v>-20763.870078395768</v>
      </c>
      <c r="AD62" s="45">
        <f t="shared" si="29"/>
        <v>-20486.850796049963</v>
      </c>
      <c r="AE62" s="45">
        <f t="shared" si="29"/>
        <v>-20209.831513704157</v>
      </c>
      <c r="AF62" s="45">
        <f t="shared" si="29"/>
        <v>-19932.812231358348</v>
      </c>
      <c r="AG62" s="45">
        <f t="shared" si="29"/>
        <v>-19655.792949012543</v>
      </c>
      <c r="AH62" s="45">
        <f t="shared" si="30"/>
        <v>-19378.773666666737</v>
      </c>
      <c r="AI62" s="45">
        <f t="shared" si="30"/>
        <v>-19101.754384320928</v>
      </c>
      <c r="AJ62" s="45">
        <f t="shared" si="30"/>
        <v>-18824.735101975122</v>
      </c>
      <c r="AK62" s="45">
        <f t="shared" si="30"/>
        <v>-18547.715819629317</v>
      </c>
      <c r="AL62" s="45">
        <f t="shared" si="30"/>
        <v>-18270.696537283511</v>
      </c>
      <c r="AM62" s="45">
        <f t="shared" si="30"/>
        <v>-17993.677254937702</v>
      </c>
      <c r="AN62" s="45">
        <f t="shared" si="30"/>
        <v>-17716.657972591896</v>
      </c>
      <c r="AO62" s="45">
        <f t="shared" si="30"/>
        <v>-17439.638690246091</v>
      </c>
      <c r="AP62" s="45">
        <f t="shared" si="30"/>
        <v>-17162.619407900285</v>
      </c>
      <c r="AQ62" s="45">
        <f t="shared" si="30"/>
        <v>-16885.600125554476</v>
      </c>
      <c r="AR62" s="45">
        <f t="shared" si="31"/>
        <v>-16608.580843208671</v>
      </c>
      <c r="AS62" s="45">
        <f t="shared" si="31"/>
        <v>-16331.561560862863</v>
      </c>
      <c r="AT62" s="45">
        <f t="shared" si="31"/>
        <v>-16054.542278517058</v>
      </c>
      <c r="AU62" s="45">
        <f t="shared" si="31"/>
        <v>-15777.52299617125</v>
      </c>
      <c r="AV62" s="45">
        <f t="shared" si="31"/>
        <v>-15500.503713825445</v>
      </c>
      <c r="AW62" s="45">
        <f t="shared" si="31"/>
        <v>-15223.484431479637</v>
      </c>
      <c r="AX62" s="45">
        <f t="shared" si="31"/>
        <v>-14946.465149133832</v>
      </c>
      <c r="AY62" s="45">
        <f t="shared" si="31"/>
        <v>-14669.445866788024</v>
      </c>
      <c r="AZ62" s="45">
        <f t="shared" si="31"/>
        <v>-14392.426584442219</v>
      </c>
      <c r="BA62" s="45">
        <f t="shared" si="31"/>
        <v>-14115.407302096412</v>
      </c>
      <c r="BB62" s="45">
        <f t="shared" si="32"/>
        <v>-13838.388019750604</v>
      </c>
      <c r="BC62" s="45">
        <f t="shared" si="32"/>
        <v>-13561.368737404799</v>
      </c>
      <c r="BD62" s="45">
        <f t="shared" si="32"/>
        <v>-13284.349455058991</v>
      </c>
      <c r="BE62" s="45">
        <f t="shared" si="32"/>
        <v>-13007.330172713186</v>
      </c>
      <c r="BF62" s="45">
        <f t="shared" si="32"/>
        <v>-12730.310890367378</v>
      </c>
      <c r="BG62" s="45">
        <f t="shared" si="32"/>
        <v>-12453.291608021573</v>
      </c>
      <c r="BH62" s="45">
        <f t="shared" si="32"/>
        <v>-12176.272325675765</v>
      </c>
      <c r="BI62" s="45">
        <f t="shared" si="32"/>
        <v>-11899.253043329958</v>
      </c>
      <c r="BJ62" s="45">
        <f t="shared" si="32"/>
        <v>-11622.233760984152</v>
      </c>
      <c r="BK62" s="45">
        <f t="shared" si="32"/>
        <v>-11345.214478638347</v>
      </c>
      <c r="BL62" s="45">
        <f t="shared" si="33"/>
        <v>-11068.19519629254</v>
      </c>
      <c r="BM62" s="45">
        <f t="shared" si="33"/>
        <v>-10791.175913946732</v>
      </c>
      <c r="BN62" s="45">
        <f t="shared" si="33"/>
        <v>-10514.156631600927</v>
      </c>
      <c r="BO62" s="45">
        <f t="shared" si="33"/>
        <v>-10237.137349255119</v>
      </c>
      <c r="BP62" s="45">
        <f t="shared" si="33"/>
        <v>-9960.1180669093119</v>
      </c>
      <c r="BQ62" s="45">
        <f t="shared" si="33"/>
        <v>-9683.0987845635063</v>
      </c>
      <c r="BR62" s="45">
        <f t="shared" si="33"/>
        <v>-9406.0795022177008</v>
      </c>
      <c r="BS62" s="45">
        <f t="shared" si="33"/>
        <v>-9129.0602198718934</v>
      </c>
      <c r="BT62" s="45">
        <f t="shared" si="33"/>
        <v>-8852.0409375260861</v>
      </c>
      <c r="BU62" s="45">
        <f t="shared" si="33"/>
        <v>-8575.0216551802805</v>
      </c>
      <c r="BV62" s="45">
        <f t="shared" si="34"/>
        <v>-8298.0023728344731</v>
      </c>
      <c r="BW62" s="45">
        <f t="shared" si="34"/>
        <v>-8020.9830904886676</v>
      </c>
      <c r="BX62" s="45">
        <f t="shared" si="34"/>
        <v>-7743.9638081428602</v>
      </c>
      <c r="BY62" s="45">
        <f t="shared" si="34"/>
        <v>-7466.9445257970528</v>
      </c>
      <c r="BZ62" s="45">
        <f t="shared" si="34"/>
        <v>-7189.9252434512473</v>
      </c>
      <c r="CA62" s="45">
        <f t="shared" si="34"/>
        <v>-6912.9059611054399</v>
      </c>
      <c r="CB62" s="45">
        <f t="shared" si="34"/>
        <v>-6635.8866787596344</v>
      </c>
      <c r="CC62" s="45">
        <f t="shared" si="34"/>
        <v>-6358.867396413827</v>
      </c>
      <c r="CD62" s="45">
        <f t="shared" si="34"/>
        <v>-6081.8481140680215</v>
      </c>
      <c r="CE62" s="45">
        <f t="shared" si="34"/>
        <v>-5804.8288317222141</v>
      </c>
      <c r="CF62" s="45">
        <f t="shared" si="34"/>
        <v>-5527.8095493764085</v>
      </c>
      <c r="CG62" s="45">
        <f t="shared" si="34"/>
        <v>-20837.046399253846</v>
      </c>
      <c r="CH62" s="45">
        <f t="shared" si="34"/>
        <v>-20096.646440679346</v>
      </c>
    </row>
    <row r="63" spans="1:86">
      <c r="A63" s="58">
        <f>'Q5-Q7 VaR'!G37</f>
        <v>45611</v>
      </c>
      <c r="B63" s="45">
        <f>'Q5-Q7 VaR'!L37</f>
        <v>11837.338693645699</v>
      </c>
      <c r="C63" s="45">
        <f>1000000*'Q5-Q7 VaR'!K37/100</f>
        <v>-221.4289148246784</v>
      </c>
      <c r="D63" s="45">
        <f t="shared" si="27"/>
        <v>14051.627841892483</v>
      </c>
      <c r="E63" s="45">
        <f t="shared" si="27"/>
        <v>13996.270613186312</v>
      </c>
      <c r="F63" s="45">
        <f t="shared" si="27"/>
        <v>13940.913384480144</v>
      </c>
      <c r="G63" s="45">
        <f t="shared" si="27"/>
        <v>13885.556155773975</v>
      </c>
      <c r="H63" s="45">
        <f t="shared" si="27"/>
        <v>13830.198927067804</v>
      </c>
      <c r="I63" s="45">
        <f t="shared" si="27"/>
        <v>13774.841698361635</v>
      </c>
      <c r="J63" s="45">
        <f t="shared" si="27"/>
        <v>13719.484469655465</v>
      </c>
      <c r="K63" s="45">
        <f t="shared" si="27"/>
        <v>13664.127240949296</v>
      </c>
      <c r="L63" s="45">
        <f t="shared" si="27"/>
        <v>13608.770012243127</v>
      </c>
      <c r="M63" s="45">
        <f t="shared" si="27"/>
        <v>13553.412783536956</v>
      </c>
      <c r="N63" s="45">
        <f t="shared" si="28"/>
        <v>13498.055554830788</v>
      </c>
      <c r="O63" s="45">
        <f t="shared" si="28"/>
        <v>13442.698326124617</v>
      </c>
      <c r="P63" s="45">
        <f t="shared" si="28"/>
        <v>13387.341097418448</v>
      </c>
      <c r="Q63" s="45">
        <f t="shared" si="28"/>
        <v>13331.983868712279</v>
      </c>
      <c r="R63" s="45">
        <f t="shared" si="28"/>
        <v>13276.626640006109</v>
      </c>
      <c r="S63" s="45">
        <f t="shared" si="28"/>
        <v>13221.26941129994</v>
      </c>
      <c r="T63" s="45">
        <f t="shared" si="28"/>
        <v>13165.912182593769</v>
      </c>
      <c r="U63" s="45">
        <f t="shared" si="28"/>
        <v>13110.5549538876</v>
      </c>
      <c r="V63" s="45">
        <f t="shared" si="28"/>
        <v>13055.19772518143</v>
      </c>
      <c r="W63" s="45">
        <f t="shared" si="28"/>
        <v>12999.840496475261</v>
      </c>
      <c r="X63" s="45">
        <f t="shared" si="29"/>
        <v>12944.48326776909</v>
      </c>
      <c r="Y63" s="45">
        <f t="shared" si="29"/>
        <v>12889.126039062921</v>
      </c>
      <c r="Z63" s="45">
        <f t="shared" si="29"/>
        <v>12833.768810356753</v>
      </c>
      <c r="AA63" s="45">
        <f t="shared" si="29"/>
        <v>12778.411581650582</v>
      </c>
      <c r="AB63" s="45">
        <f t="shared" si="29"/>
        <v>12723.054352944413</v>
      </c>
      <c r="AC63" s="45">
        <f t="shared" si="29"/>
        <v>12667.697124238242</v>
      </c>
      <c r="AD63" s="45">
        <f t="shared" si="29"/>
        <v>12612.339895532074</v>
      </c>
      <c r="AE63" s="45">
        <f t="shared" si="29"/>
        <v>12556.982666825905</v>
      </c>
      <c r="AF63" s="45">
        <f t="shared" si="29"/>
        <v>12501.625438119734</v>
      </c>
      <c r="AG63" s="45">
        <f t="shared" si="29"/>
        <v>12446.268209413565</v>
      </c>
      <c r="AH63" s="45">
        <f t="shared" si="30"/>
        <v>12390.910980707395</v>
      </c>
      <c r="AI63" s="45">
        <f t="shared" si="30"/>
        <v>12335.553752001226</v>
      </c>
      <c r="AJ63" s="45">
        <f t="shared" si="30"/>
        <v>12280.196523295055</v>
      </c>
      <c r="AK63" s="45">
        <f t="shared" si="30"/>
        <v>12224.839294588886</v>
      </c>
      <c r="AL63" s="45">
        <f t="shared" si="30"/>
        <v>12169.482065882718</v>
      </c>
      <c r="AM63" s="45">
        <f t="shared" si="30"/>
        <v>12114.124837176547</v>
      </c>
      <c r="AN63" s="45">
        <f t="shared" si="30"/>
        <v>12058.767608470378</v>
      </c>
      <c r="AO63" s="45">
        <f t="shared" si="30"/>
        <v>12003.410379764207</v>
      </c>
      <c r="AP63" s="45">
        <f t="shared" si="30"/>
        <v>11948.053151058039</v>
      </c>
      <c r="AQ63" s="45">
        <f t="shared" si="30"/>
        <v>11892.695922351868</v>
      </c>
      <c r="AR63" s="45">
        <f t="shared" si="31"/>
        <v>11837.338693645699</v>
      </c>
      <c r="AS63" s="45">
        <f t="shared" si="31"/>
        <v>11781.98146493953</v>
      </c>
      <c r="AT63" s="45">
        <f t="shared" si="31"/>
        <v>11726.62423623336</v>
      </c>
      <c r="AU63" s="45">
        <f t="shared" si="31"/>
        <v>11671.267007527191</v>
      </c>
      <c r="AV63" s="45">
        <f t="shared" si="31"/>
        <v>11615.90977882102</v>
      </c>
      <c r="AW63" s="45">
        <f t="shared" si="31"/>
        <v>11560.552550114851</v>
      </c>
      <c r="AX63" s="45">
        <f t="shared" si="31"/>
        <v>11505.195321408681</v>
      </c>
      <c r="AY63" s="45">
        <f t="shared" si="31"/>
        <v>11449.838092702512</v>
      </c>
      <c r="AZ63" s="45">
        <f t="shared" si="31"/>
        <v>11394.480863996343</v>
      </c>
      <c r="BA63" s="45">
        <f t="shared" si="31"/>
        <v>11339.123635290172</v>
      </c>
      <c r="BB63" s="45">
        <f t="shared" si="32"/>
        <v>11283.766406584004</v>
      </c>
      <c r="BC63" s="45">
        <f t="shared" si="32"/>
        <v>11228.409177877833</v>
      </c>
      <c r="BD63" s="45">
        <f t="shared" si="32"/>
        <v>11173.051949171664</v>
      </c>
      <c r="BE63" s="45">
        <f t="shared" si="32"/>
        <v>11117.694720465493</v>
      </c>
      <c r="BF63" s="45">
        <f t="shared" si="32"/>
        <v>11062.337491759325</v>
      </c>
      <c r="BG63" s="45">
        <f t="shared" si="32"/>
        <v>11006.980263053156</v>
      </c>
      <c r="BH63" s="45">
        <f t="shared" si="32"/>
        <v>10951.623034346985</v>
      </c>
      <c r="BI63" s="45">
        <f t="shared" si="32"/>
        <v>10896.265805640816</v>
      </c>
      <c r="BJ63" s="45">
        <f t="shared" si="32"/>
        <v>10840.908576934646</v>
      </c>
      <c r="BK63" s="45">
        <f t="shared" si="32"/>
        <v>10785.551348228477</v>
      </c>
      <c r="BL63" s="45">
        <f t="shared" si="33"/>
        <v>10730.194119522308</v>
      </c>
      <c r="BM63" s="45">
        <f t="shared" si="33"/>
        <v>10674.836890816137</v>
      </c>
      <c r="BN63" s="45">
        <f t="shared" si="33"/>
        <v>10619.479662109969</v>
      </c>
      <c r="BO63" s="45">
        <f t="shared" si="33"/>
        <v>10564.122433403798</v>
      </c>
      <c r="BP63" s="45">
        <f t="shared" si="33"/>
        <v>10508.765204697629</v>
      </c>
      <c r="BQ63" s="45">
        <f t="shared" si="33"/>
        <v>10453.407975991458</v>
      </c>
      <c r="BR63" s="45">
        <f t="shared" si="33"/>
        <v>10398.05074728529</v>
      </c>
      <c r="BS63" s="45">
        <f t="shared" si="33"/>
        <v>10342.693518579119</v>
      </c>
      <c r="BT63" s="45">
        <f t="shared" si="33"/>
        <v>10287.33628987295</v>
      </c>
      <c r="BU63" s="45">
        <f t="shared" si="33"/>
        <v>10231.979061166781</v>
      </c>
      <c r="BV63" s="45">
        <f t="shared" si="34"/>
        <v>10176.621832460611</v>
      </c>
      <c r="BW63" s="45">
        <f t="shared" si="34"/>
        <v>10121.264603754442</v>
      </c>
      <c r="BX63" s="45">
        <f t="shared" si="34"/>
        <v>10065.907375048271</v>
      </c>
      <c r="BY63" s="45">
        <f t="shared" si="34"/>
        <v>10010.550146342102</v>
      </c>
      <c r="BZ63" s="45">
        <f t="shared" si="34"/>
        <v>9955.1929176359336</v>
      </c>
      <c r="CA63" s="45">
        <f t="shared" si="34"/>
        <v>9899.8356889297629</v>
      </c>
      <c r="CB63" s="45">
        <f t="shared" si="34"/>
        <v>9844.4784602235941</v>
      </c>
      <c r="CC63" s="45">
        <f t="shared" si="34"/>
        <v>9789.1212315174234</v>
      </c>
      <c r="CD63" s="45">
        <f t="shared" si="34"/>
        <v>9733.7640028112546</v>
      </c>
      <c r="CE63" s="45">
        <f t="shared" si="34"/>
        <v>9678.4067741050858</v>
      </c>
      <c r="CF63" s="45">
        <f t="shared" si="34"/>
        <v>9623.0495453989151</v>
      </c>
      <c r="CG63" s="45">
        <f t="shared" si="34"/>
        <v>12682.320071403921</v>
      </c>
      <c r="CH63" s="45">
        <f t="shared" si="34"/>
        <v>12534.364703482335</v>
      </c>
    </row>
    <row r="64" spans="1:86">
      <c r="A64" s="58">
        <f>'Q5-Q7 VaR'!G38</f>
        <v>45614</v>
      </c>
      <c r="B64" s="45">
        <f>'Q5-Q7 VaR'!L38</f>
        <v>6762.7391652720053</v>
      </c>
      <c r="C64" s="45">
        <f>1000000*'Q5-Q7 VaR'!K38/100</f>
        <v>1847.658692731276</v>
      </c>
      <c r="D64" s="45">
        <f t="shared" si="27"/>
        <v>-11713.847762040756</v>
      </c>
      <c r="E64" s="45">
        <f t="shared" si="27"/>
        <v>-11251.933088857937</v>
      </c>
      <c r="F64" s="45">
        <f t="shared" si="27"/>
        <v>-10790.018415675118</v>
      </c>
      <c r="G64" s="45">
        <f t="shared" si="27"/>
        <v>-10328.103742492296</v>
      </c>
      <c r="H64" s="45">
        <f t="shared" si="27"/>
        <v>-9866.1890693094774</v>
      </c>
      <c r="I64" s="45">
        <f t="shared" si="27"/>
        <v>-9404.2743961266606</v>
      </c>
      <c r="J64" s="45">
        <f t="shared" si="27"/>
        <v>-8942.3597229438401</v>
      </c>
      <c r="K64" s="45">
        <f t="shared" si="27"/>
        <v>-8480.4450497610214</v>
      </c>
      <c r="L64" s="45">
        <f t="shared" si="27"/>
        <v>-8018.5303765782028</v>
      </c>
      <c r="M64" s="45">
        <f t="shared" si="27"/>
        <v>-7556.6157033953841</v>
      </c>
      <c r="N64" s="45">
        <f t="shared" si="28"/>
        <v>-7094.7010302125655</v>
      </c>
      <c r="O64" s="45">
        <f t="shared" si="28"/>
        <v>-6632.786357029745</v>
      </c>
      <c r="P64" s="45">
        <f t="shared" si="28"/>
        <v>-6170.8716838469263</v>
      </c>
      <c r="Q64" s="45">
        <f t="shared" si="28"/>
        <v>-5708.9570106641077</v>
      </c>
      <c r="R64" s="45">
        <f t="shared" si="28"/>
        <v>-5247.042337481289</v>
      </c>
      <c r="S64" s="45">
        <f t="shared" si="28"/>
        <v>-4785.1276642984703</v>
      </c>
      <c r="T64" s="45">
        <f t="shared" si="28"/>
        <v>-4323.2129911156499</v>
      </c>
      <c r="U64" s="45">
        <f t="shared" si="28"/>
        <v>-3861.2983179328312</v>
      </c>
      <c r="V64" s="45">
        <f t="shared" si="28"/>
        <v>-3399.3836447500125</v>
      </c>
      <c r="W64" s="45">
        <f t="shared" si="28"/>
        <v>-2937.4689715671939</v>
      </c>
      <c r="X64" s="45">
        <f t="shared" si="29"/>
        <v>-2475.5542983843752</v>
      </c>
      <c r="Y64" s="45">
        <f t="shared" si="29"/>
        <v>-2013.6396252015566</v>
      </c>
      <c r="Z64" s="45">
        <f t="shared" si="29"/>
        <v>-1551.7249520187361</v>
      </c>
      <c r="AA64" s="45">
        <f t="shared" si="29"/>
        <v>-1089.8102788359174</v>
      </c>
      <c r="AB64" s="45">
        <f t="shared" si="29"/>
        <v>-627.89560565309876</v>
      </c>
      <c r="AC64" s="45">
        <f t="shared" si="29"/>
        <v>-165.9809324702801</v>
      </c>
      <c r="AD64" s="45">
        <f t="shared" si="29"/>
        <v>295.93374071253947</v>
      </c>
      <c r="AE64" s="45">
        <f t="shared" si="29"/>
        <v>757.84841389535814</v>
      </c>
      <c r="AF64" s="45">
        <f t="shared" si="29"/>
        <v>1219.7630870781777</v>
      </c>
      <c r="AG64" s="45">
        <f t="shared" si="29"/>
        <v>1681.6777602609964</v>
      </c>
      <c r="AH64" s="45">
        <f t="shared" si="30"/>
        <v>2143.592433443815</v>
      </c>
      <c r="AI64" s="45">
        <f t="shared" si="30"/>
        <v>2605.5071066266346</v>
      </c>
      <c r="AJ64" s="45">
        <f t="shared" si="30"/>
        <v>3067.4217798094533</v>
      </c>
      <c r="AK64" s="45">
        <f t="shared" si="30"/>
        <v>3529.3364529922724</v>
      </c>
      <c r="AL64" s="45">
        <f t="shared" si="30"/>
        <v>3991.2511261750915</v>
      </c>
      <c r="AM64" s="45">
        <f t="shared" si="30"/>
        <v>4453.1657993579101</v>
      </c>
      <c r="AN64" s="45">
        <f t="shared" si="30"/>
        <v>4915.0804725407288</v>
      </c>
      <c r="AO64" s="45">
        <f t="shared" si="30"/>
        <v>5376.9951457235484</v>
      </c>
      <c r="AP64" s="45">
        <f t="shared" si="30"/>
        <v>5838.909818906367</v>
      </c>
      <c r="AQ64" s="45">
        <f t="shared" si="30"/>
        <v>6300.8244920891866</v>
      </c>
      <c r="AR64" s="45">
        <f t="shared" si="31"/>
        <v>6762.7391652720053</v>
      </c>
      <c r="AS64" s="45">
        <f t="shared" si="31"/>
        <v>7224.6538384548239</v>
      </c>
      <c r="AT64" s="45">
        <f t="shared" si="31"/>
        <v>7686.5685116376435</v>
      </c>
      <c r="AU64" s="45">
        <f t="shared" si="31"/>
        <v>8148.4831848204622</v>
      </c>
      <c r="AV64" s="45">
        <f t="shared" si="31"/>
        <v>8610.3978580032817</v>
      </c>
      <c r="AW64" s="45">
        <f t="shared" si="31"/>
        <v>9072.3125311861004</v>
      </c>
      <c r="AX64" s="45">
        <f t="shared" si="31"/>
        <v>9534.227204368919</v>
      </c>
      <c r="AY64" s="45">
        <f t="shared" si="31"/>
        <v>9996.1418775517377</v>
      </c>
      <c r="AZ64" s="45">
        <f t="shared" si="31"/>
        <v>10458.056550734556</v>
      </c>
      <c r="BA64" s="45">
        <f t="shared" si="31"/>
        <v>10919.971223917375</v>
      </c>
      <c r="BB64" s="45">
        <f t="shared" si="32"/>
        <v>11381.885897100196</v>
      </c>
      <c r="BC64" s="45">
        <f t="shared" si="32"/>
        <v>11843.800570283014</v>
      </c>
      <c r="BD64" s="45">
        <f t="shared" si="32"/>
        <v>12305.715243465833</v>
      </c>
      <c r="BE64" s="45">
        <f t="shared" si="32"/>
        <v>12767.629916648653</v>
      </c>
      <c r="BF64" s="45">
        <f t="shared" si="32"/>
        <v>13229.544589831472</v>
      </c>
      <c r="BG64" s="45">
        <f t="shared" si="32"/>
        <v>13691.459263014291</v>
      </c>
      <c r="BH64" s="45">
        <f t="shared" si="32"/>
        <v>14153.373936197109</v>
      </c>
      <c r="BI64" s="45">
        <f t="shared" si="32"/>
        <v>14615.288609379928</v>
      </c>
      <c r="BJ64" s="45">
        <f t="shared" si="32"/>
        <v>15077.203282562747</v>
      </c>
      <c r="BK64" s="45">
        <f t="shared" si="32"/>
        <v>15539.117955745567</v>
      </c>
      <c r="BL64" s="45">
        <f t="shared" si="33"/>
        <v>16001.032628928386</v>
      </c>
      <c r="BM64" s="45">
        <f t="shared" si="33"/>
        <v>16462.947302111206</v>
      </c>
      <c r="BN64" s="45">
        <f t="shared" si="33"/>
        <v>16924.861975294021</v>
      </c>
      <c r="BO64" s="45">
        <f t="shared" si="33"/>
        <v>17386.776648476844</v>
      </c>
      <c r="BP64" s="45">
        <f t="shared" si="33"/>
        <v>17848.691321659659</v>
      </c>
      <c r="BQ64" s="45">
        <f t="shared" si="33"/>
        <v>18310.605994842481</v>
      </c>
      <c r="BR64" s="45">
        <f t="shared" si="33"/>
        <v>18772.5206680253</v>
      </c>
      <c r="BS64" s="45">
        <f t="shared" si="33"/>
        <v>19234.435341208118</v>
      </c>
      <c r="BT64" s="45">
        <f t="shared" si="33"/>
        <v>19696.350014390937</v>
      </c>
      <c r="BU64" s="45">
        <f t="shared" si="33"/>
        <v>20158.264687573756</v>
      </c>
      <c r="BV64" s="45">
        <f t="shared" si="34"/>
        <v>20620.179360756578</v>
      </c>
      <c r="BW64" s="45">
        <f t="shared" si="34"/>
        <v>21082.094033939393</v>
      </c>
      <c r="BX64" s="45">
        <f t="shared" si="34"/>
        <v>21544.008707122215</v>
      </c>
      <c r="BY64" s="45">
        <f t="shared" si="34"/>
        <v>22005.92338030503</v>
      </c>
      <c r="BZ64" s="45">
        <f t="shared" si="34"/>
        <v>22467.838053487852</v>
      </c>
      <c r="CA64" s="45">
        <f t="shared" si="34"/>
        <v>22929.752726670671</v>
      </c>
      <c r="CB64" s="45">
        <f t="shared" si="34"/>
        <v>23391.66739985349</v>
      </c>
      <c r="CC64" s="45">
        <f t="shared" si="34"/>
        <v>23853.582073036305</v>
      </c>
      <c r="CD64" s="45">
        <f t="shared" si="34"/>
        <v>24315.496746219127</v>
      </c>
      <c r="CE64" s="45">
        <f t="shared" si="34"/>
        <v>24777.411419401949</v>
      </c>
      <c r="CF64" s="45">
        <f t="shared" si="34"/>
        <v>25239.326092584764</v>
      </c>
      <c r="CG64" s="45">
        <f t="shared" si="34"/>
        <v>-287.99849040938716</v>
      </c>
      <c r="CH64" s="45">
        <f t="shared" si="34"/>
        <v>946.57840255428891</v>
      </c>
    </row>
    <row r="65" spans="1:86">
      <c r="A65" s="58">
        <f>'Q5-Q7 VaR'!G39</f>
        <v>45615</v>
      </c>
      <c r="B65" s="45">
        <f>'Q5-Q7 VaR'!L39</f>
        <v>-281.69663339371908</v>
      </c>
      <c r="C65" s="45">
        <f>1000000*'Q5-Q7 VaR'!K39/100</f>
        <v>1329.8790663118646</v>
      </c>
      <c r="D65" s="45">
        <f t="shared" si="27"/>
        <v>-13580.487296512365</v>
      </c>
      <c r="E65" s="45">
        <f t="shared" si="27"/>
        <v>-13248.017529934399</v>
      </c>
      <c r="F65" s="45">
        <f t="shared" si="27"/>
        <v>-12915.547763356433</v>
      </c>
      <c r="G65" s="45">
        <f t="shared" si="27"/>
        <v>-12583.077996778467</v>
      </c>
      <c r="H65" s="45">
        <f t="shared" si="27"/>
        <v>-12250.608230200502</v>
      </c>
      <c r="I65" s="45">
        <f t="shared" si="27"/>
        <v>-11918.138463622534</v>
      </c>
      <c r="J65" s="45">
        <f t="shared" si="27"/>
        <v>-11585.668697044568</v>
      </c>
      <c r="K65" s="45">
        <f t="shared" si="27"/>
        <v>-11253.198930466602</v>
      </c>
      <c r="L65" s="45">
        <f t="shared" si="27"/>
        <v>-10920.729163888636</v>
      </c>
      <c r="M65" s="45">
        <f t="shared" si="27"/>
        <v>-10588.25939731067</v>
      </c>
      <c r="N65" s="45">
        <f t="shared" si="28"/>
        <v>-10255.789630732705</v>
      </c>
      <c r="O65" s="45">
        <f t="shared" si="28"/>
        <v>-9923.3198641547388</v>
      </c>
      <c r="P65" s="45">
        <f t="shared" si="28"/>
        <v>-9590.8500975767711</v>
      </c>
      <c r="Q65" s="45">
        <f t="shared" si="28"/>
        <v>-9258.3803309988052</v>
      </c>
      <c r="R65" s="45">
        <f t="shared" si="28"/>
        <v>-8925.9105644208394</v>
      </c>
      <c r="S65" s="45">
        <f t="shared" si="28"/>
        <v>-8593.4407978428735</v>
      </c>
      <c r="T65" s="45">
        <f t="shared" si="28"/>
        <v>-8260.9710312649077</v>
      </c>
      <c r="U65" s="45">
        <f t="shared" si="28"/>
        <v>-7928.50126468694</v>
      </c>
      <c r="V65" s="45">
        <f t="shared" si="28"/>
        <v>-7596.0314981089741</v>
      </c>
      <c r="W65" s="45">
        <f t="shared" si="28"/>
        <v>-7263.5617315310083</v>
      </c>
      <c r="X65" s="45">
        <f t="shared" si="29"/>
        <v>-6931.0919649530415</v>
      </c>
      <c r="Y65" s="45">
        <f t="shared" si="29"/>
        <v>-6598.6221983750756</v>
      </c>
      <c r="Z65" s="45">
        <f t="shared" si="29"/>
        <v>-6266.1524317971098</v>
      </c>
      <c r="AA65" s="45">
        <f t="shared" si="29"/>
        <v>-5933.682665219143</v>
      </c>
      <c r="AB65" s="45">
        <f t="shared" si="29"/>
        <v>-5601.2128986411772</v>
      </c>
      <c r="AC65" s="45">
        <f t="shared" si="29"/>
        <v>-5268.7431320632113</v>
      </c>
      <c r="AD65" s="45">
        <f t="shared" si="29"/>
        <v>-4936.2733654852445</v>
      </c>
      <c r="AE65" s="45">
        <f t="shared" si="29"/>
        <v>-4603.8035989072787</v>
      </c>
      <c r="AF65" s="45">
        <f t="shared" si="29"/>
        <v>-4271.3338323293128</v>
      </c>
      <c r="AG65" s="45">
        <f t="shared" si="29"/>
        <v>-3938.8640657513465</v>
      </c>
      <c r="AH65" s="45">
        <f t="shared" si="30"/>
        <v>-3606.3942991733802</v>
      </c>
      <c r="AI65" s="45">
        <f t="shared" si="30"/>
        <v>-3273.9245325954143</v>
      </c>
      <c r="AJ65" s="45">
        <f t="shared" si="30"/>
        <v>-2941.454766017448</v>
      </c>
      <c r="AK65" s="45">
        <f t="shared" si="30"/>
        <v>-2608.9849994394817</v>
      </c>
      <c r="AL65" s="45">
        <f t="shared" si="30"/>
        <v>-2276.5152328615159</v>
      </c>
      <c r="AM65" s="45">
        <f t="shared" si="30"/>
        <v>-1944.0454662835498</v>
      </c>
      <c r="AN65" s="45">
        <f t="shared" si="30"/>
        <v>-1611.5756997055837</v>
      </c>
      <c r="AO65" s="45">
        <f t="shared" si="30"/>
        <v>-1279.1059331276176</v>
      </c>
      <c r="AP65" s="45">
        <f t="shared" si="30"/>
        <v>-946.63616654965131</v>
      </c>
      <c r="AQ65" s="45">
        <f t="shared" si="30"/>
        <v>-614.16639997168522</v>
      </c>
      <c r="AR65" s="45">
        <f t="shared" si="31"/>
        <v>-281.69663339371908</v>
      </c>
      <c r="AS65" s="45">
        <f t="shared" si="31"/>
        <v>50.773133184247058</v>
      </c>
      <c r="AT65" s="45">
        <f t="shared" si="31"/>
        <v>383.2428997622132</v>
      </c>
      <c r="AU65" s="45">
        <f t="shared" si="31"/>
        <v>715.71266634017934</v>
      </c>
      <c r="AV65" s="45">
        <f t="shared" si="31"/>
        <v>1048.1824329181454</v>
      </c>
      <c r="AW65" s="45">
        <f t="shared" si="31"/>
        <v>1380.6521994961115</v>
      </c>
      <c r="AX65" s="45">
        <f t="shared" si="31"/>
        <v>1713.1219660740778</v>
      </c>
      <c r="AY65" s="45">
        <f t="shared" si="31"/>
        <v>2045.5917326520437</v>
      </c>
      <c r="AZ65" s="45">
        <f t="shared" si="31"/>
        <v>2378.0614992300102</v>
      </c>
      <c r="BA65" s="45">
        <f t="shared" si="31"/>
        <v>2710.5312658079765</v>
      </c>
      <c r="BB65" s="45">
        <f t="shared" si="32"/>
        <v>3043.0010323859424</v>
      </c>
      <c r="BC65" s="45">
        <f t="shared" si="32"/>
        <v>3375.4707989639087</v>
      </c>
      <c r="BD65" s="45">
        <f t="shared" si="32"/>
        <v>3707.940565541875</v>
      </c>
      <c r="BE65" s="45">
        <f t="shared" si="32"/>
        <v>4040.4103321198409</v>
      </c>
      <c r="BF65" s="45">
        <f t="shared" si="32"/>
        <v>4372.8800986978067</v>
      </c>
      <c r="BG65" s="45">
        <f t="shared" si="32"/>
        <v>4705.3498652757735</v>
      </c>
      <c r="BH65" s="45">
        <f t="shared" si="32"/>
        <v>5037.8196318537393</v>
      </c>
      <c r="BI65" s="45">
        <f t="shared" si="32"/>
        <v>5370.2893984317052</v>
      </c>
      <c r="BJ65" s="45">
        <f t="shared" si="32"/>
        <v>5702.759165009672</v>
      </c>
      <c r="BK65" s="45">
        <f t="shared" si="32"/>
        <v>6035.2289315876378</v>
      </c>
      <c r="BL65" s="45">
        <f t="shared" si="33"/>
        <v>6367.6986981656037</v>
      </c>
      <c r="BM65" s="45">
        <f t="shared" si="33"/>
        <v>6700.1684647435704</v>
      </c>
      <c r="BN65" s="45">
        <f t="shared" si="33"/>
        <v>7032.6382313215363</v>
      </c>
      <c r="BO65" s="45">
        <f t="shared" si="33"/>
        <v>7365.1079978995022</v>
      </c>
      <c r="BP65" s="45">
        <f t="shared" si="33"/>
        <v>7697.5777644774689</v>
      </c>
      <c r="BQ65" s="45">
        <f t="shared" si="33"/>
        <v>8030.0475310554348</v>
      </c>
      <c r="BR65" s="45">
        <f t="shared" si="33"/>
        <v>8362.5172976333997</v>
      </c>
      <c r="BS65" s="45">
        <f t="shared" si="33"/>
        <v>8694.9870642113656</v>
      </c>
      <c r="BT65" s="45">
        <f t="shared" si="33"/>
        <v>9027.4568307893314</v>
      </c>
      <c r="BU65" s="45">
        <f t="shared" si="33"/>
        <v>9359.9265973672991</v>
      </c>
      <c r="BV65" s="45">
        <f t="shared" si="34"/>
        <v>9692.396363945265</v>
      </c>
      <c r="BW65" s="45">
        <f t="shared" si="34"/>
        <v>10024.866130523231</v>
      </c>
      <c r="BX65" s="45">
        <f t="shared" si="34"/>
        <v>10357.335897101197</v>
      </c>
      <c r="BY65" s="45">
        <f t="shared" si="34"/>
        <v>10689.805663679163</v>
      </c>
      <c r="BZ65" s="45">
        <f t="shared" si="34"/>
        <v>11022.275430257128</v>
      </c>
      <c r="CA65" s="45">
        <f t="shared" si="34"/>
        <v>11354.745196835094</v>
      </c>
      <c r="CB65" s="45">
        <f t="shared" si="34"/>
        <v>11687.214963413062</v>
      </c>
      <c r="CC65" s="45">
        <f t="shared" si="34"/>
        <v>12019.684729991028</v>
      </c>
      <c r="CD65" s="45">
        <f t="shared" si="34"/>
        <v>12352.154496568994</v>
      </c>
      <c r="CE65" s="45">
        <f t="shared" si="34"/>
        <v>12684.624263146959</v>
      </c>
      <c r="CF65" s="45">
        <f t="shared" si="34"/>
        <v>13017.094029724925</v>
      </c>
      <c r="CG65" s="45">
        <f t="shared" si="34"/>
        <v>-5356.5670340988427</v>
      </c>
      <c r="CH65" s="45">
        <f t="shared" si="34"/>
        <v>-4467.9624600161087</v>
      </c>
    </row>
    <row r="66" spans="1:86">
      <c r="A66" s="58">
        <f>'Q5-Q7 VaR'!G40</f>
        <v>45616</v>
      </c>
      <c r="B66" s="45">
        <f>'Q5-Q7 VaR'!L40</f>
        <v>-9855.3759071906625</v>
      </c>
      <c r="C66" s="45">
        <f>1000000*'Q5-Q7 VaR'!K40/100</f>
        <v>-1106.5228706167263</v>
      </c>
      <c r="D66" s="45">
        <f t="shared" si="27"/>
        <v>1209.8527989766008</v>
      </c>
      <c r="E66" s="45">
        <f t="shared" si="27"/>
        <v>933.2220813224194</v>
      </c>
      <c r="F66" s="45">
        <f t="shared" si="27"/>
        <v>656.59136366823805</v>
      </c>
      <c r="G66" s="45">
        <f t="shared" si="27"/>
        <v>379.96064601405669</v>
      </c>
      <c r="H66" s="45">
        <f t="shared" si="27"/>
        <v>103.32992835987352</v>
      </c>
      <c r="I66" s="45">
        <f t="shared" si="27"/>
        <v>-173.30078929430783</v>
      </c>
      <c r="J66" s="45">
        <f t="shared" si="27"/>
        <v>-449.93150694848919</v>
      </c>
      <c r="K66" s="45">
        <f t="shared" si="27"/>
        <v>-726.56222460267054</v>
      </c>
      <c r="L66" s="45">
        <f t="shared" si="27"/>
        <v>-1003.1929422568519</v>
      </c>
      <c r="M66" s="45">
        <f t="shared" si="27"/>
        <v>-1279.8236599110332</v>
      </c>
      <c r="N66" s="45">
        <f t="shared" si="28"/>
        <v>-1556.4543775652146</v>
      </c>
      <c r="O66" s="45">
        <f t="shared" si="28"/>
        <v>-1833.0850952193969</v>
      </c>
      <c r="P66" s="45">
        <f t="shared" si="28"/>
        <v>-2109.7158128735782</v>
      </c>
      <c r="Q66" s="45">
        <f t="shared" si="28"/>
        <v>-2386.3465305277596</v>
      </c>
      <c r="R66" s="45">
        <f t="shared" si="28"/>
        <v>-2662.9772481819418</v>
      </c>
      <c r="S66" s="45">
        <f t="shared" si="28"/>
        <v>-2939.6079658361232</v>
      </c>
      <c r="T66" s="45">
        <f t="shared" si="28"/>
        <v>-3216.2386834903045</v>
      </c>
      <c r="U66" s="45">
        <f t="shared" si="28"/>
        <v>-3492.8694011444859</v>
      </c>
      <c r="V66" s="45">
        <f t="shared" si="28"/>
        <v>-3769.5001187986672</v>
      </c>
      <c r="W66" s="45">
        <f t="shared" si="28"/>
        <v>-4046.1308364528495</v>
      </c>
      <c r="X66" s="45">
        <f t="shared" si="29"/>
        <v>-4322.7615541070309</v>
      </c>
      <c r="Y66" s="45">
        <f t="shared" si="29"/>
        <v>-4599.3922717612122</v>
      </c>
      <c r="Z66" s="45">
        <f t="shared" si="29"/>
        <v>-4876.0229894153945</v>
      </c>
      <c r="AA66" s="45">
        <f t="shared" si="29"/>
        <v>-5152.6537070695758</v>
      </c>
      <c r="AB66" s="45">
        <f t="shared" si="29"/>
        <v>-5429.2844247237572</v>
      </c>
      <c r="AC66" s="45">
        <f t="shared" si="29"/>
        <v>-5705.9151423779385</v>
      </c>
      <c r="AD66" s="45">
        <f t="shared" si="29"/>
        <v>-5982.5458600321199</v>
      </c>
      <c r="AE66" s="45">
        <f t="shared" si="29"/>
        <v>-6259.1765776863022</v>
      </c>
      <c r="AF66" s="45">
        <f t="shared" si="29"/>
        <v>-6535.8072953404835</v>
      </c>
      <c r="AG66" s="45">
        <f t="shared" si="29"/>
        <v>-6812.4380129946649</v>
      </c>
      <c r="AH66" s="45">
        <f t="shared" si="30"/>
        <v>-7089.0687306488471</v>
      </c>
      <c r="AI66" s="45">
        <f t="shared" si="30"/>
        <v>-7365.6994483030285</v>
      </c>
      <c r="AJ66" s="45">
        <f t="shared" si="30"/>
        <v>-7642.3301659572098</v>
      </c>
      <c r="AK66" s="45">
        <f t="shared" si="30"/>
        <v>-7918.9608836113912</v>
      </c>
      <c r="AL66" s="45">
        <f t="shared" si="30"/>
        <v>-8195.5916012655725</v>
      </c>
      <c r="AM66" s="45">
        <f t="shared" si="30"/>
        <v>-8472.2223189197539</v>
      </c>
      <c r="AN66" s="45">
        <f t="shared" si="30"/>
        <v>-8748.8530365739352</v>
      </c>
      <c r="AO66" s="45">
        <f t="shared" si="30"/>
        <v>-9025.4837542281184</v>
      </c>
      <c r="AP66" s="45">
        <f t="shared" si="30"/>
        <v>-9302.1144718822998</v>
      </c>
      <c r="AQ66" s="45">
        <f t="shared" si="30"/>
        <v>-9578.7451895364811</v>
      </c>
      <c r="AR66" s="45">
        <f t="shared" si="31"/>
        <v>-9855.3759071906625</v>
      </c>
      <c r="AS66" s="45">
        <f t="shared" si="31"/>
        <v>-10132.006624844844</v>
      </c>
      <c r="AT66" s="45">
        <f t="shared" si="31"/>
        <v>-10408.637342499025</v>
      </c>
      <c r="AU66" s="45">
        <f t="shared" si="31"/>
        <v>-10685.268060153207</v>
      </c>
      <c r="AV66" s="45">
        <f t="shared" si="31"/>
        <v>-10961.89877780739</v>
      </c>
      <c r="AW66" s="45">
        <f t="shared" si="31"/>
        <v>-11238.529495461571</v>
      </c>
      <c r="AX66" s="45">
        <f t="shared" si="31"/>
        <v>-11515.160213115752</v>
      </c>
      <c r="AY66" s="45">
        <f t="shared" si="31"/>
        <v>-11791.790930769934</v>
      </c>
      <c r="AZ66" s="45">
        <f t="shared" si="31"/>
        <v>-12068.421648424115</v>
      </c>
      <c r="BA66" s="45">
        <f t="shared" si="31"/>
        <v>-12345.052366078296</v>
      </c>
      <c r="BB66" s="45">
        <f t="shared" si="32"/>
        <v>-12621.683083732478</v>
      </c>
      <c r="BC66" s="45">
        <f t="shared" si="32"/>
        <v>-12898.313801386659</v>
      </c>
      <c r="BD66" s="45">
        <f t="shared" si="32"/>
        <v>-13174.944519040841</v>
      </c>
      <c r="BE66" s="45">
        <f t="shared" si="32"/>
        <v>-13451.575236695022</v>
      </c>
      <c r="BF66" s="45">
        <f t="shared" si="32"/>
        <v>-13728.205954349205</v>
      </c>
      <c r="BG66" s="45">
        <f t="shared" si="32"/>
        <v>-14004.836672003386</v>
      </c>
      <c r="BH66" s="45">
        <f t="shared" si="32"/>
        <v>-14281.467389657568</v>
      </c>
      <c r="BI66" s="45">
        <f t="shared" si="32"/>
        <v>-14558.098107311749</v>
      </c>
      <c r="BJ66" s="45">
        <f t="shared" si="32"/>
        <v>-14834.72882496593</v>
      </c>
      <c r="BK66" s="45">
        <f t="shared" si="32"/>
        <v>-15111.359542620114</v>
      </c>
      <c r="BL66" s="45">
        <f t="shared" si="33"/>
        <v>-15387.990260274295</v>
      </c>
      <c r="BM66" s="45">
        <f t="shared" si="33"/>
        <v>-15664.620977928476</v>
      </c>
      <c r="BN66" s="45">
        <f t="shared" si="33"/>
        <v>-15941.251695582658</v>
      </c>
      <c r="BO66" s="45">
        <f t="shared" si="33"/>
        <v>-16217.882413236839</v>
      </c>
      <c r="BP66" s="45">
        <f t="shared" si="33"/>
        <v>-16494.51313089102</v>
      </c>
      <c r="BQ66" s="45">
        <f t="shared" si="33"/>
        <v>-16771.143848545202</v>
      </c>
      <c r="BR66" s="45">
        <f t="shared" si="33"/>
        <v>-17047.774566199383</v>
      </c>
      <c r="BS66" s="45">
        <f t="shared" si="33"/>
        <v>-17324.405283853564</v>
      </c>
      <c r="BT66" s="45">
        <f t="shared" si="33"/>
        <v>-17601.036001507746</v>
      </c>
      <c r="BU66" s="45">
        <f t="shared" si="33"/>
        <v>-17877.666719161927</v>
      </c>
      <c r="BV66" s="45">
        <f t="shared" si="34"/>
        <v>-18154.297436816109</v>
      </c>
      <c r="BW66" s="45">
        <f t="shared" si="34"/>
        <v>-18430.92815447029</v>
      </c>
      <c r="BX66" s="45">
        <f t="shared" si="34"/>
        <v>-18707.558872124471</v>
      </c>
      <c r="BY66" s="45">
        <f t="shared" si="34"/>
        <v>-18984.189589778653</v>
      </c>
      <c r="BZ66" s="45">
        <f t="shared" si="34"/>
        <v>-19260.820307432834</v>
      </c>
      <c r="CA66" s="45">
        <f t="shared" si="34"/>
        <v>-19537.451025087015</v>
      </c>
      <c r="CB66" s="45">
        <f t="shared" si="34"/>
        <v>-19814.081742741197</v>
      </c>
      <c r="CC66" s="45">
        <f t="shared" si="34"/>
        <v>-20090.712460395382</v>
      </c>
      <c r="CD66" s="45">
        <f t="shared" si="34"/>
        <v>-20367.343178049563</v>
      </c>
      <c r="CE66" s="45">
        <f t="shared" si="34"/>
        <v>-20643.973895703744</v>
      </c>
      <c r="CF66" s="45">
        <f t="shared" si="34"/>
        <v>-20920.604613357926</v>
      </c>
      <c r="CG66" s="45">
        <f t="shared" si="34"/>
        <v>-5632.8414632360191</v>
      </c>
      <c r="CH66" s="45">
        <f t="shared" si="34"/>
        <v>-6372.2028901994836</v>
      </c>
    </row>
    <row r="67" spans="1:86">
      <c r="A67" s="58">
        <f>'Q5-Q7 VaR'!G41</f>
        <v>45617</v>
      </c>
      <c r="B67" s="45">
        <f>'Q5-Q7 VaR'!L41</f>
        <v>-9292.4337656574753</v>
      </c>
      <c r="C67" s="45">
        <f>1000000*'Q5-Q7 VaR'!K41/100</f>
        <v>-811.60207708723897</v>
      </c>
      <c r="D67" s="45">
        <f t="shared" si="27"/>
        <v>-1176.4129947850852</v>
      </c>
      <c r="E67" s="45">
        <f t="shared" si="27"/>
        <v>-1379.3135140568957</v>
      </c>
      <c r="F67" s="45">
        <f t="shared" si="27"/>
        <v>-1582.2140333287052</v>
      </c>
      <c r="G67" s="45">
        <f t="shared" si="27"/>
        <v>-1785.1145526005148</v>
      </c>
      <c r="H67" s="45">
        <f t="shared" si="27"/>
        <v>-1988.0150718723244</v>
      </c>
      <c r="I67" s="45">
        <f t="shared" si="27"/>
        <v>-2190.9155911441339</v>
      </c>
      <c r="J67" s="45">
        <f t="shared" si="27"/>
        <v>-2393.8161104159444</v>
      </c>
      <c r="K67" s="45">
        <f t="shared" si="27"/>
        <v>-2596.716629687754</v>
      </c>
      <c r="L67" s="45">
        <f t="shared" si="27"/>
        <v>-2799.6171489595636</v>
      </c>
      <c r="M67" s="45">
        <f t="shared" si="27"/>
        <v>-3002.5176682313731</v>
      </c>
      <c r="N67" s="45">
        <f t="shared" si="28"/>
        <v>-3205.4181875031827</v>
      </c>
      <c r="O67" s="45">
        <f t="shared" si="28"/>
        <v>-3408.3187067749932</v>
      </c>
      <c r="P67" s="45">
        <f t="shared" si="28"/>
        <v>-3611.2192260468028</v>
      </c>
      <c r="Q67" s="45">
        <f t="shared" si="28"/>
        <v>-3814.1197453186123</v>
      </c>
      <c r="R67" s="45">
        <f t="shared" si="28"/>
        <v>-4017.0202645904219</v>
      </c>
      <c r="S67" s="45">
        <f t="shared" si="28"/>
        <v>-4219.9207838622315</v>
      </c>
      <c r="T67" s="45">
        <f t="shared" si="28"/>
        <v>-4422.821303134042</v>
      </c>
      <c r="U67" s="45">
        <f t="shared" si="28"/>
        <v>-4625.7218224058515</v>
      </c>
      <c r="V67" s="45">
        <f t="shared" si="28"/>
        <v>-4828.6223416776611</v>
      </c>
      <c r="W67" s="45">
        <f t="shared" si="28"/>
        <v>-5031.5228609494707</v>
      </c>
      <c r="X67" s="45">
        <f t="shared" si="29"/>
        <v>-5234.4233802212802</v>
      </c>
      <c r="Y67" s="45">
        <f t="shared" si="29"/>
        <v>-5437.3238994930907</v>
      </c>
      <c r="Z67" s="45">
        <f t="shared" si="29"/>
        <v>-5640.2244187648994</v>
      </c>
      <c r="AA67" s="45">
        <f t="shared" si="29"/>
        <v>-5843.1249380367099</v>
      </c>
      <c r="AB67" s="45">
        <f t="shared" si="29"/>
        <v>-6046.0254573085194</v>
      </c>
      <c r="AC67" s="45">
        <f t="shared" si="29"/>
        <v>-6248.925976580329</v>
      </c>
      <c r="AD67" s="45">
        <f t="shared" si="29"/>
        <v>-6451.8264958521395</v>
      </c>
      <c r="AE67" s="45">
        <f t="shared" si="29"/>
        <v>-6654.7270151239481</v>
      </c>
      <c r="AF67" s="45">
        <f t="shared" si="29"/>
        <v>-6857.6275343957586</v>
      </c>
      <c r="AG67" s="45">
        <f t="shared" si="29"/>
        <v>-7060.5280536675682</v>
      </c>
      <c r="AH67" s="45">
        <f t="shared" si="30"/>
        <v>-7263.4285729393778</v>
      </c>
      <c r="AI67" s="45">
        <f t="shared" si="30"/>
        <v>-7466.3290922111873</v>
      </c>
      <c r="AJ67" s="45">
        <f t="shared" si="30"/>
        <v>-7669.2296114829969</v>
      </c>
      <c r="AK67" s="45">
        <f t="shared" si="30"/>
        <v>-7872.1301307548074</v>
      </c>
      <c r="AL67" s="45">
        <f t="shared" si="30"/>
        <v>-8075.030650026617</v>
      </c>
      <c r="AM67" s="45">
        <f t="shared" si="30"/>
        <v>-8277.9311692984265</v>
      </c>
      <c r="AN67" s="45">
        <f t="shared" si="30"/>
        <v>-8480.831688570237</v>
      </c>
      <c r="AO67" s="45">
        <f t="shared" si="30"/>
        <v>-8683.7322078420457</v>
      </c>
      <c r="AP67" s="45">
        <f t="shared" si="30"/>
        <v>-8886.6327271138562</v>
      </c>
      <c r="AQ67" s="45">
        <f t="shared" si="30"/>
        <v>-9089.5332463856648</v>
      </c>
      <c r="AR67" s="45">
        <f t="shared" si="31"/>
        <v>-9292.4337656574753</v>
      </c>
      <c r="AS67" s="45">
        <f t="shared" si="31"/>
        <v>-9495.3342849292858</v>
      </c>
      <c r="AT67" s="45">
        <f t="shared" si="31"/>
        <v>-9698.2348042010944</v>
      </c>
      <c r="AU67" s="45">
        <f t="shared" si="31"/>
        <v>-9901.1353234729049</v>
      </c>
      <c r="AV67" s="45">
        <f t="shared" si="31"/>
        <v>-10104.035842744714</v>
      </c>
      <c r="AW67" s="45">
        <f t="shared" si="31"/>
        <v>-10306.936362016524</v>
      </c>
      <c r="AX67" s="45">
        <f t="shared" si="31"/>
        <v>-10509.836881288335</v>
      </c>
      <c r="AY67" s="45">
        <f t="shared" si="31"/>
        <v>-10712.737400560143</v>
      </c>
      <c r="AZ67" s="45">
        <f t="shared" si="31"/>
        <v>-10915.637919831954</v>
      </c>
      <c r="BA67" s="45">
        <f t="shared" si="31"/>
        <v>-11118.538439103762</v>
      </c>
      <c r="BB67" s="45">
        <f t="shared" si="32"/>
        <v>-11321.438958375573</v>
      </c>
      <c r="BC67" s="45">
        <f t="shared" si="32"/>
        <v>-11524.339477647383</v>
      </c>
      <c r="BD67" s="45">
        <f t="shared" si="32"/>
        <v>-11727.239996919192</v>
      </c>
      <c r="BE67" s="45">
        <f t="shared" si="32"/>
        <v>-11930.140516191002</v>
      </c>
      <c r="BF67" s="45">
        <f t="shared" si="32"/>
        <v>-12133.041035462811</v>
      </c>
      <c r="BG67" s="45">
        <f t="shared" si="32"/>
        <v>-12335.941554734622</v>
      </c>
      <c r="BH67" s="45">
        <f t="shared" si="32"/>
        <v>-12538.842074006432</v>
      </c>
      <c r="BI67" s="45">
        <f t="shared" si="32"/>
        <v>-12741.742593278241</v>
      </c>
      <c r="BJ67" s="45">
        <f t="shared" si="32"/>
        <v>-12944.643112550051</v>
      </c>
      <c r="BK67" s="45">
        <f t="shared" si="32"/>
        <v>-13147.54363182186</v>
      </c>
      <c r="BL67" s="45">
        <f t="shared" si="33"/>
        <v>-13350.44415109367</v>
      </c>
      <c r="BM67" s="45">
        <f t="shared" si="33"/>
        <v>-13553.344670365481</v>
      </c>
      <c r="BN67" s="45">
        <f t="shared" si="33"/>
        <v>-13756.24518963729</v>
      </c>
      <c r="BO67" s="45">
        <f t="shared" si="33"/>
        <v>-13959.145708909098</v>
      </c>
      <c r="BP67" s="45">
        <f t="shared" si="33"/>
        <v>-14162.046228180909</v>
      </c>
      <c r="BQ67" s="45">
        <f t="shared" si="33"/>
        <v>-14364.946747452719</v>
      </c>
      <c r="BR67" s="45">
        <f t="shared" si="33"/>
        <v>-14567.84726672453</v>
      </c>
      <c r="BS67" s="45">
        <f t="shared" si="33"/>
        <v>-14770.747785996338</v>
      </c>
      <c r="BT67" s="45">
        <f t="shared" si="33"/>
        <v>-14973.648305268147</v>
      </c>
      <c r="BU67" s="45">
        <f t="shared" si="33"/>
        <v>-15176.548824539957</v>
      </c>
      <c r="BV67" s="45">
        <f t="shared" si="34"/>
        <v>-15379.449343811768</v>
      </c>
      <c r="BW67" s="45">
        <f t="shared" si="34"/>
        <v>-15582.349863083578</v>
      </c>
      <c r="BX67" s="45">
        <f t="shared" si="34"/>
        <v>-15785.250382355387</v>
      </c>
      <c r="BY67" s="45">
        <f t="shared" si="34"/>
        <v>-15988.150901627196</v>
      </c>
      <c r="BZ67" s="45">
        <f t="shared" si="34"/>
        <v>-16191.051420899006</v>
      </c>
      <c r="CA67" s="45">
        <f t="shared" si="34"/>
        <v>-16393.951940170817</v>
      </c>
      <c r="CB67" s="45">
        <f t="shared" si="34"/>
        <v>-16596.852459442627</v>
      </c>
      <c r="CC67" s="45">
        <f t="shared" si="34"/>
        <v>-16799.752978714438</v>
      </c>
      <c r="CD67" s="45">
        <f t="shared" si="34"/>
        <v>-17002.653497986244</v>
      </c>
      <c r="CE67" s="45">
        <f t="shared" si="34"/>
        <v>-17205.554017258055</v>
      </c>
      <c r="CF67" s="45">
        <f t="shared" si="34"/>
        <v>-17408.454536529865</v>
      </c>
      <c r="CG67" s="45">
        <f t="shared" si="34"/>
        <v>-6195.3285757973399</v>
      </c>
      <c r="CH67" s="45">
        <f t="shared" si="34"/>
        <v>-6737.6285008836439</v>
      </c>
    </row>
    <row r="68" spans="1:86">
      <c r="A68" s="58">
        <f>'Q5-Q7 VaR'!G42</f>
        <v>45618</v>
      </c>
      <c r="B68" s="45">
        <f>'Q5-Q7 VaR'!L42</f>
        <v>-7321.9241740906946</v>
      </c>
      <c r="C68" s="45">
        <f>1000000*'Q5-Q7 VaR'!K42/100</f>
        <v>1625.7116916510981</v>
      </c>
      <c r="D68" s="45">
        <f t="shared" si="27"/>
        <v>-23579.041090601677</v>
      </c>
      <c r="E68" s="45">
        <f t="shared" si="27"/>
        <v>-23172.613167688902</v>
      </c>
      <c r="F68" s="45">
        <f t="shared" si="27"/>
        <v>-22766.185244776127</v>
      </c>
      <c r="G68" s="45">
        <f t="shared" si="27"/>
        <v>-22359.757321863352</v>
      </c>
      <c r="H68" s="45">
        <f t="shared" si="27"/>
        <v>-21953.329398950576</v>
      </c>
      <c r="I68" s="45">
        <f t="shared" si="27"/>
        <v>-21546.901476037805</v>
      </c>
      <c r="J68" s="45">
        <f t="shared" si="27"/>
        <v>-21140.473553125026</v>
      </c>
      <c r="K68" s="45">
        <f t="shared" si="27"/>
        <v>-20734.045630212255</v>
      </c>
      <c r="L68" s="45">
        <f t="shared" si="27"/>
        <v>-20327.61770729948</v>
      </c>
      <c r="M68" s="45">
        <f t="shared" si="27"/>
        <v>-19921.189784386705</v>
      </c>
      <c r="N68" s="45">
        <f t="shared" si="28"/>
        <v>-19514.761861473933</v>
      </c>
      <c r="O68" s="45">
        <f t="shared" si="28"/>
        <v>-19108.333938561154</v>
      </c>
      <c r="P68" s="45">
        <f t="shared" si="28"/>
        <v>-18701.906015648383</v>
      </c>
      <c r="Q68" s="45">
        <f t="shared" si="28"/>
        <v>-18295.478092735608</v>
      </c>
      <c r="R68" s="45">
        <f t="shared" si="28"/>
        <v>-17889.050169822833</v>
      </c>
      <c r="S68" s="45">
        <f t="shared" si="28"/>
        <v>-17482.622246910058</v>
      </c>
      <c r="T68" s="45">
        <f t="shared" si="28"/>
        <v>-17076.194323997282</v>
      </c>
      <c r="U68" s="45">
        <f t="shared" si="28"/>
        <v>-16669.766401084511</v>
      </c>
      <c r="V68" s="45">
        <f t="shared" si="28"/>
        <v>-16263.338478171734</v>
      </c>
      <c r="W68" s="45">
        <f t="shared" si="28"/>
        <v>-15856.910555258959</v>
      </c>
      <c r="X68" s="45">
        <f t="shared" si="29"/>
        <v>-15450.482632346186</v>
      </c>
      <c r="Y68" s="45">
        <f t="shared" si="29"/>
        <v>-15044.054709433411</v>
      </c>
      <c r="Z68" s="45">
        <f t="shared" si="29"/>
        <v>-14637.626786520636</v>
      </c>
      <c r="AA68" s="45">
        <f t="shared" si="29"/>
        <v>-14231.19886360786</v>
      </c>
      <c r="AB68" s="45">
        <f t="shared" si="29"/>
        <v>-13824.770940695087</v>
      </c>
      <c r="AC68" s="45">
        <f t="shared" si="29"/>
        <v>-13418.343017782314</v>
      </c>
      <c r="AD68" s="45">
        <f t="shared" si="29"/>
        <v>-13011.915094869539</v>
      </c>
      <c r="AE68" s="45">
        <f t="shared" si="29"/>
        <v>-12605.487171956764</v>
      </c>
      <c r="AF68" s="45">
        <f t="shared" si="29"/>
        <v>-12199.059249043989</v>
      </c>
      <c r="AG68" s="45">
        <f t="shared" si="29"/>
        <v>-11792.631326131213</v>
      </c>
      <c r="AH68" s="45">
        <f t="shared" si="30"/>
        <v>-11386.20340321844</v>
      </c>
      <c r="AI68" s="45">
        <f t="shared" si="30"/>
        <v>-10979.775480305665</v>
      </c>
      <c r="AJ68" s="45">
        <f t="shared" si="30"/>
        <v>-10573.347557392892</v>
      </c>
      <c r="AK68" s="45">
        <f t="shared" si="30"/>
        <v>-10166.919634480117</v>
      </c>
      <c r="AL68" s="45">
        <f t="shared" si="30"/>
        <v>-9760.4917115673416</v>
      </c>
      <c r="AM68" s="45">
        <f t="shared" si="30"/>
        <v>-9354.0637886545665</v>
      </c>
      <c r="AN68" s="45">
        <f t="shared" si="30"/>
        <v>-8947.6358657417932</v>
      </c>
      <c r="AO68" s="45">
        <f t="shared" si="30"/>
        <v>-8541.2079428290181</v>
      </c>
      <c r="AP68" s="45">
        <f t="shared" si="30"/>
        <v>-8134.7800199162439</v>
      </c>
      <c r="AQ68" s="45">
        <f t="shared" si="30"/>
        <v>-7728.3520970034688</v>
      </c>
      <c r="AR68" s="45">
        <f t="shared" si="31"/>
        <v>-7321.9241740906946</v>
      </c>
      <c r="AS68" s="45">
        <f t="shared" si="31"/>
        <v>-6915.4962511779204</v>
      </c>
      <c r="AT68" s="45">
        <f t="shared" si="31"/>
        <v>-6509.0683282651453</v>
      </c>
      <c r="AU68" s="45">
        <f t="shared" si="31"/>
        <v>-6102.6404053523711</v>
      </c>
      <c r="AV68" s="45">
        <f t="shared" si="31"/>
        <v>-5696.212482439596</v>
      </c>
      <c r="AW68" s="45">
        <f t="shared" si="31"/>
        <v>-5289.7845595268218</v>
      </c>
      <c r="AX68" s="45">
        <f t="shared" si="31"/>
        <v>-4883.3566366140476</v>
      </c>
      <c r="AY68" s="45">
        <f t="shared" si="31"/>
        <v>-4476.9287137012725</v>
      </c>
      <c r="AZ68" s="45">
        <f t="shared" si="31"/>
        <v>-4070.5007907884983</v>
      </c>
      <c r="BA68" s="45">
        <f t="shared" si="31"/>
        <v>-3664.0728678757237</v>
      </c>
      <c r="BB68" s="45">
        <f t="shared" si="32"/>
        <v>-3257.644944962949</v>
      </c>
      <c r="BC68" s="45">
        <f t="shared" si="32"/>
        <v>-2851.2170220501748</v>
      </c>
      <c r="BD68" s="45">
        <f t="shared" si="32"/>
        <v>-2444.7890991374006</v>
      </c>
      <c r="BE68" s="45">
        <f t="shared" si="32"/>
        <v>-2038.3611762246255</v>
      </c>
      <c r="BF68" s="45">
        <f t="shared" si="32"/>
        <v>-1631.9332533118513</v>
      </c>
      <c r="BG68" s="45">
        <f t="shared" si="32"/>
        <v>-1225.5053303990762</v>
      </c>
      <c r="BH68" s="45">
        <f t="shared" si="32"/>
        <v>-819.07740748630204</v>
      </c>
      <c r="BI68" s="45">
        <f t="shared" si="32"/>
        <v>-412.64948457352784</v>
      </c>
      <c r="BJ68" s="45">
        <f t="shared" si="32"/>
        <v>-6.2215616607527409</v>
      </c>
      <c r="BK68" s="45">
        <f t="shared" si="32"/>
        <v>400.20636125202145</v>
      </c>
      <c r="BL68" s="45">
        <f t="shared" si="33"/>
        <v>806.63428416479655</v>
      </c>
      <c r="BM68" s="45">
        <f t="shared" si="33"/>
        <v>1213.0622070775698</v>
      </c>
      <c r="BN68" s="45">
        <f t="shared" si="33"/>
        <v>1619.4901299903449</v>
      </c>
      <c r="BO68" s="45">
        <f t="shared" si="33"/>
        <v>2025.91805290312</v>
      </c>
      <c r="BP68" s="45">
        <f t="shared" si="33"/>
        <v>2432.3459758158933</v>
      </c>
      <c r="BQ68" s="45">
        <f t="shared" si="33"/>
        <v>2838.7738987286684</v>
      </c>
      <c r="BR68" s="45">
        <f t="shared" si="33"/>
        <v>3245.2018216414435</v>
      </c>
      <c r="BS68" s="45">
        <f t="shared" si="33"/>
        <v>3651.6297445542186</v>
      </c>
      <c r="BT68" s="45">
        <f t="shared" si="33"/>
        <v>4058.0576674669919</v>
      </c>
      <c r="BU68" s="45">
        <f t="shared" si="33"/>
        <v>4464.485590379767</v>
      </c>
      <c r="BV68" s="45">
        <f t="shared" si="34"/>
        <v>4870.9135132925421</v>
      </c>
      <c r="BW68" s="45">
        <f t="shared" si="34"/>
        <v>5277.3414362053154</v>
      </c>
      <c r="BX68" s="45">
        <f t="shared" si="34"/>
        <v>5683.7693591180905</v>
      </c>
      <c r="BY68" s="45">
        <f t="shared" si="34"/>
        <v>6090.1972820308656</v>
      </c>
      <c r="BZ68" s="45">
        <f t="shared" si="34"/>
        <v>6496.6252049436389</v>
      </c>
      <c r="CA68" s="45">
        <f t="shared" si="34"/>
        <v>6903.053127856414</v>
      </c>
      <c r="CB68" s="45">
        <f t="shared" si="34"/>
        <v>7309.4810507691891</v>
      </c>
      <c r="CC68" s="45">
        <f t="shared" si="34"/>
        <v>7715.9089736819624</v>
      </c>
      <c r="CD68" s="45">
        <f t="shared" si="34"/>
        <v>8122.3368965947375</v>
      </c>
      <c r="CE68" s="45">
        <f t="shared" si="34"/>
        <v>8528.7648195075126</v>
      </c>
      <c r="CF68" s="45">
        <f t="shared" si="34"/>
        <v>8935.1927424202877</v>
      </c>
      <c r="CG68" s="45">
        <f t="shared" si="34"/>
        <v>-13525.703414650357</v>
      </c>
      <c r="CH68" s="45">
        <f t="shared" si="34"/>
        <v>-12439.428066811945</v>
      </c>
    </row>
    <row r="69" spans="1:86">
      <c r="A69" s="58">
        <f>'Q5-Q7 VaR'!G43</f>
        <v>45621</v>
      </c>
      <c r="B69" s="45">
        <f>'Q5-Q7 VaR'!L43</f>
        <v>29333.213214552019</v>
      </c>
      <c r="C69" s="45">
        <f>1000000*'Q5-Q7 VaR'!K43/100</f>
        <v>9356.1542492820772</v>
      </c>
      <c r="D69" s="45">
        <f t="shared" si="27"/>
        <v>-64228.329278268749</v>
      </c>
      <c r="E69" s="45">
        <f t="shared" si="27"/>
        <v>-61889.290715948242</v>
      </c>
      <c r="F69" s="45">
        <f t="shared" si="27"/>
        <v>-59550.25215362772</v>
      </c>
      <c r="G69" s="45">
        <f t="shared" si="27"/>
        <v>-57211.213591307198</v>
      </c>
      <c r="H69" s="45">
        <f t="shared" si="27"/>
        <v>-54872.175028986676</v>
      </c>
      <c r="I69" s="45">
        <f t="shared" si="27"/>
        <v>-52533.136466666154</v>
      </c>
      <c r="J69" s="45">
        <f t="shared" si="27"/>
        <v>-50194.097904345646</v>
      </c>
      <c r="K69" s="45">
        <f t="shared" si="27"/>
        <v>-47855.059342025124</v>
      </c>
      <c r="L69" s="45">
        <f t="shared" si="27"/>
        <v>-45516.020779704602</v>
      </c>
      <c r="M69" s="45">
        <f t="shared" si="27"/>
        <v>-43176.98221738408</v>
      </c>
      <c r="N69" s="45">
        <f t="shared" si="28"/>
        <v>-40837.943655063558</v>
      </c>
      <c r="O69" s="45">
        <f t="shared" si="28"/>
        <v>-38498.905092743051</v>
      </c>
      <c r="P69" s="45">
        <f t="shared" si="28"/>
        <v>-36159.866530422529</v>
      </c>
      <c r="Q69" s="45">
        <f t="shared" si="28"/>
        <v>-33820.827968102007</v>
      </c>
      <c r="R69" s="45">
        <f t="shared" si="28"/>
        <v>-31481.789405781481</v>
      </c>
      <c r="S69" s="45">
        <f t="shared" si="28"/>
        <v>-29142.750843460966</v>
      </c>
      <c r="T69" s="45">
        <f t="shared" si="28"/>
        <v>-26803.712281140444</v>
      </c>
      <c r="U69" s="45">
        <f t="shared" si="28"/>
        <v>-24464.673718819922</v>
      </c>
      <c r="V69" s="45">
        <f t="shared" si="28"/>
        <v>-22125.635156499407</v>
      </c>
      <c r="W69" s="45">
        <f t="shared" si="28"/>
        <v>-19786.596594178885</v>
      </c>
      <c r="X69" s="45">
        <f t="shared" si="29"/>
        <v>-17447.558031858363</v>
      </c>
      <c r="Y69" s="45">
        <f t="shared" si="29"/>
        <v>-15108.519469537849</v>
      </c>
      <c r="Z69" s="45">
        <f t="shared" si="29"/>
        <v>-12769.480907217327</v>
      </c>
      <c r="AA69" s="45">
        <f t="shared" si="29"/>
        <v>-10430.442344896812</v>
      </c>
      <c r="AB69" s="45">
        <f t="shared" si="29"/>
        <v>-8091.4037825762898</v>
      </c>
      <c r="AC69" s="45">
        <f t="shared" si="29"/>
        <v>-5752.3652202557678</v>
      </c>
      <c r="AD69" s="45">
        <f t="shared" si="29"/>
        <v>-3413.326657935253</v>
      </c>
      <c r="AE69" s="45">
        <f t="shared" si="29"/>
        <v>-1074.288095614731</v>
      </c>
      <c r="AF69" s="45">
        <f t="shared" si="29"/>
        <v>1264.7504667057874</v>
      </c>
      <c r="AG69" s="45">
        <f t="shared" si="29"/>
        <v>3603.7890290263058</v>
      </c>
      <c r="AH69" s="45">
        <f t="shared" si="30"/>
        <v>5942.8275913468278</v>
      </c>
      <c r="AI69" s="45">
        <f t="shared" si="30"/>
        <v>8281.8661536673462</v>
      </c>
      <c r="AJ69" s="45">
        <f t="shared" si="30"/>
        <v>10620.904715987865</v>
      </c>
      <c r="AK69" s="45">
        <f t="shared" si="30"/>
        <v>12959.943278308383</v>
      </c>
      <c r="AL69" s="45">
        <f t="shared" si="30"/>
        <v>15298.981840628903</v>
      </c>
      <c r="AM69" s="45">
        <f t="shared" si="30"/>
        <v>17638.020402949423</v>
      </c>
      <c r="AN69" s="45">
        <f t="shared" si="30"/>
        <v>19977.058965269942</v>
      </c>
      <c r="AO69" s="45">
        <f t="shared" si="30"/>
        <v>22316.09752759046</v>
      </c>
      <c r="AP69" s="45">
        <f t="shared" si="30"/>
        <v>24655.136089910979</v>
      </c>
      <c r="AQ69" s="45">
        <f t="shared" si="30"/>
        <v>26994.174652231501</v>
      </c>
      <c r="AR69" s="45">
        <f t="shared" si="31"/>
        <v>29333.213214552019</v>
      </c>
      <c r="AS69" s="45">
        <f t="shared" si="31"/>
        <v>31672.251776872537</v>
      </c>
      <c r="AT69" s="45">
        <f t="shared" si="31"/>
        <v>34011.290339193059</v>
      </c>
      <c r="AU69" s="45">
        <f t="shared" si="31"/>
        <v>36350.328901513574</v>
      </c>
      <c r="AV69" s="45">
        <f t="shared" si="31"/>
        <v>38689.367463834096</v>
      </c>
      <c r="AW69" s="45">
        <f t="shared" si="31"/>
        <v>41028.406026154611</v>
      </c>
      <c r="AX69" s="45">
        <f t="shared" si="31"/>
        <v>43367.444588475133</v>
      </c>
      <c r="AY69" s="45">
        <f t="shared" si="31"/>
        <v>45706.483150795655</v>
      </c>
      <c r="AZ69" s="45">
        <f t="shared" si="31"/>
        <v>48045.521713116177</v>
      </c>
      <c r="BA69" s="45">
        <f t="shared" si="31"/>
        <v>50384.560275436692</v>
      </c>
      <c r="BB69" s="45">
        <f t="shared" si="32"/>
        <v>52723.598837757207</v>
      </c>
      <c r="BC69" s="45">
        <f t="shared" si="32"/>
        <v>55062.637400077729</v>
      </c>
      <c r="BD69" s="45">
        <f t="shared" si="32"/>
        <v>57401.675962398251</v>
      </c>
      <c r="BE69" s="45">
        <f t="shared" si="32"/>
        <v>59740.714524718773</v>
      </c>
      <c r="BF69" s="45">
        <f t="shared" si="32"/>
        <v>62079.753087039295</v>
      </c>
      <c r="BG69" s="45">
        <f t="shared" si="32"/>
        <v>64418.791649359802</v>
      </c>
      <c r="BH69" s="45">
        <f t="shared" si="32"/>
        <v>66757.830211680324</v>
      </c>
      <c r="BI69" s="45">
        <f t="shared" si="32"/>
        <v>69096.868774000846</v>
      </c>
      <c r="BJ69" s="45">
        <f t="shared" si="32"/>
        <v>71435.907336321368</v>
      </c>
      <c r="BK69" s="45">
        <f t="shared" si="32"/>
        <v>73774.94589864189</v>
      </c>
      <c r="BL69" s="45">
        <f t="shared" si="33"/>
        <v>76113.984460962398</v>
      </c>
      <c r="BM69" s="45">
        <f t="shared" si="33"/>
        <v>78453.02302328292</v>
      </c>
      <c r="BN69" s="45">
        <f t="shared" si="33"/>
        <v>80792.061585603442</v>
      </c>
      <c r="BO69" s="45">
        <f t="shared" si="33"/>
        <v>83131.100147923964</v>
      </c>
      <c r="BP69" s="45">
        <f t="shared" si="33"/>
        <v>85470.138710244486</v>
      </c>
      <c r="BQ69" s="45">
        <f t="shared" si="33"/>
        <v>87809.177272565008</v>
      </c>
      <c r="BR69" s="45">
        <f t="shared" si="33"/>
        <v>90148.215834885516</v>
      </c>
      <c r="BS69" s="45">
        <f t="shared" si="33"/>
        <v>92487.254397206038</v>
      </c>
      <c r="BT69" s="45">
        <f t="shared" si="33"/>
        <v>94826.29295952656</v>
      </c>
      <c r="BU69" s="45">
        <f t="shared" si="33"/>
        <v>97165.331521847082</v>
      </c>
      <c r="BV69" s="45">
        <f t="shared" si="34"/>
        <v>99504.370084167589</v>
      </c>
      <c r="BW69" s="45">
        <f t="shared" si="34"/>
        <v>101843.40864648811</v>
      </c>
      <c r="BX69" s="45">
        <f t="shared" si="34"/>
        <v>104182.44720880863</v>
      </c>
      <c r="BY69" s="45">
        <f t="shared" si="34"/>
        <v>106521.48577112916</v>
      </c>
      <c r="BZ69" s="45">
        <f t="shared" si="34"/>
        <v>108860.52433344968</v>
      </c>
      <c r="CA69" s="45">
        <f t="shared" si="34"/>
        <v>111199.56289577018</v>
      </c>
      <c r="CB69" s="45">
        <f t="shared" si="34"/>
        <v>113538.60145809071</v>
      </c>
      <c r="CC69" s="45">
        <f t="shared" si="34"/>
        <v>115877.64002041123</v>
      </c>
      <c r="CD69" s="45">
        <f t="shared" si="34"/>
        <v>118216.67858273175</v>
      </c>
      <c r="CE69" s="45">
        <f t="shared" si="34"/>
        <v>120555.71714505227</v>
      </c>
      <c r="CF69" s="45">
        <f t="shared" si="34"/>
        <v>122894.75570737278</v>
      </c>
      <c r="CG69" s="45">
        <f t="shared" si="34"/>
        <v>-6370.2364200017728</v>
      </c>
      <c r="CH69" s="45">
        <f t="shared" si="34"/>
        <v>-118.59920550485913</v>
      </c>
    </row>
    <row r="70" spans="1:86">
      <c r="A70" s="58">
        <f>'Q5-Q7 VaR'!G44</f>
        <v>45622</v>
      </c>
      <c r="B70" s="45">
        <f>'Q5-Q7 VaR'!L44</f>
        <v>4226.2574864345361</v>
      </c>
      <c r="C70" s="45">
        <f>1000000*'Q5-Q7 VaR'!K44/100</f>
        <v>-2358.703197829122</v>
      </c>
      <c r="D70" s="45">
        <f t="shared" si="27"/>
        <v>27813.289464725756</v>
      </c>
      <c r="E70" s="45">
        <f t="shared" si="27"/>
        <v>27223.613665268476</v>
      </c>
      <c r="F70" s="45">
        <f t="shared" si="27"/>
        <v>26633.937865811196</v>
      </c>
      <c r="G70" s="45">
        <f t="shared" si="27"/>
        <v>26044.262066353916</v>
      </c>
      <c r="H70" s="45">
        <f t="shared" si="27"/>
        <v>25454.586266896637</v>
      </c>
      <c r="I70" s="45">
        <f t="shared" si="27"/>
        <v>24864.910467439353</v>
      </c>
      <c r="J70" s="45">
        <f t="shared" si="27"/>
        <v>24275.234667982073</v>
      </c>
      <c r="K70" s="45">
        <f t="shared" si="27"/>
        <v>23685.558868524793</v>
      </c>
      <c r="L70" s="45">
        <f t="shared" si="27"/>
        <v>23095.883069067513</v>
      </c>
      <c r="M70" s="45">
        <f t="shared" si="27"/>
        <v>22506.207269610233</v>
      </c>
      <c r="N70" s="45">
        <f t="shared" si="28"/>
        <v>21916.531470152953</v>
      </c>
      <c r="O70" s="45">
        <f t="shared" si="28"/>
        <v>21326.855670695673</v>
      </c>
      <c r="P70" s="45">
        <f t="shared" si="28"/>
        <v>20737.17987123839</v>
      </c>
      <c r="Q70" s="45">
        <f t="shared" si="28"/>
        <v>20147.50407178111</v>
      </c>
      <c r="R70" s="45">
        <f t="shared" si="28"/>
        <v>19557.82827232383</v>
      </c>
      <c r="S70" s="45">
        <f t="shared" si="28"/>
        <v>18968.15247286655</v>
      </c>
      <c r="T70" s="45">
        <f t="shared" si="28"/>
        <v>18378.47667340927</v>
      </c>
      <c r="U70" s="45">
        <f t="shared" si="28"/>
        <v>17788.800873951986</v>
      </c>
      <c r="V70" s="45">
        <f t="shared" si="28"/>
        <v>17199.125074494706</v>
      </c>
      <c r="W70" s="45">
        <f t="shared" si="28"/>
        <v>16609.449275037427</v>
      </c>
      <c r="X70" s="45">
        <f t="shared" si="29"/>
        <v>16019.773475580147</v>
      </c>
      <c r="Y70" s="45">
        <f t="shared" si="29"/>
        <v>15430.097676122867</v>
      </c>
      <c r="Z70" s="45">
        <f t="shared" si="29"/>
        <v>14840.421876665587</v>
      </c>
      <c r="AA70" s="45">
        <f t="shared" si="29"/>
        <v>14250.746077208303</v>
      </c>
      <c r="AB70" s="45">
        <f t="shared" si="29"/>
        <v>13661.070277751023</v>
      </c>
      <c r="AC70" s="45">
        <f t="shared" si="29"/>
        <v>13071.394478293743</v>
      </c>
      <c r="AD70" s="45">
        <f t="shared" si="29"/>
        <v>12481.718678836463</v>
      </c>
      <c r="AE70" s="45">
        <f t="shared" si="29"/>
        <v>11892.042879379183</v>
      </c>
      <c r="AF70" s="45">
        <f t="shared" si="29"/>
        <v>11302.367079921903</v>
      </c>
      <c r="AG70" s="45">
        <f t="shared" si="29"/>
        <v>10712.691280464622</v>
      </c>
      <c r="AH70" s="45">
        <f t="shared" si="30"/>
        <v>10123.01548100734</v>
      </c>
      <c r="AI70" s="45">
        <f t="shared" si="30"/>
        <v>9533.33968155006</v>
      </c>
      <c r="AJ70" s="45">
        <f t="shared" si="30"/>
        <v>8943.6638820927801</v>
      </c>
      <c r="AK70" s="45">
        <f t="shared" si="30"/>
        <v>8353.9880826355002</v>
      </c>
      <c r="AL70" s="45">
        <f t="shared" si="30"/>
        <v>7764.3122831782193</v>
      </c>
      <c r="AM70" s="45">
        <f t="shared" si="30"/>
        <v>7174.6364837209385</v>
      </c>
      <c r="AN70" s="45">
        <f t="shared" si="30"/>
        <v>6584.9606842636585</v>
      </c>
      <c r="AO70" s="45">
        <f t="shared" si="30"/>
        <v>5995.2848848063777</v>
      </c>
      <c r="AP70" s="45">
        <f t="shared" si="30"/>
        <v>5405.6090853490969</v>
      </c>
      <c r="AQ70" s="45">
        <f t="shared" si="30"/>
        <v>4815.9332858918169</v>
      </c>
      <c r="AR70" s="45">
        <f t="shared" si="31"/>
        <v>4226.2574864345361</v>
      </c>
      <c r="AS70" s="45">
        <f t="shared" si="31"/>
        <v>3636.5816869772557</v>
      </c>
      <c r="AT70" s="45">
        <f t="shared" si="31"/>
        <v>3046.9058875199753</v>
      </c>
      <c r="AU70" s="45">
        <f t="shared" si="31"/>
        <v>2457.2300880626944</v>
      </c>
      <c r="AV70" s="45">
        <f t="shared" si="31"/>
        <v>1867.5542886054141</v>
      </c>
      <c r="AW70" s="45">
        <f t="shared" si="31"/>
        <v>1277.8784891481337</v>
      </c>
      <c r="AX70" s="45">
        <f t="shared" si="31"/>
        <v>688.20268969085282</v>
      </c>
      <c r="AY70" s="45">
        <f t="shared" si="31"/>
        <v>98.526890233572885</v>
      </c>
      <c r="AZ70" s="45">
        <f t="shared" si="31"/>
        <v>-491.14890922370796</v>
      </c>
      <c r="BA70" s="45">
        <f t="shared" si="31"/>
        <v>-1080.8247086809888</v>
      </c>
      <c r="BB70" s="45">
        <f t="shared" si="32"/>
        <v>-1670.5005081382687</v>
      </c>
      <c r="BC70" s="45">
        <f t="shared" si="32"/>
        <v>-2260.1763075955496</v>
      </c>
      <c r="BD70" s="45">
        <f t="shared" si="32"/>
        <v>-2849.8521070528304</v>
      </c>
      <c r="BE70" s="45">
        <f t="shared" si="32"/>
        <v>-3439.5279065101104</v>
      </c>
      <c r="BF70" s="45">
        <f t="shared" si="32"/>
        <v>-4029.2037059673903</v>
      </c>
      <c r="BG70" s="45">
        <f t="shared" si="32"/>
        <v>-4618.8795054246721</v>
      </c>
      <c r="BH70" s="45">
        <f t="shared" si="32"/>
        <v>-5208.555304881952</v>
      </c>
      <c r="BI70" s="45">
        <f t="shared" si="32"/>
        <v>-5798.2311043392319</v>
      </c>
      <c r="BJ70" s="45">
        <f t="shared" si="32"/>
        <v>-6387.9069037965137</v>
      </c>
      <c r="BK70" s="45">
        <f t="shared" si="32"/>
        <v>-6977.5827032537936</v>
      </c>
      <c r="BL70" s="45">
        <f t="shared" si="33"/>
        <v>-7567.2585027110736</v>
      </c>
      <c r="BM70" s="45">
        <f t="shared" si="33"/>
        <v>-8156.9343021683553</v>
      </c>
      <c r="BN70" s="45">
        <f t="shared" si="33"/>
        <v>-8746.6101016256362</v>
      </c>
      <c r="BO70" s="45">
        <f t="shared" si="33"/>
        <v>-9336.2859010829161</v>
      </c>
      <c r="BP70" s="45">
        <f t="shared" si="33"/>
        <v>-9925.961700540196</v>
      </c>
      <c r="BQ70" s="45">
        <f t="shared" si="33"/>
        <v>-10515.637499997476</v>
      </c>
      <c r="BR70" s="45">
        <f t="shared" si="33"/>
        <v>-11105.313299454756</v>
      </c>
      <c r="BS70" s="45">
        <f t="shared" si="33"/>
        <v>-11694.989098912036</v>
      </c>
      <c r="BT70" s="45">
        <f t="shared" si="33"/>
        <v>-12284.664898369316</v>
      </c>
      <c r="BU70" s="45">
        <f t="shared" si="33"/>
        <v>-12874.340697826599</v>
      </c>
      <c r="BV70" s="45">
        <f t="shared" si="34"/>
        <v>-13464.016497283879</v>
      </c>
      <c r="BW70" s="45">
        <f t="shared" si="34"/>
        <v>-14053.692296741159</v>
      </c>
      <c r="BX70" s="45">
        <f t="shared" si="34"/>
        <v>-14643.368096198439</v>
      </c>
      <c r="BY70" s="45">
        <f t="shared" si="34"/>
        <v>-15233.043895655719</v>
      </c>
      <c r="BZ70" s="45">
        <f t="shared" si="34"/>
        <v>-15822.719695112999</v>
      </c>
      <c r="CA70" s="45">
        <f t="shared" si="34"/>
        <v>-16412.395494570279</v>
      </c>
      <c r="CB70" s="45">
        <f t="shared" si="34"/>
        <v>-17002.071294027563</v>
      </c>
      <c r="CC70" s="45">
        <f t="shared" si="34"/>
        <v>-17591.747093484842</v>
      </c>
      <c r="CD70" s="45">
        <f t="shared" si="34"/>
        <v>-18181.422892942122</v>
      </c>
      <c r="CE70" s="45">
        <f t="shared" si="34"/>
        <v>-18771.098692399402</v>
      </c>
      <c r="CF70" s="45">
        <f t="shared" si="34"/>
        <v>-19360.774491856682</v>
      </c>
      <c r="CG70" s="45">
        <f t="shared" si="34"/>
        <v>13227.160911366311</v>
      </c>
      <c r="CH70" s="45">
        <f t="shared" si="34"/>
        <v>11651.112003169561</v>
      </c>
    </row>
    <row r="71" spans="1:86">
      <c r="A71" s="58">
        <f>'Q5-Q7 VaR'!G45</f>
        <v>45623</v>
      </c>
      <c r="B71" s="45">
        <f>'Q5-Q7 VaR'!L45</f>
        <v>7890.2394193978816</v>
      </c>
      <c r="C71" s="45">
        <f>1000000*'Q5-Q7 VaR'!K45/100</f>
        <v>3180.6462765761412</v>
      </c>
      <c r="D71" s="45">
        <f t="shared" ref="D71:M80" si="35">$B71+D$26*$C71</f>
        <v>-23916.223346363528</v>
      </c>
      <c r="E71" s="45">
        <f t="shared" si="35"/>
        <v>-23121.061777219496</v>
      </c>
      <c r="F71" s="45">
        <f t="shared" si="35"/>
        <v>-22325.900208075458</v>
      </c>
      <c r="G71" s="45">
        <f t="shared" si="35"/>
        <v>-21530.738638931427</v>
      </c>
      <c r="H71" s="45">
        <f t="shared" si="35"/>
        <v>-20735.577069787389</v>
      </c>
      <c r="I71" s="45">
        <f t="shared" si="35"/>
        <v>-19940.41550064335</v>
      </c>
      <c r="J71" s="45">
        <f t="shared" si="35"/>
        <v>-19145.253931499319</v>
      </c>
      <c r="K71" s="45">
        <f t="shared" si="35"/>
        <v>-18350.092362355281</v>
      </c>
      <c r="L71" s="45">
        <f t="shared" si="35"/>
        <v>-17554.93079321125</v>
      </c>
      <c r="M71" s="45">
        <f t="shared" si="35"/>
        <v>-16759.769224067211</v>
      </c>
      <c r="N71" s="45">
        <f t="shared" ref="N71:W80" si="36">$B71+N$26*$C71</f>
        <v>-15964.607654923178</v>
      </c>
      <c r="O71" s="45">
        <f t="shared" si="36"/>
        <v>-15169.446085779144</v>
      </c>
      <c r="P71" s="45">
        <f t="shared" si="36"/>
        <v>-14374.284516635105</v>
      </c>
      <c r="Q71" s="45">
        <f t="shared" si="36"/>
        <v>-13579.122947491071</v>
      </c>
      <c r="R71" s="45">
        <f t="shared" si="36"/>
        <v>-12783.961378347036</v>
      </c>
      <c r="S71" s="45">
        <f t="shared" si="36"/>
        <v>-11988.799809203001</v>
      </c>
      <c r="T71" s="45">
        <f t="shared" si="36"/>
        <v>-11193.638240058966</v>
      </c>
      <c r="U71" s="45">
        <f t="shared" si="36"/>
        <v>-10398.476670914932</v>
      </c>
      <c r="V71" s="45">
        <f t="shared" si="36"/>
        <v>-9603.3151017708933</v>
      </c>
      <c r="W71" s="45">
        <f t="shared" si="36"/>
        <v>-8808.1535326268586</v>
      </c>
      <c r="X71" s="45">
        <f t="shared" ref="X71:AG80" si="37">$B71+X$26*$C71</f>
        <v>-8012.9919634828238</v>
      </c>
      <c r="Y71" s="45">
        <f t="shared" si="37"/>
        <v>-7217.8303943387891</v>
      </c>
      <c r="Z71" s="45">
        <f t="shared" si="37"/>
        <v>-6422.6688251947544</v>
      </c>
      <c r="AA71" s="45">
        <f t="shared" si="37"/>
        <v>-5627.5072560507178</v>
      </c>
      <c r="AB71" s="45">
        <f t="shared" si="37"/>
        <v>-4832.3456869066831</v>
      </c>
      <c r="AC71" s="45">
        <f t="shared" si="37"/>
        <v>-4037.1841177626484</v>
      </c>
      <c r="AD71" s="45">
        <f t="shared" si="37"/>
        <v>-3242.0225486186118</v>
      </c>
      <c r="AE71" s="45">
        <f t="shared" si="37"/>
        <v>-2446.8609794745771</v>
      </c>
      <c r="AF71" s="45">
        <f t="shared" si="37"/>
        <v>-1651.6994103305424</v>
      </c>
      <c r="AG71" s="45">
        <f t="shared" si="37"/>
        <v>-856.53784118650583</v>
      </c>
      <c r="AH71" s="45">
        <f t="shared" ref="AH71:AQ80" si="38">$B71+AH$26*$C71</f>
        <v>-61.376272042471101</v>
      </c>
      <c r="AI71" s="45">
        <f t="shared" si="38"/>
        <v>733.78529710156363</v>
      </c>
      <c r="AJ71" s="45">
        <f t="shared" si="38"/>
        <v>1528.9468662455993</v>
      </c>
      <c r="AK71" s="45">
        <f t="shared" si="38"/>
        <v>2324.1084353896349</v>
      </c>
      <c r="AL71" s="45">
        <f t="shared" si="38"/>
        <v>3119.2700045336696</v>
      </c>
      <c r="AM71" s="45">
        <f t="shared" si="38"/>
        <v>3914.4315736777053</v>
      </c>
      <c r="AN71" s="45">
        <f t="shared" si="38"/>
        <v>4709.5931428217409</v>
      </c>
      <c r="AO71" s="45">
        <f t="shared" si="38"/>
        <v>5504.7547119657756</v>
      </c>
      <c r="AP71" s="45">
        <f t="shared" si="38"/>
        <v>6299.9162811098113</v>
      </c>
      <c r="AQ71" s="45">
        <f t="shared" si="38"/>
        <v>7095.077850253846</v>
      </c>
      <c r="AR71" s="45">
        <f t="shared" ref="AR71:BA80" si="39">$B71+AR$26*$C71</f>
        <v>7890.2394193978816</v>
      </c>
      <c r="AS71" s="45">
        <f t="shared" si="39"/>
        <v>8685.4009885419164</v>
      </c>
      <c r="AT71" s="45">
        <f t="shared" si="39"/>
        <v>9480.5625576859529</v>
      </c>
      <c r="AU71" s="45">
        <f t="shared" si="39"/>
        <v>10275.724126829988</v>
      </c>
      <c r="AV71" s="45">
        <f t="shared" si="39"/>
        <v>11070.885695974022</v>
      </c>
      <c r="AW71" s="45">
        <f t="shared" si="39"/>
        <v>11866.047265118057</v>
      </c>
      <c r="AX71" s="45">
        <f t="shared" si="39"/>
        <v>12661.208834262094</v>
      </c>
      <c r="AY71" s="45">
        <f t="shared" si="39"/>
        <v>13456.370403406128</v>
      </c>
      <c r="AZ71" s="45">
        <f t="shared" si="39"/>
        <v>14251.531972550165</v>
      </c>
      <c r="BA71" s="45">
        <f t="shared" si="39"/>
        <v>15046.6935416942</v>
      </c>
      <c r="BB71" s="45">
        <f t="shared" ref="BB71:BK80" si="40">$B71+BB$26*$C71</f>
        <v>15841.855110838234</v>
      </c>
      <c r="BC71" s="45">
        <f t="shared" si="40"/>
        <v>16637.016679982269</v>
      </c>
      <c r="BD71" s="45">
        <f t="shared" si="40"/>
        <v>17432.178249126307</v>
      </c>
      <c r="BE71" s="45">
        <f t="shared" si="40"/>
        <v>18227.339818270339</v>
      </c>
      <c r="BF71" s="45">
        <f t="shared" si="40"/>
        <v>19022.501387414377</v>
      </c>
      <c r="BG71" s="45">
        <f t="shared" si="40"/>
        <v>19817.662956558412</v>
      </c>
      <c r="BH71" s="45">
        <f t="shared" si="40"/>
        <v>20612.824525702446</v>
      </c>
      <c r="BI71" s="45">
        <f t="shared" si="40"/>
        <v>21407.986094846481</v>
      </c>
      <c r="BJ71" s="45">
        <f t="shared" si="40"/>
        <v>22203.147663990516</v>
      </c>
      <c r="BK71" s="45">
        <f t="shared" si="40"/>
        <v>22998.309233134554</v>
      </c>
      <c r="BL71" s="45">
        <f t="shared" ref="BL71:BU80" si="41">$B71+BL$26*$C71</f>
        <v>23793.470802278585</v>
      </c>
      <c r="BM71" s="45">
        <f t="shared" si="41"/>
        <v>24588.632371422624</v>
      </c>
      <c r="BN71" s="45">
        <f t="shared" si="41"/>
        <v>25383.793940566655</v>
      </c>
      <c r="BO71" s="45">
        <f t="shared" si="41"/>
        <v>26178.955509710693</v>
      </c>
      <c r="BP71" s="45">
        <f t="shared" si="41"/>
        <v>26974.117078854732</v>
      </c>
      <c r="BQ71" s="45">
        <f t="shared" si="41"/>
        <v>27769.278647998763</v>
      </c>
      <c r="BR71" s="45">
        <f t="shared" si="41"/>
        <v>28564.440217142801</v>
      </c>
      <c r="BS71" s="45">
        <f t="shared" si="41"/>
        <v>29359.601786286832</v>
      </c>
      <c r="BT71" s="45">
        <f t="shared" si="41"/>
        <v>30154.76335543087</v>
      </c>
      <c r="BU71" s="45">
        <f t="shared" si="41"/>
        <v>30949.924924574909</v>
      </c>
      <c r="BV71" s="45">
        <f t="shared" ref="BV71:CH80" si="42">$B71+BV$26*$C71</f>
        <v>31745.08649371894</v>
      </c>
      <c r="BW71" s="45">
        <f t="shared" si="42"/>
        <v>32540.248062862978</v>
      </c>
      <c r="BX71" s="45">
        <f t="shared" si="42"/>
        <v>33335.409632007009</v>
      </c>
      <c r="BY71" s="45">
        <f t="shared" si="42"/>
        <v>34130.571201151048</v>
      </c>
      <c r="BZ71" s="45">
        <f t="shared" si="42"/>
        <v>34925.732770295079</v>
      </c>
      <c r="CA71" s="45">
        <f t="shared" si="42"/>
        <v>35720.894339439117</v>
      </c>
      <c r="CB71" s="45">
        <f t="shared" si="42"/>
        <v>36516.055908583156</v>
      </c>
      <c r="CC71" s="45">
        <f t="shared" si="42"/>
        <v>37311.217477727187</v>
      </c>
      <c r="CD71" s="45">
        <f t="shared" si="42"/>
        <v>38106.379046871225</v>
      </c>
      <c r="CE71" s="45">
        <f t="shared" si="42"/>
        <v>38901.540616015256</v>
      </c>
      <c r="CF71" s="45">
        <f t="shared" si="42"/>
        <v>39696.702185159294</v>
      </c>
      <c r="CG71" s="45">
        <f t="shared" si="42"/>
        <v>-4247.2308611697008</v>
      </c>
      <c r="CH71" s="45">
        <f t="shared" si="42"/>
        <v>-2121.972330901217</v>
      </c>
    </row>
    <row r="72" spans="1:86">
      <c r="A72" s="58">
        <f>'Q5-Q7 VaR'!G46</f>
        <v>45624</v>
      </c>
      <c r="B72" s="45">
        <f>'Q5-Q7 VaR'!L46</f>
        <v>0</v>
      </c>
      <c r="C72" s="45">
        <f>1000000*'Q5-Q7 VaR'!K46/100</f>
        <v>0</v>
      </c>
      <c r="D72" s="45">
        <f t="shared" si="35"/>
        <v>0</v>
      </c>
      <c r="E72" s="45">
        <f t="shared" si="35"/>
        <v>0</v>
      </c>
      <c r="F72" s="45">
        <f t="shared" si="35"/>
        <v>0</v>
      </c>
      <c r="G72" s="45">
        <f t="shared" si="35"/>
        <v>0</v>
      </c>
      <c r="H72" s="45">
        <f t="shared" si="35"/>
        <v>0</v>
      </c>
      <c r="I72" s="45">
        <f t="shared" si="35"/>
        <v>0</v>
      </c>
      <c r="J72" s="45">
        <f t="shared" si="35"/>
        <v>0</v>
      </c>
      <c r="K72" s="45">
        <f t="shared" si="35"/>
        <v>0</v>
      </c>
      <c r="L72" s="45">
        <f t="shared" si="35"/>
        <v>0</v>
      </c>
      <c r="M72" s="45">
        <f t="shared" si="35"/>
        <v>0</v>
      </c>
      <c r="N72" s="45">
        <f t="shared" si="36"/>
        <v>0</v>
      </c>
      <c r="O72" s="45">
        <f t="shared" si="36"/>
        <v>0</v>
      </c>
      <c r="P72" s="45">
        <f t="shared" si="36"/>
        <v>0</v>
      </c>
      <c r="Q72" s="45">
        <f t="shared" si="36"/>
        <v>0</v>
      </c>
      <c r="R72" s="45">
        <f t="shared" si="36"/>
        <v>0</v>
      </c>
      <c r="S72" s="45">
        <f t="shared" si="36"/>
        <v>0</v>
      </c>
      <c r="T72" s="45">
        <f t="shared" si="36"/>
        <v>0</v>
      </c>
      <c r="U72" s="45">
        <f t="shared" si="36"/>
        <v>0</v>
      </c>
      <c r="V72" s="45">
        <f t="shared" si="36"/>
        <v>0</v>
      </c>
      <c r="W72" s="45">
        <f t="shared" si="36"/>
        <v>0</v>
      </c>
      <c r="X72" s="45">
        <f t="shared" si="37"/>
        <v>0</v>
      </c>
      <c r="Y72" s="45">
        <f t="shared" si="37"/>
        <v>0</v>
      </c>
      <c r="Z72" s="45">
        <f t="shared" si="37"/>
        <v>0</v>
      </c>
      <c r="AA72" s="45">
        <f t="shared" si="37"/>
        <v>0</v>
      </c>
      <c r="AB72" s="45">
        <f t="shared" si="37"/>
        <v>0</v>
      </c>
      <c r="AC72" s="45">
        <f t="shared" si="37"/>
        <v>0</v>
      </c>
      <c r="AD72" s="45">
        <f t="shared" si="37"/>
        <v>0</v>
      </c>
      <c r="AE72" s="45">
        <f t="shared" si="37"/>
        <v>0</v>
      </c>
      <c r="AF72" s="45">
        <f t="shared" si="37"/>
        <v>0</v>
      </c>
      <c r="AG72" s="45">
        <f t="shared" si="37"/>
        <v>0</v>
      </c>
      <c r="AH72" s="45">
        <f t="shared" si="38"/>
        <v>0</v>
      </c>
      <c r="AI72" s="45">
        <f t="shared" si="38"/>
        <v>0</v>
      </c>
      <c r="AJ72" s="45">
        <f t="shared" si="38"/>
        <v>0</v>
      </c>
      <c r="AK72" s="45">
        <f t="shared" si="38"/>
        <v>0</v>
      </c>
      <c r="AL72" s="45">
        <f t="shared" si="38"/>
        <v>0</v>
      </c>
      <c r="AM72" s="45">
        <f t="shared" si="38"/>
        <v>0</v>
      </c>
      <c r="AN72" s="45">
        <f t="shared" si="38"/>
        <v>0</v>
      </c>
      <c r="AO72" s="45">
        <f t="shared" si="38"/>
        <v>0</v>
      </c>
      <c r="AP72" s="45">
        <f t="shared" si="38"/>
        <v>0</v>
      </c>
      <c r="AQ72" s="45">
        <f t="shared" si="38"/>
        <v>0</v>
      </c>
      <c r="AR72" s="45">
        <f t="shared" si="39"/>
        <v>0</v>
      </c>
      <c r="AS72" s="45">
        <f t="shared" si="39"/>
        <v>0</v>
      </c>
      <c r="AT72" s="45">
        <f t="shared" si="39"/>
        <v>0</v>
      </c>
      <c r="AU72" s="45">
        <f t="shared" si="39"/>
        <v>0</v>
      </c>
      <c r="AV72" s="45">
        <f t="shared" si="39"/>
        <v>0</v>
      </c>
      <c r="AW72" s="45">
        <f t="shared" si="39"/>
        <v>0</v>
      </c>
      <c r="AX72" s="45">
        <f t="shared" si="39"/>
        <v>0</v>
      </c>
      <c r="AY72" s="45">
        <f t="shared" si="39"/>
        <v>0</v>
      </c>
      <c r="AZ72" s="45">
        <f t="shared" si="39"/>
        <v>0</v>
      </c>
      <c r="BA72" s="45">
        <f t="shared" si="39"/>
        <v>0</v>
      </c>
      <c r="BB72" s="45">
        <f t="shared" si="40"/>
        <v>0</v>
      </c>
      <c r="BC72" s="45">
        <f t="shared" si="40"/>
        <v>0</v>
      </c>
      <c r="BD72" s="45">
        <f t="shared" si="40"/>
        <v>0</v>
      </c>
      <c r="BE72" s="45">
        <f t="shared" si="40"/>
        <v>0</v>
      </c>
      <c r="BF72" s="45">
        <f t="shared" si="40"/>
        <v>0</v>
      </c>
      <c r="BG72" s="45">
        <f t="shared" si="40"/>
        <v>0</v>
      </c>
      <c r="BH72" s="45">
        <f t="shared" si="40"/>
        <v>0</v>
      </c>
      <c r="BI72" s="45">
        <f t="shared" si="40"/>
        <v>0</v>
      </c>
      <c r="BJ72" s="45">
        <f t="shared" si="40"/>
        <v>0</v>
      </c>
      <c r="BK72" s="45">
        <f t="shared" si="40"/>
        <v>0</v>
      </c>
      <c r="BL72" s="45">
        <f t="shared" si="41"/>
        <v>0</v>
      </c>
      <c r="BM72" s="45">
        <f t="shared" si="41"/>
        <v>0</v>
      </c>
      <c r="BN72" s="45">
        <f t="shared" si="41"/>
        <v>0</v>
      </c>
      <c r="BO72" s="45">
        <f t="shared" si="41"/>
        <v>0</v>
      </c>
      <c r="BP72" s="45">
        <f t="shared" si="41"/>
        <v>0</v>
      </c>
      <c r="BQ72" s="45">
        <f t="shared" si="41"/>
        <v>0</v>
      </c>
      <c r="BR72" s="45">
        <f t="shared" si="41"/>
        <v>0</v>
      </c>
      <c r="BS72" s="45">
        <f t="shared" si="41"/>
        <v>0</v>
      </c>
      <c r="BT72" s="45">
        <f t="shared" si="41"/>
        <v>0</v>
      </c>
      <c r="BU72" s="45">
        <f t="shared" si="41"/>
        <v>0</v>
      </c>
      <c r="BV72" s="45">
        <f t="shared" si="42"/>
        <v>0</v>
      </c>
      <c r="BW72" s="45">
        <f t="shared" si="42"/>
        <v>0</v>
      </c>
      <c r="BX72" s="45">
        <f t="shared" si="42"/>
        <v>0</v>
      </c>
      <c r="BY72" s="45">
        <f t="shared" si="42"/>
        <v>0</v>
      </c>
      <c r="BZ72" s="45">
        <f t="shared" si="42"/>
        <v>0</v>
      </c>
      <c r="CA72" s="45">
        <f t="shared" si="42"/>
        <v>0</v>
      </c>
      <c r="CB72" s="45">
        <f t="shared" si="42"/>
        <v>0</v>
      </c>
      <c r="CC72" s="45">
        <f t="shared" si="42"/>
        <v>0</v>
      </c>
      <c r="CD72" s="45">
        <f t="shared" si="42"/>
        <v>0</v>
      </c>
      <c r="CE72" s="45">
        <f t="shared" si="42"/>
        <v>0</v>
      </c>
      <c r="CF72" s="45">
        <f t="shared" si="42"/>
        <v>0</v>
      </c>
      <c r="CG72" s="45">
        <f t="shared" si="42"/>
        <v>0</v>
      </c>
      <c r="CH72" s="45">
        <f t="shared" si="42"/>
        <v>0</v>
      </c>
    </row>
    <row r="73" spans="1:86">
      <c r="A73" s="58">
        <f>'Q5-Q7 VaR'!G47</f>
        <v>45625</v>
      </c>
      <c r="B73" s="45">
        <f>'Q5-Q7 VaR'!L47</f>
        <v>21428.645518422145</v>
      </c>
      <c r="C73" s="45">
        <f>1000000*'Q5-Q7 VaR'!K47/100</f>
        <v>6969.5987343573433</v>
      </c>
      <c r="D73" s="45">
        <f t="shared" si="35"/>
        <v>-48267.341825151292</v>
      </c>
      <c r="E73" s="45">
        <f t="shared" si="35"/>
        <v>-46524.942141561958</v>
      </c>
      <c r="F73" s="45">
        <f t="shared" si="35"/>
        <v>-44782.542457972624</v>
      </c>
      <c r="G73" s="45">
        <f t="shared" si="35"/>
        <v>-43040.142774383276</v>
      </c>
      <c r="H73" s="45">
        <f t="shared" si="35"/>
        <v>-41297.743090793942</v>
      </c>
      <c r="I73" s="45">
        <f t="shared" si="35"/>
        <v>-39555.343407204608</v>
      </c>
      <c r="J73" s="45">
        <f t="shared" si="35"/>
        <v>-37812.943723615273</v>
      </c>
      <c r="K73" s="45">
        <f t="shared" si="35"/>
        <v>-36070.544040025939</v>
      </c>
      <c r="L73" s="45">
        <f t="shared" si="35"/>
        <v>-34328.144356436605</v>
      </c>
      <c r="M73" s="45">
        <f t="shared" si="35"/>
        <v>-32585.744672847268</v>
      </c>
      <c r="N73" s="45">
        <f t="shared" si="36"/>
        <v>-30843.344989257934</v>
      </c>
      <c r="O73" s="45">
        <f t="shared" si="36"/>
        <v>-29100.945305668592</v>
      </c>
      <c r="P73" s="45">
        <f t="shared" si="36"/>
        <v>-27358.545622079258</v>
      </c>
      <c r="Q73" s="45">
        <f t="shared" si="36"/>
        <v>-25616.145938489924</v>
      </c>
      <c r="R73" s="45">
        <f t="shared" si="36"/>
        <v>-23873.746254900583</v>
      </c>
      <c r="S73" s="45">
        <f t="shared" si="36"/>
        <v>-22131.346571311249</v>
      </c>
      <c r="T73" s="45">
        <f t="shared" si="36"/>
        <v>-20388.946887721915</v>
      </c>
      <c r="U73" s="45">
        <f t="shared" si="36"/>
        <v>-18646.547204132581</v>
      </c>
      <c r="V73" s="45">
        <f t="shared" si="36"/>
        <v>-16904.147520543247</v>
      </c>
      <c r="W73" s="45">
        <f t="shared" si="36"/>
        <v>-15161.747836953906</v>
      </c>
      <c r="X73" s="45">
        <f t="shared" si="37"/>
        <v>-13419.348153364572</v>
      </c>
      <c r="Y73" s="45">
        <f t="shared" si="37"/>
        <v>-11676.948469775238</v>
      </c>
      <c r="Z73" s="45">
        <f t="shared" si="37"/>
        <v>-9934.5487861859001</v>
      </c>
      <c r="AA73" s="45">
        <f t="shared" si="37"/>
        <v>-8192.1491025965624</v>
      </c>
      <c r="AB73" s="45">
        <f t="shared" si="37"/>
        <v>-6449.7494190072284</v>
      </c>
      <c r="AC73" s="45">
        <f t="shared" si="37"/>
        <v>-4707.3497354178944</v>
      </c>
      <c r="AD73" s="45">
        <f t="shared" si="37"/>
        <v>-2964.9500518285568</v>
      </c>
      <c r="AE73" s="45">
        <f t="shared" si="37"/>
        <v>-1222.5503682392191</v>
      </c>
      <c r="AF73" s="45">
        <f t="shared" si="37"/>
        <v>519.84931535011492</v>
      </c>
      <c r="AG73" s="45">
        <f t="shared" si="37"/>
        <v>2262.2489989394489</v>
      </c>
      <c r="AH73" s="45">
        <f t="shared" si="38"/>
        <v>4004.6486825287866</v>
      </c>
      <c r="AI73" s="45">
        <f t="shared" si="38"/>
        <v>5747.0483661181224</v>
      </c>
      <c r="AJ73" s="45">
        <f t="shared" si="38"/>
        <v>7489.4480497074583</v>
      </c>
      <c r="AK73" s="45">
        <f t="shared" si="38"/>
        <v>9231.8477332967941</v>
      </c>
      <c r="AL73" s="45">
        <f t="shared" si="38"/>
        <v>10974.24741688613</v>
      </c>
      <c r="AM73" s="45">
        <f t="shared" si="38"/>
        <v>12716.647100475466</v>
      </c>
      <c r="AN73" s="45">
        <f t="shared" si="38"/>
        <v>14459.046784064802</v>
      </c>
      <c r="AO73" s="45">
        <f t="shared" si="38"/>
        <v>16201.446467654137</v>
      </c>
      <c r="AP73" s="45">
        <f t="shared" si="38"/>
        <v>17943.846151243473</v>
      </c>
      <c r="AQ73" s="45">
        <f t="shared" si="38"/>
        <v>19686.245834832807</v>
      </c>
      <c r="AR73" s="45">
        <f t="shared" si="39"/>
        <v>21428.645518422145</v>
      </c>
      <c r="AS73" s="45">
        <f t="shared" si="39"/>
        <v>23171.045202011483</v>
      </c>
      <c r="AT73" s="45">
        <f t="shared" si="39"/>
        <v>24913.444885600817</v>
      </c>
      <c r="AU73" s="45">
        <f t="shared" si="39"/>
        <v>26655.844569190151</v>
      </c>
      <c r="AV73" s="45">
        <f t="shared" si="39"/>
        <v>28398.244252779488</v>
      </c>
      <c r="AW73" s="45">
        <f t="shared" si="39"/>
        <v>30140.643936368826</v>
      </c>
      <c r="AX73" s="45">
        <f t="shared" si="39"/>
        <v>31883.04361995816</v>
      </c>
      <c r="AY73" s="45">
        <f t="shared" si="39"/>
        <v>33625.443303547494</v>
      </c>
      <c r="AZ73" s="45">
        <f t="shared" si="39"/>
        <v>35367.842987136828</v>
      </c>
      <c r="BA73" s="45">
        <f t="shared" si="39"/>
        <v>37110.242670726169</v>
      </c>
      <c r="BB73" s="45">
        <f t="shared" si="40"/>
        <v>38852.642354315503</v>
      </c>
      <c r="BC73" s="45">
        <f t="shared" si="40"/>
        <v>40595.042037904845</v>
      </c>
      <c r="BD73" s="45">
        <f t="shared" si="40"/>
        <v>42337.441721494179</v>
      </c>
      <c r="BE73" s="45">
        <f t="shared" si="40"/>
        <v>44079.841405083513</v>
      </c>
      <c r="BF73" s="45">
        <f t="shared" si="40"/>
        <v>45822.241088672847</v>
      </c>
      <c r="BG73" s="45">
        <f t="shared" si="40"/>
        <v>47564.640772262181</v>
      </c>
      <c r="BH73" s="45">
        <f t="shared" si="40"/>
        <v>49307.040455851515</v>
      </c>
      <c r="BI73" s="45">
        <f t="shared" si="40"/>
        <v>51049.440139440849</v>
      </c>
      <c r="BJ73" s="45">
        <f t="shared" si="40"/>
        <v>52791.83982303019</v>
      </c>
      <c r="BK73" s="45">
        <f t="shared" si="40"/>
        <v>54534.239506619531</v>
      </c>
      <c r="BL73" s="45">
        <f t="shared" si="41"/>
        <v>56276.639190208865</v>
      </c>
      <c r="BM73" s="45">
        <f t="shared" si="41"/>
        <v>58019.038873798199</v>
      </c>
      <c r="BN73" s="45">
        <f t="shared" si="41"/>
        <v>59761.438557387533</v>
      </c>
      <c r="BO73" s="45">
        <f t="shared" si="41"/>
        <v>61503.838240976867</v>
      </c>
      <c r="BP73" s="45">
        <f t="shared" si="41"/>
        <v>63246.237924566201</v>
      </c>
      <c r="BQ73" s="45">
        <f t="shared" si="41"/>
        <v>64988.637608155535</v>
      </c>
      <c r="BR73" s="45">
        <f t="shared" si="41"/>
        <v>66731.037291744869</v>
      </c>
      <c r="BS73" s="45">
        <f t="shared" si="41"/>
        <v>68473.436975334218</v>
      </c>
      <c r="BT73" s="45">
        <f t="shared" si="41"/>
        <v>70215.836658923552</v>
      </c>
      <c r="BU73" s="45">
        <f t="shared" si="41"/>
        <v>71958.236342512886</v>
      </c>
      <c r="BV73" s="45">
        <f t="shared" si="42"/>
        <v>73700.63602610222</v>
      </c>
      <c r="BW73" s="45">
        <f t="shared" si="42"/>
        <v>75443.035709691554</v>
      </c>
      <c r="BX73" s="45">
        <f t="shared" si="42"/>
        <v>77185.435393280888</v>
      </c>
      <c r="BY73" s="45">
        <f t="shared" si="42"/>
        <v>78927.835076870222</v>
      </c>
      <c r="BZ73" s="45">
        <f t="shared" si="42"/>
        <v>80670.234760459556</v>
      </c>
      <c r="CA73" s="45">
        <f t="shared" si="42"/>
        <v>82412.634444048905</v>
      </c>
      <c r="CB73" s="45">
        <f t="shared" si="42"/>
        <v>84155.034127638239</v>
      </c>
      <c r="CC73" s="45">
        <f t="shared" si="42"/>
        <v>85897.433811227573</v>
      </c>
      <c r="CD73" s="45">
        <f t="shared" si="42"/>
        <v>87639.833494816907</v>
      </c>
      <c r="CE73" s="45">
        <f t="shared" si="42"/>
        <v>89382.233178406241</v>
      </c>
      <c r="CF73" s="45">
        <f t="shared" si="42"/>
        <v>91124.632861995575</v>
      </c>
      <c r="CG73" s="45">
        <f t="shared" si="42"/>
        <v>-5167.6151625378043</v>
      </c>
      <c r="CH73" s="45">
        <f t="shared" si="42"/>
        <v>-510.63734270736677</v>
      </c>
    </row>
    <row r="74" spans="1:86">
      <c r="A74" s="58">
        <f>'Q5-Q7 VaR'!G48</f>
        <v>45628</v>
      </c>
      <c r="B74" s="45">
        <f>'Q5-Q7 VaR'!L48</f>
        <v>-8166.4686840388504</v>
      </c>
      <c r="C74" s="45">
        <f>1000000*'Q5-Q7 VaR'!K48/100</f>
        <v>-1622.3683083489379</v>
      </c>
      <c r="D74" s="45">
        <f t="shared" si="35"/>
        <v>8057.2143994505286</v>
      </c>
      <c r="E74" s="45">
        <f t="shared" si="35"/>
        <v>7651.6223223632942</v>
      </c>
      <c r="F74" s="45">
        <f t="shared" si="35"/>
        <v>7246.0302452760598</v>
      </c>
      <c r="G74" s="45">
        <f t="shared" si="35"/>
        <v>6840.4381681888253</v>
      </c>
      <c r="H74" s="45">
        <f t="shared" si="35"/>
        <v>6434.8460911015909</v>
      </c>
      <c r="I74" s="45">
        <f t="shared" si="35"/>
        <v>6029.2540140143565</v>
      </c>
      <c r="J74" s="45">
        <f t="shared" si="35"/>
        <v>5623.661936927122</v>
      </c>
      <c r="K74" s="45">
        <f t="shared" si="35"/>
        <v>5218.0698598398876</v>
      </c>
      <c r="L74" s="45">
        <f t="shared" si="35"/>
        <v>4812.4777827526532</v>
      </c>
      <c r="M74" s="45">
        <f t="shared" si="35"/>
        <v>4406.8857056654188</v>
      </c>
      <c r="N74" s="45">
        <f t="shared" si="36"/>
        <v>4001.2936285781843</v>
      </c>
      <c r="O74" s="45">
        <f t="shared" si="36"/>
        <v>3595.7015514909499</v>
      </c>
      <c r="P74" s="45">
        <f t="shared" si="36"/>
        <v>3190.1094744037155</v>
      </c>
      <c r="Q74" s="45">
        <f t="shared" si="36"/>
        <v>2784.517397316481</v>
      </c>
      <c r="R74" s="45">
        <f t="shared" si="36"/>
        <v>2378.9253202292466</v>
      </c>
      <c r="S74" s="45">
        <f t="shared" si="36"/>
        <v>1973.3332431420122</v>
      </c>
      <c r="T74" s="45">
        <f t="shared" si="36"/>
        <v>1567.7411660547778</v>
      </c>
      <c r="U74" s="45">
        <f t="shared" si="36"/>
        <v>1162.1490889675433</v>
      </c>
      <c r="V74" s="45">
        <f t="shared" si="36"/>
        <v>756.55701188030889</v>
      </c>
      <c r="W74" s="45">
        <f t="shared" si="36"/>
        <v>350.96493479307446</v>
      </c>
      <c r="X74" s="45">
        <f t="shared" si="37"/>
        <v>-54.627142294160876</v>
      </c>
      <c r="Y74" s="45">
        <f t="shared" si="37"/>
        <v>-460.21921938139531</v>
      </c>
      <c r="Z74" s="45">
        <f t="shared" si="37"/>
        <v>-865.81129646862973</v>
      </c>
      <c r="AA74" s="45">
        <f t="shared" si="37"/>
        <v>-1271.4033735558642</v>
      </c>
      <c r="AB74" s="45">
        <f t="shared" si="37"/>
        <v>-1676.9954506430986</v>
      </c>
      <c r="AC74" s="45">
        <f t="shared" si="37"/>
        <v>-2082.587527730333</v>
      </c>
      <c r="AD74" s="45">
        <f t="shared" si="37"/>
        <v>-2488.1796048175675</v>
      </c>
      <c r="AE74" s="45">
        <f t="shared" si="37"/>
        <v>-2893.7716819048019</v>
      </c>
      <c r="AF74" s="45">
        <f t="shared" si="37"/>
        <v>-3299.3637589920363</v>
      </c>
      <c r="AG74" s="45">
        <f t="shared" si="37"/>
        <v>-3704.9558360792707</v>
      </c>
      <c r="AH74" s="45">
        <f t="shared" si="38"/>
        <v>-4110.5479131665052</v>
      </c>
      <c r="AI74" s="45">
        <f t="shared" si="38"/>
        <v>-4516.1399902537396</v>
      </c>
      <c r="AJ74" s="45">
        <f t="shared" si="38"/>
        <v>-4921.732067340974</v>
      </c>
      <c r="AK74" s="45">
        <f t="shared" si="38"/>
        <v>-5327.3241444282085</v>
      </c>
      <c r="AL74" s="45">
        <f t="shared" si="38"/>
        <v>-5732.9162215154429</v>
      </c>
      <c r="AM74" s="45">
        <f t="shared" si="38"/>
        <v>-6138.5082986026782</v>
      </c>
      <c r="AN74" s="45">
        <f t="shared" si="38"/>
        <v>-6544.1003756899127</v>
      </c>
      <c r="AO74" s="45">
        <f t="shared" si="38"/>
        <v>-6949.6924527771471</v>
      </c>
      <c r="AP74" s="45">
        <f t="shared" si="38"/>
        <v>-7355.2845298643815</v>
      </c>
      <c r="AQ74" s="45">
        <f t="shared" si="38"/>
        <v>-7760.8766069516159</v>
      </c>
      <c r="AR74" s="45">
        <f t="shared" si="39"/>
        <v>-8166.4686840388504</v>
      </c>
      <c r="AS74" s="45">
        <f t="shared" si="39"/>
        <v>-8572.0607611260857</v>
      </c>
      <c r="AT74" s="45">
        <f t="shared" si="39"/>
        <v>-8977.6528382133201</v>
      </c>
      <c r="AU74" s="45">
        <f t="shared" si="39"/>
        <v>-9383.2449153005546</v>
      </c>
      <c r="AV74" s="45">
        <f t="shared" si="39"/>
        <v>-9788.836992387789</v>
      </c>
      <c r="AW74" s="45">
        <f t="shared" si="39"/>
        <v>-10194.429069475023</v>
      </c>
      <c r="AX74" s="45">
        <f t="shared" si="39"/>
        <v>-10600.021146562258</v>
      </c>
      <c r="AY74" s="45">
        <f t="shared" si="39"/>
        <v>-11005.613223649492</v>
      </c>
      <c r="AZ74" s="45">
        <f t="shared" si="39"/>
        <v>-11411.205300736727</v>
      </c>
      <c r="BA74" s="45">
        <f t="shared" si="39"/>
        <v>-11816.797377823961</v>
      </c>
      <c r="BB74" s="45">
        <f t="shared" si="40"/>
        <v>-12222.389454911196</v>
      </c>
      <c r="BC74" s="45">
        <f t="shared" si="40"/>
        <v>-12627.98153199843</v>
      </c>
      <c r="BD74" s="45">
        <f t="shared" si="40"/>
        <v>-13033.573609085664</v>
      </c>
      <c r="BE74" s="45">
        <f t="shared" si="40"/>
        <v>-13439.165686172899</v>
      </c>
      <c r="BF74" s="45">
        <f t="shared" si="40"/>
        <v>-13844.757763260133</v>
      </c>
      <c r="BG74" s="45">
        <f t="shared" si="40"/>
        <v>-14250.349840347368</v>
      </c>
      <c r="BH74" s="45">
        <f t="shared" si="40"/>
        <v>-14655.941917434602</v>
      </c>
      <c r="BI74" s="45">
        <f t="shared" si="40"/>
        <v>-15061.533994521837</v>
      </c>
      <c r="BJ74" s="45">
        <f t="shared" si="40"/>
        <v>-15467.126071609071</v>
      </c>
      <c r="BK74" s="45">
        <f t="shared" si="40"/>
        <v>-15872.718148696305</v>
      </c>
      <c r="BL74" s="45">
        <f t="shared" si="41"/>
        <v>-16278.31022578354</v>
      </c>
      <c r="BM74" s="45">
        <f t="shared" si="41"/>
        <v>-16683.902302870774</v>
      </c>
      <c r="BN74" s="45">
        <f t="shared" si="41"/>
        <v>-17089.494379958011</v>
      </c>
      <c r="BO74" s="45">
        <f t="shared" si="41"/>
        <v>-17495.086457045243</v>
      </c>
      <c r="BP74" s="45">
        <f t="shared" si="41"/>
        <v>-17900.678534132479</v>
      </c>
      <c r="BQ74" s="45">
        <f t="shared" si="41"/>
        <v>-18306.270611219712</v>
      </c>
      <c r="BR74" s="45">
        <f t="shared" si="41"/>
        <v>-18711.862688306948</v>
      </c>
      <c r="BS74" s="45">
        <f t="shared" si="41"/>
        <v>-19117.454765394181</v>
      </c>
      <c r="BT74" s="45">
        <f t="shared" si="41"/>
        <v>-19523.046842481417</v>
      </c>
      <c r="BU74" s="45">
        <f t="shared" si="41"/>
        <v>-19928.63891956865</v>
      </c>
      <c r="BV74" s="45">
        <f t="shared" si="42"/>
        <v>-20334.230996655886</v>
      </c>
      <c r="BW74" s="45">
        <f t="shared" si="42"/>
        <v>-20739.823073743119</v>
      </c>
      <c r="BX74" s="45">
        <f t="shared" si="42"/>
        <v>-21145.415150830355</v>
      </c>
      <c r="BY74" s="45">
        <f t="shared" si="42"/>
        <v>-21551.007227917587</v>
      </c>
      <c r="BZ74" s="45">
        <f t="shared" si="42"/>
        <v>-21956.599305004824</v>
      </c>
      <c r="CA74" s="45">
        <f t="shared" si="42"/>
        <v>-22362.191382092056</v>
      </c>
      <c r="CB74" s="45">
        <f t="shared" si="42"/>
        <v>-22767.783459179293</v>
      </c>
      <c r="CC74" s="45">
        <f t="shared" si="42"/>
        <v>-23173.375536266525</v>
      </c>
      <c r="CD74" s="45">
        <f t="shared" si="42"/>
        <v>-23578.967613353761</v>
      </c>
      <c r="CE74" s="45">
        <f t="shared" si="42"/>
        <v>-23984.559690440994</v>
      </c>
      <c r="CF74" s="45">
        <f t="shared" si="42"/>
        <v>-24390.15176752823</v>
      </c>
      <c r="CG74" s="45">
        <f t="shared" si="42"/>
        <v>-1975.4479245983766</v>
      </c>
      <c r="CH74" s="45">
        <f t="shared" si="42"/>
        <v>-3059.4892755490491</v>
      </c>
    </row>
    <row r="75" spans="1:86">
      <c r="A75" s="58">
        <f>'Q5-Q7 VaR'!G49</f>
        <v>45629</v>
      </c>
      <c r="B75" s="45">
        <f>'Q5-Q7 VaR'!L49</f>
        <v>281.70336660646905</v>
      </c>
      <c r="C75" s="45">
        <f>1000000*'Q5-Q7 VaR'!K49/100</f>
        <v>-2432.298693785031</v>
      </c>
      <c r="D75" s="45">
        <f t="shared" si="35"/>
        <v>24604.690304456781</v>
      </c>
      <c r="E75" s="45">
        <f t="shared" si="35"/>
        <v>23996.615631010522</v>
      </c>
      <c r="F75" s="45">
        <f t="shared" si="35"/>
        <v>23388.540957564266</v>
      </c>
      <c r="G75" s="45">
        <f t="shared" si="35"/>
        <v>22780.466284118007</v>
      </c>
      <c r="H75" s="45">
        <f t="shared" si="35"/>
        <v>22172.391610671748</v>
      </c>
      <c r="I75" s="45">
        <f t="shared" si="35"/>
        <v>21564.316937225492</v>
      </c>
      <c r="J75" s="45">
        <f t="shared" si="35"/>
        <v>20956.242263779233</v>
      </c>
      <c r="K75" s="45">
        <f t="shared" si="35"/>
        <v>20348.167590332978</v>
      </c>
      <c r="L75" s="45">
        <f t="shared" si="35"/>
        <v>19740.092916886719</v>
      </c>
      <c r="M75" s="45">
        <f t="shared" si="35"/>
        <v>19132.01824344046</v>
      </c>
      <c r="N75" s="45">
        <f t="shared" si="36"/>
        <v>18523.943569994204</v>
      </c>
      <c r="O75" s="45">
        <f t="shared" si="36"/>
        <v>17915.868896547945</v>
      </c>
      <c r="P75" s="45">
        <f t="shared" si="36"/>
        <v>17307.79422310169</v>
      </c>
      <c r="Q75" s="45">
        <f t="shared" si="36"/>
        <v>16699.71954965543</v>
      </c>
      <c r="R75" s="45">
        <f t="shared" si="36"/>
        <v>16091.64487620917</v>
      </c>
      <c r="S75" s="45">
        <f t="shared" si="36"/>
        <v>15483.570202762912</v>
      </c>
      <c r="T75" s="45">
        <f t="shared" si="36"/>
        <v>14875.495529316655</v>
      </c>
      <c r="U75" s="45">
        <f t="shared" si="36"/>
        <v>14267.420855870398</v>
      </c>
      <c r="V75" s="45">
        <f t="shared" si="36"/>
        <v>13659.34618242414</v>
      </c>
      <c r="W75" s="45">
        <f t="shared" si="36"/>
        <v>13051.271508977881</v>
      </c>
      <c r="X75" s="45">
        <f t="shared" si="37"/>
        <v>12443.196835531624</v>
      </c>
      <c r="Y75" s="45">
        <f t="shared" si="37"/>
        <v>11835.122162085367</v>
      </c>
      <c r="Z75" s="45">
        <f t="shared" si="37"/>
        <v>11227.047488639108</v>
      </c>
      <c r="AA75" s="45">
        <f t="shared" si="37"/>
        <v>10618.97281519285</v>
      </c>
      <c r="AB75" s="45">
        <f t="shared" si="37"/>
        <v>10010.898141746593</v>
      </c>
      <c r="AC75" s="45">
        <f t="shared" si="37"/>
        <v>9402.8234683003357</v>
      </c>
      <c r="AD75" s="45">
        <f t="shared" si="37"/>
        <v>8794.7487948540784</v>
      </c>
      <c r="AE75" s="45">
        <f t="shared" si="37"/>
        <v>8186.6741214078193</v>
      </c>
      <c r="AF75" s="45">
        <f t="shared" si="37"/>
        <v>7578.599447961562</v>
      </c>
      <c r="AG75" s="45">
        <f t="shared" si="37"/>
        <v>6970.5247745153047</v>
      </c>
      <c r="AH75" s="45">
        <f t="shared" si="38"/>
        <v>6362.4501010690465</v>
      </c>
      <c r="AI75" s="45">
        <f t="shared" si="38"/>
        <v>5754.3754276227883</v>
      </c>
      <c r="AJ75" s="45">
        <f t="shared" si="38"/>
        <v>5146.300754176531</v>
      </c>
      <c r="AK75" s="45">
        <f t="shared" si="38"/>
        <v>4538.2260807302737</v>
      </c>
      <c r="AL75" s="45">
        <f t="shared" si="38"/>
        <v>3930.1514072840155</v>
      </c>
      <c r="AM75" s="45">
        <f t="shared" si="38"/>
        <v>3322.0767338377577</v>
      </c>
      <c r="AN75" s="45">
        <f t="shared" si="38"/>
        <v>2714.0020603915</v>
      </c>
      <c r="AO75" s="45">
        <f t="shared" si="38"/>
        <v>2105.9273869452422</v>
      </c>
      <c r="AP75" s="45">
        <f t="shared" si="38"/>
        <v>1497.8527134989845</v>
      </c>
      <c r="AQ75" s="45">
        <f t="shared" si="38"/>
        <v>889.77804005272674</v>
      </c>
      <c r="AR75" s="45">
        <f t="shared" si="39"/>
        <v>281.70336660646905</v>
      </c>
      <c r="AS75" s="45">
        <f t="shared" si="39"/>
        <v>-326.3713068397887</v>
      </c>
      <c r="AT75" s="45">
        <f t="shared" si="39"/>
        <v>-934.44598028604651</v>
      </c>
      <c r="AU75" s="45">
        <f t="shared" si="39"/>
        <v>-1542.5206537323043</v>
      </c>
      <c r="AV75" s="45">
        <f t="shared" si="39"/>
        <v>-2150.595327178562</v>
      </c>
      <c r="AW75" s="45">
        <f t="shared" si="39"/>
        <v>-2758.6700006248197</v>
      </c>
      <c r="AX75" s="45">
        <f t="shared" si="39"/>
        <v>-3366.7446740710775</v>
      </c>
      <c r="AY75" s="45">
        <f t="shared" si="39"/>
        <v>-3974.8193475173357</v>
      </c>
      <c r="AZ75" s="45">
        <f t="shared" si="39"/>
        <v>-4582.894020963593</v>
      </c>
      <c r="BA75" s="45">
        <f t="shared" si="39"/>
        <v>-5190.9686944098503</v>
      </c>
      <c r="BB75" s="45">
        <f t="shared" si="40"/>
        <v>-5799.0433678561085</v>
      </c>
      <c r="BC75" s="45">
        <f t="shared" si="40"/>
        <v>-6407.1180413023667</v>
      </c>
      <c r="BD75" s="45">
        <f t="shared" si="40"/>
        <v>-7015.192714748624</v>
      </c>
      <c r="BE75" s="45">
        <f t="shared" si="40"/>
        <v>-7623.2673881948813</v>
      </c>
      <c r="BF75" s="45">
        <f t="shared" si="40"/>
        <v>-8231.3420616411404</v>
      </c>
      <c r="BG75" s="45">
        <f t="shared" si="40"/>
        <v>-8839.4167350873977</v>
      </c>
      <c r="BH75" s="45">
        <f t="shared" si="40"/>
        <v>-9447.491408533655</v>
      </c>
      <c r="BI75" s="45">
        <f t="shared" si="40"/>
        <v>-10055.566081979912</v>
      </c>
      <c r="BJ75" s="45">
        <f t="shared" si="40"/>
        <v>-10663.64075542617</v>
      </c>
      <c r="BK75" s="45">
        <f t="shared" si="40"/>
        <v>-11271.715428872429</v>
      </c>
      <c r="BL75" s="45">
        <f t="shared" si="41"/>
        <v>-11879.790102318686</v>
      </c>
      <c r="BM75" s="45">
        <f t="shared" si="41"/>
        <v>-12487.864775764943</v>
      </c>
      <c r="BN75" s="45">
        <f t="shared" si="41"/>
        <v>-13095.939449211202</v>
      </c>
      <c r="BO75" s="45">
        <f t="shared" si="41"/>
        <v>-13704.01412265746</v>
      </c>
      <c r="BP75" s="45">
        <f t="shared" si="41"/>
        <v>-14312.088796103717</v>
      </c>
      <c r="BQ75" s="45">
        <f t="shared" si="41"/>
        <v>-14920.163469549974</v>
      </c>
      <c r="BR75" s="45">
        <f t="shared" si="41"/>
        <v>-15528.238142996232</v>
      </c>
      <c r="BS75" s="45">
        <f t="shared" si="41"/>
        <v>-16136.312816442491</v>
      </c>
      <c r="BT75" s="45">
        <f t="shared" si="41"/>
        <v>-16744.387489888748</v>
      </c>
      <c r="BU75" s="45">
        <f t="shared" si="41"/>
        <v>-17352.462163335003</v>
      </c>
      <c r="BV75" s="45">
        <f t="shared" si="42"/>
        <v>-17960.536836781263</v>
      </c>
      <c r="BW75" s="45">
        <f t="shared" si="42"/>
        <v>-18568.611510227518</v>
      </c>
      <c r="BX75" s="45">
        <f t="shared" si="42"/>
        <v>-19176.686183673777</v>
      </c>
      <c r="BY75" s="45">
        <f t="shared" si="42"/>
        <v>-19784.760857120036</v>
      </c>
      <c r="BZ75" s="45">
        <f t="shared" si="42"/>
        <v>-20392.835530566292</v>
      </c>
      <c r="CA75" s="45">
        <f t="shared" si="42"/>
        <v>-21000.910204012551</v>
      </c>
      <c r="CB75" s="45">
        <f t="shared" si="42"/>
        <v>-21608.984877458806</v>
      </c>
      <c r="CC75" s="45">
        <f t="shared" si="42"/>
        <v>-22217.059550905065</v>
      </c>
      <c r="CD75" s="45">
        <f t="shared" si="42"/>
        <v>-22825.134224351325</v>
      </c>
      <c r="CE75" s="45">
        <f t="shared" si="42"/>
        <v>-23433.20889779758</v>
      </c>
      <c r="CF75" s="45">
        <f t="shared" si="42"/>
        <v>-24041.283571243839</v>
      </c>
      <c r="CG75" s="45">
        <f t="shared" si="42"/>
        <v>9563.450075347233</v>
      </c>
      <c r="CH75" s="45">
        <f t="shared" si="42"/>
        <v>7938.2257977541694</v>
      </c>
    </row>
    <row r="76" spans="1:86">
      <c r="A76" s="58">
        <f>'Q5-Q7 VaR'!G50</f>
        <v>45630</v>
      </c>
      <c r="B76" s="45">
        <f>'Q5-Q7 VaR'!L50</f>
        <v>14939.556797307356</v>
      </c>
      <c r="C76" s="45">
        <f>1000000*'Q5-Q7 VaR'!K50/100</f>
        <v>3254.7667666042894</v>
      </c>
      <c r="D76" s="45">
        <f t="shared" si="35"/>
        <v>-17608.110868735537</v>
      </c>
      <c r="E76" s="45">
        <f t="shared" si="35"/>
        <v>-16794.419177084466</v>
      </c>
      <c r="F76" s="45">
        <f t="shared" si="35"/>
        <v>-15980.727485433392</v>
      </c>
      <c r="G76" s="45">
        <f t="shared" si="35"/>
        <v>-15167.035793782321</v>
      </c>
      <c r="H76" s="45">
        <f t="shared" si="35"/>
        <v>-14353.34410213125</v>
      </c>
      <c r="I76" s="45">
        <f t="shared" si="35"/>
        <v>-13539.652410480176</v>
      </c>
      <c r="J76" s="45">
        <f t="shared" si="35"/>
        <v>-12725.960718829105</v>
      </c>
      <c r="K76" s="45">
        <f t="shared" si="35"/>
        <v>-11912.26902717803</v>
      </c>
      <c r="L76" s="45">
        <f t="shared" si="35"/>
        <v>-11098.577335526959</v>
      </c>
      <c r="M76" s="45">
        <f t="shared" si="35"/>
        <v>-10284.885643875888</v>
      </c>
      <c r="N76" s="45">
        <f t="shared" si="36"/>
        <v>-9471.193952224814</v>
      </c>
      <c r="O76" s="45">
        <f t="shared" si="36"/>
        <v>-8657.5022605737431</v>
      </c>
      <c r="P76" s="45">
        <f t="shared" si="36"/>
        <v>-7843.8105689226686</v>
      </c>
      <c r="Q76" s="45">
        <f t="shared" si="36"/>
        <v>-7030.1188772715977</v>
      </c>
      <c r="R76" s="45">
        <f t="shared" si="36"/>
        <v>-6216.4271856205269</v>
      </c>
      <c r="S76" s="45">
        <f t="shared" si="36"/>
        <v>-5402.7354939694524</v>
      </c>
      <c r="T76" s="45">
        <f t="shared" si="36"/>
        <v>-4589.0438023183815</v>
      </c>
      <c r="U76" s="45">
        <f t="shared" si="36"/>
        <v>-3775.352110667307</v>
      </c>
      <c r="V76" s="45">
        <f t="shared" si="36"/>
        <v>-2961.6604190162361</v>
      </c>
      <c r="W76" s="45">
        <f t="shared" si="36"/>
        <v>-2147.9687273651653</v>
      </c>
      <c r="X76" s="45">
        <f t="shared" si="37"/>
        <v>-1334.2770357140907</v>
      </c>
      <c r="Y76" s="45">
        <f t="shared" si="37"/>
        <v>-520.58534406301806</v>
      </c>
      <c r="Z76" s="45">
        <f t="shared" si="37"/>
        <v>293.10634758805281</v>
      </c>
      <c r="AA76" s="45">
        <f t="shared" si="37"/>
        <v>1106.7980392391255</v>
      </c>
      <c r="AB76" s="45">
        <f t="shared" si="37"/>
        <v>1920.4897308901982</v>
      </c>
      <c r="AC76" s="45">
        <f t="shared" si="37"/>
        <v>2734.1814225412709</v>
      </c>
      <c r="AD76" s="45">
        <f t="shared" si="37"/>
        <v>3547.8731141923436</v>
      </c>
      <c r="AE76" s="45">
        <f t="shared" si="37"/>
        <v>4361.5648058434144</v>
      </c>
      <c r="AF76" s="45">
        <f t="shared" si="37"/>
        <v>5175.2564974944871</v>
      </c>
      <c r="AG76" s="45">
        <f t="shared" si="37"/>
        <v>5988.9481891455598</v>
      </c>
      <c r="AH76" s="45">
        <f t="shared" si="38"/>
        <v>6802.6398807966325</v>
      </c>
      <c r="AI76" s="45">
        <f t="shared" si="38"/>
        <v>7616.3315724477043</v>
      </c>
      <c r="AJ76" s="45">
        <f t="shared" si="38"/>
        <v>8430.0232640987779</v>
      </c>
      <c r="AK76" s="45">
        <f t="shared" si="38"/>
        <v>9243.7149557498487</v>
      </c>
      <c r="AL76" s="45">
        <f t="shared" si="38"/>
        <v>10057.406647400921</v>
      </c>
      <c r="AM76" s="45">
        <f t="shared" si="38"/>
        <v>10871.098339051994</v>
      </c>
      <c r="AN76" s="45">
        <f t="shared" si="38"/>
        <v>11684.790030703067</v>
      </c>
      <c r="AO76" s="45">
        <f t="shared" si="38"/>
        <v>12498.481722354139</v>
      </c>
      <c r="AP76" s="45">
        <f t="shared" si="38"/>
        <v>13312.17341400521</v>
      </c>
      <c r="AQ76" s="45">
        <f t="shared" si="38"/>
        <v>14125.865105656283</v>
      </c>
      <c r="AR76" s="45">
        <f t="shared" si="39"/>
        <v>14939.556797307356</v>
      </c>
      <c r="AS76" s="45">
        <f t="shared" si="39"/>
        <v>15753.248488958428</v>
      </c>
      <c r="AT76" s="45">
        <f t="shared" si="39"/>
        <v>16566.940180609501</v>
      </c>
      <c r="AU76" s="45">
        <f t="shared" si="39"/>
        <v>17380.631872260572</v>
      </c>
      <c r="AV76" s="45">
        <f t="shared" si="39"/>
        <v>18194.323563911646</v>
      </c>
      <c r="AW76" s="45">
        <f t="shared" si="39"/>
        <v>19008.015255562717</v>
      </c>
      <c r="AX76" s="45">
        <f t="shared" si="39"/>
        <v>19821.706947213788</v>
      </c>
      <c r="AY76" s="45">
        <f t="shared" si="39"/>
        <v>20635.398638864863</v>
      </c>
      <c r="AZ76" s="45">
        <f t="shared" si="39"/>
        <v>21449.090330515934</v>
      </c>
      <c r="BA76" s="45">
        <f t="shared" si="39"/>
        <v>22262.782022167008</v>
      </c>
      <c r="BB76" s="45">
        <f t="shared" si="40"/>
        <v>23076.473713818079</v>
      </c>
      <c r="BC76" s="45">
        <f t="shared" si="40"/>
        <v>23890.165405469153</v>
      </c>
      <c r="BD76" s="45">
        <f t="shared" si="40"/>
        <v>24703.857097120224</v>
      </c>
      <c r="BE76" s="45">
        <f t="shared" si="40"/>
        <v>25517.548788771295</v>
      </c>
      <c r="BF76" s="45">
        <f t="shared" si="40"/>
        <v>26331.24048042237</v>
      </c>
      <c r="BG76" s="45">
        <f t="shared" si="40"/>
        <v>27144.932172073441</v>
      </c>
      <c r="BH76" s="45">
        <f t="shared" si="40"/>
        <v>27958.623863724511</v>
      </c>
      <c r="BI76" s="45">
        <f t="shared" si="40"/>
        <v>28772.315555375586</v>
      </c>
      <c r="BJ76" s="45">
        <f t="shared" si="40"/>
        <v>29586.00724702666</v>
      </c>
      <c r="BK76" s="45">
        <f t="shared" si="40"/>
        <v>30399.698938677728</v>
      </c>
      <c r="BL76" s="45">
        <f t="shared" si="41"/>
        <v>31213.390630328802</v>
      </c>
      <c r="BM76" s="45">
        <f t="shared" si="41"/>
        <v>32027.082321979877</v>
      </c>
      <c r="BN76" s="45">
        <f t="shared" si="41"/>
        <v>32840.774013630944</v>
      </c>
      <c r="BO76" s="45">
        <f t="shared" si="41"/>
        <v>33654.465705282018</v>
      </c>
      <c r="BP76" s="45">
        <f t="shared" si="41"/>
        <v>34468.157396933093</v>
      </c>
      <c r="BQ76" s="45">
        <f t="shared" si="41"/>
        <v>35281.84908858416</v>
      </c>
      <c r="BR76" s="45">
        <f t="shared" si="41"/>
        <v>36095.540780235242</v>
      </c>
      <c r="BS76" s="45">
        <f t="shared" si="41"/>
        <v>36909.232471886309</v>
      </c>
      <c r="BT76" s="45">
        <f t="shared" si="41"/>
        <v>37722.924163537376</v>
      </c>
      <c r="BU76" s="45">
        <f t="shared" si="41"/>
        <v>38536.615855188458</v>
      </c>
      <c r="BV76" s="45">
        <f t="shared" si="42"/>
        <v>39350.307546839525</v>
      </c>
      <c r="BW76" s="45">
        <f t="shared" si="42"/>
        <v>40163.9992384906</v>
      </c>
      <c r="BX76" s="45">
        <f t="shared" si="42"/>
        <v>40977.690930141674</v>
      </c>
      <c r="BY76" s="45">
        <f t="shared" si="42"/>
        <v>41791.382621792742</v>
      </c>
      <c r="BZ76" s="45">
        <f t="shared" si="42"/>
        <v>42605.074313443816</v>
      </c>
      <c r="CA76" s="45">
        <f t="shared" si="42"/>
        <v>43418.766005094891</v>
      </c>
      <c r="CB76" s="45">
        <f t="shared" si="42"/>
        <v>44232.457696745958</v>
      </c>
      <c r="CC76" s="45">
        <f t="shared" si="42"/>
        <v>45046.149388397032</v>
      </c>
      <c r="CD76" s="45">
        <f t="shared" si="42"/>
        <v>45859.841080048107</v>
      </c>
      <c r="CE76" s="45">
        <f t="shared" si="42"/>
        <v>46673.532771699174</v>
      </c>
      <c r="CF76" s="45">
        <f t="shared" si="42"/>
        <v>47487.224463350249</v>
      </c>
      <c r="CG76" s="45">
        <f t="shared" si="42"/>
        <v>2519.2398350690964</v>
      </c>
      <c r="CH76" s="45">
        <f t="shared" si="42"/>
        <v>4694.0245276336191</v>
      </c>
    </row>
    <row r="77" spans="1:86">
      <c r="A77" s="58">
        <f>'Q5-Q7 VaR'!G51</f>
        <v>45631</v>
      </c>
      <c r="B77" s="45">
        <f>'Q5-Q7 VaR'!L51</f>
        <v>-4787.9270507574729</v>
      </c>
      <c r="C77" s="45">
        <f>1000000*'Q5-Q7 VaR'!K51/100</f>
        <v>295.33526253395303</v>
      </c>
      <c r="D77" s="45">
        <f t="shared" si="35"/>
        <v>-7741.2796760970032</v>
      </c>
      <c r="E77" s="45">
        <f t="shared" si="35"/>
        <v>-7667.4458604635147</v>
      </c>
      <c r="F77" s="45">
        <f t="shared" si="35"/>
        <v>-7593.6120448300262</v>
      </c>
      <c r="G77" s="45">
        <f t="shared" si="35"/>
        <v>-7519.7782291965386</v>
      </c>
      <c r="H77" s="45">
        <f t="shared" si="35"/>
        <v>-7445.9444135630501</v>
      </c>
      <c r="I77" s="45">
        <f t="shared" si="35"/>
        <v>-7372.1105979295617</v>
      </c>
      <c r="J77" s="45">
        <f t="shared" si="35"/>
        <v>-7298.2767822960741</v>
      </c>
      <c r="K77" s="45">
        <f t="shared" si="35"/>
        <v>-7224.4429666625856</v>
      </c>
      <c r="L77" s="45">
        <f t="shared" si="35"/>
        <v>-7150.6091510290971</v>
      </c>
      <c r="M77" s="45">
        <f t="shared" si="35"/>
        <v>-7076.7753353956086</v>
      </c>
      <c r="N77" s="45">
        <f t="shared" si="36"/>
        <v>-7002.9415197621202</v>
      </c>
      <c r="O77" s="45">
        <f t="shared" si="36"/>
        <v>-6929.1077041286326</v>
      </c>
      <c r="P77" s="45">
        <f t="shared" si="36"/>
        <v>-6855.2738884951441</v>
      </c>
      <c r="Q77" s="45">
        <f t="shared" si="36"/>
        <v>-6781.4400728616556</v>
      </c>
      <c r="R77" s="45">
        <f t="shared" si="36"/>
        <v>-6707.606257228168</v>
      </c>
      <c r="S77" s="45">
        <f t="shared" si="36"/>
        <v>-6633.7724415946795</v>
      </c>
      <c r="T77" s="45">
        <f t="shared" si="36"/>
        <v>-6559.9386259611911</v>
      </c>
      <c r="U77" s="45">
        <f t="shared" si="36"/>
        <v>-6486.1048103277026</v>
      </c>
      <c r="V77" s="45">
        <f t="shared" si="36"/>
        <v>-6412.2709946942141</v>
      </c>
      <c r="W77" s="45">
        <f t="shared" si="36"/>
        <v>-6338.4371790607265</v>
      </c>
      <c r="X77" s="45">
        <f t="shared" si="37"/>
        <v>-6264.603363427238</v>
      </c>
      <c r="Y77" s="45">
        <f t="shared" si="37"/>
        <v>-6190.7695477937496</v>
      </c>
      <c r="Z77" s="45">
        <f t="shared" si="37"/>
        <v>-6116.935732160262</v>
      </c>
      <c r="AA77" s="45">
        <f t="shared" si="37"/>
        <v>-6043.1019165267735</v>
      </c>
      <c r="AB77" s="45">
        <f t="shared" si="37"/>
        <v>-5969.268100893285</v>
      </c>
      <c r="AC77" s="45">
        <f t="shared" si="37"/>
        <v>-5895.4342852597965</v>
      </c>
      <c r="AD77" s="45">
        <f t="shared" si="37"/>
        <v>-5821.600469626308</v>
      </c>
      <c r="AE77" s="45">
        <f t="shared" si="37"/>
        <v>-5747.7666539928205</v>
      </c>
      <c r="AF77" s="45">
        <f t="shared" si="37"/>
        <v>-5673.932838359332</v>
      </c>
      <c r="AG77" s="45">
        <f t="shared" si="37"/>
        <v>-5600.0990227258435</v>
      </c>
      <c r="AH77" s="45">
        <f t="shared" si="38"/>
        <v>-5526.2652070923559</v>
      </c>
      <c r="AI77" s="45">
        <f t="shared" si="38"/>
        <v>-5452.4313914588674</v>
      </c>
      <c r="AJ77" s="45">
        <f t="shared" si="38"/>
        <v>-5378.597575825379</v>
      </c>
      <c r="AK77" s="45">
        <f t="shared" si="38"/>
        <v>-5304.7637601918905</v>
      </c>
      <c r="AL77" s="45">
        <f t="shared" si="38"/>
        <v>-5230.929944558402</v>
      </c>
      <c r="AM77" s="45">
        <f t="shared" si="38"/>
        <v>-5157.0961289249144</v>
      </c>
      <c r="AN77" s="45">
        <f t="shared" si="38"/>
        <v>-5083.2623132914259</v>
      </c>
      <c r="AO77" s="45">
        <f t="shared" si="38"/>
        <v>-5009.4284976579374</v>
      </c>
      <c r="AP77" s="45">
        <f t="shared" si="38"/>
        <v>-4935.5946820244499</v>
      </c>
      <c r="AQ77" s="45">
        <f t="shared" si="38"/>
        <v>-4861.7608663909614</v>
      </c>
      <c r="AR77" s="45">
        <f t="shared" si="39"/>
        <v>-4787.9270507574729</v>
      </c>
      <c r="AS77" s="45">
        <f t="shared" si="39"/>
        <v>-4714.0932351239844</v>
      </c>
      <c r="AT77" s="45">
        <f t="shared" si="39"/>
        <v>-4640.2594194904959</v>
      </c>
      <c r="AU77" s="45">
        <f t="shared" si="39"/>
        <v>-4566.4256038570084</v>
      </c>
      <c r="AV77" s="45">
        <f t="shared" si="39"/>
        <v>-4492.5917882235199</v>
      </c>
      <c r="AW77" s="45">
        <f t="shared" si="39"/>
        <v>-4418.7579725900314</v>
      </c>
      <c r="AX77" s="45">
        <f t="shared" si="39"/>
        <v>-4344.9241569565438</v>
      </c>
      <c r="AY77" s="45">
        <f t="shared" si="39"/>
        <v>-4271.0903413230553</v>
      </c>
      <c r="AZ77" s="45">
        <f t="shared" si="39"/>
        <v>-4197.2565256895668</v>
      </c>
      <c r="BA77" s="45">
        <f t="shared" si="39"/>
        <v>-4123.4227100560784</v>
      </c>
      <c r="BB77" s="45">
        <f t="shared" si="40"/>
        <v>-4049.5888944225903</v>
      </c>
      <c r="BC77" s="45">
        <f t="shared" si="40"/>
        <v>-3975.7550787891023</v>
      </c>
      <c r="BD77" s="45">
        <f t="shared" si="40"/>
        <v>-3901.9212631556138</v>
      </c>
      <c r="BE77" s="45">
        <f t="shared" si="40"/>
        <v>-3828.0874475221253</v>
      </c>
      <c r="BF77" s="45">
        <f t="shared" si="40"/>
        <v>-3754.2536318886373</v>
      </c>
      <c r="BG77" s="45">
        <f t="shared" si="40"/>
        <v>-3680.4198162551493</v>
      </c>
      <c r="BH77" s="45">
        <f t="shared" si="40"/>
        <v>-3606.5860006216608</v>
      </c>
      <c r="BI77" s="45">
        <f t="shared" si="40"/>
        <v>-3532.7521849881723</v>
      </c>
      <c r="BJ77" s="45">
        <f t="shared" si="40"/>
        <v>-3458.9183693546843</v>
      </c>
      <c r="BK77" s="45">
        <f t="shared" si="40"/>
        <v>-3385.0845537211962</v>
      </c>
      <c r="BL77" s="45">
        <f t="shared" si="41"/>
        <v>-3311.2507380877078</v>
      </c>
      <c r="BM77" s="45">
        <f t="shared" si="41"/>
        <v>-3237.4169224542193</v>
      </c>
      <c r="BN77" s="45">
        <f t="shared" si="41"/>
        <v>-3163.5831068207312</v>
      </c>
      <c r="BO77" s="45">
        <f t="shared" si="41"/>
        <v>-3089.7492911872432</v>
      </c>
      <c r="BP77" s="45">
        <f t="shared" si="41"/>
        <v>-3015.9154755537547</v>
      </c>
      <c r="BQ77" s="45">
        <f t="shared" si="41"/>
        <v>-2942.0816599202662</v>
      </c>
      <c r="BR77" s="45">
        <f t="shared" si="41"/>
        <v>-2868.2478442867782</v>
      </c>
      <c r="BS77" s="45">
        <f t="shared" si="41"/>
        <v>-2794.4140286532902</v>
      </c>
      <c r="BT77" s="45">
        <f t="shared" si="41"/>
        <v>-2720.5802130198017</v>
      </c>
      <c r="BU77" s="45">
        <f t="shared" si="41"/>
        <v>-2646.7463973863132</v>
      </c>
      <c r="BV77" s="45">
        <f t="shared" si="42"/>
        <v>-2572.9125817528252</v>
      </c>
      <c r="BW77" s="45">
        <f t="shared" si="42"/>
        <v>-2499.0787661193372</v>
      </c>
      <c r="BX77" s="45">
        <f t="shared" si="42"/>
        <v>-2425.2449504858487</v>
      </c>
      <c r="BY77" s="45">
        <f t="shared" si="42"/>
        <v>-2351.4111348523602</v>
      </c>
      <c r="BZ77" s="45">
        <f t="shared" si="42"/>
        <v>-2277.5773192188722</v>
      </c>
      <c r="CA77" s="45">
        <f t="shared" si="42"/>
        <v>-2203.7435035853841</v>
      </c>
      <c r="CB77" s="45">
        <f t="shared" si="42"/>
        <v>-2129.9096879518956</v>
      </c>
      <c r="CC77" s="45">
        <f t="shared" si="42"/>
        <v>-2056.0758723184072</v>
      </c>
      <c r="CD77" s="45">
        <f t="shared" si="42"/>
        <v>-1982.2420566849191</v>
      </c>
      <c r="CE77" s="45">
        <f t="shared" si="42"/>
        <v>-1908.4082410514311</v>
      </c>
      <c r="CF77" s="45">
        <f t="shared" si="42"/>
        <v>-1834.5744254179426</v>
      </c>
      <c r="CG77" s="45">
        <f t="shared" si="42"/>
        <v>-5914.9379347430404</v>
      </c>
      <c r="CH77" s="45">
        <f t="shared" si="42"/>
        <v>-5717.5994911028929</v>
      </c>
    </row>
    <row r="78" spans="1:86">
      <c r="A78" s="58">
        <f>'Q5-Q7 VaR'!G52</f>
        <v>45632</v>
      </c>
      <c r="B78" s="45">
        <f>'Q5-Q7 VaR'!L52</f>
        <v>11273.38657019976</v>
      </c>
      <c r="C78" s="45">
        <f>1000000*'Q5-Q7 VaR'!K52/100</f>
        <v>1699.6871175277067</v>
      </c>
      <c r="D78" s="45">
        <f t="shared" si="35"/>
        <v>-5723.4846050773085</v>
      </c>
      <c r="E78" s="45">
        <f t="shared" si="35"/>
        <v>-5298.5628256953787</v>
      </c>
      <c r="F78" s="45">
        <f t="shared" si="35"/>
        <v>-4873.6410463134544</v>
      </c>
      <c r="G78" s="45">
        <f t="shared" si="35"/>
        <v>-4448.7192669315264</v>
      </c>
      <c r="H78" s="45">
        <f t="shared" si="35"/>
        <v>-4023.7974875496002</v>
      </c>
      <c r="I78" s="45">
        <f t="shared" si="35"/>
        <v>-3598.875708167674</v>
      </c>
      <c r="J78" s="45">
        <f t="shared" si="35"/>
        <v>-3173.9539287857478</v>
      </c>
      <c r="K78" s="45">
        <f t="shared" si="35"/>
        <v>-2749.0321494038199</v>
      </c>
      <c r="L78" s="45">
        <f t="shared" si="35"/>
        <v>-2324.1103700218937</v>
      </c>
      <c r="M78" s="45">
        <f t="shared" si="35"/>
        <v>-1899.1885906399675</v>
      </c>
      <c r="N78" s="45">
        <f t="shared" si="36"/>
        <v>-1474.2668112580395</v>
      </c>
      <c r="O78" s="45">
        <f t="shared" si="36"/>
        <v>-1049.3450318761134</v>
      </c>
      <c r="P78" s="45">
        <f t="shared" si="36"/>
        <v>-624.42325249418718</v>
      </c>
      <c r="Q78" s="45">
        <f t="shared" si="36"/>
        <v>-199.50147311226101</v>
      </c>
      <c r="R78" s="45">
        <f t="shared" si="36"/>
        <v>225.42030626966698</v>
      </c>
      <c r="S78" s="45">
        <f t="shared" si="36"/>
        <v>650.34208565159315</v>
      </c>
      <c r="T78" s="45">
        <f t="shared" si="36"/>
        <v>1075.2638650335193</v>
      </c>
      <c r="U78" s="45">
        <f t="shared" si="36"/>
        <v>1500.1856444154473</v>
      </c>
      <c r="V78" s="45">
        <f t="shared" si="36"/>
        <v>1925.1074237973735</v>
      </c>
      <c r="W78" s="45">
        <f t="shared" si="36"/>
        <v>2350.0292031792997</v>
      </c>
      <c r="X78" s="45">
        <f t="shared" si="37"/>
        <v>2774.9509825612258</v>
      </c>
      <c r="Y78" s="45">
        <f t="shared" si="37"/>
        <v>3199.8727619431529</v>
      </c>
      <c r="Z78" s="45">
        <f t="shared" si="37"/>
        <v>3624.79454132508</v>
      </c>
      <c r="AA78" s="45">
        <f t="shared" si="37"/>
        <v>4049.7163207070062</v>
      </c>
      <c r="AB78" s="45">
        <f t="shared" si="37"/>
        <v>4474.6381000889332</v>
      </c>
      <c r="AC78" s="45">
        <f t="shared" si="37"/>
        <v>4899.5598794708603</v>
      </c>
      <c r="AD78" s="45">
        <f t="shared" si="37"/>
        <v>5324.4816588527865</v>
      </c>
      <c r="AE78" s="45">
        <f t="shared" si="37"/>
        <v>5749.4034382347136</v>
      </c>
      <c r="AF78" s="45">
        <f t="shared" si="37"/>
        <v>6174.3252176166397</v>
      </c>
      <c r="AG78" s="45">
        <f t="shared" si="37"/>
        <v>6599.2469969985668</v>
      </c>
      <c r="AH78" s="45">
        <f t="shared" si="38"/>
        <v>7024.168776380493</v>
      </c>
      <c r="AI78" s="45">
        <f t="shared" si="38"/>
        <v>7449.0905557624201</v>
      </c>
      <c r="AJ78" s="45">
        <f t="shared" si="38"/>
        <v>7874.0123351443472</v>
      </c>
      <c r="AK78" s="45">
        <f t="shared" si="38"/>
        <v>8298.9341145262733</v>
      </c>
      <c r="AL78" s="45">
        <f t="shared" si="38"/>
        <v>8723.8558939081995</v>
      </c>
      <c r="AM78" s="45">
        <f t="shared" si="38"/>
        <v>9148.7776732901257</v>
      </c>
      <c r="AN78" s="45">
        <f t="shared" si="38"/>
        <v>9573.6994526720537</v>
      </c>
      <c r="AO78" s="45">
        <f t="shared" si="38"/>
        <v>9998.6212320539798</v>
      </c>
      <c r="AP78" s="45">
        <f t="shared" si="38"/>
        <v>10423.543011435906</v>
      </c>
      <c r="AQ78" s="45">
        <f t="shared" si="38"/>
        <v>10848.464790817834</v>
      </c>
      <c r="AR78" s="45">
        <f t="shared" si="39"/>
        <v>11273.38657019976</v>
      </c>
      <c r="AS78" s="45">
        <f t="shared" si="39"/>
        <v>11698.308349581686</v>
      </c>
      <c r="AT78" s="45">
        <f t="shared" si="39"/>
        <v>12123.230128963614</v>
      </c>
      <c r="AU78" s="45">
        <f t="shared" si="39"/>
        <v>12548.151908345541</v>
      </c>
      <c r="AV78" s="45">
        <f t="shared" si="39"/>
        <v>12973.073687727467</v>
      </c>
      <c r="AW78" s="45">
        <f t="shared" si="39"/>
        <v>13397.995467109395</v>
      </c>
      <c r="AX78" s="45">
        <f t="shared" si="39"/>
        <v>13822.917246491321</v>
      </c>
      <c r="AY78" s="45">
        <f t="shared" si="39"/>
        <v>14247.839025873247</v>
      </c>
      <c r="AZ78" s="45">
        <f t="shared" si="39"/>
        <v>14672.760805255173</v>
      </c>
      <c r="BA78" s="45">
        <f t="shared" si="39"/>
        <v>15097.682584637099</v>
      </c>
      <c r="BB78" s="45">
        <f t="shared" si="40"/>
        <v>15522.604364019027</v>
      </c>
      <c r="BC78" s="45">
        <f t="shared" si="40"/>
        <v>15947.526143400954</v>
      </c>
      <c r="BD78" s="45">
        <f t="shared" si="40"/>
        <v>16372.447922782882</v>
      </c>
      <c r="BE78" s="45">
        <f t="shared" si="40"/>
        <v>16797.369702164808</v>
      </c>
      <c r="BF78" s="45">
        <f t="shared" si="40"/>
        <v>17222.291481546734</v>
      </c>
      <c r="BG78" s="45">
        <f t="shared" si="40"/>
        <v>17647.21326092866</v>
      </c>
      <c r="BH78" s="45">
        <f t="shared" si="40"/>
        <v>18072.135040310586</v>
      </c>
      <c r="BI78" s="45">
        <f t="shared" si="40"/>
        <v>18497.056819692516</v>
      </c>
      <c r="BJ78" s="45">
        <f t="shared" si="40"/>
        <v>18921.978599074442</v>
      </c>
      <c r="BK78" s="45">
        <f t="shared" si="40"/>
        <v>19346.900378456368</v>
      </c>
      <c r="BL78" s="45">
        <f t="shared" si="41"/>
        <v>19771.822157838295</v>
      </c>
      <c r="BM78" s="45">
        <f t="shared" si="41"/>
        <v>20196.743937220221</v>
      </c>
      <c r="BN78" s="45">
        <f t="shared" si="41"/>
        <v>20621.665716602147</v>
      </c>
      <c r="BO78" s="45">
        <f t="shared" si="41"/>
        <v>21046.587495984073</v>
      </c>
      <c r="BP78" s="45">
        <f t="shared" si="41"/>
        <v>21471.509275365999</v>
      </c>
      <c r="BQ78" s="45">
        <f t="shared" si="41"/>
        <v>21896.431054747925</v>
      </c>
      <c r="BR78" s="45">
        <f t="shared" si="41"/>
        <v>22321.352834129852</v>
      </c>
      <c r="BS78" s="45">
        <f t="shared" si="41"/>
        <v>22746.274613511781</v>
      </c>
      <c r="BT78" s="45">
        <f t="shared" si="41"/>
        <v>23171.196392893708</v>
      </c>
      <c r="BU78" s="45">
        <f t="shared" si="41"/>
        <v>23596.118172275634</v>
      </c>
      <c r="BV78" s="45">
        <f t="shared" si="42"/>
        <v>24021.03995165756</v>
      </c>
      <c r="BW78" s="45">
        <f t="shared" si="42"/>
        <v>24445.96173103949</v>
      </c>
      <c r="BX78" s="45">
        <f t="shared" si="42"/>
        <v>24870.883510421416</v>
      </c>
      <c r="BY78" s="45">
        <f t="shared" si="42"/>
        <v>25295.805289803342</v>
      </c>
      <c r="BZ78" s="45">
        <f t="shared" si="42"/>
        <v>25720.727069185268</v>
      </c>
      <c r="CA78" s="45">
        <f t="shared" si="42"/>
        <v>26145.648848567194</v>
      </c>
      <c r="CB78" s="45">
        <f t="shared" si="42"/>
        <v>26570.570627949121</v>
      </c>
      <c r="CC78" s="45">
        <f t="shared" si="42"/>
        <v>26995.492407331047</v>
      </c>
      <c r="CD78" s="45">
        <f t="shared" si="42"/>
        <v>27420.414186712973</v>
      </c>
      <c r="CE78" s="45">
        <f t="shared" si="42"/>
        <v>27845.335966094899</v>
      </c>
      <c r="CF78" s="45">
        <f t="shared" si="42"/>
        <v>28270.257745476829</v>
      </c>
      <c r="CG78" s="45">
        <f t="shared" si="42"/>
        <v>4787.3142184312019</v>
      </c>
      <c r="CH78" s="45">
        <f t="shared" si="42"/>
        <v>5923.0187989486249</v>
      </c>
    </row>
    <row r="79" spans="1:86">
      <c r="A79" s="58">
        <f>'Q5-Q7 VaR'!G53</f>
        <v>45635</v>
      </c>
      <c r="B79" s="45">
        <f>'Q5-Q7 VaR'!L53</f>
        <v>-5914.2153265885972</v>
      </c>
      <c r="C79" s="45">
        <f>1000000*'Q5-Q7 VaR'!K53/100</f>
        <v>-3535.4021951155223</v>
      </c>
      <c r="D79" s="45">
        <f t="shared" si="35"/>
        <v>29439.806624566623</v>
      </c>
      <c r="E79" s="45">
        <f t="shared" si="35"/>
        <v>28555.956075787744</v>
      </c>
      <c r="F79" s="45">
        <f t="shared" si="35"/>
        <v>27672.105527008865</v>
      </c>
      <c r="G79" s="45">
        <f t="shared" si="35"/>
        <v>26788.254978229983</v>
      </c>
      <c r="H79" s="45">
        <f t="shared" si="35"/>
        <v>25904.404429451104</v>
      </c>
      <c r="I79" s="45">
        <f t="shared" si="35"/>
        <v>25020.553880672222</v>
      </c>
      <c r="J79" s="45">
        <f t="shared" si="35"/>
        <v>24136.703331893343</v>
      </c>
      <c r="K79" s="45">
        <f t="shared" si="35"/>
        <v>23252.85278311446</v>
      </c>
      <c r="L79" s="45">
        <f t="shared" si="35"/>
        <v>22369.002234335581</v>
      </c>
      <c r="M79" s="45">
        <f t="shared" si="35"/>
        <v>21485.151685556702</v>
      </c>
      <c r="N79" s="45">
        <f t="shared" si="36"/>
        <v>20601.30113677782</v>
      </c>
      <c r="O79" s="45">
        <f t="shared" si="36"/>
        <v>19717.450587998941</v>
      </c>
      <c r="P79" s="45">
        <f t="shared" si="36"/>
        <v>18833.600039220059</v>
      </c>
      <c r="Q79" s="45">
        <f t="shared" si="36"/>
        <v>17949.74949044118</v>
      </c>
      <c r="R79" s="45">
        <f t="shared" si="36"/>
        <v>17065.898941662297</v>
      </c>
      <c r="S79" s="45">
        <f t="shared" si="36"/>
        <v>16182.048392883418</v>
      </c>
      <c r="T79" s="45">
        <f t="shared" si="36"/>
        <v>15298.197844104536</v>
      </c>
      <c r="U79" s="45">
        <f t="shared" si="36"/>
        <v>14414.347295325657</v>
      </c>
      <c r="V79" s="45">
        <f t="shared" si="36"/>
        <v>13530.496746546774</v>
      </c>
      <c r="W79" s="45">
        <f t="shared" si="36"/>
        <v>12646.646197767896</v>
      </c>
      <c r="X79" s="45">
        <f t="shared" si="37"/>
        <v>11762.795648989013</v>
      </c>
      <c r="Y79" s="45">
        <f t="shared" si="37"/>
        <v>10878.945100210134</v>
      </c>
      <c r="Z79" s="45">
        <f t="shared" si="37"/>
        <v>9995.0945514312534</v>
      </c>
      <c r="AA79" s="45">
        <f t="shared" si="37"/>
        <v>9111.2440026523727</v>
      </c>
      <c r="AB79" s="45">
        <f t="shared" si="37"/>
        <v>8227.393453873492</v>
      </c>
      <c r="AC79" s="45">
        <f t="shared" si="37"/>
        <v>7343.5429050946113</v>
      </c>
      <c r="AD79" s="45">
        <f t="shared" si="37"/>
        <v>6459.6923563157306</v>
      </c>
      <c r="AE79" s="45">
        <f t="shared" si="37"/>
        <v>5575.84180753685</v>
      </c>
      <c r="AF79" s="45">
        <f t="shared" si="37"/>
        <v>4691.9912587579693</v>
      </c>
      <c r="AG79" s="45">
        <f t="shared" si="37"/>
        <v>3808.1407099790886</v>
      </c>
      <c r="AH79" s="45">
        <f t="shared" si="38"/>
        <v>2924.2901612002079</v>
      </c>
      <c r="AI79" s="45">
        <f t="shared" si="38"/>
        <v>2040.4396124213281</v>
      </c>
      <c r="AJ79" s="45">
        <f t="shared" si="38"/>
        <v>1156.5890636424474</v>
      </c>
      <c r="AK79" s="45">
        <f t="shared" si="38"/>
        <v>272.73851486356671</v>
      </c>
      <c r="AL79" s="45">
        <f t="shared" si="38"/>
        <v>-611.11203391531399</v>
      </c>
      <c r="AM79" s="45">
        <f t="shared" si="38"/>
        <v>-1494.9625826941947</v>
      </c>
      <c r="AN79" s="45">
        <f t="shared" si="38"/>
        <v>-2378.8131314730749</v>
      </c>
      <c r="AO79" s="45">
        <f t="shared" si="38"/>
        <v>-3262.6636802519556</v>
      </c>
      <c r="AP79" s="45">
        <f t="shared" si="38"/>
        <v>-4146.5142290308358</v>
      </c>
      <c r="AQ79" s="45">
        <f t="shared" si="38"/>
        <v>-5030.3647778097165</v>
      </c>
      <c r="AR79" s="45">
        <f t="shared" si="39"/>
        <v>-5914.2153265885972</v>
      </c>
      <c r="AS79" s="45">
        <f t="shared" si="39"/>
        <v>-6798.0658753674779</v>
      </c>
      <c r="AT79" s="45">
        <f t="shared" si="39"/>
        <v>-7681.9164241463586</v>
      </c>
      <c r="AU79" s="45">
        <f t="shared" si="39"/>
        <v>-8565.7669729252393</v>
      </c>
      <c r="AV79" s="45">
        <f t="shared" si="39"/>
        <v>-9449.61752170412</v>
      </c>
      <c r="AW79" s="45">
        <f t="shared" si="39"/>
        <v>-10333.468070482999</v>
      </c>
      <c r="AX79" s="45">
        <f t="shared" si="39"/>
        <v>-11217.318619261881</v>
      </c>
      <c r="AY79" s="45">
        <f t="shared" si="39"/>
        <v>-12101.16916804076</v>
      </c>
      <c r="AZ79" s="45">
        <f t="shared" si="39"/>
        <v>-12985.019716819643</v>
      </c>
      <c r="BA79" s="45">
        <f t="shared" si="39"/>
        <v>-13868.870265598522</v>
      </c>
      <c r="BB79" s="45">
        <f t="shared" si="40"/>
        <v>-14752.720814377402</v>
      </c>
      <c r="BC79" s="45">
        <f t="shared" si="40"/>
        <v>-15636.571363156283</v>
      </c>
      <c r="BD79" s="45">
        <f t="shared" si="40"/>
        <v>-16520.421911935162</v>
      </c>
      <c r="BE79" s="45">
        <f t="shared" si="40"/>
        <v>-17404.272460714044</v>
      </c>
      <c r="BF79" s="45">
        <f t="shared" si="40"/>
        <v>-18288.123009492927</v>
      </c>
      <c r="BG79" s="45">
        <f t="shared" si="40"/>
        <v>-19171.973558271806</v>
      </c>
      <c r="BH79" s="45">
        <f t="shared" si="40"/>
        <v>-20055.824107050685</v>
      </c>
      <c r="BI79" s="45">
        <f t="shared" si="40"/>
        <v>-20939.674655829567</v>
      </c>
      <c r="BJ79" s="45">
        <f t="shared" si="40"/>
        <v>-21823.52520460845</v>
      </c>
      <c r="BK79" s="45">
        <f t="shared" si="40"/>
        <v>-22707.375753387329</v>
      </c>
      <c r="BL79" s="45">
        <f t="shared" si="41"/>
        <v>-23591.226302166207</v>
      </c>
      <c r="BM79" s="45">
        <f t="shared" si="41"/>
        <v>-24475.07685094509</v>
      </c>
      <c r="BN79" s="45">
        <f t="shared" si="41"/>
        <v>-25358.927399723969</v>
      </c>
      <c r="BO79" s="45">
        <f t="shared" si="41"/>
        <v>-26242.777948502851</v>
      </c>
      <c r="BP79" s="45">
        <f t="shared" si="41"/>
        <v>-27126.62849728173</v>
      </c>
      <c r="BQ79" s="45">
        <f t="shared" si="41"/>
        <v>-28010.479046060613</v>
      </c>
      <c r="BR79" s="45">
        <f t="shared" si="41"/>
        <v>-28894.329594839492</v>
      </c>
      <c r="BS79" s="45">
        <f t="shared" si="41"/>
        <v>-29778.180143618374</v>
      </c>
      <c r="BT79" s="45">
        <f t="shared" si="41"/>
        <v>-30662.030692397253</v>
      </c>
      <c r="BU79" s="45">
        <f t="shared" si="41"/>
        <v>-31545.881241176136</v>
      </c>
      <c r="BV79" s="45">
        <f t="shared" si="42"/>
        <v>-32429.731789955014</v>
      </c>
      <c r="BW79" s="45">
        <f t="shared" si="42"/>
        <v>-33313.582338733897</v>
      </c>
      <c r="BX79" s="45">
        <f t="shared" si="42"/>
        <v>-34197.432887512776</v>
      </c>
      <c r="BY79" s="45">
        <f t="shared" si="42"/>
        <v>-35081.283436291655</v>
      </c>
      <c r="BZ79" s="45">
        <f t="shared" si="42"/>
        <v>-35965.133985070541</v>
      </c>
      <c r="CA79" s="45">
        <f t="shared" si="42"/>
        <v>-36848.98453384942</v>
      </c>
      <c r="CB79" s="45">
        <f t="shared" si="42"/>
        <v>-37732.835082628299</v>
      </c>
      <c r="CC79" s="45">
        <f t="shared" si="42"/>
        <v>-38616.685631407177</v>
      </c>
      <c r="CD79" s="45">
        <f t="shared" si="42"/>
        <v>-39500.536180186056</v>
      </c>
      <c r="CE79" s="45">
        <f t="shared" si="42"/>
        <v>-40384.386728964935</v>
      </c>
      <c r="CF79" s="45">
        <f t="shared" si="42"/>
        <v>-41268.237277743814</v>
      </c>
      <c r="CG79" s="45">
        <f t="shared" si="42"/>
        <v>7577.0173795078881</v>
      </c>
      <c r="CH79" s="45">
        <f t="shared" si="42"/>
        <v>5214.7164444955961</v>
      </c>
    </row>
    <row r="80" spans="1:86">
      <c r="A80" s="58">
        <f>'Q5-Q7 VaR'!G54</f>
        <v>45636</v>
      </c>
      <c r="B80" s="45">
        <f>'Q5-Q7 VaR'!L54</f>
        <v>-5351.0846550984106</v>
      </c>
      <c r="C80" s="45">
        <f>1000000*'Q5-Q7 VaR'!K54/100</f>
        <v>-1843.3413072687761</v>
      </c>
      <c r="D80" s="45">
        <f t="shared" si="35"/>
        <v>13082.32841758935</v>
      </c>
      <c r="E80" s="45">
        <f t="shared" si="35"/>
        <v>12621.493090772157</v>
      </c>
      <c r="F80" s="45">
        <f t="shared" si="35"/>
        <v>12160.657763954961</v>
      </c>
      <c r="G80" s="45">
        <f t="shared" si="35"/>
        <v>11699.822437137769</v>
      </c>
      <c r="H80" s="45">
        <f t="shared" si="35"/>
        <v>11238.987110320573</v>
      </c>
      <c r="I80" s="45">
        <f t="shared" si="35"/>
        <v>10778.151783503381</v>
      </c>
      <c r="J80" s="45">
        <f t="shared" si="35"/>
        <v>10317.316456686185</v>
      </c>
      <c r="K80" s="45">
        <f t="shared" si="35"/>
        <v>9856.4811298689929</v>
      </c>
      <c r="L80" s="45">
        <f t="shared" si="35"/>
        <v>9395.645803051797</v>
      </c>
      <c r="M80" s="45">
        <f t="shared" si="35"/>
        <v>8934.8104762346047</v>
      </c>
      <c r="N80" s="45">
        <f t="shared" si="36"/>
        <v>8473.9751494174088</v>
      </c>
      <c r="O80" s="45">
        <f t="shared" si="36"/>
        <v>8013.1398226002157</v>
      </c>
      <c r="P80" s="45">
        <f t="shared" si="36"/>
        <v>7552.3044957830216</v>
      </c>
      <c r="Q80" s="45">
        <f t="shared" si="36"/>
        <v>7091.4691689658275</v>
      </c>
      <c r="R80" s="45">
        <f t="shared" si="36"/>
        <v>6630.6338421486334</v>
      </c>
      <c r="S80" s="45">
        <f t="shared" si="36"/>
        <v>6169.7985153314394</v>
      </c>
      <c r="T80" s="45">
        <f t="shared" si="36"/>
        <v>5708.9631885142453</v>
      </c>
      <c r="U80" s="45">
        <f t="shared" si="36"/>
        <v>5248.1278616970512</v>
      </c>
      <c r="V80" s="45">
        <f t="shared" si="36"/>
        <v>4787.2925348798572</v>
      </c>
      <c r="W80" s="45">
        <f t="shared" si="36"/>
        <v>4326.4572080626631</v>
      </c>
      <c r="X80" s="45">
        <f t="shared" si="37"/>
        <v>3865.621881245469</v>
      </c>
      <c r="Y80" s="45">
        <f t="shared" si="37"/>
        <v>3404.7865544282749</v>
      </c>
      <c r="Z80" s="45">
        <f t="shared" si="37"/>
        <v>2943.9512276110809</v>
      </c>
      <c r="AA80" s="45">
        <f t="shared" si="37"/>
        <v>2483.1159007938877</v>
      </c>
      <c r="AB80" s="45">
        <f t="shared" si="37"/>
        <v>2022.2805739766936</v>
      </c>
      <c r="AC80" s="45">
        <f t="shared" si="37"/>
        <v>1561.4452471594996</v>
      </c>
      <c r="AD80" s="45">
        <f t="shared" si="37"/>
        <v>1100.6099203423055</v>
      </c>
      <c r="AE80" s="45">
        <f t="shared" si="37"/>
        <v>639.77459352511141</v>
      </c>
      <c r="AF80" s="45">
        <f t="shared" si="37"/>
        <v>178.93926670791734</v>
      </c>
      <c r="AG80" s="45">
        <f t="shared" si="37"/>
        <v>-281.89606010927673</v>
      </c>
      <c r="AH80" s="45">
        <f t="shared" si="38"/>
        <v>-742.7313869264708</v>
      </c>
      <c r="AI80" s="45">
        <f t="shared" si="38"/>
        <v>-1203.5667137436649</v>
      </c>
      <c r="AJ80" s="45">
        <f t="shared" si="38"/>
        <v>-1664.4020405608585</v>
      </c>
      <c r="AK80" s="45">
        <f t="shared" si="38"/>
        <v>-2125.2373673780526</v>
      </c>
      <c r="AL80" s="45">
        <f t="shared" si="38"/>
        <v>-2586.0726941952466</v>
      </c>
      <c r="AM80" s="45">
        <f t="shared" si="38"/>
        <v>-3046.9080210124407</v>
      </c>
      <c r="AN80" s="45">
        <f t="shared" si="38"/>
        <v>-3507.7433478296343</v>
      </c>
      <c r="AO80" s="45">
        <f t="shared" si="38"/>
        <v>-3968.5786746468284</v>
      </c>
      <c r="AP80" s="45">
        <f t="shared" si="38"/>
        <v>-4429.4140014640225</v>
      </c>
      <c r="AQ80" s="45">
        <f t="shared" si="38"/>
        <v>-4890.2493282812165</v>
      </c>
      <c r="AR80" s="45">
        <f t="shared" si="39"/>
        <v>-5351.0846550984106</v>
      </c>
      <c r="AS80" s="45">
        <f t="shared" si="39"/>
        <v>-5811.9199819156047</v>
      </c>
      <c r="AT80" s="45">
        <f t="shared" si="39"/>
        <v>-6272.7553087327988</v>
      </c>
      <c r="AU80" s="45">
        <f t="shared" si="39"/>
        <v>-6733.5906355499928</v>
      </c>
      <c r="AV80" s="45">
        <f t="shared" si="39"/>
        <v>-7194.4259623671869</v>
      </c>
      <c r="AW80" s="45">
        <f t="shared" si="39"/>
        <v>-7655.2612891843801</v>
      </c>
      <c r="AX80" s="45">
        <f t="shared" si="39"/>
        <v>-8116.0966160015741</v>
      </c>
      <c r="AY80" s="45">
        <f t="shared" si="39"/>
        <v>-8576.9319428187682</v>
      </c>
      <c r="AZ80" s="45">
        <f t="shared" si="39"/>
        <v>-9037.7672696359623</v>
      </c>
      <c r="BA80" s="45">
        <f t="shared" si="39"/>
        <v>-9498.6025964531564</v>
      </c>
      <c r="BB80" s="45">
        <f t="shared" si="40"/>
        <v>-9959.4379232703504</v>
      </c>
      <c r="BC80" s="45">
        <f t="shared" si="40"/>
        <v>-10420.273250087545</v>
      </c>
      <c r="BD80" s="45">
        <f t="shared" si="40"/>
        <v>-10881.108576904739</v>
      </c>
      <c r="BE80" s="45">
        <f t="shared" si="40"/>
        <v>-11341.943903721933</v>
      </c>
      <c r="BF80" s="45">
        <f t="shared" si="40"/>
        <v>-11802.779230539127</v>
      </c>
      <c r="BG80" s="45">
        <f t="shared" si="40"/>
        <v>-12263.614557356321</v>
      </c>
      <c r="BH80" s="45">
        <f t="shared" si="40"/>
        <v>-12724.449884173515</v>
      </c>
      <c r="BI80" s="45">
        <f t="shared" si="40"/>
        <v>-13185.285210990709</v>
      </c>
      <c r="BJ80" s="45">
        <f t="shared" si="40"/>
        <v>-13646.120537807903</v>
      </c>
      <c r="BK80" s="45">
        <f t="shared" si="40"/>
        <v>-14106.955864625095</v>
      </c>
      <c r="BL80" s="45">
        <f t="shared" si="41"/>
        <v>-14567.791191442291</v>
      </c>
      <c r="BM80" s="45">
        <f t="shared" si="41"/>
        <v>-15028.626518259483</v>
      </c>
      <c r="BN80" s="45">
        <f t="shared" si="41"/>
        <v>-15489.461845076679</v>
      </c>
      <c r="BO80" s="45">
        <f t="shared" si="41"/>
        <v>-15950.297171893872</v>
      </c>
      <c r="BP80" s="45">
        <f t="shared" si="41"/>
        <v>-16411.132498711067</v>
      </c>
      <c r="BQ80" s="45">
        <f t="shared" si="41"/>
        <v>-16871.96782552826</v>
      </c>
      <c r="BR80" s="45">
        <f t="shared" si="41"/>
        <v>-17332.803152345456</v>
      </c>
      <c r="BS80" s="45">
        <f t="shared" si="41"/>
        <v>-17793.638479162648</v>
      </c>
      <c r="BT80" s="45">
        <f t="shared" si="41"/>
        <v>-18254.473805979844</v>
      </c>
      <c r="BU80" s="45">
        <f t="shared" si="41"/>
        <v>-18715.309132797036</v>
      </c>
      <c r="BV80" s="45">
        <f t="shared" si="42"/>
        <v>-19176.144459614232</v>
      </c>
      <c r="BW80" s="45">
        <f t="shared" si="42"/>
        <v>-19636.979786431424</v>
      </c>
      <c r="BX80" s="45">
        <f t="shared" si="42"/>
        <v>-20097.81511324862</v>
      </c>
      <c r="BY80" s="45">
        <f t="shared" si="42"/>
        <v>-20558.650440065812</v>
      </c>
      <c r="BZ80" s="45">
        <f t="shared" si="42"/>
        <v>-21019.485766883008</v>
      </c>
      <c r="CA80" s="45">
        <f t="shared" si="42"/>
        <v>-21480.3210937002</v>
      </c>
      <c r="CB80" s="45">
        <f t="shared" si="42"/>
        <v>-21941.156420517393</v>
      </c>
      <c r="CC80" s="45">
        <f t="shared" si="42"/>
        <v>-22401.991747334589</v>
      </c>
      <c r="CD80" s="45">
        <f t="shared" si="42"/>
        <v>-22862.827074151781</v>
      </c>
      <c r="CE80" s="45">
        <f t="shared" si="42"/>
        <v>-23323.662400968977</v>
      </c>
      <c r="CF80" s="45">
        <f t="shared" si="42"/>
        <v>-23784.497727786169</v>
      </c>
      <c r="CG80" s="45">
        <f t="shared" si="42"/>
        <v>1683.1776892203943</v>
      </c>
      <c r="CH80" s="45">
        <f t="shared" si="42"/>
        <v>451.48560628737414</v>
      </c>
    </row>
    <row r="81" spans="1:86">
      <c r="A81" s="58">
        <f>'Q5-Q7 VaR'!G55</f>
        <v>45637</v>
      </c>
      <c r="B81" s="45">
        <f>'Q5-Q7 VaR'!L55</f>
        <v>-2535.0273048837207</v>
      </c>
      <c r="C81" s="45">
        <f>1000000*'Q5-Q7 VaR'!K55/100</f>
        <v>-3314.9058355507441</v>
      </c>
      <c r="D81" s="45">
        <f t="shared" ref="D81:M90" si="43">$B81+D$26*$C81</f>
        <v>30614.031050623722</v>
      </c>
      <c r="E81" s="45">
        <f t="shared" si="43"/>
        <v>29785.304591736036</v>
      </c>
      <c r="F81" s="45">
        <f t="shared" si="43"/>
        <v>28956.57813284835</v>
      </c>
      <c r="G81" s="45">
        <f t="shared" si="43"/>
        <v>28127.851673960664</v>
      </c>
      <c r="H81" s="45">
        <f t="shared" si="43"/>
        <v>27299.125215072978</v>
      </c>
      <c r="I81" s="45">
        <f t="shared" si="43"/>
        <v>26470.398756185292</v>
      </c>
      <c r="J81" s="45">
        <f t="shared" si="43"/>
        <v>25641.672297297606</v>
      </c>
      <c r="K81" s="45">
        <f t="shared" si="43"/>
        <v>24812.94583840992</v>
      </c>
      <c r="L81" s="45">
        <f t="shared" si="43"/>
        <v>23984.219379522234</v>
      </c>
      <c r="M81" s="45">
        <f t="shared" si="43"/>
        <v>23155.492920634548</v>
      </c>
      <c r="N81" s="45">
        <f t="shared" ref="N81:W90" si="44">$B81+N$26*$C81</f>
        <v>22326.766461746862</v>
      </c>
      <c r="O81" s="45">
        <f t="shared" si="44"/>
        <v>21498.040002859176</v>
      </c>
      <c r="P81" s="45">
        <f t="shared" si="44"/>
        <v>20669.31354397149</v>
      </c>
      <c r="Q81" s="45">
        <f t="shared" si="44"/>
        <v>19840.587085083804</v>
      </c>
      <c r="R81" s="45">
        <f t="shared" si="44"/>
        <v>19011.860626196118</v>
      </c>
      <c r="S81" s="45">
        <f t="shared" si="44"/>
        <v>18183.134167308432</v>
      </c>
      <c r="T81" s="45">
        <f t="shared" si="44"/>
        <v>17354.407708420746</v>
      </c>
      <c r="U81" s="45">
        <f t="shared" si="44"/>
        <v>16525.68124953306</v>
      </c>
      <c r="V81" s="45">
        <f t="shared" si="44"/>
        <v>15696.954790645372</v>
      </c>
      <c r="W81" s="45">
        <f t="shared" si="44"/>
        <v>14868.228331757686</v>
      </c>
      <c r="X81" s="45">
        <f t="shared" ref="X81:AG90" si="45">$B81+X$26*$C81</f>
        <v>14039.50187287</v>
      </c>
      <c r="Y81" s="45">
        <f t="shared" si="45"/>
        <v>13210.775413982314</v>
      </c>
      <c r="Z81" s="45">
        <f t="shared" si="45"/>
        <v>12382.048955094628</v>
      </c>
      <c r="AA81" s="45">
        <f t="shared" si="45"/>
        <v>11553.322496206942</v>
      </c>
      <c r="AB81" s="45">
        <f t="shared" si="45"/>
        <v>10724.596037319256</v>
      </c>
      <c r="AC81" s="45">
        <f t="shared" si="45"/>
        <v>9895.8695784315696</v>
      </c>
      <c r="AD81" s="45">
        <f t="shared" si="45"/>
        <v>9067.1431195438836</v>
      </c>
      <c r="AE81" s="45">
        <f t="shared" si="45"/>
        <v>8238.4166606561976</v>
      </c>
      <c r="AF81" s="45">
        <f t="shared" si="45"/>
        <v>7409.6902017685115</v>
      </c>
      <c r="AG81" s="45">
        <f t="shared" si="45"/>
        <v>6580.9637428808255</v>
      </c>
      <c r="AH81" s="45">
        <f t="shared" ref="AH81:AQ90" si="46">$B81+AH$26*$C81</f>
        <v>5752.2372839931395</v>
      </c>
      <c r="AI81" s="45">
        <f t="shared" si="46"/>
        <v>4923.5108251054535</v>
      </c>
      <c r="AJ81" s="45">
        <f t="shared" si="46"/>
        <v>4094.7843662177675</v>
      </c>
      <c r="AK81" s="45">
        <f t="shared" si="46"/>
        <v>3266.0579073300814</v>
      </c>
      <c r="AL81" s="45">
        <f t="shared" si="46"/>
        <v>2437.3314484423954</v>
      </c>
      <c r="AM81" s="45">
        <f t="shared" si="46"/>
        <v>1608.6049895547094</v>
      </c>
      <c r="AN81" s="45">
        <f t="shared" si="46"/>
        <v>779.87853066702337</v>
      </c>
      <c r="AO81" s="45">
        <f t="shared" si="46"/>
        <v>-48.847928220662652</v>
      </c>
      <c r="AP81" s="45">
        <f t="shared" si="46"/>
        <v>-877.57438710834867</v>
      </c>
      <c r="AQ81" s="45">
        <f t="shared" si="46"/>
        <v>-1706.3008459960347</v>
      </c>
      <c r="AR81" s="45">
        <f t="shared" ref="AR81:BA90" si="47">$B81+AR$26*$C81</f>
        <v>-2535.0273048837207</v>
      </c>
      <c r="AS81" s="45">
        <f t="shared" si="47"/>
        <v>-3363.7537637714067</v>
      </c>
      <c r="AT81" s="45">
        <f t="shared" si="47"/>
        <v>-4192.4802226590928</v>
      </c>
      <c r="AU81" s="45">
        <f t="shared" si="47"/>
        <v>-5021.2066815467788</v>
      </c>
      <c r="AV81" s="45">
        <f t="shared" si="47"/>
        <v>-5849.9331404344648</v>
      </c>
      <c r="AW81" s="45">
        <f t="shared" si="47"/>
        <v>-6678.6595993221508</v>
      </c>
      <c r="AX81" s="45">
        <f t="shared" si="47"/>
        <v>-7507.3860582098368</v>
      </c>
      <c r="AY81" s="45">
        <f t="shared" si="47"/>
        <v>-8336.1125170975229</v>
      </c>
      <c r="AZ81" s="45">
        <f t="shared" si="47"/>
        <v>-9164.8389759852089</v>
      </c>
      <c r="BA81" s="45">
        <f t="shared" si="47"/>
        <v>-9993.5654348728949</v>
      </c>
      <c r="BB81" s="45">
        <f t="shared" ref="BB81:BK90" si="48">$B81+BB$26*$C81</f>
        <v>-10822.291893760581</v>
      </c>
      <c r="BC81" s="45">
        <f t="shared" si="48"/>
        <v>-11651.018352648267</v>
      </c>
      <c r="BD81" s="45">
        <f t="shared" si="48"/>
        <v>-12479.744811535953</v>
      </c>
      <c r="BE81" s="45">
        <f t="shared" si="48"/>
        <v>-13308.471270423639</v>
      </c>
      <c r="BF81" s="45">
        <f t="shared" si="48"/>
        <v>-14137.197729311325</v>
      </c>
      <c r="BG81" s="45">
        <f t="shared" si="48"/>
        <v>-14965.924188199011</v>
      </c>
      <c r="BH81" s="45">
        <f t="shared" si="48"/>
        <v>-15794.650647086697</v>
      </c>
      <c r="BI81" s="45">
        <f t="shared" si="48"/>
        <v>-16623.377105974381</v>
      </c>
      <c r="BJ81" s="45">
        <f t="shared" si="48"/>
        <v>-17452.103564862067</v>
      </c>
      <c r="BK81" s="45">
        <f t="shared" si="48"/>
        <v>-18280.830023749753</v>
      </c>
      <c r="BL81" s="45">
        <f t="shared" ref="BL81:BU90" si="49">$B81+BL$26*$C81</f>
        <v>-19109.556482637439</v>
      </c>
      <c r="BM81" s="45">
        <f t="shared" si="49"/>
        <v>-19938.282941525125</v>
      </c>
      <c r="BN81" s="45">
        <f t="shared" si="49"/>
        <v>-20767.009400412811</v>
      </c>
      <c r="BO81" s="45">
        <f t="shared" si="49"/>
        <v>-21595.735859300497</v>
      </c>
      <c r="BP81" s="45">
        <f t="shared" si="49"/>
        <v>-22424.462318188183</v>
      </c>
      <c r="BQ81" s="45">
        <f t="shared" si="49"/>
        <v>-23253.188777075869</v>
      </c>
      <c r="BR81" s="45">
        <f t="shared" si="49"/>
        <v>-24081.915235963555</v>
      </c>
      <c r="BS81" s="45">
        <f t="shared" si="49"/>
        <v>-24910.641694851241</v>
      </c>
      <c r="BT81" s="45">
        <f t="shared" si="49"/>
        <v>-25739.368153738928</v>
      </c>
      <c r="BU81" s="45">
        <f t="shared" si="49"/>
        <v>-26568.094612626614</v>
      </c>
      <c r="BV81" s="45">
        <f t="shared" ref="BV81:CH90" si="50">$B81+BV$26*$C81</f>
        <v>-27396.8210715143</v>
      </c>
      <c r="BW81" s="45">
        <f t="shared" si="50"/>
        <v>-28225.547530401986</v>
      </c>
      <c r="BX81" s="45">
        <f t="shared" si="50"/>
        <v>-29054.273989289672</v>
      </c>
      <c r="BY81" s="45">
        <f t="shared" si="50"/>
        <v>-29883.000448177358</v>
      </c>
      <c r="BZ81" s="45">
        <f t="shared" si="50"/>
        <v>-30711.726907065044</v>
      </c>
      <c r="CA81" s="45">
        <f t="shared" si="50"/>
        <v>-31540.45336595273</v>
      </c>
      <c r="CB81" s="45">
        <f t="shared" si="50"/>
        <v>-32369.179824840416</v>
      </c>
      <c r="CC81" s="45">
        <f t="shared" si="50"/>
        <v>-33197.906283728102</v>
      </c>
      <c r="CD81" s="45">
        <f t="shared" si="50"/>
        <v>-34026.632742615788</v>
      </c>
      <c r="CE81" s="45">
        <f t="shared" si="50"/>
        <v>-34855.359201503474</v>
      </c>
      <c r="CF81" s="45">
        <f t="shared" si="50"/>
        <v>-35684.08566039116</v>
      </c>
      <c r="CG81" s="45">
        <f t="shared" si="50"/>
        <v>10114.782690708864</v>
      </c>
      <c r="CH81" s="45">
        <f t="shared" si="50"/>
        <v>7899.8140046515346</v>
      </c>
    </row>
    <row r="82" spans="1:86">
      <c r="A82" s="58">
        <f>'Q5-Q7 VaR'!G56</f>
        <v>45638</v>
      </c>
      <c r="B82" s="45">
        <f>'Q5-Q7 VaR'!L56</f>
        <v>-10981.179391703541</v>
      </c>
      <c r="C82" s="45">
        <f>1000000*'Q5-Q7 VaR'!K56/100</f>
        <v>-4196.5182517058329</v>
      </c>
      <c r="D82" s="45">
        <f t="shared" si="43"/>
        <v>30984.003125354793</v>
      </c>
      <c r="E82" s="45">
        <f t="shared" si="43"/>
        <v>29934.873562428329</v>
      </c>
      <c r="F82" s="45">
        <f t="shared" si="43"/>
        <v>28885.743999501872</v>
      </c>
      <c r="G82" s="45">
        <f t="shared" si="43"/>
        <v>27836.614436575415</v>
      </c>
      <c r="H82" s="45">
        <f t="shared" si="43"/>
        <v>26787.484873648958</v>
      </c>
      <c r="I82" s="45">
        <f t="shared" si="43"/>
        <v>25738.355310722502</v>
      </c>
      <c r="J82" s="45">
        <f t="shared" si="43"/>
        <v>24689.225747796037</v>
      </c>
      <c r="K82" s="45">
        <f t="shared" si="43"/>
        <v>23640.096184869581</v>
      </c>
      <c r="L82" s="45">
        <f t="shared" si="43"/>
        <v>22590.966621943124</v>
      </c>
      <c r="M82" s="45">
        <f t="shared" si="43"/>
        <v>21541.837059016667</v>
      </c>
      <c r="N82" s="45">
        <f t="shared" si="44"/>
        <v>20492.707496090203</v>
      </c>
      <c r="O82" s="45">
        <f t="shared" si="44"/>
        <v>19443.577933163746</v>
      </c>
      <c r="P82" s="45">
        <f t="shared" si="44"/>
        <v>18394.448370237289</v>
      </c>
      <c r="Q82" s="45">
        <f t="shared" si="44"/>
        <v>17345.318807310832</v>
      </c>
      <c r="R82" s="45">
        <f t="shared" si="44"/>
        <v>16296.189244384374</v>
      </c>
      <c r="S82" s="45">
        <f t="shared" si="44"/>
        <v>15247.059681457913</v>
      </c>
      <c r="T82" s="45">
        <f t="shared" si="44"/>
        <v>14197.930118531456</v>
      </c>
      <c r="U82" s="45">
        <f t="shared" si="44"/>
        <v>13148.800555604999</v>
      </c>
      <c r="V82" s="45">
        <f t="shared" si="44"/>
        <v>12099.670992678539</v>
      </c>
      <c r="W82" s="45">
        <f t="shared" si="44"/>
        <v>11050.541429752082</v>
      </c>
      <c r="X82" s="45">
        <f t="shared" si="45"/>
        <v>10001.411866825625</v>
      </c>
      <c r="Y82" s="45">
        <f t="shared" si="45"/>
        <v>8952.2823038991646</v>
      </c>
      <c r="Z82" s="45">
        <f t="shared" si="45"/>
        <v>7903.1527409727078</v>
      </c>
      <c r="AA82" s="45">
        <f t="shared" si="45"/>
        <v>6854.0231780462473</v>
      </c>
      <c r="AB82" s="45">
        <f t="shared" si="45"/>
        <v>5804.8936151197904</v>
      </c>
      <c r="AC82" s="45">
        <f t="shared" si="45"/>
        <v>4755.7640521933317</v>
      </c>
      <c r="AD82" s="45">
        <f t="shared" si="45"/>
        <v>3706.6344892668731</v>
      </c>
      <c r="AE82" s="45">
        <f t="shared" si="45"/>
        <v>2657.5049263404162</v>
      </c>
      <c r="AF82" s="45">
        <f t="shared" si="45"/>
        <v>1608.3753634139575</v>
      </c>
      <c r="AG82" s="45">
        <f t="shared" si="45"/>
        <v>559.24580048749885</v>
      </c>
      <c r="AH82" s="45">
        <f t="shared" si="46"/>
        <v>-489.883762438958</v>
      </c>
      <c r="AI82" s="45">
        <f t="shared" si="46"/>
        <v>-1539.0133253654167</v>
      </c>
      <c r="AJ82" s="45">
        <f t="shared" si="46"/>
        <v>-2588.1428882918754</v>
      </c>
      <c r="AK82" s="45">
        <f t="shared" si="46"/>
        <v>-3637.272451218334</v>
      </c>
      <c r="AL82" s="45">
        <f t="shared" si="46"/>
        <v>-4686.4020141447918</v>
      </c>
      <c r="AM82" s="45">
        <f t="shared" si="46"/>
        <v>-5735.5315770712496</v>
      </c>
      <c r="AN82" s="45">
        <f t="shared" si="46"/>
        <v>-6784.6611399977082</v>
      </c>
      <c r="AO82" s="45">
        <f t="shared" si="46"/>
        <v>-7833.7907029241669</v>
      </c>
      <c r="AP82" s="45">
        <f t="shared" si="46"/>
        <v>-8882.9202658506256</v>
      </c>
      <c r="AQ82" s="45">
        <f t="shared" si="46"/>
        <v>-9932.0498287770824</v>
      </c>
      <c r="AR82" s="45">
        <f t="shared" si="47"/>
        <v>-10981.179391703541</v>
      </c>
      <c r="AS82" s="45">
        <f t="shared" si="47"/>
        <v>-12030.30895463</v>
      </c>
      <c r="AT82" s="45">
        <f t="shared" si="47"/>
        <v>-13079.438517556457</v>
      </c>
      <c r="AU82" s="45">
        <f t="shared" si="47"/>
        <v>-14128.568080482915</v>
      </c>
      <c r="AV82" s="45">
        <f t="shared" si="47"/>
        <v>-15177.697643409374</v>
      </c>
      <c r="AW82" s="45">
        <f t="shared" si="47"/>
        <v>-16226.827206335833</v>
      </c>
      <c r="AX82" s="45">
        <f t="shared" si="47"/>
        <v>-17275.956769262291</v>
      </c>
      <c r="AY82" s="45">
        <f t="shared" si="47"/>
        <v>-18325.086332188748</v>
      </c>
      <c r="AZ82" s="45">
        <f t="shared" si="47"/>
        <v>-19374.215895115209</v>
      </c>
      <c r="BA82" s="45">
        <f t="shared" si="47"/>
        <v>-20423.345458041666</v>
      </c>
      <c r="BB82" s="45">
        <f t="shared" si="48"/>
        <v>-21472.475020968122</v>
      </c>
      <c r="BC82" s="45">
        <f t="shared" si="48"/>
        <v>-22521.604583894579</v>
      </c>
      <c r="BD82" s="45">
        <f t="shared" si="48"/>
        <v>-23570.73414682104</v>
      </c>
      <c r="BE82" s="45">
        <f t="shared" si="48"/>
        <v>-24619.8637097475</v>
      </c>
      <c r="BF82" s="45">
        <f t="shared" si="48"/>
        <v>-25668.993272673957</v>
      </c>
      <c r="BG82" s="45">
        <f t="shared" si="48"/>
        <v>-26718.122835600414</v>
      </c>
      <c r="BH82" s="45">
        <f t="shared" si="48"/>
        <v>-27767.252398526871</v>
      </c>
      <c r="BI82" s="45">
        <f t="shared" si="48"/>
        <v>-28816.381961453328</v>
      </c>
      <c r="BJ82" s="45">
        <f t="shared" si="48"/>
        <v>-29865.511524379792</v>
      </c>
      <c r="BK82" s="45">
        <f t="shared" si="48"/>
        <v>-30914.641087306249</v>
      </c>
      <c r="BL82" s="45">
        <f t="shared" si="49"/>
        <v>-31963.770650232706</v>
      </c>
      <c r="BM82" s="45">
        <f t="shared" si="49"/>
        <v>-33012.900213159162</v>
      </c>
      <c r="BN82" s="45">
        <f t="shared" si="49"/>
        <v>-34062.029776085619</v>
      </c>
      <c r="BO82" s="45">
        <f t="shared" si="49"/>
        <v>-35111.159339012083</v>
      </c>
      <c r="BP82" s="45">
        <f t="shared" si="49"/>
        <v>-36160.28890193854</v>
      </c>
      <c r="BQ82" s="45">
        <f t="shared" si="49"/>
        <v>-37209.418464864997</v>
      </c>
      <c r="BR82" s="45">
        <f t="shared" si="49"/>
        <v>-38258.548027791454</v>
      </c>
      <c r="BS82" s="45">
        <f t="shared" si="49"/>
        <v>-39307.677590717911</v>
      </c>
      <c r="BT82" s="45">
        <f t="shared" si="49"/>
        <v>-40356.807153644368</v>
      </c>
      <c r="BU82" s="45">
        <f t="shared" si="49"/>
        <v>-41405.936716570832</v>
      </c>
      <c r="BV82" s="45">
        <f t="shared" si="50"/>
        <v>-42455.066279497289</v>
      </c>
      <c r="BW82" s="45">
        <f t="shared" si="50"/>
        <v>-43504.195842423745</v>
      </c>
      <c r="BX82" s="45">
        <f t="shared" si="50"/>
        <v>-44553.325405350202</v>
      </c>
      <c r="BY82" s="45">
        <f t="shared" si="50"/>
        <v>-45602.454968276659</v>
      </c>
      <c r="BZ82" s="45">
        <f t="shared" si="50"/>
        <v>-46651.584531203116</v>
      </c>
      <c r="CA82" s="45">
        <f t="shared" si="50"/>
        <v>-47700.71409412958</v>
      </c>
      <c r="CB82" s="45">
        <f t="shared" si="50"/>
        <v>-48749.843657056037</v>
      </c>
      <c r="CC82" s="45">
        <f t="shared" si="50"/>
        <v>-49798.973219982494</v>
      </c>
      <c r="CD82" s="45">
        <f t="shared" si="50"/>
        <v>-50848.102782908951</v>
      </c>
      <c r="CE82" s="45">
        <f t="shared" si="50"/>
        <v>-51897.232345835408</v>
      </c>
      <c r="CF82" s="45">
        <f t="shared" si="50"/>
        <v>-52946.361908761872</v>
      </c>
      <c r="CG82" s="45">
        <f t="shared" si="50"/>
        <v>5032.8979790026769</v>
      </c>
      <c r="CH82" s="45">
        <f t="shared" si="50"/>
        <v>2228.8495447121895</v>
      </c>
    </row>
    <row r="83" spans="1:86">
      <c r="A83" s="58">
        <f>'Q5-Q7 VaR'!G57</f>
        <v>45639</v>
      </c>
      <c r="B83" s="45">
        <f>'Q5-Q7 VaR'!L57</f>
        <v>-15201.982975810573</v>
      </c>
      <c r="C83" s="45">
        <f>1000000*'Q5-Q7 VaR'!K57/100</f>
        <v>-5077.1359422504256</v>
      </c>
      <c r="D83" s="45">
        <f t="shared" si="43"/>
        <v>35569.376446693685</v>
      </c>
      <c r="E83" s="45">
        <f t="shared" si="43"/>
        <v>34300.092461131077</v>
      </c>
      <c r="F83" s="45">
        <f t="shared" si="43"/>
        <v>33030.808475568469</v>
      </c>
      <c r="G83" s="45">
        <f t="shared" si="43"/>
        <v>31761.524490005864</v>
      </c>
      <c r="H83" s="45">
        <f t="shared" si="43"/>
        <v>30492.240504443256</v>
      </c>
      <c r="I83" s="45">
        <f t="shared" si="43"/>
        <v>29222.956518880648</v>
      </c>
      <c r="J83" s="45">
        <f t="shared" si="43"/>
        <v>27953.672533318047</v>
      </c>
      <c r="K83" s="45">
        <f t="shared" si="43"/>
        <v>26684.38854775544</v>
      </c>
      <c r="L83" s="45">
        <f t="shared" si="43"/>
        <v>25415.104562192832</v>
      </c>
      <c r="M83" s="45">
        <f t="shared" si="43"/>
        <v>24145.820576630224</v>
      </c>
      <c r="N83" s="45">
        <f t="shared" si="44"/>
        <v>22876.536591067616</v>
      </c>
      <c r="O83" s="45">
        <f t="shared" si="44"/>
        <v>21607.252605505015</v>
      </c>
      <c r="P83" s="45">
        <f t="shared" si="44"/>
        <v>20337.968619942407</v>
      </c>
      <c r="Q83" s="45">
        <f t="shared" si="44"/>
        <v>19068.684634379799</v>
      </c>
      <c r="R83" s="45">
        <f t="shared" si="44"/>
        <v>17799.400648817191</v>
      </c>
      <c r="S83" s="45">
        <f t="shared" si="44"/>
        <v>16530.116663254586</v>
      </c>
      <c r="T83" s="45">
        <f t="shared" si="44"/>
        <v>15260.832677691982</v>
      </c>
      <c r="U83" s="45">
        <f t="shared" si="44"/>
        <v>13991.548692129374</v>
      </c>
      <c r="V83" s="45">
        <f t="shared" si="44"/>
        <v>12722.264706566766</v>
      </c>
      <c r="W83" s="45">
        <f t="shared" si="44"/>
        <v>11452.980721004162</v>
      </c>
      <c r="X83" s="45">
        <f t="shared" si="45"/>
        <v>10183.696735441554</v>
      </c>
      <c r="Y83" s="45">
        <f t="shared" si="45"/>
        <v>8914.4127498789494</v>
      </c>
      <c r="Z83" s="45">
        <f t="shared" si="45"/>
        <v>7645.1287643163414</v>
      </c>
      <c r="AA83" s="45">
        <f t="shared" si="45"/>
        <v>6375.844778753737</v>
      </c>
      <c r="AB83" s="45">
        <f t="shared" si="45"/>
        <v>5106.5607931911291</v>
      </c>
      <c r="AC83" s="45">
        <f t="shared" si="45"/>
        <v>3837.2768076285211</v>
      </c>
      <c r="AD83" s="45">
        <f t="shared" si="45"/>
        <v>2567.9928220659167</v>
      </c>
      <c r="AE83" s="45">
        <f t="shared" si="45"/>
        <v>1298.7088365033087</v>
      </c>
      <c r="AF83" s="45">
        <f t="shared" si="45"/>
        <v>29.424850940704346</v>
      </c>
      <c r="AG83" s="45">
        <f t="shared" si="45"/>
        <v>-1239.8591346219036</v>
      </c>
      <c r="AH83" s="45">
        <f t="shared" si="46"/>
        <v>-2509.1431201845098</v>
      </c>
      <c r="AI83" s="45">
        <f t="shared" si="46"/>
        <v>-3778.427105747116</v>
      </c>
      <c r="AJ83" s="45">
        <f t="shared" si="46"/>
        <v>-5047.7110913097222</v>
      </c>
      <c r="AK83" s="45">
        <f t="shared" si="46"/>
        <v>-6316.9950768723284</v>
      </c>
      <c r="AL83" s="45">
        <f t="shared" si="46"/>
        <v>-7586.2790624349345</v>
      </c>
      <c r="AM83" s="45">
        <f t="shared" si="46"/>
        <v>-8855.5630479975407</v>
      </c>
      <c r="AN83" s="45">
        <f t="shared" si="46"/>
        <v>-10124.847033560149</v>
      </c>
      <c r="AO83" s="45">
        <f t="shared" si="46"/>
        <v>-11394.131019122753</v>
      </c>
      <c r="AP83" s="45">
        <f t="shared" si="46"/>
        <v>-12663.415004685361</v>
      </c>
      <c r="AQ83" s="45">
        <f t="shared" si="46"/>
        <v>-13932.698990247967</v>
      </c>
      <c r="AR83" s="45">
        <f t="shared" si="47"/>
        <v>-15201.982975810573</v>
      </c>
      <c r="AS83" s="45">
        <f t="shared" si="47"/>
        <v>-16471.266961373181</v>
      </c>
      <c r="AT83" s="45">
        <f t="shared" si="47"/>
        <v>-17740.550946935786</v>
      </c>
      <c r="AU83" s="45">
        <f t="shared" si="47"/>
        <v>-19009.834932498394</v>
      </c>
      <c r="AV83" s="45">
        <f t="shared" si="47"/>
        <v>-20279.118918060998</v>
      </c>
      <c r="AW83" s="45">
        <f t="shared" si="47"/>
        <v>-21548.402903623606</v>
      </c>
      <c r="AX83" s="45">
        <f t="shared" si="47"/>
        <v>-22817.68688918621</v>
      </c>
      <c r="AY83" s="45">
        <f t="shared" si="47"/>
        <v>-24086.970874748818</v>
      </c>
      <c r="AZ83" s="45">
        <f t="shared" si="47"/>
        <v>-25356.254860311426</v>
      </c>
      <c r="BA83" s="45">
        <f t="shared" si="47"/>
        <v>-26625.538845874031</v>
      </c>
      <c r="BB83" s="45">
        <f t="shared" si="48"/>
        <v>-27894.822831436635</v>
      </c>
      <c r="BC83" s="45">
        <f t="shared" si="48"/>
        <v>-29164.106816999243</v>
      </c>
      <c r="BD83" s="45">
        <f t="shared" si="48"/>
        <v>-30433.390802561851</v>
      </c>
      <c r="BE83" s="45">
        <f t="shared" si="48"/>
        <v>-31702.674788124456</v>
      </c>
      <c r="BF83" s="45">
        <f t="shared" si="48"/>
        <v>-32971.95877368706</v>
      </c>
      <c r="BG83" s="45">
        <f t="shared" si="48"/>
        <v>-34241.242759249668</v>
      </c>
      <c r="BH83" s="45">
        <f t="shared" si="48"/>
        <v>-35510.526744812276</v>
      </c>
      <c r="BI83" s="45">
        <f t="shared" si="48"/>
        <v>-36779.810730374884</v>
      </c>
      <c r="BJ83" s="45">
        <f t="shared" si="48"/>
        <v>-38049.094715937492</v>
      </c>
      <c r="BK83" s="45">
        <f t="shared" si="48"/>
        <v>-39318.3787015001</v>
      </c>
      <c r="BL83" s="45">
        <f t="shared" si="49"/>
        <v>-40587.662687062701</v>
      </c>
      <c r="BM83" s="45">
        <f t="shared" si="49"/>
        <v>-41856.946672625309</v>
      </c>
      <c r="BN83" s="45">
        <f t="shared" si="49"/>
        <v>-43126.230658187909</v>
      </c>
      <c r="BO83" s="45">
        <f t="shared" si="49"/>
        <v>-44395.514643750517</v>
      </c>
      <c r="BP83" s="45">
        <f t="shared" si="49"/>
        <v>-45664.798629313125</v>
      </c>
      <c r="BQ83" s="45">
        <f t="shared" si="49"/>
        <v>-46934.082614875733</v>
      </c>
      <c r="BR83" s="45">
        <f t="shared" si="49"/>
        <v>-48203.366600438341</v>
      </c>
      <c r="BS83" s="45">
        <f t="shared" si="49"/>
        <v>-49472.650586000949</v>
      </c>
      <c r="BT83" s="45">
        <f t="shared" si="49"/>
        <v>-50741.934571563557</v>
      </c>
      <c r="BU83" s="45">
        <f t="shared" si="49"/>
        <v>-52011.218557126165</v>
      </c>
      <c r="BV83" s="45">
        <f t="shared" si="50"/>
        <v>-53280.502542688759</v>
      </c>
      <c r="BW83" s="45">
        <f t="shared" si="50"/>
        <v>-54549.786528251367</v>
      </c>
      <c r="BX83" s="45">
        <f t="shared" si="50"/>
        <v>-55819.070513813975</v>
      </c>
      <c r="BY83" s="45">
        <f t="shared" si="50"/>
        <v>-57088.354499376583</v>
      </c>
      <c r="BZ83" s="45">
        <f t="shared" si="50"/>
        <v>-58357.638484939191</v>
      </c>
      <c r="CA83" s="45">
        <f t="shared" si="50"/>
        <v>-59626.922470501799</v>
      </c>
      <c r="CB83" s="45">
        <f t="shared" si="50"/>
        <v>-60896.206456064407</v>
      </c>
      <c r="CC83" s="45">
        <f t="shared" si="50"/>
        <v>-62165.490441627015</v>
      </c>
      <c r="CD83" s="45">
        <f t="shared" si="50"/>
        <v>-63434.774427189623</v>
      </c>
      <c r="CE83" s="45">
        <f t="shared" si="50"/>
        <v>-64704.058412752216</v>
      </c>
      <c r="CF83" s="45">
        <f t="shared" si="50"/>
        <v>-65973.342398314824</v>
      </c>
      <c r="CG83" s="45">
        <f t="shared" si="50"/>
        <v>4172.5658582715841</v>
      </c>
      <c r="CH83" s="45">
        <f t="shared" si="50"/>
        <v>780.10233597895603</v>
      </c>
    </row>
    <row r="84" spans="1:86">
      <c r="A84" s="58">
        <f>'Q5-Q7 VaR'!G58</f>
        <v>45642</v>
      </c>
      <c r="B84" s="45">
        <f>'Q5-Q7 VaR'!L58</f>
        <v>-1126.746134298126</v>
      </c>
      <c r="C84" s="45">
        <f>1000000*'Q5-Q7 VaR'!K58/100</f>
        <v>-73.816546091654658</v>
      </c>
      <c r="D84" s="45">
        <f t="shared" si="43"/>
        <v>-388.58067338157935</v>
      </c>
      <c r="E84" s="45">
        <f t="shared" si="43"/>
        <v>-407.03480990449304</v>
      </c>
      <c r="F84" s="45">
        <f t="shared" si="43"/>
        <v>-425.48894642740674</v>
      </c>
      <c r="G84" s="45">
        <f t="shared" si="43"/>
        <v>-443.94308295032044</v>
      </c>
      <c r="H84" s="45">
        <f t="shared" si="43"/>
        <v>-462.39721947323403</v>
      </c>
      <c r="I84" s="45">
        <f t="shared" si="43"/>
        <v>-480.85135599614773</v>
      </c>
      <c r="J84" s="45">
        <f t="shared" si="43"/>
        <v>-499.30549251906143</v>
      </c>
      <c r="K84" s="45">
        <f t="shared" si="43"/>
        <v>-517.75962904197502</v>
      </c>
      <c r="L84" s="45">
        <f t="shared" si="43"/>
        <v>-536.21376556488872</v>
      </c>
      <c r="M84" s="45">
        <f t="shared" si="43"/>
        <v>-554.66790208780242</v>
      </c>
      <c r="N84" s="45">
        <f t="shared" si="44"/>
        <v>-573.122038610716</v>
      </c>
      <c r="O84" s="45">
        <f t="shared" si="44"/>
        <v>-591.5761751336297</v>
      </c>
      <c r="P84" s="45">
        <f t="shared" si="44"/>
        <v>-610.0303116565434</v>
      </c>
      <c r="Q84" s="45">
        <f t="shared" si="44"/>
        <v>-628.4844481794571</v>
      </c>
      <c r="R84" s="45">
        <f t="shared" si="44"/>
        <v>-646.93858470237069</v>
      </c>
      <c r="S84" s="45">
        <f t="shared" si="44"/>
        <v>-665.39272122528439</v>
      </c>
      <c r="T84" s="45">
        <f t="shared" si="44"/>
        <v>-683.84685774819809</v>
      </c>
      <c r="U84" s="45">
        <f t="shared" si="44"/>
        <v>-702.30099427111168</v>
      </c>
      <c r="V84" s="45">
        <f t="shared" si="44"/>
        <v>-720.75513079402538</v>
      </c>
      <c r="W84" s="45">
        <f t="shared" si="44"/>
        <v>-739.20926731693908</v>
      </c>
      <c r="X84" s="45">
        <f t="shared" si="45"/>
        <v>-757.66340383985266</v>
      </c>
      <c r="Y84" s="45">
        <f t="shared" si="45"/>
        <v>-776.11754036276636</v>
      </c>
      <c r="Z84" s="45">
        <f t="shared" si="45"/>
        <v>-794.57167688568006</v>
      </c>
      <c r="AA84" s="45">
        <f t="shared" si="45"/>
        <v>-813.02581340859365</v>
      </c>
      <c r="AB84" s="45">
        <f t="shared" si="45"/>
        <v>-831.47994993150735</v>
      </c>
      <c r="AC84" s="45">
        <f t="shared" si="45"/>
        <v>-849.93408645442105</v>
      </c>
      <c r="AD84" s="45">
        <f t="shared" si="45"/>
        <v>-868.38822297733464</v>
      </c>
      <c r="AE84" s="45">
        <f t="shared" si="45"/>
        <v>-886.84235950024834</v>
      </c>
      <c r="AF84" s="45">
        <f t="shared" si="45"/>
        <v>-905.29649602316204</v>
      </c>
      <c r="AG84" s="45">
        <f t="shared" si="45"/>
        <v>-923.75063254607562</v>
      </c>
      <c r="AH84" s="45">
        <f t="shared" si="46"/>
        <v>-942.20476906898932</v>
      </c>
      <c r="AI84" s="45">
        <f t="shared" si="46"/>
        <v>-960.65890559190302</v>
      </c>
      <c r="AJ84" s="45">
        <f t="shared" si="46"/>
        <v>-979.11304211481661</v>
      </c>
      <c r="AK84" s="45">
        <f t="shared" si="46"/>
        <v>-997.56717863773031</v>
      </c>
      <c r="AL84" s="45">
        <f t="shared" si="46"/>
        <v>-1016.021315160644</v>
      </c>
      <c r="AM84" s="45">
        <f t="shared" si="46"/>
        <v>-1034.4754516835576</v>
      </c>
      <c r="AN84" s="45">
        <f t="shared" si="46"/>
        <v>-1052.9295882064714</v>
      </c>
      <c r="AO84" s="45">
        <f t="shared" si="46"/>
        <v>-1071.383724729385</v>
      </c>
      <c r="AP84" s="45">
        <f t="shared" si="46"/>
        <v>-1089.8378612522986</v>
      </c>
      <c r="AQ84" s="45">
        <f t="shared" si="46"/>
        <v>-1108.2919977752124</v>
      </c>
      <c r="AR84" s="45">
        <f t="shared" si="47"/>
        <v>-1126.746134298126</v>
      </c>
      <c r="AS84" s="45">
        <f t="shared" si="47"/>
        <v>-1145.2002708210396</v>
      </c>
      <c r="AT84" s="45">
        <f t="shared" si="47"/>
        <v>-1163.6544073439534</v>
      </c>
      <c r="AU84" s="45">
        <f t="shared" si="47"/>
        <v>-1182.108543866867</v>
      </c>
      <c r="AV84" s="45">
        <f t="shared" si="47"/>
        <v>-1200.5626803897806</v>
      </c>
      <c r="AW84" s="45">
        <f t="shared" si="47"/>
        <v>-1219.0168169126944</v>
      </c>
      <c r="AX84" s="45">
        <f t="shared" si="47"/>
        <v>-1237.470953435608</v>
      </c>
      <c r="AY84" s="45">
        <f t="shared" si="47"/>
        <v>-1255.9250899585215</v>
      </c>
      <c r="AZ84" s="45">
        <f t="shared" si="47"/>
        <v>-1274.3792264814354</v>
      </c>
      <c r="BA84" s="45">
        <f t="shared" si="47"/>
        <v>-1292.8333630043489</v>
      </c>
      <c r="BB84" s="45">
        <f t="shared" si="48"/>
        <v>-1311.2874995272628</v>
      </c>
      <c r="BC84" s="45">
        <f t="shared" si="48"/>
        <v>-1329.7416360501763</v>
      </c>
      <c r="BD84" s="45">
        <f t="shared" si="48"/>
        <v>-1348.1957725730899</v>
      </c>
      <c r="BE84" s="45">
        <f t="shared" si="48"/>
        <v>-1366.6499090960037</v>
      </c>
      <c r="BF84" s="45">
        <f t="shared" si="48"/>
        <v>-1385.1040456189173</v>
      </c>
      <c r="BG84" s="45">
        <f t="shared" si="48"/>
        <v>-1403.5581821418309</v>
      </c>
      <c r="BH84" s="45">
        <f t="shared" si="48"/>
        <v>-1422.0123186647447</v>
      </c>
      <c r="BI84" s="45">
        <f t="shared" si="48"/>
        <v>-1440.4664551876583</v>
      </c>
      <c r="BJ84" s="45">
        <f t="shared" si="48"/>
        <v>-1458.9205917105719</v>
      </c>
      <c r="BK84" s="45">
        <f t="shared" si="48"/>
        <v>-1477.3747282334857</v>
      </c>
      <c r="BL84" s="45">
        <f t="shared" si="49"/>
        <v>-1495.8288647563993</v>
      </c>
      <c r="BM84" s="45">
        <f t="shared" si="49"/>
        <v>-1514.2830012793129</v>
      </c>
      <c r="BN84" s="45">
        <f t="shared" si="49"/>
        <v>-1532.7371378022267</v>
      </c>
      <c r="BO84" s="45">
        <f t="shared" si="49"/>
        <v>-1551.1912743251403</v>
      </c>
      <c r="BP84" s="45">
        <f t="shared" si="49"/>
        <v>-1569.6454108480539</v>
      </c>
      <c r="BQ84" s="45">
        <f t="shared" si="49"/>
        <v>-1588.0995473709677</v>
      </c>
      <c r="BR84" s="45">
        <f t="shared" si="49"/>
        <v>-1606.5536838938813</v>
      </c>
      <c r="BS84" s="45">
        <f t="shared" si="49"/>
        <v>-1625.0078204167949</v>
      </c>
      <c r="BT84" s="45">
        <f t="shared" si="49"/>
        <v>-1643.4619569397087</v>
      </c>
      <c r="BU84" s="45">
        <f t="shared" si="49"/>
        <v>-1661.9160934626223</v>
      </c>
      <c r="BV84" s="45">
        <f t="shared" si="50"/>
        <v>-1680.3702299855358</v>
      </c>
      <c r="BW84" s="45">
        <f t="shared" si="50"/>
        <v>-1698.8243665084497</v>
      </c>
      <c r="BX84" s="45">
        <f t="shared" si="50"/>
        <v>-1717.2785030313632</v>
      </c>
      <c r="BY84" s="45">
        <f t="shared" si="50"/>
        <v>-1735.7326395542768</v>
      </c>
      <c r="BZ84" s="45">
        <f t="shared" si="50"/>
        <v>-1754.1867760771906</v>
      </c>
      <c r="CA84" s="45">
        <f t="shared" si="50"/>
        <v>-1772.6409126001042</v>
      </c>
      <c r="CB84" s="45">
        <f t="shared" si="50"/>
        <v>-1791.0950491230178</v>
      </c>
      <c r="CC84" s="45">
        <f t="shared" si="50"/>
        <v>-1809.5491856459316</v>
      </c>
      <c r="CD84" s="45">
        <f t="shared" si="50"/>
        <v>-1828.0033221688452</v>
      </c>
      <c r="CE84" s="45">
        <f t="shared" si="50"/>
        <v>-1846.4574586917588</v>
      </c>
      <c r="CF84" s="45">
        <f t="shared" si="50"/>
        <v>-1864.9115952146726</v>
      </c>
      <c r="CG84" s="45">
        <f t="shared" si="50"/>
        <v>-845.05931454712197</v>
      </c>
      <c r="CH84" s="45">
        <f t="shared" si="50"/>
        <v>-894.38238621704716</v>
      </c>
    </row>
    <row r="85" spans="1:86">
      <c r="A85" s="58">
        <f>'Q5-Q7 VaR'!G59</f>
        <v>45643</v>
      </c>
      <c r="B85" s="45">
        <f>'Q5-Q7 VaR'!L59</f>
        <v>1126.8538657021261</v>
      </c>
      <c r="C85" s="45">
        <f>1000000*'Q5-Q7 VaR'!K59/100</f>
        <v>-73.816546091654658</v>
      </c>
      <c r="D85" s="45">
        <f t="shared" si="43"/>
        <v>1865.0193266186727</v>
      </c>
      <c r="E85" s="45">
        <f t="shared" si="43"/>
        <v>1846.5651900957591</v>
      </c>
      <c r="F85" s="45">
        <f t="shared" si="43"/>
        <v>1828.1110535728453</v>
      </c>
      <c r="G85" s="45">
        <f t="shared" si="43"/>
        <v>1809.6569170499315</v>
      </c>
      <c r="H85" s="45">
        <f t="shared" si="43"/>
        <v>1791.2027805270181</v>
      </c>
      <c r="I85" s="45">
        <f t="shared" si="43"/>
        <v>1772.7486440041043</v>
      </c>
      <c r="J85" s="45">
        <f t="shared" si="43"/>
        <v>1754.2945074811905</v>
      </c>
      <c r="K85" s="45">
        <f t="shared" si="43"/>
        <v>1735.8403709582772</v>
      </c>
      <c r="L85" s="45">
        <f t="shared" si="43"/>
        <v>1717.3862344353633</v>
      </c>
      <c r="M85" s="45">
        <f t="shared" si="43"/>
        <v>1698.9320979124495</v>
      </c>
      <c r="N85" s="45">
        <f t="shared" si="44"/>
        <v>1680.4779613895362</v>
      </c>
      <c r="O85" s="45">
        <f t="shared" si="44"/>
        <v>1662.0238248666224</v>
      </c>
      <c r="P85" s="45">
        <f t="shared" si="44"/>
        <v>1643.5696883437085</v>
      </c>
      <c r="Q85" s="45">
        <f t="shared" si="44"/>
        <v>1625.115551820795</v>
      </c>
      <c r="R85" s="45">
        <f t="shared" si="44"/>
        <v>1606.6614152978814</v>
      </c>
      <c r="S85" s="45">
        <f t="shared" si="44"/>
        <v>1588.2072787749676</v>
      </c>
      <c r="T85" s="45">
        <f t="shared" si="44"/>
        <v>1569.753142252054</v>
      </c>
      <c r="U85" s="45">
        <f t="shared" si="44"/>
        <v>1551.2990057291404</v>
      </c>
      <c r="V85" s="45">
        <f t="shared" si="44"/>
        <v>1532.8448692062266</v>
      </c>
      <c r="W85" s="45">
        <f t="shared" si="44"/>
        <v>1514.390732683313</v>
      </c>
      <c r="X85" s="45">
        <f t="shared" si="45"/>
        <v>1495.9365961603994</v>
      </c>
      <c r="Y85" s="45">
        <f t="shared" si="45"/>
        <v>1477.4824596374856</v>
      </c>
      <c r="Z85" s="45">
        <f t="shared" si="45"/>
        <v>1459.028323114572</v>
      </c>
      <c r="AA85" s="45">
        <f t="shared" si="45"/>
        <v>1440.5741865916584</v>
      </c>
      <c r="AB85" s="45">
        <f t="shared" si="45"/>
        <v>1422.1200500687446</v>
      </c>
      <c r="AC85" s="45">
        <f t="shared" si="45"/>
        <v>1403.665913545831</v>
      </c>
      <c r="AD85" s="45">
        <f t="shared" si="45"/>
        <v>1385.2117770229174</v>
      </c>
      <c r="AE85" s="45">
        <f t="shared" si="45"/>
        <v>1366.7576405000036</v>
      </c>
      <c r="AF85" s="45">
        <f t="shared" si="45"/>
        <v>1348.30350397709</v>
      </c>
      <c r="AG85" s="45">
        <f t="shared" si="45"/>
        <v>1329.8493674541764</v>
      </c>
      <c r="AH85" s="45">
        <f t="shared" si="46"/>
        <v>1311.3952309312626</v>
      </c>
      <c r="AI85" s="45">
        <f t="shared" si="46"/>
        <v>1292.941094408349</v>
      </c>
      <c r="AJ85" s="45">
        <f t="shared" si="46"/>
        <v>1274.4869578854355</v>
      </c>
      <c r="AK85" s="45">
        <f t="shared" si="46"/>
        <v>1256.0328213625216</v>
      </c>
      <c r="AL85" s="45">
        <f t="shared" si="46"/>
        <v>1237.5786848396081</v>
      </c>
      <c r="AM85" s="45">
        <f t="shared" si="46"/>
        <v>1219.1245483166945</v>
      </c>
      <c r="AN85" s="45">
        <f t="shared" si="46"/>
        <v>1200.6704117937807</v>
      </c>
      <c r="AO85" s="45">
        <f t="shared" si="46"/>
        <v>1182.2162752708671</v>
      </c>
      <c r="AP85" s="45">
        <f t="shared" si="46"/>
        <v>1163.7621387479535</v>
      </c>
      <c r="AQ85" s="45">
        <f t="shared" si="46"/>
        <v>1145.3080022250397</v>
      </c>
      <c r="AR85" s="45">
        <f t="shared" si="47"/>
        <v>1126.8538657021261</v>
      </c>
      <c r="AS85" s="45">
        <f t="shared" si="47"/>
        <v>1108.3997291792125</v>
      </c>
      <c r="AT85" s="45">
        <f t="shared" si="47"/>
        <v>1089.9455926562987</v>
      </c>
      <c r="AU85" s="45">
        <f t="shared" si="47"/>
        <v>1071.4914561333851</v>
      </c>
      <c r="AV85" s="45">
        <f t="shared" si="47"/>
        <v>1053.0373196104715</v>
      </c>
      <c r="AW85" s="45">
        <f t="shared" si="47"/>
        <v>1034.5831830875577</v>
      </c>
      <c r="AX85" s="45">
        <f t="shared" si="47"/>
        <v>1016.1290465646441</v>
      </c>
      <c r="AY85" s="45">
        <f t="shared" si="47"/>
        <v>997.67491004173041</v>
      </c>
      <c r="AZ85" s="45">
        <f t="shared" si="47"/>
        <v>979.22077351881671</v>
      </c>
      <c r="BA85" s="45">
        <f t="shared" si="47"/>
        <v>960.76663699590313</v>
      </c>
      <c r="BB85" s="45">
        <f t="shared" si="48"/>
        <v>942.31250047298943</v>
      </c>
      <c r="BC85" s="45">
        <f t="shared" si="48"/>
        <v>923.85836395007573</v>
      </c>
      <c r="BD85" s="45">
        <f t="shared" si="48"/>
        <v>905.40422742716214</v>
      </c>
      <c r="BE85" s="45">
        <f t="shared" si="48"/>
        <v>886.95009090424844</v>
      </c>
      <c r="BF85" s="45">
        <f t="shared" si="48"/>
        <v>868.49595438133474</v>
      </c>
      <c r="BG85" s="45">
        <f t="shared" si="48"/>
        <v>850.04181785842115</v>
      </c>
      <c r="BH85" s="45">
        <f t="shared" si="48"/>
        <v>831.58768133550745</v>
      </c>
      <c r="BI85" s="45">
        <f t="shared" si="48"/>
        <v>813.13354481259375</v>
      </c>
      <c r="BJ85" s="45">
        <f t="shared" si="48"/>
        <v>794.67940828968017</v>
      </c>
      <c r="BK85" s="45">
        <f t="shared" si="48"/>
        <v>776.22527176676647</v>
      </c>
      <c r="BL85" s="45">
        <f t="shared" si="49"/>
        <v>757.77113524385277</v>
      </c>
      <c r="BM85" s="45">
        <f t="shared" si="49"/>
        <v>739.31699872093918</v>
      </c>
      <c r="BN85" s="45">
        <f t="shared" si="49"/>
        <v>720.86286219802548</v>
      </c>
      <c r="BO85" s="45">
        <f t="shared" si="49"/>
        <v>702.40872567511178</v>
      </c>
      <c r="BP85" s="45">
        <f t="shared" si="49"/>
        <v>683.9545891521982</v>
      </c>
      <c r="BQ85" s="45">
        <f t="shared" si="49"/>
        <v>665.5004526292845</v>
      </c>
      <c r="BR85" s="45">
        <f t="shared" si="49"/>
        <v>647.0463161063708</v>
      </c>
      <c r="BS85" s="45">
        <f t="shared" si="49"/>
        <v>628.59217958345721</v>
      </c>
      <c r="BT85" s="45">
        <f t="shared" si="49"/>
        <v>610.13804306054351</v>
      </c>
      <c r="BU85" s="45">
        <f t="shared" si="49"/>
        <v>591.68390653762981</v>
      </c>
      <c r="BV85" s="45">
        <f t="shared" si="50"/>
        <v>573.22977001471611</v>
      </c>
      <c r="BW85" s="45">
        <f t="shared" si="50"/>
        <v>554.77563349180252</v>
      </c>
      <c r="BX85" s="45">
        <f t="shared" si="50"/>
        <v>536.32149696888882</v>
      </c>
      <c r="BY85" s="45">
        <f t="shared" si="50"/>
        <v>517.86736044597512</v>
      </c>
      <c r="BZ85" s="45">
        <f t="shared" si="50"/>
        <v>499.41322392306154</v>
      </c>
      <c r="CA85" s="45">
        <f t="shared" si="50"/>
        <v>480.95908740014784</v>
      </c>
      <c r="CB85" s="45">
        <f t="shared" si="50"/>
        <v>462.50495087723414</v>
      </c>
      <c r="CC85" s="45">
        <f t="shared" si="50"/>
        <v>444.05081435432055</v>
      </c>
      <c r="CD85" s="45">
        <f t="shared" si="50"/>
        <v>425.59667783140685</v>
      </c>
      <c r="CE85" s="45">
        <f t="shared" si="50"/>
        <v>407.14254130849315</v>
      </c>
      <c r="CF85" s="45">
        <f t="shared" si="50"/>
        <v>388.68840478557945</v>
      </c>
      <c r="CG85" s="45">
        <f t="shared" si="50"/>
        <v>1408.5406854531302</v>
      </c>
      <c r="CH85" s="45">
        <f t="shared" si="50"/>
        <v>1359.2176137832048</v>
      </c>
    </row>
    <row r="86" spans="1:86">
      <c r="A86" s="58">
        <f>'Q5-Q7 VaR'!G60</f>
        <v>45644</v>
      </c>
      <c r="B86" s="45">
        <f>'Q5-Q7 VaR'!L60</f>
        <v>-31227.220042853554</v>
      </c>
      <c r="C86" s="45">
        <f>1000000*'Q5-Q7 VaR'!K60/100</f>
        <v>-8516.6442089732554</v>
      </c>
      <c r="D86" s="45">
        <f t="shared" si="43"/>
        <v>53939.222046879004</v>
      </c>
      <c r="E86" s="45">
        <f t="shared" si="43"/>
        <v>51810.060994635685</v>
      </c>
      <c r="F86" s="45">
        <f t="shared" si="43"/>
        <v>49680.899942392367</v>
      </c>
      <c r="G86" s="45">
        <f t="shared" si="43"/>
        <v>47551.738890149049</v>
      </c>
      <c r="H86" s="45">
        <f t="shared" si="43"/>
        <v>45422.577837905745</v>
      </c>
      <c r="I86" s="45">
        <f t="shared" si="43"/>
        <v>43293.416785662426</v>
      </c>
      <c r="J86" s="45">
        <f t="shared" si="43"/>
        <v>41164.255733419108</v>
      </c>
      <c r="K86" s="45">
        <f t="shared" si="43"/>
        <v>39035.094681175804</v>
      </c>
      <c r="L86" s="45">
        <f t="shared" si="43"/>
        <v>36905.933628932486</v>
      </c>
      <c r="M86" s="45">
        <f t="shared" si="43"/>
        <v>34776.772576689167</v>
      </c>
      <c r="N86" s="45">
        <f t="shared" si="44"/>
        <v>32647.61152444586</v>
      </c>
      <c r="O86" s="45">
        <f t="shared" si="44"/>
        <v>30518.450472202549</v>
      </c>
      <c r="P86" s="45">
        <f t="shared" si="44"/>
        <v>28389.28941995923</v>
      </c>
      <c r="Q86" s="45">
        <f t="shared" si="44"/>
        <v>26260.128367715919</v>
      </c>
      <c r="R86" s="45">
        <f t="shared" si="44"/>
        <v>24130.967315472608</v>
      </c>
      <c r="S86" s="45">
        <f t="shared" si="44"/>
        <v>22001.806263229289</v>
      </c>
      <c r="T86" s="45">
        <f t="shared" si="44"/>
        <v>19872.645210985978</v>
      </c>
      <c r="U86" s="45">
        <f t="shared" si="44"/>
        <v>17743.484158742667</v>
      </c>
      <c r="V86" s="45">
        <f t="shared" si="44"/>
        <v>15614.323106499349</v>
      </c>
      <c r="W86" s="45">
        <f t="shared" si="44"/>
        <v>13485.162054256038</v>
      </c>
      <c r="X86" s="45">
        <f t="shared" si="45"/>
        <v>11356.001002012727</v>
      </c>
      <c r="Y86" s="45">
        <f t="shared" si="45"/>
        <v>9226.8399497694081</v>
      </c>
      <c r="Z86" s="45">
        <f t="shared" si="45"/>
        <v>7097.678897526097</v>
      </c>
      <c r="AA86" s="45">
        <f t="shared" si="45"/>
        <v>4968.5178452827786</v>
      </c>
      <c r="AB86" s="45">
        <f t="shared" si="45"/>
        <v>2839.3567930394674</v>
      </c>
      <c r="AC86" s="45">
        <f t="shared" si="45"/>
        <v>710.19574079615268</v>
      </c>
      <c r="AD86" s="45">
        <f t="shared" si="45"/>
        <v>-1418.9653114471621</v>
      </c>
      <c r="AE86" s="45">
        <f t="shared" si="45"/>
        <v>-3548.1263636904732</v>
      </c>
      <c r="AF86" s="45">
        <f t="shared" si="45"/>
        <v>-5677.287415933788</v>
      </c>
      <c r="AG86" s="45">
        <f t="shared" si="45"/>
        <v>-7806.4484681771028</v>
      </c>
      <c r="AH86" s="45">
        <f t="shared" si="46"/>
        <v>-9935.6095204204139</v>
      </c>
      <c r="AI86" s="45">
        <f t="shared" si="46"/>
        <v>-12064.770572663729</v>
      </c>
      <c r="AJ86" s="45">
        <f t="shared" si="46"/>
        <v>-14193.931624907043</v>
      </c>
      <c r="AK86" s="45">
        <f t="shared" si="46"/>
        <v>-16323.092677150358</v>
      </c>
      <c r="AL86" s="45">
        <f t="shared" si="46"/>
        <v>-18452.253729393669</v>
      </c>
      <c r="AM86" s="45">
        <f t="shared" si="46"/>
        <v>-20581.414781636984</v>
      </c>
      <c r="AN86" s="45">
        <f t="shared" si="46"/>
        <v>-22710.575833880299</v>
      </c>
      <c r="AO86" s="45">
        <f t="shared" si="46"/>
        <v>-24839.736886123614</v>
      </c>
      <c r="AP86" s="45">
        <f t="shared" si="46"/>
        <v>-26968.897938366928</v>
      </c>
      <c r="AQ86" s="45">
        <f t="shared" si="46"/>
        <v>-29098.05899061024</v>
      </c>
      <c r="AR86" s="45">
        <f t="shared" si="47"/>
        <v>-31227.220042853554</v>
      </c>
      <c r="AS86" s="45">
        <f t="shared" si="47"/>
        <v>-33356.381095096869</v>
      </c>
      <c r="AT86" s="45">
        <f t="shared" si="47"/>
        <v>-35485.54214734018</v>
      </c>
      <c r="AU86" s="45">
        <f t="shared" si="47"/>
        <v>-37614.703199583499</v>
      </c>
      <c r="AV86" s="45">
        <f t="shared" si="47"/>
        <v>-39743.86425182681</v>
      </c>
      <c r="AW86" s="45">
        <f t="shared" si="47"/>
        <v>-41873.025304070121</v>
      </c>
      <c r="AX86" s="45">
        <f t="shared" si="47"/>
        <v>-44002.186356313439</v>
      </c>
      <c r="AY86" s="45">
        <f t="shared" si="47"/>
        <v>-46131.34740855675</v>
      </c>
      <c r="AZ86" s="45">
        <f t="shared" si="47"/>
        <v>-48260.508460800062</v>
      </c>
      <c r="BA86" s="45">
        <f t="shared" si="47"/>
        <v>-50389.66951304338</v>
      </c>
      <c r="BB86" s="45">
        <f t="shared" si="48"/>
        <v>-52518.830565286698</v>
      </c>
      <c r="BC86" s="45">
        <f t="shared" si="48"/>
        <v>-54647.991617530002</v>
      </c>
      <c r="BD86" s="45">
        <f t="shared" si="48"/>
        <v>-56777.152669773321</v>
      </c>
      <c r="BE86" s="45">
        <f t="shared" si="48"/>
        <v>-58906.313722016639</v>
      </c>
      <c r="BF86" s="45">
        <f t="shared" si="48"/>
        <v>-61035.474774259943</v>
      </c>
      <c r="BG86" s="45">
        <f t="shared" si="48"/>
        <v>-63164.635826503261</v>
      </c>
      <c r="BH86" s="45">
        <f t="shared" si="48"/>
        <v>-65293.79687874658</v>
      </c>
      <c r="BI86" s="45">
        <f t="shared" si="48"/>
        <v>-67422.957930989884</v>
      </c>
      <c r="BJ86" s="45">
        <f t="shared" si="48"/>
        <v>-69552.118983233202</v>
      </c>
      <c r="BK86" s="45">
        <f t="shared" si="48"/>
        <v>-71681.28003547652</v>
      </c>
      <c r="BL86" s="45">
        <f t="shared" si="49"/>
        <v>-73810.441087719839</v>
      </c>
      <c r="BM86" s="45">
        <f t="shared" si="49"/>
        <v>-75939.602139963143</v>
      </c>
      <c r="BN86" s="45">
        <f t="shared" si="49"/>
        <v>-78068.763192206461</v>
      </c>
      <c r="BO86" s="45">
        <f t="shared" si="49"/>
        <v>-80197.92424444978</v>
      </c>
      <c r="BP86" s="45">
        <f t="shared" si="49"/>
        <v>-82327.085296693083</v>
      </c>
      <c r="BQ86" s="45">
        <f t="shared" si="49"/>
        <v>-84456.246348936402</v>
      </c>
      <c r="BR86" s="45">
        <f t="shared" si="49"/>
        <v>-86585.40740117972</v>
      </c>
      <c r="BS86" s="45">
        <f t="shared" si="49"/>
        <v>-88714.568453423024</v>
      </c>
      <c r="BT86" s="45">
        <f t="shared" si="49"/>
        <v>-90843.729505666342</v>
      </c>
      <c r="BU86" s="45">
        <f t="shared" si="49"/>
        <v>-92972.890557909661</v>
      </c>
      <c r="BV86" s="45">
        <f t="shared" si="50"/>
        <v>-95102.051610152965</v>
      </c>
      <c r="BW86" s="45">
        <f t="shared" si="50"/>
        <v>-97231.212662396283</v>
      </c>
      <c r="BX86" s="45">
        <f t="shared" si="50"/>
        <v>-99360.373714639602</v>
      </c>
      <c r="BY86" s="45">
        <f t="shared" si="50"/>
        <v>-101489.53476688292</v>
      </c>
      <c r="BZ86" s="45">
        <f t="shared" si="50"/>
        <v>-103618.69581912622</v>
      </c>
      <c r="CA86" s="45">
        <f t="shared" si="50"/>
        <v>-105747.85687136954</v>
      </c>
      <c r="CB86" s="45">
        <f t="shared" si="50"/>
        <v>-107877.01792361286</v>
      </c>
      <c r="CC86" s="45">
        <f t="shared" si="50"/>
        <v>-110006.17897585616</v>
      </c>
      <c r="CD86" s="45">
        <f t="shared" si="50"/>
        <v>-112135.34002809948</v>
      </c>
      <c r="CE86" s="45">
        <f t="shared" si="50"/>
        <v>-114264.5010803428</v>
      </c>
      <c r="CF86" s="45">
        <f t="shared" si="50"/>
        <v>-116393.66213258612</v>
      </c>
      <c r="CG86" s="45">
        <f t="shared" si="50"/>
        <v>1272.6265253903621</v>
      </c>
      <c r="CH86" s="45">
        <f t="shared" si="50"/>
        <v>-4418.0630956718705</v>
      </c>
    </row>
    <row r="87" spans="1:86">
      <c r="A87" s="58">
        <f>'Q5-Q7 VaR'!G61</f>
        <v>45645</v>
      </c>
      <c r="B87" s="45">
        <f>'Q5-Q7 VaR'!L61</f>
        <v>10991.42060829629</v>
      </c>
      <c r="C87" s="45">
        <f>1000000*'Q5-Q7 VaR'!K61/100</f>
        <v>-3535.4021951155223</v>
      </c>
      <c r="D87" s="45">
        <f t="shared" si="43"/>
        <v>46345.442559451512</v>
      </c>
      <c r="E87" s="45">
        <f t="shared" si="43"/>
        <v>45461.592010672633</v>
      </c>
      <c r="F87" s="45">
        <f t="shared" si="43"/>
        <v>44577.741461893755</v>
      </c>
      <c r="G87" s="45">
        <f t="shared" si="43"/>
        <v>43693.890913114868</v>
      </c>
      <c r="H87" s="45">
        <f t="shared" si="43"/>
        <v>42810.04036433599</v>
      </c>
      <c r="I87" s="45">
        <f t="shared" si="43"/>
        <v>41926.189815557111</v>
      </c>
      <c r="J87" s="45">
        <f t="shared" si="43"/>
        <v>41042.339266778232</v>
      </c>
      <c r="K87" s="45">
        <f t="shared" si="43"/>
        <v>40158.488717999346</v>
      </c>
      <c r="L87" s="45">
        <f t="shared" si="43"/>
        <v>39274.638169220467</v>
      </c>
      <c r="M87" s="45">
        <f t="shared" si="43"/>
        <v>38390.787620441588</v>
      </c>
      <c r="N87" s="45">
        <f t="shared" si="44"/>
        <v>37506.937071662709</v>
      </c>
      <c r="O87" s="45">
        <f t="shared" si="44"/>
        <v>36623.08652288383</v>
      </c>
      <c r="P87" s="45">
        <f t="shared" si="44"/>
        <v>35739.235974104944</v>
      </c>
      <c r="Q87" s="45">
        <f t="shared" si="44"/>
        <v>34855.385425326065</v>
      </c>
      <c r="R87" s="45">
        <f t="shared" si="44"/>
        <v>33971.534876547186</v>
      </c>
      <c r="S87" s="45">
        <f t="shared" si="44"/>
        <v>33087.684327768307</v>
      </c>
      <c r="T87" s="45">
        <f t="shared" si="44"/>
        <v>32203.833778989421</v>
      </c>
      <c r="U87" s="45">
        <f t="shared" si="44"/>
        <v>31319.983230210542</v>
      </c>
      <c r="V87" s="45">
        <f t="shared" si="44"/>
        <v>30436.132681431664</v>
      </c>
      <c r="W87" s="45">
        <f t="shared" si="44"/>
        <v>29552.282132652785</v>
      </c>
      <c r="X87" s="45">
        <f t="shared" si="45"/>
        <v>28668.431583873898</v>
      </c>
      <c r="Y87" s="45">
        <f t="shared" si="45"/>
        <v>27784.58103509502</v>
      </c>
      <c r="Z87" s="45">
        <f t="shared" si="45"/>
        <v>26900.730486316141</v>
      </c>
      <c r="AA87" s="45">
        <f t="shared" si="45"/>
        <v>26016.879937537262</v>
      </c>
      <c r="AB87" s="45">
        <f t="shared" si="45"/>
        <v>25133.029388758379</v>
      </c>
      <c r="AC87" s="45">
        <f t="shared" si="45"/>
        <v>24249.178839979497</v>
      </c>
      <c r="AD87" s="45">
        <f t="shared" si="45"/>
        <v>23365.328291200618</v>
      </c>
      <c r="AE87" s="45">
        <f t="shared" si="45"/>
        <v>22481.477742421739</v>
      </c>
      <c r="AF87" s="45">
        <f t="shared" si="45"/>
        <v>21597.627193642857</v>
      </c>
      <c r="AG87" s="45">
        <f t="shared" si="45"/>
        <v>20713.776644863974</v>
      </c>
      <c r="AH87" s="45">
        <f t="shared" si="46"/>
        <v>19829.926096085095</v>
      </c>
      <c r="AI87" s="45">
        <f t="shared" si="46"/>
        <v>18946.075547306216</v>
      </c>
      <c r="AJ87" s="45">
        <f t="shared" si="46"/>
        <v>18062.224998527334</v>
      </c>
      <c r="AK87" s="45">
        <f t="shared" si="46"/>
        <v>17178.374449748455</v>
      </c>
      <c r="AL87" s="45">
        <f t="shared" si="46"/>
        <v>16294.523900969572</v>
      </c>
      <c r="AM87" s="45">
        <f t="shared" si="46"/>
        <v>15410.673352190694</v>
      </c>
      <c r="AN87" s="45">
        <f t="shared" si="46"/>
        <v>14526.822803411813</v>
      </c>
      <c r="AO87" s="45">
        <f t="shared" si="46"/>
        <v>13642.972254632932</v>
      </c>
      <c r="AP87" s="45">
        <f t="shared" si="46"/>
        <v>12759.121705854051</v>
      </c>
      <c r="AQ87" s="45">
        <f t="shared" si="46"/>
        <v>11875.271157075171</v>
      </c>
      <c r="AR87" s="45">
        <f t="shared" si="47"/>
        <v>10991.42060829629</v>
      </c>
      <c r="AS87" s="45">
        <f t="shared" si="47"/>
        <v>10107.570059517409</v>
      </c>
      <c r="AT87" s="45">
        <f t="shared" si="47"/>
        <v>9223.7195107385287</v>
      </c>
      <c r="AU87" s="45">
        <f t="shared" si="47"/>
        <v>8339.868961959648</v>
      </c>
      <c r="AV87" s="45">
        <f t="shared" si="47"/>
        <v>7456.0184131807673</v>
      </c>
      <c r="AW87" s="45">
        <f t="shared" si="47"/>
        <v>6572.1678644018875</v>
      </c>
      <c r="AX87" s="45">
        <f t="shared" si="47"/>
        <v>5688.3173156230068</v>
      </c>
      <c r="AY87" s="45">
        <f t="shared" si="47"/>
        <v>4804.4667668441261</v>
      </c>
      <c r="AZ87" s="45">
        <f t="shared" si="47"/>
        <v>3920.6162180652454</v>
      </c>
      <c r="BA87" s="45">
        <f t="shared" si="47"/>
        <v>3036.7656692863648</v>
      </c>
      <c r="BB87" s="45">
        <f t="shared" si="48"/>
        <v>2152.915120507485</v>
      </c>
      <c r="BC87" s="45">
        <f t="shared" si="48"/>
        <v>1269.0645717286043</v>
      </c>
      <c r="BD87" s="45">
        <f t="shared" si="48"/>
        <v>385.21402294972359</v>
      </c>
      <c r="BE87" s="45">
        <f t="shared" si="48"/>
        <v>-498.63652582915711</v>
      </c>
      <c r="BF87" s="45">
        <f t="shared" si="48"/>
        <v>-1382.4870746080378</v>
      </c>
      <c r="BG87" s="45">
        <f t="shared" si="48"/>
        <v>-2266.3376233869185</v>
      </c>
      <c r="BH87" s="45">
        <f t="shared" si="48"/>
        <v>-3150.1881721657992</v>
      </c>
      <c r="BI87" s="45">
        <f t="shared" si="48"/>
        <v>-4034.0387209446799</v>
      </c>
      <c r="BJ87" s="45">
        <f t="shared" si="48"/>
        <v>-4917.8892697235606</v>
      </c>
      <c r="BK87" s="45">
        <f t="shared" si="48"/>
        <v>-5801.7398185024413</v>
      </c>
      <c r="BL87" s="45">
        <f t="shared" si="49"/>
        <v>-6685.5903672813201</v>
      </c>
      <c r="BM87" s="45">
        <f t="shared" si="49"/>
        <v>-7569.4409160602027</v>
      </c>
      <c r="BN87" s="45">
        <f t="shared" si="49"/>
        <v>-8453.2914648390815</v>
      </c>
      <c r="BO87" s="45">
        <f t="shared" si="49"/>
        <v>-9337.142013617964</v>
      </c>
      <c r="BP87" s="45">
        <f t="shared" si="49"/>
        <v>-10220.992562396843</v>
      </c>
      <c r="BQ87" s="45">
        <f t="shared" si="49"/>
        <v>-11104.843111175725</v>
      </c>
      <c r="BR87" s="45">
        <f t="shared" si="49"/>
        <v>-11988.693659954604</v>
      </c>
      <c r="BS87" s="45">
        <f t="shared" si="49"/>
        <v>-12872.544208733487</v>
      </c>
      <c r="BT87" s="45">
        <f t="shared" si="49"/>
        <v>-13756.394757512366</v>
      </c>
      <c r="BU87" s="45">
        <f t="shared" si="49"/>
        <v>-14640.245306291248</v>
      </c>
      <c r="BV87" s="45">
        <f t="shared" si="50"/>
        <v>-15524.095855070127</v>
      </c>
      <c r="BW87" s="45">
        <f t="shared" si="50"/>
        <v>-16407.946403849011</v>
      </c>
      <c r="BX87" s="45">
        <f t="shared" si="50"/>
        <v>-17291.79695262789</v>
      </c>
      <c r="BY87" s="45">
        <f t="shared" si="50"/>
        <v>-18175.647501406769</v>
      </c>
      <c r="BZ87" s="45">
        <f t="shared" si="50"/>
        <v>-19059.498050185648</v>
      </c>
      <c r="CA87" s="45">
        <f t="shared" si="50"/>
        <v>-19943.348598964527</v>
      </c>
      <c r="CB87" s="45">
        <f t="shared" si="50"/>
        <v>-20827.199147743413</v>
      </c>
      <c r="CC87" s="45">
        <f t="shared" si="50"/>
        <v>-21711.049696522292</v>
      </c>
      <c r="CD87" s="45">
        <f t="shared" si="50"/>
        <v>-22594.900245301171</v>
      </c>
      <c r="CE87" s="45">
        <f t="shared" si="50"/>
        <v>-23478.75079408005</v>
      </c>
      <c r="CF87" s="45">
        <f t="shared" si="50"/>
        <v>-24362.601342858929</v>
      </c>
      <c r="CG87" s="45">
        <f t="shared" si="50"/>
        <v>24482.653314392774</v>
      </c>
      <c r="CH87" s="45">
        <f t="shared" si="50"/>
        <v>22120.352379380485</v>
      </c>
    </row>
    <row r="88" spans="1:86">
      <c r="A88" s="58">
        <f>'Q5-Q7 VaR'!G62</f>
        <v>45646</v>
      </c>
      <c r="B88" s="45">
        <f>'Q5-Q7 VaR'!L62</f>
        <v>1972.0649637122829</v>
      </c>
      <c r="C88" s="45">
        <f>1000000*'Q5-Q7 VaR'!K62/100</f>
        <v>3032.426019969997</v>
      </c>
      <c r="D88" s="45">
        <f t="shared" si="43"/>
        <v>-28352.195235987685</v>
      </c>
      <c r="E88" s="45">
        <f t="shared" si="43"/>
        <v>-27594.088730995187</v>
      </c>
      <c r="F88" s="45">
        <f t="shared" si="43"/>
        <v>-26835.982226002689</v>
      </c>
      <c r="G88" s="45">
        <f t="shared" si="43"/>
        <v>-26077.875721010187</v>
      </c>
      <c r="H88" s="45">
        <f t="shared" si="43"/>
        <v>-25319.769216017688</v>
      </c>
      <c r="I88" s="45">
        <f t="shared" si="43"/>
        <v>-24561.66271102519</v>
      </c>
      <c r="J88" s="45">
        <f t="shared" si="43"/>
        <v>-23803.556206032692</v>
      </c>
      <c r="K88" s="45">
        <f t="shared" si="43"/>
        <v>-23045.44970104019</v>
      </c>
      <c r="L88" s="45">
        <f t="shared" si="43"/>
        <v>-22287.343196047692</v>
      </c>
      <c r="M88" s="45">
        <f t="shared" si="43"/>
        <v>-21529.236691055194</v>
      </c>
      <c r="N88" s="45">
        <f t="shared" si="44"/>
        <v>-20771.130186062692</v>
      </c>
      <c r="O88" s="45">
        <f t="shared" si="44"/>
        <v>-20013.023681070194</v>
      </c>
      <c r="P88" s="45">
        <f t="shared" si="44"/>
        <v>-19254.917176077695</v>
      </c>
      <c r="Q88" s="45">
        <f t="shared" si="44"/>
        <v>-18496.810671085197</v>
      </c>
      <c r="R88" s="45">
        <f t="shared" si="44"/>
        <v>-17738.704166092695</v>
      </c>
      <c r="S88" s="45">
        <f t="shared" si="44"/>
        <v>-16980.597661100197</v>
      </c>
      <c r="T88" s="45">
        <f t="shared" si="44"/>
        <v>-16222.491156107701</v>
      </c>
      <c r="U88" s="45">
        <f t="shared" si="44"/>
        <v>-15464.384651115199</v>
      </c>
      <c r="V88" s="45">
        <f t="shared" si="44"/>
        <v>-14706.2781461227</v>
      </c>
      <c r="W88" s="45">
        <f t="shared" si="44"/>
        <v>-13948.171641130202</v>
      </c>
      <c r="X88" s="45">
        <f t="shared" si="45"/>
        <v>-13190.065136137702</v>
      </c>
      <c r="Y88" s="45">
        <f t="shared" si="45"/>
        <v>-12431.958631145204</v>
      </c>
      <c r="Z88" s="45">
        <f t="shared" si="45"/>
        <v>-11673.852126152704</v>
      </c>
      <c r="AA88" s="45">
        <f t="shared" si="45"/>
        <v>-10915.745621160206</v>
      </c>
      <c r="AB88" s="45">
        <f t="shared" si="45"/>
        <v>-10157.639116167706</v>
      </c>
      <c r="AC88" s="45">
        <f t="shared" si="45"/>
        <v>-9399.5326111752056</v>
      </c>
      <c r="AD88" s="45">
        <f t="shared" si="45"/>
        <v>-8641.4261061827074</v>
      </c>
      <c r="AE88" s="45">
        <f t="shared" si="45"/>
        <v>-7883.3196011902073</v>
      </c>
      <c r="AF88" s="45">
        <f t="shared" si="45"/>
        <v>-7125.2130961977091</v>
      </c>
      <c r="AG88" s="45">
        <f t="shared" si="45"/>
        <v>-6367.106591205209</v>
      </c>
      <c r="AH88" s="45">
        <f t="shared" si="46"/>
        <v>-5609.000086212709</v>
      </c>
      <c r="AI88" s="45">
        <f t="shared" si="46"/>
        <v>-4850.8935812202108</v>
      </c>
      <c r="AJ88" s="45">
        <f t="shared" si="46"/>
        <v>-4092.7870762277112</v>
      </c>
      <c r="AK88" s="45">
        <f t="shared" si="46"/>
        <v>-3334.680571235212</v>
      </c>
      <c r="AL88" s="45">
        <f t="shared" si="46"/>
        <v>-2576.5740662427129</v>
      </c>
      <c r="AM88" s="45">
        <f t="shared" si="46"/>
        <v>-1818.4675612502133</v>
      </c>
      <c r="AN88" s="45">
        <f t="shared" si="46"/>
        <v>-1060.3610562577142</v>
      </c>
      <c r="AO88" s="45">
        <f t="shared" si="46"/>
        <v>-302.25455126521501</v>
      </c>
      <c r="AP88" s="45">
        <f t="shared" si="46"/>
        <v>455.85195372728435</v>
      </c>
      <c r="AQ88" s="45">
        <f t="shared" si="46"/>
        <v>1213.9584587197837</v>
      </c>
      <c r="AR88" s="45">
        <f t="shared" si="47"/>
        <v>1972.0649637122829</v>
      </c>
      <c r="AS88" s="45">
        <f t="shared" si="47"/>
        <v>2730.171468704782</v>
      </c>
      <c r="AT88" s="45">
        <f t="shared" si="47"/>
        <v>3488.2779736972816</v>
      </c>
      <c r="AU88" s="45">
        <f t="shared" si="47"/>
        <v>4246.3844786897807</v>
      </c>
      <c r="AV88" s="45">
        <f t="shared" si="47"/>
        <v>5004.4909836822799</v>
      </c>
      <c r="AW88" s="45">
        <f t="shared" si="47"/>
        <v>5762.597488674779</v>
      </c>
      <c r="AX88" s="45">
        <f t="shared" si="47"/>
        <v>6520.7039936672791</v>
      </c>
      <c r="AY88" s="45">
        <f t="shared" si="47"/>
        <v>7278.8104986597773</v>
      </c>
      <c r="AZ88" s="45">
        <f t="shared" si="47"/>
        <v>8036.9170036522773</v>
      </c>
      <c r="BA88" s="45">
        <f t="shared" si="47"/>
        <v>8795.0235086447756</v>
      </c>
      <c r="BB88" s="45">
        <f t="shared" si="48"/>
        <v>9553.1300136372756</v>
      </c>
      <c r="BC88" s="45">
        <f t="shared" si="48"/>
        <v>10311.236518629774</v>
      </c>
      <c r="BD88" s="45">
        <f t="shared" si="48"/>
        <v>11069.343023622274</v>
      </c>
      <c r="BE88" s="45">
        <f t="shared" si="48"/>
        <v>11827.449528614772</v>
      </c>
      <c r="BF88" s="45">
        <f t="shared" si="48"/>
        <v>12585.556033607272</v>
      </c>
      <c r="BG88" s="45">
        <f t="shared" si="48"/>
        <v>13343.66253859977</v>
      </c>
      <c r="BH88" s="45">
        <f t="shared" si="48"/>
        <v>14101.76904359227</v>
      </c>
      <c r="BI88" s="45">
        <f t="shared" si="48"/>
        <v>14859.875548584771</v>
      </c>
      <c r="BJ88" s="45">
        <f t="shared" si="48"/>
        <v>15617.982053577269</v>
      </c>
      <c r="BK88" s="45">
        <f t="shared" si="48"/>
        <v>16376.088558569769</v>
      </c>
      <c r="BL88" s="45">
        <f t="shared" si="49"/>
        <v>17134.195063562267</v>
      </c>
      <c r="BM88" s="45">
        <f t="shared" si="49"/>
        <v>17892.301568554769</v>
      </c>
      <c r="BN88" s="45">
        <f t="shared" si="49"/>
        <v>18650.408073547267</v>
      </c>
      <c r="BO88" s="45">
        <f t="shared" si="49"/>
        <v>19408.514578539765</v>
      </c>
      <c r="BP88" s="45">
        <f t="shared" si="49"/>
        <v>20166.621083532267</v>
      </c>
      <c r="BQ88" s="45">
        <f t="shared" si="49"/>
        <v>20924.727588524765</v>
      </c>
      <c r="BR88" s="45">
        <f t="shared" si="49"/>
        <v>21682.834093517264</v>
      </c>
      <c r="BS88" s="45">
        <f t="shared" si="49"/>
        <v>22440.940598509766</v>
      </c>
      <c r="BT88" s="45">
        <f t="shared" si="49"/>
        <v>23199.047103502264</v>
      </c>
      <c r="BU88" s="45">
        <f t="shared" si="49"/>
        <v>23957.153608494762</v>
      </c>
      <c r="BV88" s="45">
        <f t="shared" si="50"/>
        <v>24715.26011348726</v>
      </c>
      <c r="BW88" s="45">
        <f t="shared" si="50"/>
        <v>25473.366618479762</v>
      </c>
      <c r="BX88" s="45">
        <f t="shared" si="50"/>
        <v>26231.47312347226</v>
      </c>
      <c r="BY88" s="45">
        <f t="shared" si="50"/>
        <v>26989.579628464759</v>
      </c>
      <c r="BZ88" s="45">
        <f t="shared" si="50"/>
        <v>27747.68613345726</v>
      </c>
      <c r="CA88" s="45">
        <f t="shared" si="50"/>
        <v>28505.792638449759</v>
      </c>
      <c r="CB88" s="45">
        <f t="shared" si="50"/>
        <v>29263.899143442257</v>
      </c>
      <c r="CC88" s="45">
        <f t="shared" si="50"/>
        <v>30022.005648434755</v>
      </c>
      <c r="CD88" s="45">
        <f t="shared" si="50"/>
        <v>30780.112153427257</v>
      </c>
      <c r="CE88" s="45">
        <f t="shared" si="50"/>
        <v>31538.218658419755</v>
      </c>
      <c r="CF88" s="45">
        <f t="shared" si="50"/>
        <v>32296.325163412253</v>
      </c>
      <c r="CG88" s="45">
        <f t="shared" si="50"/>
        <v>-9599.7910350082275</v>
      </c>
      <c r="CH88" s="45">
        <f t="shared" si="50"/>
        <v>-7573.570982243722</v>
      </c>
    </row>
    <row r="89" spans="1:86">
      <c r="A89" s="58">
        <f>'Q5-Q7 VaR'!G63</f>
        <v>45649</v>
      </c>
      <c r="B89" s="45">
        <f>'Q5-Q7 VaR'!L63</f>
        <v>-8447.9700542623195</v>
      </c>
      <c r="C89" s="45">
        <f>1000000*'Q5-Q7 VaR'!K63/100</f>
        <v>-4783.7072371367785</v>
      </c>
      <c r="D89" s="45">
        <f t="shared" si="43"/>
        <v>39389.102317105469</v>
      </c>
      <c r="E89" s="45">
        <f t="shared" si="43"/>
        <v>38193.175507821274</v>
      </c>
      <c r="F89" s="45">
        <f t="shared" si="43"/>
        <v>36997.248698537078</v>
      </c>
      <c r="G89" s="45">
        <f t="shared" si="43"/>
        <v>35801.321889252882</v>
      </c>
      <c r="H89" s="45">
        <f t="shared" si="43"/>
        <v>34605.395079968686</v>
      </c>
      <c r="I89" s="45">
        <f t="shared" si="43"/>
        <v>33409.468270684498</v>
      </c>
      <c r="J89" s="45">
        <f t="shared" si="43"/>
        <v>32213.541461400302</v>
      </c>
      <c r="K89" s="45">
        <f t="shared" si="43"/>
        <v>31017.614652116106</v>
      </c>
      <c r="L89" s="45">
        <f t="shared" si="43"/>
        <v>29821.687842831911</v>
      </c>
      <c r="M89" s="45">
        <f t="shared" si="43"/>
        <v>28625.761033547715</v>
      </c>
      <c r="N89" s="45">
        <f t="shared" si="44"/>
        <v>27429.834224263519</v>
      </c>
      <c r="O89" s="45">
        <f t="shared" si="44"/>
        <v>26233.907414979323</v>
      </c>
      <c r="P89" s="45">
        <f t="shared" si="44"/>
        <v>25037.980605695135</v>
      </c>
      <c r="Q89" s="45">
        <f t="shared" si="44"/>
        <v>23842.053796410939</v>
      </c>
      <c r="R89" s="45">
        <f t="shared" si="44"/>
        <v>22646.126987126743</v>
      </c>
      <c r="S89" s="45">
        <f t="shared" si="44"/>
        <v>21450.200177842547</v>
      </c>
      <c r="T89" s="45">
        <f t="shared" si="44"/>
        <v>20254.273368558352</v>
      </c>
      <c r="U89" s="45">
        <f t="shared" si="44"/>
        <v>19058.346559274156</v>
      </c>
      <c r="V89" s="45">
        <f t="shared" si="44"/>
        <v>17862.41974998996</v>
      </c>
      <c r="W89" s="45">
        <f t="shared" si="44"/>
        <v>16666.492940705764</v>
      </c>
      <c r="X89" s="45">
        <f t="shared" si="45"/>
        <v>15470.566131421574</v>
      </c>
      <c r="Y89" s="45">
        <f t="shared" si="45"/>
        <v>14274.639322137378</v>
      </c>
      <c r="Z89" s="45">
        <f t="shared" si="45"/>
        <v>13078.712512853182</v>
      </c>
      <c r="AA89" s="45">
        <f t="shared" si="45"/>
        <v>11882.78570356899</v>
      </c>
      <c r="AB89" s="45">
        <f t="shared" si="45"/>
        <v>10686.858894284795</v>
      </c>
      <c r="AC89" s="45">
        <f t="shared" si="45"/>
        <v>9490.9320850005988</v>
      </c>
      <c r="AD89" s="45">
        <f t="shared" si="45"/>
        <v>8295.0052757164067</v>
      </c>
      <c r="AE89" s="45">
        <f t="shared" si="45"/>
        <v>7099.0784664322109</v>
      </c>
      <c r="AF89" s="45">
        <f t="shared" si="45"/>
        <v>5903.1516571480151</v>
      </c>
      <c r="AG89" s="45">
        <f t="shared" si="45"/>
        <v>4707.2248478638212</v>
      </c>
      <c r="AH89" s="45">
        <f t="shared" si="46"/>
        <v>3511.2980385796272</v>
      </c>
      <c r="AI89" s="45">
        <f t="shared" si="46"/>
        <v>2315.3712292954315</v>
      </c>
      <c r="AJ89" s="45">
        <f t="shared" si="46"/>
        <v>1119.4444200112375</v>
      </c>
      <c r="AK89" s="45">
        <f t="shared" si="46"/>
        <v>-76.482389272956425</v>
      </c>
      <c r="AL89" s="45">
        <f t="shared" si="46"/>
        <v>-1272.4091985571522</v>
      </c>
      <c r="AM89" s="45">
        <f t="shared" si="46"/>
        <v>-2468.3360078413461</v>
      </c>
      <c r="AN89" s="45">
        <f t="shared" si="46"/>
        <v>-3664.262817125541</v>
      </c>
      <c r="AO89" s="45">
        <f t="shared" si="46"/>
        <v>-4860.1896264097359</v>
      </c>
      <c r="AP89" s="45">
        <f t="shared" si="46"/>
        <v>-6056.1164356939298</v>
      </c>
      <c r="AQ89" s="45">
        <f t="shared" si="46"/>
        <v>-7252.0432449781247</v>
      </c>
      <c r="AR89" s="45">
        <f t="shared" si="47"/>
        <v>-8447.9700542623195</v>
      </c>
      <c r="AS89" s="45">
        <f t="shared" si="47"/>
        <v>-9643.8968635465135</v>
      </c>
      <c r="AT89" s="45">
        <f t="shared" si="47"/>
        <v>-10839.823672830709</v>
      </c>
      <c r="AU89" s="45">
        <f t="shared" si="47"/>
        <v>-12035.750482114903</v>
      </c>
      <c r="AV89" s="45">
        <f t="shared" si="47"/>
        <v>-13231.677291399097</v>
      </c>
      <c r="AW89" s="45">
        <f t="shared" si="47"/>
        <v>-14427.604100683293</v>
      </c>
      <c r="AX89" s="45">
        <f t="shared" si="47"/>
        <v>-15623.530909967487</v>
      </c>
      <c r="AY89" s="45">
        <f t="shared" si="47"/>
        <v>-16819.457719251681</v>
      </c>
      <c r="AZ89" s="45">
        <f t="shared" si="47"/>
        <v>-18015.384528535877</v>
      </c>
      <c r="BA89" s="45">
        <f t="shared" si="47"/>
        <v>-19211.311337820072</v>
      </c>
      <c r="BB89" s="45">
        <f t="shared" si="48"/>
        <v>-20407.238147104268</v>
      </c>
      <c r="BC89" s="45">
        <f t="shared" si="48"/>
        <v>-21603.16495638846</v>
      </c>
      <c r="BD89" s="45">
        <f t="shared" si="48"/>
        <v>-22799.091765672652</v>
      </c>
      <c r="BE89" s="45">
        <f t="shared" si="48"/>
        <v>-23995.018574956848</v>
      </c>
      <c r="BF89" s="45">
        <f t="shared" si="48"/>
        <v>-25190.945384241044</v>
      </c>
      <c r="BG89" s="45">
        <f t="shared" si="48"/>
        <v>-26386.87219352524</v>
      </c>
      <c r="BH89" s="45">
        <f t="shared" si="48"/>
        <v>-27582.799002809435</v>
      </c>
      <c r="BI89" s="45">
        <f t="shared" si="48"/>
        <v>-28778.725812093631</v>
      </c>
      <c r="BJ89" s="45">
        <f t="shared" si="48"/>
        <v>-29974.65262137782</v>
      </c>
      <c r="BK89" s="45">
        <f t="shared" si="48"/>
        <v>-31170.579430662016</v>
      </c>
      <c r="BL89" s="45">
        <f t="shared" si="49"/>
        <v>-32366.506239946211</v>
      </c>
      <c r="BM89" s="45">
        <f t="shared" si="49"/>
        <v>-33562.433049230407</v>
      </c>
      <c r="BN89" s="45">
        <f t="shared" si="49"/>
        <v>-34758.359858514603</v>
      </c>
      <c r="BO89" s="45">
        <f t="shared" si="49"/>
        <v>-35954.286667798799</v>
      </c>
      <c r="BP89" s="45">
        <f t="shared" si="49"/>
        <v>-37150.213477082987</v>
      </c>
      <c r="BQ89" s="45">
        <f t="shared" si="49"/>
        <v>-38346.140286367183</v>
      </c>
      <c r="BR89" s="45">
        <f t="shared" si="49"/>
        <v>-39542.067095651379</v>
      </c>
      <c r="BS89" s="45">
        <f t="shared" si="49"/>
        <v>-40737.993904935574</v>
      </c>
      <c r="BT89" s="45">
        <f t="shared" si="49"/>
        <v>-41933.92071421977</v>
      </c>
      <c r="BU89" s="45">
        <f t="shared" si="49"/>
        <v>-43129.847523503959</v>
      </c>
      <c r="BV89" s="45">
        <f t="shared" si="50"/>
        <v>-44325.774332788154</v>
      </c>
      <c r="BW89" s="45">
        <f t="shared" si="50"/>
        <v>-45521.70114207235</v>
      </c>
      <c r="BX89" s="45">
        <f t="shared" si="50"/>
        <v>-46717.627951356546</v>
      </c>
      <c r="BY89" s="45">
        <f t="shared" si="50"/>
        <v>-47913.554760640742</v>
      </c>
      <c r="BZ89" s="45">
        <f t="shared" si="50"/>
        <v>-49109.481569924938</v>
      </c>
      <c r="CA89" s="45">
        <f t="shared" si="50"/>
        <v>-50305.408379209133</v>
      </c>
      <c r="CB89" s="45">
        <f t="shared" si="50"/>
        <v>-51501.335188493322</v>
      </c>
      <c r="CC89" s="45">
        <f t="shared" si="50"/>
        <v>-52697.261997777518</v>
      </c>
      <c r="CD89" s="45">
        <f t="shared" si="50"/>
        <v>-53893.188807061713</v>
      </c>
      <c r="CE89" s="45">
        <f t="shared" si="50"/>
        <v>-55089.115616345909</v>
      </c>
      <c r="CF89" s="45">
        <f t="shared" si="50"/>
        <v>-56285.042425630105</v>
      </c>
      <c r="CG89" s="45">
        <f t="shared" si="50"/>
        <v>9806.8433933322394</v>
      </c>
      <c r="CH89" s="45">
        <f t="shared" si="50"/>
        <v>6610.4443825701783</v>
      </c>
    </row>
    <row r="90" spans="1:86">
      <c r="A90" s="58">
        <f>'Q5-Q7 VaR'!G64</f>
        <v>45650</v>
      </c>
      <c r="B90" s="45">
        <f>'Q5-Q7 VaR'!L64</f>
        <v>1972.0649637122829</v>
      </c>
      <c r="C90" s="45">
        <f>1000000*'Q5-Q7 VaR'!K64/100</f>
        <v>-147.62618436650374</v>
      </c>
      <c r="D90" s="45">
        <f t="shared" si="43"/>
        <v>3448.3268073773202</v>
      </c>
      <c r="E90" s="45">
        <f t="shared" si="43"/>
        <v>3411.4202612856943</v>
      </c>
      <c r="F90" s="45">
        <f t="shared" si="43"/>
        <v>3374.513715194068</v>
      </c>
      <c r="G90" s="45">
        <f t="shared" si="43"/>
        <v>3337.6071691024426</v>
      </c>
      <c r="H90" s="45">
        <f t="shared" si="43"/>
        <v>3300.7006230108163</v>
      </c>
      <c r="I90" s="45">
        <f t="shared" si="43"/>
        <v>3263.7940769191905</v>
      </c>
      <c r="J90" s="45">
        <f t="shared" si="43"/>
        <v>3226.8875308275647</v>
      </c>
      <c r="K90" s="45">
        <f t="shared" si="43"/>
        <v>3189.9809847359384</v>
      </c>
      <c r="L90" s="45">
        <f t="shared" si="43"/>
        <v>3153.074438644313</v>
      </c>
      <c r="M90" s="45">
        <f t="shared" si="43"/>
        <v>3116.1678925526867</v>
      </c>
      <c r="N90" s="45">
        <f t="shared" si="44"/>
        <v>3079.2613464610608</v>
      </c>
      <c r="O90" s="45">
        <f t="shared" si="44"/>
        <v>3042.354800369435</v>
      </c>
      <c r="P90" s="45">
        <f t="shared" si="44"/>
        <v>3005.4482542778087</v>
      </c>
      <c r="Q90" s="45">
        <f t="shared" si="44"/>
        <v>2968.5417081861833</v>
      </c>
      <c r="R90" s="45">
        <f t="shared" si="44"/>
        <v>2931.635162094557</v>
      </c>
      <c r="S90" s="45">
        <f t="shared" si="44"/>
        <v>2894.7286160029312</v>
      </c>
      <c r="T90" s="45">
        <f t="shared" si="44"/>
        <v>2857.8220699113053</v>
      </c>
      <c r="U90" s="45">
        <f t="shared" si="44"/>
        <v>2820.9155238196795</v>
      </c>
      <c r="V90" s="45">
        <f t="shared" si="44"/>
        <v>2784.0089777280537</v>
      </c>
      <c r="W90" s="45">
        <f t="shared" si="44"/>
        <v>2747.1024316364274</v>
      </c>
      <c r="X90" s="45">
        <f t="shared" si="45"/>
        <v>2710.1958855448015</v>
      </c>
      <c r="Y90" s="45">
        <f t="shared" si="45"/>
        <v>2673.2893394531757</v>
      </c>
      <c r="Z90" s="45">
        <f t="shared" si="45"/>
        <v>2636.3827933615498</v>
      </c>
      <c r="AA90" s="45">
        <f t="shared" si="45"/>
        <v>2599.476247269924</v>
      </c>
      <c r="AB90" s="45">
        <f t="shared" si="45"/>
        <v>2562.5697011782977</v>
      </c>
      <c r="AC90" s="45">
        <f t="shared" si="45"/>
        <v>2525.6631550866718</v>
      </c>
      <c r="AD90" s="45">
        <f t="shared" si="45"/>
        <v>2488.756608995046</v>
      </c>
      <c r="AE90" s="45">
        <f t="shared" si="45"/>
        <v>2451.8500629034202</v>
      </c>
      <c r="AF90" s="45">
        <f t="shared" si="45"/>
        <v>2414.9435168117943</v>
      </c>
      <c r="AG90" s="45">
        <f t="shared" si="45"/>
        <v>2378.036970720168</v>
      </c>
      <c r="AH90" s="45">
        <f t="shared" si="46"/>
        <v>2341.1304246285422</v>
      </c>
      <c r="AI90" s="45">
        <f t="shared" si="46"/>
        <v>2304.2238785369163</v>
      </c>
      <c r="AJ90" s="45">
        <f t="shared" si="46"/>
        <v>2267.3173324452905</v>
      </c>
      <c r="AK90" s="45">
        <f t="shared" si="46"/>
        <v>2230.4107863536642</v>
      </c>
      <c r="AL90" s="45">
        <f t="shared" si="46"/>
        <v>2193.5042402620384</v>
      </c>
      <c r="AM90" s="45">
        <f t="shared" si="46"/>
        <v>2156.5976941704125</v>
      </c>
      <c r="AN90" s="45">
        <f t="shared" si="46"/>
        <v>2119.6911480787867</v>
      </c>
      <c r="AO90" s="45">
        <f t="shared" si="46"/>
        <v>2082.7846019871608</v>
      </c>
      <c r="AP90" s="45">
        <f t="shared" si="46"/>
        <v>2045.8780558955348</v>
      </c>
      <c r="AQ90" s="45">
        <f t="shared" si="46"/>
        <v>2008.9715098039087</v>
      </c>
      <c r="AR90" s="45">
        <f t="shared" si="47"/>
        <v>1972.0649637122829</v>
      </c>
      <c r="AS90" s="45">
        <f t="shared" si="47"/>
        <v>1935.158417620657</v>
      </c>
      <c r="AT90" s="45">
        <f t="shared" si="47"/>
        <v>1898.251871529031</v>
      </c>
      <c r="AU90" s="45">
        <f t="shared" si="47"/>
        <v>1861.3453254374051</v>
      </c>
      <c r="AV90" s="45">
        <f t="shared" si="47"/>
        <v>1824.438779345779</v>
      </c>
      <c r="AW90" s="45">
        <f t="shared" si="47"/>
        <v>1787.5322332541532</v>
      </c>
      <c r="AX90" s="45">
        <f t="shared" si="47"/>
        <v>1750.6256871625274</v>
      </c>
      <c r="AY90" s="45">
        <f t="shared" si="47"/>
        <v>1713.7191410709013</v>
      </c>
      <c r="AZ90" s="45">
        <f t="shared" si="47"/>
        <v>1676.8125949792754</v>
      </c>
      <c r="BA90" s="45">
        <f t="shared" si="47"/>
        <v>1639.9060488876494</v>
      </c>
      <c r="BB90" s="45">
        <f t="shared" si="48"/>
        <v>1602.9995027960235</v>
      </c>
      <c r="BC90" s="45">
        <f t="shared" si="48"/>
        <v>1566.0929567043977</v>
      </c>
      <c r="BD90" s="45">
        <f t="shared" si="48"/>
        <v>1529.1864106127716</v>
      </c>
      <c r="BE90" s="45">
        <f t="shared" si="48"/>
        <v>1492.2798645211458</v>
      </c>
      <c r="BF90" s="45">
        <f t="shared" si="48"/>
        <v>1455.3733184295197</v>
      </c>
      <c r="BG90" s="45">
        <f t="shared" si="48"/>
        <v>1418.4667723378939</v>
      </c>
      <c r="BH90" s="45">
        <f t="shared" si="48"/>
        <v>1381.560226246268</v>
      </c>
      <c r="BI90" s="45">
        <f t="shared" si="48"/>
        <v>1344.653680154642</v>
      </c>
      <c r="BJ90" s="45">
        <f t="shared" si="48"/>
        <v>1307.7471340630159</v>
      </c>
      <c r="BK90" s="45">
        <f t="shared" si="48"/>
        <v>1270.8405879713901</v>
      </c>
      <c r="BL90" s="45">
        <f t="shared" si="49"/>
        <v>1233.9340418797642</v>
      </c>
      <c r="BM90" s="45">
        <f t="shared" si="49"/>
        <v>1197.0274957881384</v>
      </c>
      <c r="BN90" s="45">
        <f t="shared" si="49"/>
        <v>1160.1209496965123</v>
      </c>
      <c r="BO90" s="45">
        <f t="shared" si="49"/>
        <v>1123.2144036048862</v>
      </c>
      <c r="BP90" s="45">
        <f t="shared" si="49"/>
        <v>1086.3078575132604</v>
      </c>
      <c r="BQ90" s="45">
        <f t="shared" si="49"/>
        <v>1049.4013114216345</v>
      </c>
      <c r="BR90" s="45">
        <f t="shared" si="49"/>
        <v>1012.4947653300086</v>
      </c>
      <c r="BS90" s="45">
        <f t="shared" si="49"/>
        <v>975.58821923838264</v>
      </c>
      <c r="BT90" s="45">
        <f t="shared" si="49"/>
        <v>938.68167314675679</v>
      </c>
      <c r="BU90" s="45">
        <f t="shared" si="49"/>
        <v>901.77512705513072</v>
      </c>
      <c r="BV90" s="45">
        <f t="shared" si="50"/>
        <v>864.86858096350488</v>
      </c>
      <c r="BW90" s="45">
        <f t="shared" si="50"/>
        <v>827.96203487187881</v>
      </c>
      <c r="BX90" s="45">
        <f t="shared" si="50"/>
        <v>791.05548878025297</v>
      </c>
      <c r="BY90" s="45">
        <f t="shared" si="50"/>
        <v>754.14894268862713</v>
      </c>
      <c r="BZ90" s="45">
        <f t="shared" si="50"/>
        <v>717.24239659700106</v>
      </c>
      <c r="CA90" s="45">
        <f t="shared" si="50"/>
        <v>680.33585050537522</v>
      </c>
      <c r="CB90" s="45">
        <f t="shared" si="50"/>
        <v>643.42930441374915</v>
      </c>
      <c r="CC90" s="45">
        <f t="shared" si="50"/>
        <v>606.52275832212331</v>
      </c>
      <c r="CD90" s="45">
        <f t="shared" si="50"/>
        <v>569.61621223049747</v>
      </c>
      <c r="CE90" s="45">
        <f t="shared" si="50"/>
        <v>532.7096661388714</v>
      </c>
      <c r="CF90" s="45">
        <f t="shared" si="50"/>
        <v>495.80312004724556</v>
      </c>
      <c r="CG90" s="45">
        <f t="shared" si="50"/>
        <v>2535.4122427158604</v>
      </c>
      <c r="CH90" s="45">
        <f t="shared" si="50"/>
        <v>2436.770715072103</v>
      </c>
    </row>
    <row r="91" spans="1:86">
      <c r="A91" s="58">
        <f>'Q5-Q7 VaR'!G65</f>
        <v>45651</v>
      </c>
      <c r="B91" s="45">
        <f>'Q5-Q7 VaR'!L65</f>
        <v>0</v>
      </c>
      <c r="C91" s="45">
        <f>1000000*'Q5-Q7 VaR'!K65/100</f>
        <v>0</v>
      </c>
      <c r="D91" s="45">
        <f t="shared" ref="D91:M100" si="51">$B91+D$26*$C91</f>
        <v>0</v>
      </c>
      <c r="E91" s="45">
        <f t="shared" si="51"/>
        <v>0</v>
      </c>
      <c r="F91" s="45">
        <f t="shared" si="51"/>
        <v>0</v>
      </c>
      <c r="G91" s="45">
        <f t="shared" si="51"/>
        <v>0</v>
      </c>
      <c r="H91" s="45">
        <f t="shared" si="51"/>
        <v>0</v>
      </c>
      <c r="I91" s="45">
        <f t="shared" si="51"/>
        <v>0</v>
      </c>
      <c r="J91" s="45">
        <f t="shared" si="51"/>
        <v>0</v>
      </c>
      <c r="K91" s="45">
        <f t="shared" si="51"/>
        <v>0</v>
      </c>
      <c r="L91" s="45">
        <f t="shared" si="51"/>
        <v>0</v>
      </c>
      <c r="M91" s="45">
        <f t="shared" si="51"/>
        <v>0</v>
      </c>
      <c r="N91" s="45">
        <f t="shared" ref="N91:W100" si="52">$B91+N$26*$C91</f>
        <v>0</v>
      </c>
      <c r="O91" s="45">
        <f t="shared" si="52"/>
        <v>0</v>
      </c>
      <c r="P91" s="45">
        <f t="shared" si="52"/>
        <v>0</v>
      </c>
      <c r="Q91" s="45">
        <f t="shared" si="52"/>
        <v>0</v>
      </c>
      <c r="R91" s="45">
        <f t="shared" si="52"/>
        <v>0</v>
      </c>
      <c r="S91" s="45">
        <f t="shared" si="52"/>
        <v>0</v>
      </c>
      <c r="T91" s="45">
        <f t="shared" si="52"/>
        <v>0</v>
      </c>
      <c r="U91" s="45">
        <f t="shared" si="52"/>
        <v>0</v>
      </c>
      <c r="V91" s="45">
        <f t="shared" si="52"/>
        <v>0</v>
      </c>
      <c r="W91" s="45">
        <f t="shared" si="52"/>
        <v>0</v>
      </c>
      <c r="X91" s="45">
        <f t="shared" ref="X91:AG100" si="53">$B91+X$26*$C91</f>
        <v>0</v>
      </c>
      <c r="Y91" s="45">
        <f t="shared" si="53"/>
        <v>0</v>
      </c>
      <c r="Z91" s="45">
        <f t="shared" si="53"/>
        <v>0</v>
      </c>
      <c r="AA91" s="45">
        <f t="shared" si="53"/>
        <v>0</v>
      </c>
      <c r="AB91" s="45">
        <f t="shared" si="53"/>
        <v>0</v>
      </c>
      <c r="AC91" s="45">
        <f t="shared" si="53"/>
        <v>0</v>
      </c>
      <c r="AD91" s="45">
        <f t="shared" si="53"/>
        <v>0</v>
      </c>
      <c r="AE91" s="45">
        <f t="shared" si="53"/>
        <v>0</v>
      </c>
      <c r="AF91" s="45">
        <f t="shared" si="53"/>
        <v>0</v>
      </c>
      <c r="AG91" s="45">
        <f t="shared" si="53"/>
        <v>0</v>
      </c>
      <c r="AH91" s="45">
        <f t="shared" ref="AH91:AQ100" si="54">$B91+AH$26*$C91</f>
        <v>0</v>
      </c>
      <c r="AI91" s="45">
        <f t="shared" si="54"/>
        <v>0</v>
      </c>
      <c r="AJ91" s="45">
        <f t="shared" si="54"/>
        <v>0</v>
      </c>
      <c r="AK91" s="45">
        <f t="shared" si="54"/>
        <v>0</v>
      </c>
      <c r="AL91" s="45">
        <f t="shared" si="54"/>
        <v>0</v>
      </c>
      <c r="AM91" s="45">
        <f t="shared" si="54"/>
        <v>0</v>
      </c>
      <c r="AN91" s="45">
        <f t="shared" si="54"/>
        <v>0</v>
      </c>
      <c r="AO91" s="45">
        <f t="shared" si="54"/>
        <v>0</v>
      </c>
      <c r="AP91" s="45">
        <f t="shared" si="54"/>
        <v>0</v>
      </c>
      <c r="AQ91" s="45">
        <f t="shared" si="54"/>
        <v>0</v>
      </c>
      <c r="AR91" s="45">
        <f t="shared" ref="AR91:BA100" si="55">$B91+AR$26*$C91</f>
        <v>0</v>
      </c>
      <c r="AS91" s="45">
        <f t="shared" si="55"/>
        <v>0</v>
      </c>
      <c r="AT91" s="45">
        <f t="shared" si="55"/>
        <v>0</v>
      </c>
      <c r="AU91" s="45">
        <f t="shared" si="55"/>
        <v>0</v>
      </c>
      <c r="AV91" s="45">
        <f t="shared" si="55"/>
        <v>0</v>
      </c>
      <c r="AW91" s="45">
        <f t="shared" si="55"/>
        <v>0</v>
      </c>
      <c r="AX91" s="45">
        <f t="shared" si="55"/>
        <v>0</v>
      </c>
      <c r="AY91" s="45">
        <f t="shared" si="55"/>
        <v>0</v>
      </c>
      <c r="AZ91" s="45">
        <f t="shared" si="55"/>
        <v>0</v>
      </c>
      <c r="BA91" s="45">
        <f t="shared" si="55"/>
        <v>0</v>
      </c>
      <c r="BB91" s="45">
        <f t="shared" ref="BB91:BK100" si="56">$B91+BB$26*$C91</f>
        <v>0</v>
      </c>
      <c r="BC91" s="45">
        <f t="shared" si="56"/>
        <v>0</v>
      </c>
      <c r="BD91" s="45">
        <f t="shared" si="56"/>
        <v>0</v>
      </c>
      <c r="BE91" s="45">
        <f t="shared" si="56"/>
        <v>0</v>
      </c>
      <c r="BF91" s="45">
        <f t="shared" si="56"/>
        <v>0</v>
      </c>
      <c r="BG91" s="45">
        <f t="shared" si="56"/>
        <v>0</v>
      </c>
      <c r="BH91" s="45">
        <f t="shared" si="56"/>
        <v>0</v>
      </c>
      <c r="BI91" s="45">
        <f t="shared" si="56"/>
        <v>0</v>
      </c>
      <c r="BJ91" s="45">
        <f t="shared" si="56"/>
        <v>0</v>
      </c>
      <c r="BK91" s="45">
        <f t="shared" si="56"/>
        <v>0</v>
      </c>
      <c r="BL91" s="45">
        <f t="shared" ref="BL91:BU100" si="57">$B91+BL$26*$C91</f>
        <v>0</v>
      </c>
      <c r="BM91" s="45">
        <f t="shared" si="57"/>
        <v>0</v>
      </c>
      <c r="BN91" s="45">
        <f t="shared" si="57"/>
        <v>0</v>
      </c>
      <c r="BO91" s="45">
        <f t="shared" si="57"/>
        <v>0</v>
      </c>
      <c r="BP91" s="45">
        <f t="shared" si="57"/>
        <v>0</v>
      </c>
      <c r="BQ91" s="45">
        <f t="shared" si="57"/>
        <v>0</v>
      </c>
      <c r="BR91" s="45">
        <f t="shared" si="57"/>
        <v>0</v>
      </c>
      <c r="BS91" s="45">
        <f t="shared" si="57"/>
        <v>0</v>
      </c>
      <c r="BT91" s="45">
        <f t="shared" si="57"/>
        <v>0</v>
      </c>
      <c r="BU91" s="45">
        <f t="shared" si="57"/>
        <v>0</v>
      </c>
      <c r="BV91" s="45">
        <f t="shared" ref="BV91:CH100" si="58">$B91+BV$26*$C91</f>
        <v>0</v>
      </c>
      <c r="BW91" s="45">
        <f t="shared" si="58"/>
        <v>0</v>
      </c>
      <c r="BX91" s="45">
        <f t="shared" si="58"/>
        <v>0</v>
      </c>
      <c r="BY91" s="45">
        <f t="shared" si="58"/>
        <v>0</v>
      </c>
      <c r="BZ91" s="45">
        <f t="shared" si="58"/>
        <v>0</v>
      </c>
      <c r="CA91" s="45">
        <f t="shared" si="58"/>
        <v>0</v>
      </c>
      <c r="CB91" s="45">
        <f t="shared" si="58"/>
        <v>0</v>
      </c>
      <c r="CC91" s="45">
        <f t="shared" si="58"/>
        <v>0</v>
      </c>
      <c r="CD91" s="45">
        <f t="shared" si="58"/>
        <v>0</v>
      </c>
      <c r="CE91" s="45">
        <f t="shared" si="58"/>
        <v>0</v>
      </c>
      <c r="CF91" s="45">
        <f t="shared" si="58"/>
        <v>0</v>
      </c>
      <c r="CG91" s="45">
        <f t="shared" si="58"/>
        <v>0</v>
      </c>
      <c r="CH91" s="45">
        <f t="shared" si="58"/>
        <v>0</v>
      </c>
    </row>
    <row r="92" spans="1:86">
      <c r="A92" s="58">
        <f>'Q5-Q7 VaR'!G66</f>
        <v>45652</v>
      </c>
      <c r="B92" s="45">
        <f>'Q5-Q7 VaR'!L66</f>
        <v>1408.5841651593448</v>
      </c>
      <c r="C92" s="45">
        <f>1000000*'Q5-Q7 VaR'!K66/100</f>
        <v>443.04434070133675</v>
      </c>
      <c r="D92" s="45">
        <f t="shared" si="51"/>
        <v>-3021.8592418540229</v>
      </c>
      <c r="E92" s="45">
        <f t="shared" si="51"/>
        <v>-2911.0981566786886</v>
      </c>
      <c r="F92" s="45">
        <f t="shared" si="51"/>
        <v>-2800.3370715033543</v>
      </c>
      <c r="G92" s="45">
        <f t="shared" si="51"/>
        <v>-2689.57598632802</v>
      </c>
      <c r="H92" s="45">
        <f t="shared" si="51"/>
        <v>-2578.8149011526857</v>
      </c>
      <c r="I92" s="45">
        <f t="shared" si="51"/>
        <v>-2468.0538159773514</v>
      </c>
      <c r="J92" s="45">
        <f t="shared" si="51"/>
        <v>-2357.292730802018</v>
      </c>
      <c r="K92" s="45">
        <f t="shared" si="51"/>
        <v>-2246.5316456266837</v>
      </c>
      <c r="L92" s="45">
        <f t="shared" si="51"/>
        <v>-2135.7705604513494</v>
      </c>
      <c r="M92" s="45">
        <f t="shared" si="51"/>
        <v>-2025.0094752760149</v>
      </c>
      <c r="N92" s="45">
        <f t="shared" si="52"/>
        <v>-1914.2483901006806</v>
      </c>
      <c r="O92" s="45">
        <f t="shared" si="52"/>
        <v>-1803.4873049253467</v>
      </c>
      <c r="P92" s="45">
        <f t="shared" si="52"/>
        <v>-1692.7262197500124</v>
      </c>
      <c r="Q92" s="45">
        <f t="shared" si="52"/>
        <v>-1581.9651345746781</v>
      </c>
      <c r="R92" s="45">
        <f t="shared" si="52"/>
        <v>-1471.2040493993443</v>
      </c>
      <c r="S92" s="45">
        <f t="shared" si="52"/>
        <v>-1360.44296422401</v>
      </c>
      <c r="T92" s="45">
        <f t="shared" si="52"/>
        <v>-1249.6818790486757</v>
      </c>
      <c r="U92" s="45">
        <f t="shared" si="52"/>
        <v>-1138.9207938733414</v>
      </c>
      <c r="V92" s="45">
        <f t="shared" si="52"/>
        <v>-1028.1597086980071</v>
      </c>
      <c r="W92" s="45">
        <f t="shared" si="52"/>
        <v>-917.39862352267323</v>
      </c>
      <c r="X92" s="45">
        <f t="shared" si="53"/>
        <v>-806.63753834733893</v>
      </c>
      <c r="Y92" s="45">
        <f t="shared" si="53"/>
        <v>-695.87645317200463</v>
      </c>
      <c r="Z92" s="45">
        <f t="shared" si="53"/>
        <v>-585.11536799667056</v>
      </c>
      <c r="AA92" s="45">
        <f t="shared" si="53"/>
        <v>-474.35428282133648</v>
      </c>
      <c r="AB92" s="45">
        <f t="shared" si="53"/>
        <v>-363.59319764600218</v>
      </c>
      <c r="AC92" s="45">
        <f t="shared" si="53"/>
        <v>-252.83211247066788</v>
      </c>
      <c r="AD92" s="45">
        <f t="shared" si="53"/>
        <v>-142.07102729533381</v>
      </c>
      <c r="AE92" s="45">
        <f t="shared" si="53"/>
        <v>-31.309942119999732</v>
      </c>
      <c r="AF92" s="45">
        <f t="shared" si="53"/>
        <v>79.451143055334569</v>
      </c>
      <c r="AG92" s="45">
        <f t="shared" si="53"/>
        <v>190.21222823066887</v>
      </c>
      <c r="AH92" s="45">
        <f t="shared" si="54"/>
        <v>300.97331340600294</v>
      </c>
      <c r="AI92" s="45">
        <f t="shared" si="54"/>
        <v>411.73439858133713</v>
      </c>
      <c r="AJ92" s="45">
        <f t="shared" si="54"/>
        <v>522.49548375667132</v>
      </c>
      <c r="AK92" s="45">
        <f t="shared" si="54"/>
        <v>633.25656893200551</v>
      </c>
      <c r="AL92" s="45">
        <f t="shared" si="54"/>
        <v>744.01765410733969</v>
      </c>
      <c r="AM92" s="45">
        <f t="shared" si="54"/>
        <v>854.77873928267388</v>
      </c>
      <c r="AN92" s="45">
        <f t="shared" si="54"/>
        <v>965.53982445800807</v>
      </c>
      <c r="AO92" s="45">
        <f t="shared" si="54"/>
        <v>1076.3009096333421</v>
      </c>
      <c r="AP92" s="45">
        <f t="shared" si="54"/>
        <v>1187.0619948086764</v>
      </c>
      <c r="AQ92" s="45">
        <f t="shared" si="54"/>
        <v>1297.8230799840107</v>
      </c>
      <c r="AR92" s="45">
        <f t="shared" si="55"/>
        <v>1408.5841651593448</v>
      </c>
      <c r="AS92" s="45">
        <f t="shared" si="55"/>
        <v>1519.3452503346789</v>
      </c>
      <c r="AT92" s="45">
        <f t="shared" si="55"/>
        <v>1630.1063355100132</v>
      </c>
      <c r="AU92" s="45">
        <f t="shared" si="55"/>
        <v>1740.8674206853475</v>
      </c>
      <c r="AV92" s="45">
        <f t="shared" si="55"/>
        <v>1851.6285058606816</v>
      </c>
      <c r="AW92" s="45">
        <f t="shared" si="55"/>
        <v>1962.3895910360156</v>
      </c>
      <c r="AX92" s="45">
        <f t="shared" si="55"/>
        <v>2073.1506762113499</v>
      </c>
      <c r="AY92" s="45">
        <f t="shared" si="55"/>
        <v>2183.9117613866842</v>
      </c>
      <c r="AZ92" s="45">
        <f t="shared" si="55"/>
        <v>2294.6728465620181</v>
      </c>
      <c r="BA92" s="45">
        <f t="shared" si="55"/>
        <v>2405.4339317373524</v>
      </c>
      <c r="BB92" s="45">
        <f t="shared" si="56"/>
        <v>2516.1950169126867</v>
      </c>
      <c r="BC92" s="45">
        <f t="shared" si="56"/>
        <v>2626.956102088021</v>
      </c>
      <c r="BD92" s="45">
        <f t="shared" si="56"/>
        <v>2737.7171872633553</v>
      </c>
      <c r="BE92" s="45">
        <f t="shared" si="56"/>
        <v>2848.4782724386896</v>
      </c>
      <c r="BF92" s="45">
        <f t="shared" si="56"/>
        <v>2959.2393576140234</v>
      </c>
      <c r="BG92" s="45">
        <f t="shared" si="56"/>
        <v>3070.0004427893573</v>
      </c>
      <c r="BH92" s="45">
        <f t="shared" si="56"/>
        <v>3180.7615279646916</v>
      </c>
      <c r="BI92" s="45">
        <f t="shared" si="56"/>
        <v>3291.5226131400259</v>
      </c>
      <c r="BJ92" s="45">
        <f t="shared" si="56"/>
        <v>3402.2836983153602</v>
      </c>
      <c r="BK92" s="45">
        <f t="shared" si="56"/>
        <v>3513.0447834906945</v>
      </c>
      <c r="BL92" s="45">
        <f t="shared" si="57"/>
        <v>3623.8058686660288</v>
      </c>
      <c r="BM92" s="45">
        <f t="shared" si="57"/>
        <v>3734.5669538413631</v>
      </c>
      <c r="BN92" s="45">
        <f t="shared" si="57"/>
        <v>3845.3280390166965</v>
      </c>
      <c r="BO92" s="45">
        <f t="shared" si="57"/>
        <v>3956.0891241920308</v>
      </c>
      <c r="BP92" s="45">
        <f t="shared" si="57"/>
        <v>4066.8502093673651</v>
      </c>
      <c r="BQ92" s="45">
        <f t="shared" si="57"/>
        <v>4177.6112945426994</v>
      </c>
      <c r="BR92" s="45">
        <f t="shared" si="57"/>
        <v>4288.3723797180337</v>
      </c>
      <c r="BS92" s="45">
        <f t="shared" si="57"/>
        <v>4399.133464893368</v>
      </c>
      <c r="BT92" s="45">
        <f t="shared" si="57"/>
        <v>4509.8945500687023</v>
      </c>
      <c r="BU92" s="45">
        <f t="shared" si="57"/>
        <v>4620.6556352440366</v>
      </c>
      <c r="BV92" s="45">
        <f t="shared" si="58"/>
        <v>4731.41672041937</v>
      </c>
      <c r="BW92" s="45">
        <f t="shared" si="58"/>
        <v>4842.1778055947043</v>
      </c>
      <c r="BX92" s="45">
        <f t="shared" si="58"/>
        <v>4952.9388907700386</v>
      </c>
      <c r="BY92" s="45">
        <f t="shared" si="58"/>
        <v>5063.6999759453729</v>
      </c>
      <c r="BZ92" s="45">
        <f t="shared" si="58"/>
        <v>5174.4610611207072</v>
      </c>
      <c r="CA92" s="45">
        <f t="shared" si="58"/>
        <v>5285.2221462960415</v>
      </c>
      <c r="CB92" s="45">
        <f t="shared" si="58"/>
        <v>5395.9832314713758</v>
      </c>
      <c r="CC92" s="45">
        <f t="shared" si="58"/>
        <v>5506.7443166467092</v>
      </c>
      <c r="CD92" s="45">
        <f t="shared" si="58"/>
        <v>5617.5054018220435</v>
      </c>
      <c r="CE92" s="45">
        <f t="shared" si="58"/>
        <v>5728.2664869973778</v>
      </c>
      <c r="CF92" s="45">
        <f t="shared" si="58"/>
        <v>5839.0275721727121</v>
      </c>
      <c r="CG92" s="45">
        <f t="shared" si="58"/>
        <v>-282.09032380796157</v>
      </c>
      <c r="CH92" s="45">
        <f t="shared" si="58"/>
        <v>13.9450358285319</v>
      </c>
    </row>
    <row r="93" spans="1:86">
      <c r="A93" s="58">
        <f>'Q5-Q7 VaR'!G67</f>
        <v>45653</v>
      </c>
      <c r="B93" s="45">
        <f>'Q5-Q7 VaR'!L67</f>
        <v>281.70336660646905</v>
      </c>
      <c r="C93" s="45">
        <f>1000000*'Q5-Q7 VaR'!K67/100</f>
        <v>-3094.3473056353723</v>
      </c>
      <c r="D93" s="45">
        <f t="shared" si="51"/>
        <v>31225.176422960194</v>
      </c>
      <c r="E93" s="45">
        <f t="shared" si="51"/>
        <v>30451.589596551352</v>
      </c>
      <c r="F93" s="45">
        <f t="shared" si="51"/>
        <v>29678.00277014251</v>
      </c>
      <c r="G93" s="45">
        <f t="shared" si="51"/>
        <v>28904.415943733664</v>
      </c>
      <c r="H93" s="45">
        <f t="shared" si="51"/>
        <v>28130.829117324822</v>
      </c>
      <c r="I93" s="45">
        <f t="shared" si="51"/>
        <v>27357.24229091598</v>
      </c>
      <c r="J93" s="45">
        <f t="shared" si="51"/>
        <v>26583.655464507134</v>
      </c>
      <c r="K93" s="45">
        <f t="shared" si="51"/>
        <v>25810.068638098292</v>
      </c>
      <c r="L93" s="45">
        <f t="shared" si="51"/>
        <v>25036.481811689449</v>
      </c>
      <c r="M93" s="45">
        <f t="shared" si="51"/>
        <v>24262.894985280607</v>
      </c>
      <c r="N93" s="45">
        <f t="shared" si="52"/>
        <v>23489.308158871765</v>
      </c>
      <c r="O93" s="45">
        <f t="shared" si="52"/>
        <v>22715.721332462919</v>
      </c>
      <c r="P93" s="45">
        <f t="shared" si="52"/>
        <v>21942.134506054077</v>
      </c>
      <c r="Q93" s="45">
        <f t="shared" si="52"/>
        <v>21168.547679645235</v>
      </c>
      <c r="R93" s="45">
        <f t="shared" si="52"/>
        <v>20394.960853236389</v>
      </c>
      <c r="S93" s="45">
        <f t="shared" si="52"/>
        <v>19621.374026827547</v>
      </c>
      <c r="T93" s="45">
        <f t="shared" si="52"/>
        <v>18847.787200418705</v>
      </c>
      <c r="U93" s="45">
        <f t="shared" si="52"/>
        <v>18074.200374009863</v>
      </c>
      <c r="V93" s="45">
        <f t="shared" si="52"/>
        <v>17300.61354760102</v>
      </c>
      <c r="W93" s="45">
        <f t="shared" si="52"/>
        <v>16527.026721192175</v>
      </c>
      <c r="X93" s="45">
        <f t="shared" si="53"/>
        <v>15753.439894783331</v>
      </c>
      <c r="Y93" s="45">
        <f t="shared" si="53"/>
        <v>14979.853068374488</v>
      </c>
      <c r="Z93" s="45">
        <f t="shared" si="53"/>
        <v>14206.266241965644</v>
      </c>
      <c r="AA93" s="45">
        <f t="shared" si="53"/>
        <v>13432.6794155568</v>
      </c>
      <c r="AB93" s="45">
        <f t="shared" si="53"/>
        <v>12659.092589147958</v>
      </c>
      <c r="AC93" s="45">
        <f t="shared" si="53"/>
        <v>11885.505762739116</v>
      </c>
      <c r="AD93" s="45">
        <f t="shared" si="53"/>
        <v>11111.918936330272</v>
      </c>
      <c r="AE93" s="45">
        <f t="shared" si="53"/>
        <v>10338.332109921428</v>
      </c>
      <c r="AF93" s="45">
        <f t="shared" si="53"/>
        <v>9564.745283512586</v>
      </c>
      <c r="AG93" s="45">
        <f t="shared" si="53"/>
        <v>8791.1584571037438</v>
      </c>
      <c r="AH93" s="45">
        <f t="shared" si="54"/>
        <v>8017.5716306948998</v>
      </c>
      <c r="AI93" s="45">
        <f t="shared" si="54"/>
        <v>7243.9848042860567</v>
      </c>
      <c r="AJ93" s="45">
        <f t="shared" si="54"/>
        <v>6470.3979778772136</v>
      </c>
      <c r="AK93" s="45">
        <f t="shared" si="54"/>
        <v>5696.8111514683706</v>
      </c>
      <c r="AL93" s="45">
        <f t="shared" si="54"/>
        <v>4923.2243250595275</v>
      </c>
      <c r="AM93" s="45">
        <f t="shared" si="54"/>
        <v>4149.6374986506844</v>
      </c>
      <c r="AN93" s="45">
        <f t="shared" si="54"/>
        <v>3376.0506722418413</v>
      </c>
      <c r="AO93" s="45">
        <f t="shared" si="54"/>
        <v>2602.4638458329982</v>
      </c>
      <c r="AP93" s="45">
        <f t="shared" si="54"/>
        <v>1828.8770194241552</v>
      </c>
      <c r="AQ93" s="45">
        <f t="shared" si="54"/>
        <v>1055.2901930153121</v>
      </c>
      <c r="AR93" s="45">
        <f t="shared" si="55"/>
        <v>281.70336660646905</v>
      </c>
      <c r="AS93" s="45">
        <f t="shared" si="55"/>
        <v>-491.88345980237403</v>
      </c>
      <c r="AT93" s="45">
        <f t="shared" si="55"/>
        <v>-1265.4702862112172</v>
      </c>
      <c r="AU93" s="45">
        <f t="shared" si="55"/>
        <v>-2039.0571126200603</v>
      </c>
      <c r="AV93" s="45">
        <f t="shared" si="55"/>
        <v>-2812.6439390289033</v>
      </c>
      <c r="AW93" s="45">
        <f t="shared" si="55"/>
        <v>-3586.2307654377464</v>
      </c>
      <c r="AX93" s="45">
        <f t="shared" si="55"/>
        <v>-4359.8175918465895</v>
      </c>
      <c r="AY93" s="45">
        <f t="shared" si="55"/>
        <v>-5133.4044182554326</v>
      </c>
      <c r="AZ93" s="45">
        <f t="shared" si="55"/>
        <v>-5906.9912446642757</v>
      </c>
      <c r="BA93" s="45">
        <f t="shared" si="55"/>
        <v>-6680.5780710731187</v>
      </c>
      <c r="BB93" s="45">
        <f t="shared" si="56"/>
        <v>-7454.1648974819618</v>
      </c>
      <c r="BC93" s="45">
        <f t="shared" si="56"/>
        <v>-8227.7517238908058</v>
      </c>
      <c r="BD93" s="45">
        <f t="shared" si="56"/>
        <v>-9001.338550299648</v>
      </c>
      <c r="BE93" s="45">
        <f t="shared" si="56"/>
        <v>-9774.9253767084901</v>
      </c>
      <c r="BF93" s="45">
        <f t="shared" si="56"/>
        <v>-10548.512203117334</v>
      </c>
      <c r="BG93" s="45">
        <f t="shared" si="56"/>
        <v>-11322.099029526178</v>
      </c>
      <c r="BH93" s="45">
        <f t="shared" si="56"/>
        <v>-12095.68585593502</v>
      </c>
      <c r="BI93" s="45">
        <f t="shared" si="56"/>
        <v>-12869.272682343862</v>
      </c>
      <c r="BJ93" s="45">
        <f t="shared" si="56"/>
        <v>-13642.859508752706</v>
      </c>
      <c r="BK93" s="45">
        <f t="shared" si="56"/>
        <v>-14416.44633516155</v>
      </c>
      <c r="BL93" s="45">
        <f t="shared" si="57"/>
        <v>-15190.033161570393</v>
      </c>
      <c r="BM93" s="45">
        <f t="shared" si="57"/>
        <v>-15963.619987979235</v>
      </c>
      <c r="BN93" s="45">
        <f t="shared" si="57"/>
        <v>-16737.206814388079</v>
      </c>
      <c r="BO93" s="45">
        <f t="shared" si="57"/>
        <v>-17510.793640796921</v>
      </c>
      <c r="BP93" s="45">
        <f t="shared" si="57"/>
        <v>-18284.380467205763</v>
      </c>
      <c r="BQ93" s="45">
        <f t="shared" si="57"/>
        <v>-19057.967293614605</v>
      </c>
      <c r="BR93" s="45">
        <f t="shared" si="57"/>
        <v>-19831.554120023447</v>
      </c>
      <c r="BS93" s="45">
        <f t="shared" si="57"/>
        <v>-20605.140946432293</v>
      </c>
      <c r="BT93" s="45">
        <f t="shared" si="57"/>
        <v>-21378.727772841135</v>
      </c>
      <c r="BU93" s="45">
        <f t="shared" si="57"/>
        <v>-22152.314599249978</v>
      </c>
      <c r="BV93" s="45">
        <f t="shared" si="58"/>
        <v>-22925.901425658823</v>
      </c>
      <c r="BW93" s="45">
        <f t="shared" si="58"/>
        <v>-23699.488252067666</v>
      </c>
      <c r="BX93" s="45">
        <f t="shared" si="58"/>
        <v>-24473.075078476508</v>
      </c>
      <c r="BY93" s="45">
        <f t="shared" si="58"/>
        <v>-25246.66190488535</v>
      </c>
      <c r="BZ93" s="45">
        <f t="shared" si="58"/>
        <v>-26020.248731294192</v>
      </c>
      <c r="CA93" s="45">
        <f t="shared" si="58"/>
        <v>-26793.835557703038</v>
      </c>
      <c r="CB93" s="45">
        <f t="shared" si="58"/>
        <v>-27567.42238411188</v>
      </c>
      <c r="CC93" s="45">
        <f t="shared" si="58"/>
        <v>-28341.009210520722</v>
      </c>
      <c r="CD93" s="45">
        <f t="shared" si="58"/>
        <v>-29114.596036929568</v>
      </c>
      <c r="CE93" s="45">
        <f t="shared" si="58"/>
        <v>-29888.18286333841</v>
      </c>
      <c r="CF93" s="45">
        <f t="shared" si="58"/>
        <v>-30661.769689747252</v>
      </c>
      <c r="CG93" s="45">
        <f t="shared" si="58"/>
        <v>12089.853407211784</v>
      </c>
      <c r="CH93" s="45">
        <f t="shared" si="58"/>
        <v>10022.258511373815</v>
      </c>
    </row>
    <row r="94" spans="1:86">
      <c r="A94" s="58">
        <f>'Q5-Q7 VaR'!G68</f>
        <v>45656</v>
      </c>
      <c r="B94" s="45">
        <f>'Q5-Q7 VaR'!L68</f>
        <v>23968.823731059361</v>
      </c>
      <c r="C94" s="45">
        <f>1000000*'Q5-Q7 VaR'!K68/100</f>
        <v>6820.6738804437182</v>
      </c>
      <c r="D94" s="45">
        <f t="shared" si="51"/>
        <v>-44237.915073377815</v>
      </c>
      <c r="E94" s="45">
        <f t="shared" si="51"/>
        <v>-42532.746603266896</v>
      </c>
      <c r="F94" s="45">
        <f t="shared" si="51"/>
        <v>-40827.578133155963</v>
      </c>
      <c r="G94" s="45">
        <f t="shared" si="51"/>
        <v>-39122.409663045029</v>
      </c>
      <c r="H94" s="45">
        <f t="shared" si="51"/>
        <v>-37417.241192934103</v>
      </c>
      <c r="I94" s="45">
        <f t="shared" si="51"/>
        <v>-35712.07272282317</v>
      </c>
      <c r="J94" s="45">
        <f t="shared" si="51"/>
        <v>-34006.904252712244</v>
      </c>
      <c r="K94" s="45">
        <f t="shared" si="51"/>
        <v>-32301.73578260131</v>
      </c>
      <c r="L94" s="45">
        <f t="shared" si="51"/>
        <v>-30596.567312490384</v>
      </c>
      <c r="M94" s="45">
        <f t="shared" si="51"/>
        <v>-28891.398842379458</v>
      </c>
      <c r="N94" s="45">
        <f t="shared" si="52"/>
        <v>-27186.230372268525</v>
      </c>
      <c r="O94" s="45">
        <f t="shared" si="52"/>
        <v>-25481.061902157599</v>
      </c>
      <c r="P94" s="45">
        <f t="shared" si="52"/>
        <v>-23775.893432046665</v>
      </c>
      <c r="Q94" s="45">
        <f t="shared" si="52"/>
        <v>-22070.724961935739</v>
      </c>
      <c r="R94" s="45">
        <f t="shared" si="52"/>
        <v>-20365.556491824806</v>
      </c>
      <c r="S94" s="45">
        <f t="shared" si="52"/>
        <v>-18660.388021713879</v>
      </c>
      <c r="T94" s="45">
        <f t="shared" si="52"/>
        <v>-16955.219551602946</v>
      </c>
      <c r="U94" s="45">
        <f t="shared" si="52"/>
        <v>-15250.05108149202</v>
      </c>
      <c r="V94" s="45">
        <f t="shared" si="52"/>
        <v>-13544.882611381086</v>
      </c>
      <c r="W94" s="45">
        <f t="shared" si="52"/>
        <v>-11839.71414127016</v>
      </c>
      <c r="X94" s="45">
        <f t="shared" si="53"/>
        <v>-10134.545671159227</v>
      </c>
      <c r="Y94" s="45">
        <f t="shared" si="53"/>
        <v>-8429.3772010483008</v>
      </c>
      <c r="Z94" s="45">
        <f t="shared" si="53"/>
        <v>-6724.208730937371</v>
      </c>
      <c r="AA94" s="45">
        <f t="shared" si="53"/>
        <v>-5019.0402608264412</v>
      </c>
      <c r="AB94" s="45">
        <f t="shared" si="53"/>
        <v>-3313.8717907155115</v>
      </c>
      <c r="AC94" s="45">
        <f t="shared" si="53"/>
        <v>-1608.7033206045817</v>
      </c>
      <c r="AD94" s="45">
        <f t="shared" si="53"/>
        <v>96.465149506348098</v>
      </c>
      <c r="AE94" s="45">
        <f t="shared" si="53"/>
        <v>1801.6336196172779</v>
      </c>
      <c r="AF94" s="45">
        <f t="shared" si="53"/>
        <v>3506.8020897282076</v>
      </c>
      <c r="AG94" s="45">
        <f t="shared" si="53"/>
        <v>5211.9705598391374</v>
      </c>
      <c r="AH94" s="45">
        <f t="shared" si="54"/>
        <v>6917.1390299500672</v>
      </c>
      <c r="AI94" s="45">
        <f t="shared" si="54"/>
        <v>8622.3075000609952</v>
      </c>
      <c r="AJ94" s="45">
        <f t="shared" si="54"/>
        <v>10327.475970171925</v>
      </c>
      <c r="AK94" s="45">
        <f t="shared" si="54"/>
        <v>12032.644440282855</v>
      </c>
      <c r="AL94" s="45">
        <f t="shared" si="54"/>
        <v>13737.812910393784</v>
      </c>
      <c r="AM94" s="45">
        <f t="shared" si="54"/>
        <v>15442.981380504714</v>
      </c>
      <c r="AN94" s="45">
        <f t="shared" si="54"/>
        <v>17148.149850615642</v>
      </c>
      <c r="AO94" s="45">
        <f t="shared" si="54"/>
        <v>18853.318320726572</v>
      </c>
      <c r="AP94" s="45">
        <f t="shared" si="54"/>
        <v>20558.486790837502</v>
      </c>
      <c r="AQ94" s="45">
        <f t="shared" si="54"/>
        <v>22263.655260948432</v>
      </c>
      <c r="AR94" s="45">
        <f t="shared" si="55"/>
        <v>23968.823731059361</v>
      </c>
      <c r="AS94" s="45">
        <f t="shared" si="55"/>
        <v>25673.992201170291</v>
      </c>
      <c r="AT94" s="45">
        <f t="shared" si="55"/>
        <v>27379.160671281221</v>
      </c>
      <c r="AU94" s="45">
        <f t="shared" si="55"/>
        <v>29084.329141392151</v>
      </c>
      <c r="AV94" s="45">
        <f t="shared" si="55"/>
        <v>30789.49761150308</v>
      </c>
      <c r="AW94" s="45">
        <f t="shared" si="55"/>
        <v>32494.666081614007</v>
      </c>
      <c r="AX94" s="45">
        <f t="shared" si="55"/>
        <v>34199.83455172494</v>
      </c>
      <c r="AY94" s="45">
        <f t="shared" si="55"/>
        <v>35905.003021835866</v>
      </c>
      <c r="AZ94" s="45">
        <f t="shared" si="55"/>
        <v>37610.1714919468</v>
      </c>
      <c r="BA94" s="45">
        <f t="shared" si="55"/>
        <v>39315.339962057726</v>
      </c>
      <c r="BB94" s="45">
        <f t="shared" si="56"/>
        <v>41020.508432168659</v>
      </c>
      <c r="BC94" s="45">
        <f t="shared" si="56"/>
        <v>42725.676902279585</v>
      </c>
      <c r="BD94" s="45">
        <f t="shared" si="56"/>
        <v>44430.845372390511</v>
      </c>
      <c r="BE94" s="45">
        <f t="shared" si="56"/>
        <v>46136.013842501445</v>
      </c>
      <c r="BF94" s="45">
        <f t="shared" si="56"/>
        <v>47841.182312612378</v>
      </c>
      <c r="BG94" s="45">
        <f t="shared" si="56"/>
        <v>49546.350782723304</v>
      </c>
      <c r="BH94" s="45">
        <f t="shared" si="56"/>
        <v>51251.51925283423</v>
      </c>
      <c r="BI94" s="45">
        <f t="shared" si="56"/>
        <v>52956.687722945164</v>
      </c>
      <c r="BJ94" s="45">
        <f t="shared" si="56"/>
        <v>54661.856193056097</v>
      </c>
      <c r="BK94" s="45">
        <f t="shared" si="56"/>
        <v>56367.024663167023</v>
      </c>
      <c r="BL94" s="45">
        <f t="shared" si="57"/>
        <v>58072.19313327795</v>
      </c>
      <c r="BM94" s="45">
        <f t="shared" si="57"/>
        <v>59777.361603388883</v>
      </c>
      <c r="BN94" s="45">
        <f t="shared" si="57"/>
        <v>61482.530073499809</v>
      </c>
      <c r="BO94" s="45">
        <f t="shared" si="57"/>
        <v>63187.698543610742</v>
      </c>
      <c r="BP94" s="45">
        <f t="shared" si="57"/>
        <v>64892.867013721669</v>
      </c>
      <c r="BQ94" s="45">
        <f t="shared" si="57"/>
        <v>66598.035483832602</v>
      </c>
      <c r="BR94" s="45">
        <f t="shared" si="57"/>
        <v>68303.203953943535</v>
      </c>
      <c r="BS94" s="45">
        <f t="shared" si="57"/>
        <v>70008.372424054454</v>
      </c>
      <c r="BT94" s="45">
        <f t="shared" si="57"/>
        <v>71713.540894165388</v>
      </c>
      <c r="BU94" s="45">
        <f t="shared" si="57"/>
        <v>73418.709364276321</v>
      </c>
      <c r="BV94" s="45">
        <f t="shared" si="58"/>
        <v>75123.87783438724</v>
      </c>
      <c r="BW94" s="45">
        <f t="shared" si="58"/>
        <v>76829.046304498188</v>
      </c>
      <c r="BX94" s="45">
        <f t="shared" si="58"/>
        <v>78534.214774609107</v>
      </c>
      <c r="BY94" s="45">
        <f t="shared" si="58"/>
        <v>80239.383244720026</v>
      </c>
      <c r="BZ94" s="45">
        <f t="shared" si="58"/>
        <v>81944.551714830974</v>
      </c>
      <c r="CA94" s="45">
        <f t="shared" si="58"/>
        <v>83649.720184941893</v>
      </c>
      <c r="CB94" s="45">
        <f t="shared" si="58"/>
        <v>85354.888655052826</v>
      </c>
      <c r="CC94" s="45">
        <f t="shared" si="58"/>
        <v>87060.057125163759</v>
      </c>
      <c r="CD94" s="45">
        <f t="shared" si="58"/>
        <v>88765.225595274678</v>
      </c>
      <c r="CE94" s="45">
        <f t="shared" si="58"/>
        <v>90470.394065385626</v>
      </c>
      <c r="CF94" s="45">
        <f t="shared" si="58"/>
        <v>92175.562535496545</v>
      </c>
      <c r="CG94" s="45">
        <f t="shared" si="58"/>
        <v>-2059.1338972391386</v>
      </c>
      <c r="CH94" s="45">
        <f t="shared" si="58"/>
        <v>2498.3346440903224</v>
      </c>
    </row>
    <row r="95" spans="1:86">
      <c r="A95" s="58">
        <f>'Q5-Q7 VaR'!G69</f>
        <v>45657</v>
      </c>
      <c r="B95" s="45">
        <f>'Q5-Q7 VaR'!L69</f>
        <v>281.70336660621882</v>
      </c>
      <c r="C95" s="45">
        <f>1000000*'Q5-Q7 VaR'!K69/100</f>
        <v>-2800.1725563137384</v>
      </c>
      <c r="D95" s="45">
        <f t="shared" si="51"/>
        <v>28283.428929743604</v>
      </c>
      <c r="E95" s="45">
        <f t="shared" si="51"/>
        <v>27583.385790665168</v>
      </c>
      <c r="F95" s="45">
        <f t="shared" si="51"/>
        <v>26883.342651586736</v>
      </c>
      <c r="G95" s="45">
        <f t="shared" si="51"/>
        <v>26183.2995125083</v>
      </c>
      <c r="H95" s="45">
        <f t="shared" si="51"/>
        <v>25483.256373429864</v>
      </c>
      <c r="I95" s="45">
        <f t="shared" si="51"/>
        <v>24783.213234351431</v>
      </c>
      <c r="J95" s="45">
        <f t="shared" si="51"/>
        <v>24083.170095272995</v>
      </c>
      <c r="K95" s="45">
        <f t="shared" si="51"/>
        <v>23383.126956194563</v>
      </c>
      <c r="L95" s="45">
        <f t="shared" si="51"/>
        <v>22683.083817116127</v>
      </c>
      <c r="M95" s="45">
        <f t="shared" si="51"/>
        <v>21983.040678037691</v>
      </c>
      <c r="N95" s="45">
        <f t="shared" si="52"/>
        <v>21282.997538959258</v>
      </c>
      <c r="O95" s="45">
        <f t="shared" si="52"/>
        <v>20582.954399880822</v>
      </c>
      <c r="P95" s="45">
        <f t="shared" si="52"/>
        <v>19882.91126080239</v>
      </c>
      <c r="Q95" s="45">
        <f t="shared" si="52"/>
        <v>19182.868121723954</v>
      </c>
      <c r="R95" s="45">
        <f t="shared" si="52"/>
        <v>18482.824982645518</v>
      </c>
      <c r="S95" s="45">
        <f t="shared" si="52"/>
        <v>17782.781843567085</v>
      </c>
      <c r="T95" s="45">
        <f t="shared" si="52"/>
        <v>17082.738704488649</v>
      </c>
      <c r="U95" s="45">
        <f t="shared" si="52"/>
        <v>16382.695565410213</v>
      </c>
      <c r="V95" s="45">
        <f t="shared" si="52"/>
        <v>15682.652426331779</v>
      </c>
      <c r="W95" s="45">
        <f t="shared" si="52"/>
        <v>14982.609287253345</v>
      </c>
      <c r="X95" s="45">
        <f t="shared" si="53"/>
        <v>14282.56614817491</v>
      </c>
      <c r="Y95" s="45">
        <f t="shared" si="53"/>
        <v>13582.523009096476</v>
      </c>
      <c r="Z95" s="45">
        <f t="shared" si="53"/>
        <v>12882.47987001804</v>
      </c>
      <c r="AA95" s="45">
        <f t="shared" si="53"/>
        <v>12182.436730939606</v>
      </c>
      <c r="AB95" s="45">
        <f t="shared" si="53"/>
        <v>11482.393591861171</v>
      </c>
      <c r="AC95" s="45">
        <f t="shared" si="53"/>
        <v>10782.350452782737</v>
      </c>
      <c r="AD95" s="45">
        <f t="shared" si="53"/>
        <v>10082.307313704303</v>
      </c>
      <c r="AE95" s="45">
        <f t="shared" si="53"/>
        <v>9382.2641746258669</v>
      </c>
      <c r="AF95" s="45">
        <f t="shared" si="53"/>
        <v>8682.2210355474326</v>
      </c>
      <c r="AG95" s="45">
        <f t="shared" si="53"/>
        <v>7982.1778964689993</v>
      </c>
      <c r="AH95" s="45">
        <f t="shared" si="54"/>
        <v>7282.134757390565</v>
      </c>
      <c r="AI95" s="45">
        <f t="shared" si="54"/>
        <v>6582.0916183121299</v>
      </c>
      <c r="AJ95" s="45">
        <f t="shared" si="54"/>
        <v>5882.0484792336956</v>
      </c>
      <c r="AK95" s="45">
        <f t="shared" si="54"/>
        <v>5182.0053401552614</v>
      </c>
      <c r="AL95" s="45">
        <f t="shared" si="54"/>
        <v>4481.9622010768262</v>
      </c>
      <c r="AM95" s="45">
        <f t="shared" si="54"/>
        <v>3781.919061998392</v>
      </c>
      <c r="AN95" s="45">
        <f t="shared" si="54"/>
        <v>3081.8759229199572</v>
      </c>
      <c r="AO95" s="45">
        <f t="shared" si="54"/>
        <v>2381.8327838415225</v>
      </c>
      <c r="AP95" s="45">
        <f t="shared" si="54"/>
        <v>1681.7896447630881</v>
      </c>
      <c r="AQ95" s="45">
        <f t="shared" si="54"/>
        <v>981.74650568465336</v>
      </c>
      <c r="AR95" s="45">
        <f t="shared" si="55"/>
        <v>281.70336660621882</v>
      </c>
      <c r="AS95" s="45">
        <f t="shared" si="55"/>
        <v>-418.33977247221577</v>
      </c>
      <c r="AT95" s="45">
        <f t="shared" si="55"/>
        <v>-1118.3829115506503</v>
      </c>
      <c r="AU95" s="45">
        <f t="shared" si="55"/>
        <v>-1818.4260506290848</v>
      </c>
      <c r="AV95" s="45">
        <f t="shared" si="55"/>
        <v>-2518.4691897075195</v>
      </c>
      <c r="AW95" s="45">
        <f t="shared" si="55"/>
        <v>-3218.5123287859542</v>
      </c>
      <c r="AX95" s="45">
        <f t="shared" si="55"/>
        <v>-3918.5554678643884</v>
      </c>
      <c r="AY95" s="45">
        <f t="shared" si="55"/>
        <v>-4618.5986069428236</v>
      </c>
      <c r="AZ95" s="45">
        <f t="shared" si="55"/>
        <v>-5318.6417460212579</v>
      </c>
      <c r="BA95" s="45">
        <f t="shared" si="55"/>
        <v>-6018.6848850996921</v>
      </c>
      <c r="BB95" s="45">
        <f t="shared" si="56"/>
        <v>-6718.7280241781273</v>
      </c>
      <c r="BC95" s="45">
        <f t="shared" si="56"/>
        <v>-7418.7711632565615</v>
      </c>
      <c r="BD95" s="45">
        <f t="shared" si="56"/>
        <v>-8118.8143023349958</v>
      </c>
      <c r="BE95" s="45">
        <f t="shared" si="56"/>
        <v>-8818.8574414134309</v>
      </c>
      <c r="BF95" s="45">
        <f t="shared" si="56"/>
        <v>-9518.900580491867</v>
      </c>
      <c r="BG95" s="45">
        <f t="shared" si="56"/>
        <v>-10218.943719570301</v>
      </c>
      <c r="BH95" s="45">
        <f t="shared" si="56"/>
        <v>-10918.986858648736</v>
      </c>
      <c r="BI95" s="45">
        <f t="shared" si="56"/>
        <v>-11619.02999772717</v>
      </c>
      <c r="BJ95" s="45">
        <f t="shared" si="56"/>
        <v>-12319.073136805604</v>
      </c>
      <c r="BK95" s="45">
        <f t="shared" si="56"/>
        <v>-13019.11627588404</v>
      </c>
      <c r="BL95" s="45">
        <f t="shared" si="57"/>
        <v>-13719.159414962474</v>
      </c>
      <c r="BM95" s="45">
        <f t="shared" si="57"/>
        <v>-14419.202554040909</v>
      </c>
      <c r="BN95" s="45">
        <f t="shared" si="57"/>
        <v>-15119.245693119343</v>
      </c>
      <c r="BO95" s="45">
        <f t="shared" si="57"/>
        <v>-15819.288832197777</v>
      </c>
      <c r="BP95" s="45">
        <f t="shared" si="57"/>
        <v>-16519.33197127621</v>
      </c>
      <c r="BQ95" s="45">
        <f t="shared" si="57"/>
        <v>-17219.375110354646</v>
      </c>
      <c r="BR95" s="45">
        <f t="shared" si="57"/>
        <v>-17919.418249433078</v>
      </c>
      <c r="BS95" s="45">
        <f t="shared" si="57"/>
        <v>-18619.461388511514</v>
      </c>
      <c r="BT95" s="45">
        <f t="shared" si="57"/>
        <v>-19319.50452758995</v>
      </c>
      <c r="BU95" s="45">
        <f t="shared" si="57"/>
        <v>-20019.547666668383</v>
      </c>
      <c r="BV95" s="45">
        <f t="shared" si="58"/>
        <v>-20719.590805746819</v>
      </c>
      <c r="BW95" s="45">
        <f t="shared" si="58"/>
        <v>-21419.633944825251</v>
      </c>
      <c r="BX95" s="45">
        <f t="shared" si="58"/>
        <v>-22119.677083903687</v>
      </c>
      <c r="BY95" s="45">
        <f t="shared" si="58"/>
        <v>-22819.720222982123</v>
      </c>
      <c r="BZ95" s="45">
        <f t="shared" si="58"/>
        <v>-23519.763362060556</v>
      </c>
      <c r="CA95" s="45">
        <f t="shared" si="58"/>
        <v>-24219.806501138992</v>
      </c>
      <c r="CB95" s="45">
        <f t="shared" si="58"/>
        <v>-24919.849640217424</v>
      </c>
      <c r="CC95" s="45">
        <f t="shared" si="58"/>
        <v>-25619.89277929586</v>
      </c>
      <c r="CD95" s="45">
        <f t="shared" si="58"/>
        <v>-26319.935918374296</v>
      </c>
      <c r="CE95" s="45">
        <f t="shared" si="58"/>
        <v>-27019.979057452729</v>
      </c>
      <c r="CF95" s="45">
        <f t="shared" si="58"/>
        <v>-27720.022196531165</v>
      </c>
      <c r="CG95" s="45">
        <f t="shared" si="58"/>
        <v>10967.271086920226</v>
      </c>
      <c r="CH95" s="45">
        <f t="shared" si="58"/>
        <v>9096.2391977861644</v>
      </c>
    </row>
    <row r="96" spans="1:86">
      <c r="A96" s="58">
        <f>'Q5-Q7 VaR'!G70</f>
        <v>45658</v>
      </c>
      <c r="B96" s="45">
        <f>'Q5-Q7 VaR'!L70</f>
        <v>0</v>
      </c>
      <c r="C96" s="45">
        <f>1000000*'Q5-Q7 VaR'!K70/100</f>
        <v>0</v>
      </c>
      <c r="D96" s="45">
        <f t="shared" si="51"/>
        <v>0</v>
      </c>
      <c r="E96" s="45">
        <f t="shared" si="51"/>
        <v>0</v>
      </c>
      <c r="F96" s="45">
        <f t="shared" si="51"/>
        <v>0</v>
      </c>
      <c r="G96" s="45">
        <f t="shared" si="51"/>
        <v>0</v>
      </c>
      <c r="H96" s="45">
        <f t="shared" si="51"/>
        <v>0</v>
      </c>
      <c r="I96" s="45">
        <f t="shared" si="51"/>
        <v>0</v>
      </c>
      <c r="J96" s="45">
        <f t="shared" si="51"/>
        <v>0</v>
      </c>
      <c r="K96" s="45">
        <f t="shared" si="51"/>
        <v>0</v>
      </c>
      <c r="L96" s="45">
        <f t="shared" si="51"/>
        <v>0</v>
      </c>
      <c r="M96" s="45">
        <f t="shared" si="51"/>
        <v>0</v>
      </c>
      <c r="N96" s="45">
        <f t="shared" si="52"/>
        <v>0</v>
      </c>
      <c r="O96" s="45">
        <f t="shared" si="52"/>
        <v>0</v>
      </c>
      <c r="P96" s="45">
        <f t="shared" si="52"/>
        <v>0</v>
      </c>
      <c r="Q96" s="45">
        <f t="shared" si="52"/>
        <v>0</v>
      </c>
      <c r="R96" s="45">
        <f t="shared" si="52"/>
        <v>0</v>
      </c>
      <c r="S96" s="45">
        <f t="shared" si="52"/>
        <v>0</v>
      </c>
      <c r="T96" s="45">
        <f t="shared" si="52"/>
        <v>0</v>
      </c>
      <c r="U96" s="45">
        <f t="shared" si="52"/>
        <v>0</v>
      </c>
      <c r="V96" s="45">
        <f t="shared" si="52"/>
        <v>0</v>
      </c>
      <c r="W96" s="45">
        <f t="shared" si="52"/>
        <v>0</v>
      </c>
      <c r="X96" s="45">
        <f t="shared" si="53"/>
        <v>0</v>
      </c>
      <c r="Y96" s="45">
        <f t="shared" si="53"/>
        <v>0</v>
      </c>
      <c r="Z96" s="45">
        <f t="shared" si="53"/>
        <v>0</v>
      </c>
      <c r="AA96" s="45">
        <f t="shared" si="53"/>
        <v>0</v>
      </c>
      <c r="AB96" s="45">
        <f t="shared" si="53"/>
        <v>0</v>
      </c>
      <c r="AC96" s="45">
        <f t="shared" si="53"/>
        <v>0</v>
      </c>
      <c r="AD96" s="45">
        <f t="shared" si="53"/>
        <v>0</v>
      </c>
      <c r="AE96" s="45">
        <f t="shared" si="53"/>
        <v>0</v>
      </c>
      <c r="AF96" s="45">
        <f t="shared" si="53"/>
        <v>0</v>
      </c>
      <c r="AG96" s="45">
        <f t="shared" si="53"/>
        <v>0</v>
      </c>
      <c r="AH96" s="45">
        <f t="shared" si="54"/>
        <v>0</v>
      </c>
      <c r="AI96" s="45">
        <f t="shared" si="54"/>
        <v>0</v>
      </c>
      <c r="AJ96" s="45">
        <f t="shared" si="54"/>
        <v>0</v>
      </c>
      <c r="AK96" s="45">
        <f t="shared" si="54"/>
        <v>0</v>
      </c>
      <c r="AL96" s="45">
        <f t="shared" si="54"/>
        <v>0</v>
      </c>
      <c r="AM96" s="45">
        <f t="shared" si="54"/>
        <v>0</v>
      </c>
      <c r="AN96" s="45">
        <f t="shared" si="54"/>
        <v>0</v>
      </c>
      <c r="AO96" s="45">
        <f t="shared" si="54"/>
        <v>0</v>
      </c>
      <c r="AP96" s="45">
        <f t="shared" si="54"/>
        <v>0</v>
      </c>
      <c r="AQ96" s="45">
        <f t="shared" si="54"/>
        <v>0</v>
      </c>
      <c r="AR96" s="45">
        <f t="shared" si="55"/>
        <v>0</v>
      </c>
      <c r="AS96" s="45">
        <f t="shared" si="55"/>
        <v>0</v>
      </c>
      <c r="AT96" s="45">
        <f t="shared" si="55"/>
        <v>0</v>
      </c>
      <c r="AU96" s="45">
        <f t="shared" si="55"/>
        <v>0</v>
      </c>
      <c r="AV96" s="45">
        <f t="shared" si="55"/>
        <v>0</v>
      </c>
      <c r="AW96" s="45">
        <f t="shared" si="55"/>
        <v>0</v>
      </c>
      <c r="AX96" s="45">
        <f t="shared" si="55"/>
        <v>0</v>
      </c>
      <c r="AY96" s="45">
        <f t="shared" si="55"/>
        <v>0</v>
      </c>
      <c r="AZ96" s="45">
        <f t="shared" si="55"/>
        <v>0</v>
      </c>
      <c r="BA96" s="45">
        <f t="shared" si="55"/>
        <v>0</v>
      </c>
      <c r="BB96" s="45">
        <f t="shared" si="56"/>
        <v>0</v>
      </c>
      <c r="BC96" s="45">
        <f t="shared" si="56"/>
        <v>0</v>
      </c>
      <c r="BD96" s="45">
        <f t="shared" si="56"/>
        <v>0</v>
      </c>
      <c r="BE96" s="45">
        <f t="shared" si="56"/>
        <v>0</v>
      </c>
      <c r="BF96" s="45">
        <f t="shared" si="56"/>
        <v>0</v>
      </c>
      <c r="BG96" s="45">
        <f t="shared" si="56"/>
        <v>0</v>
      </c>
      <c r="BH96" s="45">
        <f t="shared" si="56"/>
        <v>0</v>
      </c>
      <c r="BI96" s="45">
        <f t="shared" si="56"/>
        <v>0</v>
      </c>
      <c r="BJ96" s="45">
        <f t="shared" si="56"/>
        <v>0</v>
      </c>
      <c r="BK96" s="45">
        <f t="shared" si="56"/>
        <v>0</v>
      </c>
      <c r="BL96" s="45">
        <f t="shared" si="57"/>
        <v>0</v>
      </c>
      <c r="BM96" s="45">
        <f t="shared" si="57"/>
        <v>0</v>
      </c>
      <c r="BN96" s="45">
        <f t="shared" si="57"/>
        <v>0</v>
      </c>
      <c r="BO96" s="45">
        <f t="shared" si="57"/>
        <v>0</v>
      </c>
      <c r="BP96" s="45">
        <f t="shared" si="57"/>
        <v>0</v>
      </c>
      <c r="BQ96" s="45">
        <f t="shared" si="57"/>
        <v>0</v>
      </c>
      <c r="BR96" s="45">
        <f t="shared" si="57"/>
        <v>0</v>
      </c>
      <c r="BS96" s="45">
        <f t="shared" si="57"/>
        <v>0</v>
      </c>
      <c r="BT96" s="45">
        <f t="shared" si="57"/>
        <v>0</v>
      </c>
      <c r="BU96" s="45">
        <f t="shared" si="57"/>
        <v>0</v>
      </c>
      <c r="BV96" s="45">
        <f t="shared" si="58"/>
        <v>0</v>
      </c>
      <c r="BW96" s="45">
        <f t="shared" si="58"/>
        <v>0</v>
      </c>
      <c r="BX96" s="45">
        <f t="shared" si="58"/>
        <v>0</v>
      </c>
      <c r="BY96" s="45">
        <f t="shared" si="58"/>
        <v>0</v>
      </c>
      <c r="BZ96" s="45">
        <f t="shared" si="58"/>
        <v>0</v>
      </c>
      <c r="CA96" s="45">
        <f t="shared" si="58"/>
        <v>0</v>
      </c>
      <c r="CB96" s="45">
        <f t="shared" si="58"/>
        <v>0</v>
      </c>
      <c r="CC96" s="45">
        <f t="shared" si="58"/>
        <v>0</v>
      </c>
      <c r="CD96" s="45">
        <f t="shared" si="58"/>
        <v>0</v>
      </c>
      <c r="CE96" s="45">
        <f t="shared" si="58"/>
        <v>0</v>
      </c>
      <c r="CF96" s="45">
        <f t="shared" si="58"/>
        <v>0</v>
      </c>
      <c r="CG96" s="45">
        <f t="shared" si="58"/>
        <v>0</v>
      </c>
      <c r="CH96" s="45">
        <f t="shared" si="58"/>
        <v>0</v>
      </c>
    </row>
    <row r="97" spans="1:86">
      <c r="A97" s="58">
        <f>'Q5-Q7 VaR'!G71</f>
        <v>45659</v>
      </c>
      <c r="B97" s="45">
        <f>'Q5-Q7 VaR'!L71</f>
        <v>281.70336660646905</v>
      </c>
      <c r="C97" s="45">
        <f>1000000*'Q5-Q7 VaR'!K71/100</f>
        <v>886.33736280531343</v>
      </c>
      <c r="D97" s="45">
        <f t="shared" si="51"/>
        <v>-8581.6702614466649</v>
      </c>
      <c r="E97" s="45">
        <f t="shared" si="51"/>
        <v>-8360.0859207453377</v>
      </c>
      <c r="F97" s="45">
        <f t="shared" si="51"/>
        <v>-8138.5015800440087</v>
      </c>
      <c r="G97" s="45">
        <f t="shared" si="51"/>
        <v>-7916.9172393426797</v>
      </c>
      <c r="H97" s="45">
        <f t="shared" si="51"/>
        <v>-7695.3328986413517</v>
      </c>
      <c r="I97" s="45">
        <f t="shared" si="51"/>
        <v>-7473.7485579400236</v>
      </c>
      <c r="J97" s="45">
        <f t="shared" si="51"/>
        <v>-7252.1642172386955</v>
      </c>
      <c r="K97" s="45">
        <f t="shared" si="51"/>
        <v>-7030.5798765373665</v>
      </c>
      <c r="L97" s="45">
        <f t="shared" si="51"/>
        <v>-6808.9955358360385</v>
      </c>
      <c r="M97" s="45">
        <f t="shared" si="51"/>
        <v>-6587.4111951347104</v>
      </c>
      <c r="N97" s="45">
        <f t="shared" si="52"/>
        <v>-6365.8268544333814</v>
      </c>
      <c r="O97" s="45">
        <f t="shared" si="52"/>
        <v>-6144.2425137320533</v>
      </c>
      <c r="P97" s="45">
        <f t="shared" si="52"/>
        <v>-5922.6581730307253</v>
      </c>
      <c r="Q97" s="45">
        <f t="shared" si="52"/>
        <v>-5701.0738323293963</v>
      </c>
      <c r="R97" s="45">
        <f t="shared" si="52"/>
        <v>-5479.4894916280682</v>
      </c>
      <c r="S97" s="45">
        <f t="shared" si="52"/>
        <v>-5257.9051509267401</v>
      </c>
      <c r="T97" s="45">
        <f t="shared" si="52"/>
        <v>-5036.3208102254121</v>
      </c>
      <c r="U97" s="45">
        <f t="shared" si="52"/>
        <v>-4814.7364695240831</v>
      </c>
      <c r="V97" s="45">
        <f t="shared" si="52"/>
        <v>-4593.152128822755</v>
      </c>
      <c r="W97" s="45">
        <f t="shared" si="52"/>
        <v>-4371.5677881214269</v>
      </c>
      <c r="X97" s="45">
        <f t="shared" si="53"/>
        <v>-4149.9834474200979</v>
      </c>
      <c r="Y97" s="45">
        <f t="shared" si="53"/>
        <v>-3928.3991067187699</v>
      </c>
      <c r="Z97" s="45">
        <f t="shared" si="53"/>
        <v>-3706.8147660174413</v>
      </c>
      <c r="AA97" s="45">
        <f t="shared" si="53"/>
        <v>-3485.2304253161133</v>
      </c>
      <c r="AB97" s="45">
        <f t="shared" si="53"/>
        <v>-3263.6460846147847</v>
      </c>
      <c r="AC97" s="45">
        <f t="shared" si="53"/>
        <v>-3042.0617439134562</v>
      </c>
      <c r="AD97" s="45">
        <f t="shared" si="53"/>
        <v>-2820.4774032121281</v>
      </c>
      <c r="AE97" s="45">
        <f t="shared" si="53"/>
        <v>-2598.8930625107996</v>
      </c>
      <c r="AF97" s="45">
        <f t="shared" si="53"/>
        <v>-2377.3087218094715</v>
      </c>
      <c r="AG97" s="45">
        <f t="shared" si="53"/>
        <v>-2155.724381108143</v>
      </c>
      <c r="AH97" s="45">
        <f t="shared" si="54"/>
        <v>-1934.1400404068145</v>
      </c>
      <c r="AI97" s="45">
        <f t="shared" si="54"/>
        <v>-1712.5556997054862</v>
      </c>
      <c r="AJ97" s="45">
        <f t="shared" si="54"/>
        <v>-1490.9713590041579</v>
      </c>
      <c r="AK97" s="45">
        <f t="shared" si="54"/>
        <v>-1269.3870183028296</v>
      </c>
      <c r="AL97" s="45">
        <f t="shared" si="54"/>
        <v>-1047.8026776015013</v>
      </c>
      <c r="AM97" s="45">
        <f t="shared" si="54"/>
        <v>-826.21833690017274</v>
      </c>
      <c r="AN97" s="45">
        <f t="shared" si="54"/>
        <v>-604.63399619884444</v>
      </c>
      <c r="AO97" s="45">
        <f t="shared" si="54"/>
        <v>-383.04965549751608</v>
      </c>
      <c r="AP97" s="45">
        <f t="shared" si="54"/>
        <v>-161.46531479618767</v>
      </c>
      <c r="AQ97" s="45">
        <f t="shared" si="54"/>
        <v>60.119025905140688</v>
      </c>
      <c r="AR97" s="45">
        <f t="shared" si="55"/>
        <v>281.70336660646905</v>
      </c>
      <c r="AS97" s="45">
        <f t="shared" si="55"/>
        <v>503.2877073077974</v>
      </c>
      <c r="AT97" s="45">
        <f t="shared" si="55"/>
        <v>724.87204800912582</v>
      </c>
      <c r="AU97" s="45">
        <f t="shared" si="55"/>
        <v>946.45638871045412</v>
      </c>
      <c r="AV97" s="45">
        <f t="shared" si="55"/>
        <v>1168.0407294117824</v>
      </c>
      <c r="AW97" s="45">
        <f t="shared" si="55"/>
        <v>1389.6250701131107</v>
      </c>
      <c r="AX97" s="45">
        <f t="shared" si="55"/>
        <v>1611.2094108144393</v>
      </c>
      <c r="AY97" s="45">
        <f t="shared" si="55"/>
        <v>1832.7937515157676</v>
      </c>
      <c r="AZ97" s="45">
        <f t="shared" si="55"/>
        <v>2054.3780922170959</v>
      </c>
      <c r="BA97" s="45">
        <f t="shared" si="55"/>
        <v>2275.9624329184244</v>
      </c>
      <c r="BB97" s="45">
        <f t="shared" si="56"/>
        <v>2497.5467736197525</v>
      </c>
      <c r="BC97" s="45">
        <f t="shared" si="56"/>
        <v>2719.131114321081</v>
      </c>
      <c r="BD97" s="45">
        <f t="shared" si="56"/>
        <v>2940.7154550224095</v>
      </c>
      <c r="BE97" s="45">
        <f t="shared" si="56"/>
        <v>3162.2997957237376</v>
      </c>
      <c r="BF97" s="45">
        <f t="shared" si="56"/>
        <v>3383.8841364250661</v>
      </c>
      <c r="BG97" s="45">
        <f t="shared" si="56"/>
        <v>3605.4684771263942</v>
      </c>
      <c r="BH97" s="45">
        <f t="shared" si="56"/>
        <v>3827.0528178277227</v>
      </c>
      <c r="BI97" s="45">
        <f t="shared" si="56"/>
        <v>4048.6371585290512</v>
      </c>
      <c r="BJ97" s="45">
        <f t="shared" si="56"/>
        <v>4270.2214992303798</v>
      </c>
      <c r="BK97" s="45">
        <f t="shared" si="56"/>
        <v>4491.8058399317079</v>
      </c>
      <c r="BL97" s="45">
        <f t="shared" si="57"/>
        <v>4713.3901806330359</v>
      </c>
      <c r="BM97" s="45">
        <f t="shared" si="57"/>
        <v>4934.9745213343649</v>
      </c>
      <c r="BN97" s="45">
        <f t="shared" si="57"/>
        <v>5156.558862035693</v>
      </c>
      <c r="BO97" s="45">
        <f t="shared" si="57"/>
        <v>5378.1432027370211</v>
      </c>
      <c r="BP97" s="45">
        <f t="shared" si="57"/>
        <v>5599.72754343835</v>
      </c>
      <c r="BQ97" s="45">
        <f t="shared" si="57"/>
        <v>5821.3118841396781</v>
      </c>
      <c r="BR97" s="45">
        <f t="shared" si="57"/>
        <v>6042.8962248410062</v>
      </c>
      <c r="BS97" s="45">
        <f t="shared" si="57"/>
        <v>6264.4805655423343</v>
      </c>
      <c r="BT97" s="45">
        <f t="shared" si="57"/>
        <v>6486.0649062436632</v>
      </c>
      <c r="BU97" s="45">
        <f t="shared" si="57"/>
        <v>6707.6492469449913</v>
      </c>
      <c r="BV97" s="45">
        <f t="shared" si="58"/>
        <v>6929.2335876463194</v>
      </c>
      <c r="BW97" s="45">
        <f t="shared" si="58"/>
        <v>7150.8179283476484</v>
      </c>
      <c r="BX97" s="45">
        <f t="shared" si="58"/>
        <v>7372.4022690489764</v>
      </c>
      <c r="BY97" s="45">
        <f t="shared" si="58"/>
        <v>7593.9866097503045</v>
      </c>
      <c r="BZ97" s="45">
        <f t="shared" si="58"/>
        <v>7815.5709504516335</v>
      </c>
      <c r="CA97" s="45">
        <f t="shared" si="58"/>
        <v>8037.1552911529616</v>
      </c>
      <c r="CB97" s="45">
        <f t="shared" si="58"/>
        <v>8258.7396318542906</v>
      </c>
      <c r="CC97" s="45">
        <f t="shared" si="58"/>
        <v>8480.3239725556177</v>
      </c>
      <c r="CD97" s="45">
        <f t="shared" si="58"/>
        <v>8701.9083132569467</v>
      </c>
      <c r="CE97" s="45">
        <f t="shared" si="58"/>
        <v>8923.4926539582757</v>
      </c>
      <c r="CF97" s="45">
        <f t="shared" si="58"/>
        <v>9145.0769946596029</v>
      </c>
      <c r="CG97" s="45">
        <f t="shared" si="58"/>
        <v>-3100.5945892626287</v>
      </c>
      <c r="CH97" s="45">
        <f t="shared" si="58"/>
        <v>-2508.357704931876</v>
      </c>
    </row>
    <row r="98" spans="1:86">
      <c r="A98" s="58">
        <f>'Q5-Q7 VaR'!G72</f>
        <v>45660</v>
      </c>
      <c r="B98" s="45">
        <f>'Q5-Q7 VaR'!L72</f>
        <v>-10981.179391703541</v>
      </c>
      <c r="C98" s="45">
        <f>1000000*'Q5-Q7 VaR'!K72/100</f>
        <v>-2873.7266053692729</v>
      </c>
      <c r="D98" s="45">
        <f t="shared" si="51"/>
        <v>17756.086661989189</v>
      </c>
      <c r="E98" s="45">
        <f t="shared" si="51"/>
        <v>17037.655010646871</v>
      </c>
      <c r="F98" s="45">
        <f t="shared" si="51"/>
        <v>16319.223359304551</v>
      </c>
      <c r="G98" s="45">
        <f t="shared" si="51"/>
        <v>15600.791707962233</v>
      </c>
      <c r="H98" s="45">
        <f t="shared" si="51"/>
        <v>14882.360056619915</v>
      </c>
      <c r="I98" s="45">
        <f t="shared" si="51"/>
        <v>14163.928405277597</v>
      </c>
      <c r="J98" s="45">
        <f t="shared" si="51"/>
        <v>13445.496753935278</v>
      </c>
      <c r="K98" s="45">
        <f t="shared" si="51"/>
        <v>12727.06510259296</v>
      </c>
      <c r="L98" s="45">
        <f t="shared" si="51"/>
        <v>12008.633451250642</v>
      </c>
      <c r="M98" s="45">
        <f t="shared" si="51"/>
        <v>11290.201799908324</v>
      </c>
      <c r="N98" s="45">
        <f t="shared" si="52"/>
        <v>10571.770148566005</v>
      </c>
      <c r="O98" s="45">
        <f t="shared" si="52"/>
        <v>9853.3384972236872</v>
      </c>
      <c r="P98" s="45">
        <f t="shared" si="52"/>
        <v>9134.906845881369</v>
      </c>
      <c r="Q98" s="45">
        <f t="shared" si="52"/>
        <v>8416.4751945390508</v>
      </c>
      <c r="R98" s="45">
        <f t="shared" si="52"/>
        <v>7698.0435431967326</v>
      </c>
      <c r="S98" s="45">
        <f t="shared" si="52"/>
        <v>6979.6118918544144</v>
      </c>
      <c r="T98" s="45">
        <f t="shared" si="52"/>
        <v>6261.1802405120961</v>
      </c>
      <c r="U98" s="45">
        <f t="shared" si="52"/>
        <v>5542.7485891697779</v>
      </c>
      <c r="V98" s="45">
        <f t="shared" si="52"/>
        <v>4824.3169378274597</v>
      </c>
      <c r="W98" s="45">
        <f t="shared" si="52"/>
        <v>4105.8852864851415</v>
      </c>
      <c r="X98" s="45">
        <f t="shared" si="53"/>
        <v>3387.4536351428233</v>
      </c>
      <c r="Y98" s="45">
        <f t="shared" si="53"/>
        <v>2669.021983800505</v>
      </c>
      <c r="Z98" s="45">
        <f t="shared" si="53"/>
        <v>1950.5903324581868</v>
      </c>
      <c r="AA98" s="45">
        <f t="shared" si="53"/>
        <v>1232.1586811158686</v>
      </c>
      <c r="AB98" s="45">
        <f t="shared" si="53"/>
        <v>513.72702977355038</v>
      </c>
      <c r="AC98" s="45">
        <f t="shared" si="53"/>
        <v>-204.70462156876783</v>
      </c>
      <c r="AD98" s="45">
        <f t="shared" si="53"/>
        <v>-923.13627291108605</v>
      </c>
      <c r="AE98" s="45">
        <f t="shared" si="53"/>
        <v>-1641.5679242534043</v>
      </c>
      <c r="AF98" s="45">
        <f t="shared" si="53"/>
        <v>-2359.9995755957225</v>
      </c>
      <c r="AG98" s="45">
        <f t="shared" si="53"/>
        <v>-3078.4312269380407</v>
      </c>
      <c r="AH98" s="45">
        <f t="shared" si="54"/>
        <v>-3796.8628782803589</v>
      </c>
      <c r="AI98" s="45">
        <f t="shared" si="54"/>
        <v>-4515.2945296226771</v>
      </c>
      <c r="AJ98" s="45">
        <f t="shared" si="54"/>
        <v>-5233.7261809649954</v>
      </c>
      <c r="AK98" s="45">
        <f t="shared" si="54"/>
        <v>-5952.1578323073136</v>
      </c>
      <c r="AL98" s="45">
        <f t="shared" si="54"/>
        <v>-6670.5894836496318</v>
      </c>
      <c r="AM98" s="45">
        <f t="shared" si="54"/>
        <v>-7389.02113499195</v>
      </c>
      <c r="AN98" s="45">
        <f t="shared" si="54"/>
        <v>-8107.4527863342682</v>
      </c>
      <c r="AO98" s="45">
        <f t="shared" si="54"/>
        <v>-8825.8844376765865</v>
      </c>
      <c r="AP98" s="45">
        <f t="shared" si="54"/>
        <v>-9544.3160890189047</v>
      </c>
      <c r="AQ98" s="45">
        <f t="shared" si="54"/>
        <v>-10262.747740361223</v>
      </c>
      <c r="AR98" s="45">
        <f t="shared" si="55"/>
        <v>-10981.179391703541</v>
      </c>
      <c r="AS98" s="45">
        <f t="shared" si="55"/>
        <v>-11699.611043045859</v>
      </c>
      <c r="AT98" s="45">
        <f t="shared" si="55"/>
        <v>-12418.042694388178</v>
      </c>
      <c r="AU98" s="45">
        <f t="shared" si="55"/>
        <v>-13136.474345730496</v>
      </c>
      <c r="AV98" s="45">
        <f t="shared" si="55"/>
        <v>-13854.905997072814</v>
      </c>
      <c r="AW98" s="45">
        <f t="shared" si="55"/>
        <v>-14573.337648415132</v>
      </c>
      <c r="AX98" s="45">
        <f t="shared" si="55"/>
        <v>-15291.76929975745</v>
      </c>
      <c r="AY98" s="45">
        <f t="shared" si="55"/>
        <v>-16010.200951099769</v>
      </c>
      <c r="AZ98" s="45">
        <f t="shared" si="55"/>
        <v>-16728.632602442085</v>
      </c>
      <c r="BA98" s="45">
        <f t="shared" si="55"/>
        <v>-17447.064253784403</v>
      </c>
      <c r="BB98" s="45">
        <f t="shared" si="56"/>
        <v>-18165.495905126721</v>
      </c>
      <c r="BC98" s="45">
        <f t="shared" si="56"/>
        <v>-18883.92755646904</v>
      </c>
      <c r="BD98" s="45">
        <f t="shared" si="56"/>
        <v>-19602.359207811358</v>
      </c>
      <c r="BE98" s="45">
        <f t="shared" si="56"/>
        <v>-20320.790859153676</v>
      </c>
      <c r="BF98" s="45">
        <f t="shared" si="56"/>
        <v>-21039.222510495994</v>
      </c>
      <c r="BG98" s="45">
        <f t="shared" si="56"/>
        <v>-21757.654161838313</v>
      </c>
      <c r="BH98" s="45">
        <f t="shared" si="56"/>
        <v>-22476.085813180631</v>
      </c>
      <c r="BI98" s="45">
        <f t="shared" si="56"/>
        <v>-23194.517464522949</v>
      </c>
      <c r="BJ98" s="45">
        <f t="shared" si="56"/>
        <v>-23912.949115865267</v>
      </c>
      <c r="BK98" s="45">
        <f t="shared" si="56"/>
        <v>-24631.380767207585</v>
      </c>
      <c r="BL98" s="45">
        <f t="shared" si="57"/>
        <v>-25349.812418549904</v>
      </c>
      <c r="BM98" s="45">
        <f t="shared" si="57"/>
        <v>-26068.244069892222</v>
      </c>
      <c r="BN98" s="45">
        <f t="shared" si="57"/>
        <v>-26786.67572123454</v>
      </c>
      <c r="BO98" s="45">
        <f t="shared" si="57"/>
        <v>-27505.107372576858</v>
      </c>
      <c r="BP98" s="45">
        <f t="shared" si="57"/>
        <v>-28223.539023919177</v>
      </c>
      <c r="BQ98" s="45">
        <f t="shared" si="57"/>
        <v>-28941.970675261495</v>
      </c>
      <c r="BR98" s="45">
        <f t="shared" si="57"/>
        <v>-29660.402326603813</v>
      </c>
      <c r="BS98" s="45">
        <f t="shared" si="57"/>
        <v>-30378.833977946131</v>
      </c>
      <c r="BT98" s="45">
        <f t="shared" si="57"/>
        <v>-31097.265629288449</v>
      </c>
      <c r="BU98" s="45">
        <f t="shared" si="57"/>
        <v>-31815.697280630768</v>
      </c>
      <c r="BV98" s="45">
        <f t="shared" si="58"/>
        <v>-32534.128931973086</v>
      </c>
      <c r="BW98" s="45">
        <f t="shared" si="58"/>
        <v>-33252.560583315404</v>
      </c>
      <c r="BX98" s="45">
        <f t="shared" si="58"/>
        <v>-33970.992234657722</v>
      </c>
      <c r="BY98" s="45">
        <f t="shared" si="58"/>
        <v>-34689.423886000041</v>
      </c>
      <c r="BZ98" s="45">
        <f t="shared" si="58"/>
        <v>-35407.855537342359</v>
      </c>
      <c r="CA98" s="45">
        <f t="shared" si="58"/>
        <v>-36126.287188684677</v>
      </c>
      <c r="CB98" s="45">
        <f t="shared" si="58"/>
        <v>-36844.718840026995</v>
      </c>
      <c r="CC98" s="45">
        <f t="shared" si="58"/>
        <v>-37563.150491369313</v>
      </c>
      <c r="CD98" s="45">
        <f t="shared" si="58"/>
        <v>-38281.582142711632</v>
      </c>
      <c r="CE98" s="45">
        <f t="shared" si="58"/>
        <v>-39000.01379405395</v>
      </c>
      <c r="CF98" s="45">
        <f t="shared" si="58"/>
        <v>-39718.445445396268</v>
      </c>
      <c r="CG98" s="45">
        <f t="shared" si="58"/>
        <v>-14.92655056937474</v>
      </c>
      <c r="CH98" s="45">
        <f t="shared" si="58"/>
        <v>-1935.1061149234974</v>
      </c>
    </row>
    <row r="99" spans="1:86">
      <c r="A99" s="58">
        <f>'Q5-Q7 VaR'!G73</f>
        <v>45663</v>
      </c>
      <c r="B99" s="45">
        <f>'Q5-Q7 VaR'!L73</f>
        <v>1126.853865701876</v>
      </c>
      <c r="C99" s="45">
        <f>1000000*'Q5-Q7 VaR'!K73/100</f>
        <v>-2358.703197829122</v>
      </c>
      <c r="D99" s="45">
        <f t="shared" si="51"/>
        <v>24713.885843993095</v>
      </c>
      <c r="E99" s="45">
        <f t="shared" si="51"/>
        <v>24124.210044535816</v>
      </c>
      <c r="F99" s="45">
        <f t="shared" si="51"/>
        <v>23534.534245078536</v>
      </c>
      <c r="G99" s="45">
        <f t="shared" si="51"/>
        <v>22944.858445621256</v>
      </c>
      <c r="H99" s="45">
        <f t="shared" si="51"/>
        <v>22355.182646163976</v>
      </c>
      <c r="I99" s="45">
        <f t="shared" si="51"/>
        <v>21765.506846706692</v>
      </c>
      <c r="J99" s="45">
        <f t="shared" si="51"/>
        <v>21175.831047249412</v>
      </c>
      <c r="K99" s="45">
        <f t="shared" si="51"/>
        <v>20586.155247792132</v>
      </c>
      <c r="L99" s="45">
        <f t="shared" si="51"/>
        <v>19996.479448334852</v>
      </c>
      <c r="M99" s="45">
        <f t="shared" si="51"/>
        <v>19406.803648877572</v>
      </c>
      <c r="N99" s="45">
        <f t="shared" si="52"/>
        <v>18817.127849420292</v>
      </c>
      <c r="O99" s="45">
        <f t="shared" si="52"/>
        <v>18227.452049963013</v>
      </c>
      <c r="P99" s="45">
        <f t="shared" si="52"/>
        <v>17637.776250505729</v>
      </c>
      <c r="Q99" s="45">
        <f t="shared" si="52"/>
        <v>17048.100451048449</v>
      </c>
      <c r="R99" s="45">
        <f t="shared" si="52"/>
        <v>16458.424651591169</v>
      </c>
      <c r="S99" s="45">
        <f t="shared" si="52"/>
        <v>15868.748852133889</v>
      </c>
      <c r="T99" s="45">
        <f t="shared" si="52"/>
        <v>15279.073052676609</v>
      </c>
      <c r="U99" s="45">
        <f t="shared" si="52"/>
        <v>14689.397253219327</v>
      </c>
      <c r="V99" s="45">
        <f t="shared" si="52"/>
        <v>14099.721453762048</v>
      </c>
      <c r="W99" s="45">
        <f t="shared" si="52"/>
        <v>13510.045654304768</v>
      </c>
      <c r="X99" s="45">
        <f t="shared" si="53"/>
        <v>12920.369854847486</v>
      </c>
      <c r="Y99" s="45">
        <f t="shared" si="53"/>
        <v>12330.694055390206</v>
      </c>
      <c r="Z99" s="45">
        <f t="shared" si="53"/>
        <v>11741.018255932926</v>
      </c>
      <c r="AA99" s="45">
        <f t="shared" si="53"/>
        <v>11151.342456475644</v>
      </c>
      <c r="AB99" s="45">
        <f t="shared" si="53"/>
        <v>10561.666657018364</v>
      </c>
      <c r="AC99" s="45">
        <f t="shared" si="53"/>
        <v>9971.9908575610843</v>
      </c>
      <c r="AD99" s="45">
        <f t="shared" si="53"/>
        <v>9382.3150581038026</v>
      </c>
      <c r="AE99" s="45">
        <f t="shared" si="53"/>
        <v>8792.6392586465226</v>
      </c>
      <c r="AF99" s="45">
        <f t="shared" si="53"/>
        <v>8202.9634591892427</v>
      </c>
      <c r="AG99" s="45">
        <f t="shared" si="53"/>
        <v>7613.2876597319619</v>
      </c>
      <c r="AH99" s="45">
        <f t="shared" si="54"/>
        <v>7023.611860274681</v>
      </c>
      <c r="AI99" s="45">
        <f t="shared" si="54"/>
        <v>6433.9360608174011</v>
      </c>
      <c r="AJ99" s="45">
        <f t="shared" si="54"/>
        <v>5844.2602613601202</v>
      </c>
      <c r="AK99" s="45">
        <f t="shared" si="54"/>
        <v>5254.5844619028394</v>
      </c>
      <c r="AL99" s="45">
        <f t="shared" si="54"/>
        <v>4664.9086624455595</v>
      </c>
      <c r="AM99" s="45">
        <f t="shared" si="54"/>
        <v>4075.2328629882786</v>
      </c>
      <c r="AN99" s="45">
        <f t="shared" si="54"/>
        <v>3485.5570635309978</v>
      </c>
      <c r="AO99" s="45">
        <f t="shared" si="54"/>
        <v>2895.8812640737178</v>
      </c>
      <c r="AP99" s="45">
        <f t="shared" si="54"/>
        <v>2306.205464616437</v>
      </c>
      <c r="AQ99" s="45">
        <f t="shared" si="54"/>
        <v>1716.5296651591566</v>
      </c>
      <c r="AR99" s="45">
        <f t="shared" si="55"/>
        <v>1126.853865701876</v>
      </c>
      <c r="AS99" s="45">
        <f t="shared" si="55"/>
        <v>537.17806624459547</v>
      </c>
      <c r="AT99" s="45">
        <f t="shared" si="55"/>
        <v>-52.497733212685034</v>
      </c>
      <c r="AU99" s="45">
        <f t="shared" si="55"/>
        <v>-642.17353266996565</v>
      </c>
      <c r="AV99" s="45">
        <f t="shared" si="55"/>
        <v>-1231.849332127246</v>
      </c>
      <c r="AW99" s="45">
        <f t="shared" si="55"/>
        <v>-1821.5251315845264</v>
      </c>
      <c r="AX99" s="45">
        <f t="shared" si="55"/>
        <v>-2411.2009310418071</v>
      </c>
      <c r="AY99" s="45">
        <f t="shared" si="55"/>
        <v>-3000.876730499087</v>
      </c>
      <c r="AZ99" s="45">
        <f t="shared" si="55"/>
        <v>-3590.5525299563678</v>
      </c>
      <c r="BA99" s="45">
        <f t="shared" si="55"/>
        <v>-4180.2283294136487</v>
      </c>
      <c r="BB99" s="45">
        <f t="shared" si="56"/>
        <v>-4769.9041288709286</v>
      </c>
      <c r="BC99" s="45">
        <f t="shared" si="56"/>
        <v>-5359.5799283282095</v>
      </c>
      <c r="BD99" s="45">
        <f t="shared" si="56"/>
        <v>-5949.2557277854903</v>
      </c>
      <c r="BE99" s="45">
        <f t="shared" si="56"/>
        <v>-6538.9315272427702</v>
      </c>
      <c r="BF99" s="45">
        <f t="shared" si="56"/>
        <v>-7128.6073267000502</v>
      </c>
      <c r="BG99" s="45">
        <f t="shared" si="56"/>
        <v>-7718.2831261573319</v>
      </c>
      <c r="BH99" s="45">
        <f t="shared" si="56"/>
        <v>-8307.9589256146119</v>
      </c>
      <c r="BI99" s="45">
        <f t="shared" si="56"/>
        <v>-8897.6347250718918</v>
      </c>
      <c r="BJ99" s="45">
        <f t="shared" si="56"/>
        <v>-9487.3105245291736</v>
      </c>
      <c r="BK99" s="45">
        <f t="shared" si="56"/>
        <v>-10076.986323986453</v>
      </c>
      <c r="BL99" s="45">
        <f t="shared" si="57"/>
        <v>-10666.662123443733</v>
      </c>
      <c r="BM99" s="45">
        <f t="shared" si="57"/>
        <v>-11256.337922901015</v>
      </c>
      <c r="BN99" s="45">
        <f t="shared" si="57"/>
        <v>-11846.013722358295</v>
      </c>
      <c r="BO99" s="45">
        <f t="shared" si="57"/>
        <v>-12435.689521815575</v>
      </c>
      <c r="BP99" s="45">
        <f t="shared" si="57"/>
        <v>-13025.365321272857</v>
      </c>
      <c r="BQ99" s="45">
        <f t="shared" si="57"/>
        <v>-13615.041120730137</v>
      </c>
      <c r="BR99" s="45">
        <f t="shared" si="57"/>
        <v>-14204.716920187417</v>
      </c>
      <c r="BS99" s="45">
        <f t="shared" si="57"/>
        <v>-14794.392719644697</v>
      </c>
      <c r="BT99" s="45">
        <f t="shared" si="57"/>
        <v>-15384.068519101977</v>
      </c>
      <c r="BU99" s="45">
        <f t="shared" si="57"/>
        <v>-15973.74431855926</v>
      </c>
      <c r="BV99" s="45">
        <f t="shared" si="58"/>
        <v>-16563.42011801654</v>
      </c>
      <c r="BW99" s="45">
        <f t="shared" si="58"/>
        <v>-17153.09591747382</v>
      </c>
      <c r="BX99" s="45">
        <f t="shared" si="58"/>
        <v>-17742.7717169311</v>
      </c>
      <c r="BY99" s="45">
        <f t="shared" si="58"/>
        <v>-18332.44751638838</v>
      </c>
      <c r="BZ99" s="45">
        <f t="shared" si="58"/>
        <v>-18922.12331584566</v>
      </c>
      <c r="CA99" s="45">
        <f t="shared" si="58"/>
        <v>-19511.79911530294</v>
      </c>
      <c r="CB99" s="45">
        <f t="shared" si="58"/>
        <v>-20101.474914760223</v>
      </c>
      <c r="CC99" s="45">
        <f t="shared" si="58"/>
        <v>-20691.150714217503</v>
      </c>
      <c r="CD99" s="45">
        <f t="shared" si="58"/>
        <v>-21280.826513674783</v>
      </c>
      <c r="CE99" s="45">
        <f t="shared" si="58"/>
        <v>-21870.502313132063</v>
      </c>
      <c r="CF99" s="45">
        <f t="shared" si="58"/>
        <v>-22460.178112589343</v>
      </c>
      <c r="CG99" s="45">
        <f t="shared" si="58"/>
        <v>10127.757290633652</v>
      </c>
      <c r="CH99" s="45">
        <f t="shared" si="58"/>
        <v>8551.7083824369001</v>
      </c>
    </row>
    <row r="100" spans="1:86">
      <c r="A100" s="58">
        <f>'Q5-Q7 VaR'!G74</f>
        <v>45664</v>
      </c>
      <c r="B100" s="45">
        <f>'Q5-Q7 VaR'!L74</f>
        <v>-4506.3381487680044</v>
      </c>
      <c r="C100" s="45">
        <f>1000000*'Q5-Q7 VaR'!K74/100</f>
        <v>-4049.6519271807292</v>
      </c>
      <c r="D100" s="45">
        <f t="shared" si="51"/>
        <v>35990.181123039292</v>
      </c>
      <c r="E100" s="45">
        <f t="shared" si="51"/>
        <v>34977.768141244109</v>
      </c>
      <c r="F100" s="45">
        <f t="shared" si="51"/>
        <v>33965.355159448925</v>
      </c>
      <c r="G100" s="45">
        <f t="shared" si="51"/>
        <v>32952.942177653742</v>
      </c>
      <c r="H100" s="45">
        <f t="shared" si="51"/>
        <v>31940.529195858555</v>
      </c>
      <c r="I100" s="45">
        <f t="shared" si="51"/>
        <v>30928.116214063379</v>
      </c>
      <c r="J100" s="45">
        <f t="shared" si="51"/>
        <v>29915.703232268195</v>
      </c>
      <c r="K100" s="45">
        <f t="shared" si="51"/>
        <v>28903.290250473012</v>
      </c>
      <c r="L100" s="45">
        <f t="shared" si="51"/>
        <v>27890.877268677828</v>
      </c>
      <c r="M100" s="45">
        <f t="shared" si="51"/>
        <v>26878.464286882645</v>
      </c>
      <c r="N100" s="45">
        <f t="shared" si="52"/>
        <v>25866.051305087465</v>
      </c>
      <c r="O100" s="45">
        <f t="shared" si="52"/>
        <v>24853.638323292282</v>
      </c>
      <c r="P100" s="45">
        <f t="shared" si="52"/>
        <v>23841.225341497098</v>
      </c>
      <c r="Q100" s="45">
        <f t="shared" si="52"/>
        <v>22828.812359701918</v>
      </c>
      <c r="R100" s="45">
        <f t="shared" si="52"/>
        <v>21816.399377906735</v>
      </c>
      <c r="S100" s="45">
        <f t="shared" si="52"/>
        <v>20803.986396111552</v>
      </c>
      <c r="T100" s="45">
        <f t="shared" si="52"/>
        <v>19791.573414316368</v>
      </c>
      <c r="U100" s="45">
        <f t="shared" si="52"/>
        <v>18779.160432521188</v>
      </c>
      <c r="V100" s="45">
        <f t="shared" si="52"/>
        <v>17766.747450726005</v>
      </c>
      <c r="W100" s="45">
        <f t="shared" si="52"/>
        <v>16754.334468930821</v>
      </c>
      <c r="X100" s="45">
        <f t="shared" si="53"/>
        <v>15741.921487135642</v>
      </c>
      <c r="Y100" s="45">
        <f t="shared" si="53"/>
        <v>14729.508505340458</v>
      </c>
      <c r="Z100" s="45">
        <f t="shared" si="53"/>
        <v>13717.095523545275</v>
      </c>
      <c r="AA100" s="45">
        <f t="shared" si="53"/>
        <v>12704.682541750095</v>
      </c>
      <c r="AB100" s="45">
        <f t="shared" si="53"/>
        <v>11692.269559954912</v>
      </c>
      <c r="AC100" s="45">
        <f t="shared" si="53"/>
        <v>10679.856578159732</v>
      </c>
      <c r="AD100" s="45">
        <f t="shared" si="53"/>
        <v>9667.4435963645483</v>
      </c>
      <c r="AE100" s="45">
        <f t="shared" si="53"/>
        <v>8655.0306145693648</v>
      </c>
      <c r="AF100" s="45">
        <f t="shared" si="53"/>
        <v>7642.6176327741823</v>
      </c>
      <c r="AG100" s="45">
        <f t="shared" si="53"/>
        <v>6630.2046509790007</v>
      </c>
      <c r="AH100" s="45">
        <f t="shared" si="54"/>
        <v>5617.7916691838191</v>
      </c>
      <c r="AI100" s="45">
        <f t="shared" si="54"/>
        <v>4605.3786873886356</v>
      </c>
      <c r="AJ100" s="45">
        <f t="shared" si="54"/>
        <v>3592.965705593454</v>
      </c>
      <c r="AK100" s="45">
        <f t="shared" si="54"/>
        <v>2580.5527237982715</v>
      </c>
      <c r="AL100" s="45">
        <f t="shared" si="54"/>
        <v>1568.1397420030889</v>
      </c>
      <c r="AM100" s="45">
        <f t="shared" si="54"/>
        <v>555.72676020790732</v>
      </c>
      <c r="AN100" s="45">
        <f t="shared" si="54"/>
        <v>-456.68622158727521</v>
      </c>
      <c r="AO100" s="45">
        <f t="shared" si="54"/>
        <v>-1469.0992033824577</v>
      </c>
      <c r="AP100" s="45">
        <f t="shared" si="54"/>
        <v>-2481.5121851776398</v>
      </c>
      <c r="AQ100" s="45">
        <f t="shared" si="54"/>
        <v>-3493.9251669728219</v>
      </c>
      <c r="AR100" s="45">
        <f t="shared" si="55"/>
        <v>-4506.3381487680044</v>
      </c>
      <c r="AS100" s="45">
        <f t="shared" si="55"/>
        <v>-5518.751130563187</v>
      </c>
      <c r="AT100" s="45">
        <f t="shared" si="55"/>
        <v>-6531.1641123583686</v>
      </c>
      <c r="AU100" s="45">
        <f t="shared" si="55"/>
        <v>-7543.5770941535511</v>
      </c>
      <c r="AV100" s="45">
        <f t="shared" si="55"/>
        <v>-8555.9900759487336</v>
      </c>
      <c r="AW100" s="45">
        <f t="shared" si="55"/>
        <v>-9568.4030577439153</v>
      </c>
      <c r="AX100" s="45">
        <f t="shared" si="55"/>
        <v>-10580.816039539099</v>
      </c>
      <c r="AY100" s="45">
        <f t="shared" si="55"/>
        <v>-11593.22902133428</v>
      </c>
      <c r="AZ100" s="45">
        <f t="shared" si="55"/>
        <v>-12605.642003129462</v>
      </c>
      <c r="BA100" s="45">
        <f t="shared" si="55"/>
        <v>-13618.054984924645</v>
      </c>
      <c r="BB100" s="45">
        <f t="shared" si="56"/>
        <v>-14630.467966719829</v>
      </c>
      <c r="BC100" s="45">
        <f t="shared" si="56"/>
        <v>-15642.880948515009</v>
      </c>
      <c r="BD100" s="45">
        <f t="shared" si="56"/>
        <v>-16655.293930310192</v>
      </c>
      <c r="BE100" s="45">
        <f t="shared" si="56"/>
        <v>-17667.706912105376</v>
      </c>
      <c r="BF100" s="45">
        <f t="shared" si="56"/>
        <v>-18680.119893900555</v>
      </c>
      <c r="BG100" s="45">
        <f t="shared" si="56"/>
        <v>-19692.532875695739</v>
      </c>
      <c r="BH100" s="45">
        <f t="shared" si="56"/>
        <v>-20704.945857490922</v>
      </c>
      <c r="BI100" s="45">
        <f t="shared" si="56"/>
        <v>-21717.358839286106</v>
      </c>
      <c r="BJ100" s="45">
        <f t="shared" si="56"/>
        <v>-22729.771821081285</v>
      </c>
      <c r="BK100" s="45">
        <f t="shared" si="56"/>
        <v>-23742.184802876469</v>
      </c>
      <c r="BL100" s="45">
        <f t="shared" si="57"/>
        <v>-24754.597784671652</v>
      </c>
      <c r="BM100" s="45">
        <f t="shared" si="57"/>
        <v>-25767.010766466832</v>
      </c>
      <c r="BN100" s="45">
        <f t="shared" si="57"/>
        <v>-26779.423748262016</v>
      </c>
      <c r="BO100" s="45">
        <f t="shared" si="57"/>
        <v>-27791.836730057199</v>
      </c>
      <c r="BP100" s="45">
        <f t="shared" si="57"/>
        <v>-28804.249711852379</v>
      </c>
      <c r="BQ100" s="45">
        <f t="shared" si="57"/>
        <v>-29816.662693647562</v>
      </c>
      <c r="BR100" s="45">
        <f t="shared" si="57"/>
        <v>-30829.075675442746</v>
      </c>
      <c r="BS100" s="45">
        <f t="shared" si="57"/>
        <v>-31841.488657237929</v>
      </c>
      <c r="BT100" s="45">
        <f t="shared" si="57"/>
        <v>-32853.901639033109</v>
      </c>
      <c r="BU100" s="45">
        <f t="shared" si="57"/>
        <v>-33866.314620828292</v>
      </c>
      <c r="BV100" s="45">
        <f t="shared" si="58"/>
        <v>-34878.727602623476</v>
      </c>
      <c r="BW100" s="45">
        <f t="shared" si="58"/>
        <v>-35891.140584418652</v>
      </c>
      <c r="BX100" s="45">
        <f t="shared" si="58"/>
        <v>-36903.553566213835</v>
      </c>
      <c r="BY100" s="45">
        <f t="shared" si="58"/>
        <v>-37915.966548009019</v>
      </c>
      <c r="BZ100" s="45">
        <f t="shared" si="58"/>
        <v>-38928.379529804202</v>
      </c>
      <c r="CA100" s="45">
        <f t="shared" si="58"/>
        <v>-39940.792511599386</v>
      </c>
      <c r="CB100" s="45">
        <f t="shared" si="58"/>
        <v>-40953.205493394562</v>
      </c>
      <c r="CC100" s="45">
        <f t="shared" si="58"/>
        <v>-41965.618475189745</v>
      </c>
      <c r="CD100" s="45">
        <f t="shared" si="58"/>
        <v>-42978.031456984929</v>
      </c>
      <c r="CE100" s="45">
        <f t="shared" si="58"/>
        <v>-43990.444438780112</v>
      </c>
      <c r="CF100" s="45">
        <f t="shared" si="58"/>
        <v>-45002.857420575296</v>
      </c>
      <c r="CG100" s="45">
        <f t="shared" si="58"/>
        <v>10947.291597734453</v>
      </c>
      <c r="CH100" s="45">
        <f t="shared" si="58"/>
        <v>8241.3769645223256</v>
      </c>
    </row>
    <row r="101" spans="1:86">
      <c r="A101" s="58">
        <f>'Q5-Q7 VaR'!G75</f>
        <v>45665</v>
      </c>
      <c r="B101" s="45">
        <f>'Q5-Q7 VaR'!L75</f>
        <v>2253.8154628080019</v>
      </c>
      <c r="C101" s="45">
        <f>1000000*'Q5-Q7 VaR'!K75/100</f>
        <v>-369.01365229074219</v>
      </c>
      <c r="D101" s="45">
        <f t="shared" ref="D101:M110" si="59">$B101+D$26*$C101</f>
        <v>5943.9519857154237</v>
      </c>
      <c r="E101" s="45">
        <f t="shared" si="59"/>
        <v>5851.6985726427383</v>
      </c>
      <c r="F101" s="45">
        <f t="shared" si="59"/>
        <v>5759.4451595700521</v>
      </c>
      <c r="G101" s="45">
        <f t="shared" si="59"/>
        <v>5667.1917464973667</v>
      </c>
      <c r="H101" s="45">
        <f t="shared" si="59"/>
        <v>5574.9383334246813</v>
      </c>
      <c r="I101" s="45">
        <f t="shared" si="59"/>
        <v>5482.684920351996</v>
      </c>
      <c r="J101" s="45">
        <f t="shared" si="59"/>
        <v>5390.4315072793106</v>
      </c>
      <c r="K101" s="45">
        <f t="shared" si="59"/>
        <v>5298.1780942066252</v>
      </c>
      <c r="L101" s="45">
        <f t="shared" si="59"/>
        <v>5205.9246811339399</v>
      </c>
      <c r="M101" s="45">
        <f t="shared" si="59"/>
        <v>5113.6712680612545</v>
      </c>
      <c r="N101" s="45">
        <f t="shared" ref="N101:W110" si="60">$B101+N$26*$C101</f>
        <v>5021.4178549885683</v>
      </c>
      <c r="O101" s="45">
        <f t="shared" si="60"/>
        <v>4929.1644419158829</v>
      </c>
      <c r="P101" s="45">
        <f t="shared" si="60"/>
        <v>4836.9110288431966</v>
      </c>
      <c r="Q101" s="45">
        <f t="shared" si="60"/>
        <v>4744.6576157705113</v>
      </c>
      <c r="R101" s="45">
        <f t="shared" si="60"/>
        <v>4652.4042026978259</v>
      </c>
      <c r="S101" s="45">
        <f t="shared" si="60"/>
        <v>4560.1507896251405</v>
      </c>
      <c r="T101" s="45">
        <f t="shared" si="60"/>
        <v>4467.8973765524552</v>
      </c>
      <c r="U101" s="45">
        <f t="shared" si="60"/>
        <v>4375.6439634797698</v>
      </c>
      <c r="V101" s="45">
        <f t="shared" si="60"/>
        <v>4283.3905504070844</v>
      </c>
      <c r="W101" s="45">
        <f t="shared" si="60"/>
        <v>4191.1371373343982</v>
      </c>
      <c r="X101" s="45">
        <f t="shared" ref="X101:AG110" si="61">$B101+X$26*$C101</f>
        <v>4098.8837242617128</v>
      </c>
      <c r="Y101" s="45">
        <f t="shared" si="61"/>
        <v>4006.6303111890275</v>
      </c>
      <c r="Z101" s="45">
        <f t="shared" si="61"/>
        <v>3914.3768981163421</v>
      </c>
      <c r="AA101" s="45">
        <f t="shared" si="61"/>
        <v>3822.1234850436563</v>
      </c>
      <c r="AB101" s="45">
        <f t="shared" si="61"/>
        <v>3729.8700719709705</v>
      </c>
      <c r="AC101" s="45">
        <f t="shared" si="61"/>
        <v>3637.6166588982851</v>
      </c>
      <c r="AD101" s="45">
        <f t="shared" si="61"/>
        <v>3545.3632458255997</v>
      </c>
      <c r="AE101" s="45">
        <f t="shared" si="61"/>
        <v>3453.1098327529144</v>
      </c>
      <c r="AF101" s="45">
        <f t="shared" si="61"/>
        <v>3360.8564196802286</v>
      </c>
      <c r="AG101" s="45">
        <f t="shared" si="61"/>
        <v>3268.6030066075427</v>
      </c>
      <c r="AH101" s="45">
        <f t="shared" ref="AH101:AQ110" si="62">$B101+AH$26*$C101</f>
        <v>3176.3495935348574</v>
      </c>
      <c r="AI101" s="45">
        <f t="shared" si="62"/>
        <v>3084.096180462172</v>
      </c>
      <c r="AJ101" s="45">
        <f t="shared" si="62"/>
        <v>2991.8427673894862</v>
      </c>
      <c r="AK101" s="45">
        <f t="shared" si="62"/>
        <v>2899.5893543168008</v>
      </c>
      <c r="AL101" s="45">
        <f t="shared" si="62"/>
        <v>2807.335941244115</v>
      </c>
      <c r="AM101" s="45">
        <f t="shared" si="62"/>
        <v>2715.0825281714297</v>
      </c>
      <c r="AN101" s="45">
        <f t="shared" si="62"/>
        <v>2622.8291150987443</v>
      </c>
      <c r="AO101" s="45">
        <f t="shared" si="62"/>
        <v>2530.5757020260585</v>
      </c>
      <c r="AP101" s="45">
        <f t="shared" si="62"/>
        <v>2438.3222889533731</v>
      </c>
      <c r="AQ101" s="45">
        <f t="shared" si="62"/>
        <v>2346.0688758806873</v>
      </c>
      <c r="AR101" s="45">
        <f t="shared" ref="AR101:BA110" si="63">$B101+AR$26*$C101</f>
        <v>2253.8154628080019</v>
      </c>
      <c r="AS101" s="45">
        <f t="shared" si="63"/>
        <v>2161.5620497353166</v>
      </c>
      <c r="AT101" s="45">
        <f t="shared" si="63"/>
        <v>2069.3086366626308</v>
      </c>
      <c r="AU101" s="45">
        <f t="shared" si="63"/>
        <v>1977.0552235899454</v>
      </c>
      <c r="AV101" s="45">
        <f t="shared" si="63"/>
        <v>1884.8018105172598</v>
      </c>
      <c r="AW101" s="45">
        <f t="shared" si="63"/>
        <v>1792.5483974445742</v>
      </c>
      <c r="AX101" s="45">
        <f t="shared" si="63"/>
        <v>1700.2949843718886</v>
      </c>
      <c r="AY101" s="45">
        <f t="shared" si="63"/>
        <v>1608.041571299203</v>
      </c>
      <c r="AZ101" s="45">
        <f t="shared" si="63"/>
        <v>1515.7881582265177</v>
      </c>
      <c r="BA101" s="45">
        <f t="shared" si="63"/>
        <v>1423.5347451538319</v>
      </c>
      <c r="BB101" s="45">
        <f t="shared" ref="BB101:BK110" si="64">$B101+BB$26*$C101</f>
        <v>1331.2813320811465</v>
      </c>
      <c r="BC101" s="45">
        <f t="shared" si="64"/>
        <v>1239.0279190084609</v>
      </c>
      <c r="BD101" s="45">
        <f t="shared" si="64"/>
        <v>1146.7745059357753</v>
      </c>
      <c r="BE101" s="45">
        <f t="shared" si="64"/>
        <v>1054.5210928630897</v>
      </c>
      <c r="BF101" s="45">
        <f t="shared" si="64"/>
        <v>962.26767979040437</v>
      </c>
      <c r="BG101" s="45">
        <f t="shared" si="64"/>
        <v>870.01426671771878</v>
      </c>
      <c r="BH101" s="45">
        <f t="shared" si="64"/>
        <v>777.76085364503319</v>
      </c>
      <c r="BI101" s="45">
        <f t="shared" si="64"/>
        <v>685.5074405723476</v>
      </c>
      <c r="BJ101" s="45">
        <f t="shared" si="64"/>
        <v>593.25402749966202</v>
      </c>
      <c r="BK101" s="45">
        <f t="shared" si="64"/>
        <v>501.00061442697665</v>
      </c>
      <c r="BL101" s="45">
        <f t="shared" ref="BL101:BU110" si="65">$B101+BL$26*$C101</f>
        <v>408.74720135429106</v>
      </c>
      <c r="BM101" s="45">
        <f t="shared" si="65"/>
        <v>316.49378828160548</v>
      </c>
      <c r="BN101" s="45">
        <f t="shared" si="65"/>
        <v>224.24037520891989</v>
      </c>
      <c r="BO101" s="45">
        <f t="shared" si="65"/>
        <v>131.98696213623452</v>
      </c>
      <c r="BP101" s="45">
        <f t="shared" si="65"/>
        <v>39.733549063548708</v>
      </c>
      <c r="BQ101" s="45">
        <f t="shared" si="65"/>
        <v>-52.519864009136654</v>
      </c>
      <c r="BR101" s="45">
        <f t="shared" si="65"/>
        <v>-144.77327708182247</v>
      </c>
      <c r="BS101" s="45">
        <f t="shared" si="65"/>
        <v>-237.02669015450783</v>
      </c>
      <c r="BT101" s="45">
        <f t="shared" si="65"/>
        <v>-329.28010322719319</v>
      </c>
      <c r="BU101" s="45">
        <f t="shared" si="65"/>
        <v>-421.53351629987901</v>
      </c>
      <c r="BV101" s="45">
        <f t="shared" ref="BV101:CH110" si="66">$B101+BV$26*$C101</f>
        <v>-513.78692937256437</v>
      </c>
      <c r="BW101" s="45">
        <f t="shared" si="66"/>
        <v>-606.04034244525019</v>
      </c>
      <c r="BX101" s="45">
        <f t="shared" si="66"/>
        <v>-698.29375551793555</v>
      </c>
      <c r="BY101" s="45">
        <f t="shared" si="66"/>
        <v>-790.54716859062091</v>
      </c>
      <c r="BZ101" s="45">
        <f t="shared" si="66"/>
        <v>-882.80058166330673</v>
      </c>
      <c r="CA101" s="45">
        <f t="shared" si="66"/>
        <v>-975.05399473599209</v>
      </c>
      <c r="CB101" s="45">
        <f t="shared" si="66"/>
        <v>-1067.3074078086779</v>
      </c>
      <c r="CC101" s="45">
        <f t="shared" si="66"/>
        <v>-1159.5608208813633</v>
      </c>
      <c r="CD101" s="45">
        <f t="shared" si="66"/>
        <v>-1251.8142339540486</v>
      </c>
      <c r="CE101" s="45">
        <f t="shared" si="66"/>
        <v>-1344.0676470267344</v>
      </c>
      <c r="CF101" s="45">
        <f t="shared" si="66"/>
        <v>-1436.3210600994198</v>
      </c>
      <c r="CG101" s="45">
        <f t="shared" si="66"/>
        <v>3661.9859565807201</v>
      </c>
      <c r="CH101" s="45">
        <f t="shared" si="66"/>
        <v>3415.4167551916726</v>
      </c>
    </row>
    <row r="102" spans="1:86">
      <c r="A102" s="58">
        <f>'Q5-Q7 VaR'!G76</f>
        <v>45666</v>
      </c>
      <c r="B102" s="45">
        <f>'Q5-Q7 VaR'!L76</f>
        <v>5635.3466425501301</v>
      </c>
      <c r="C102" s="45">
        <f>1000000*'Q5-Q7 VaR'!K76/100</f>
        <v>73.823453908329085</v>
      </c>
      <c r="D102" s="45">
        <f t="shared" si="59"/>
        <v>4897.1121034668395</v>
      </c>
      <c r="E102" s="45">
        <f t="shared" si="59"/>
        <v>4915.5679669439214</v>
      </c>
      <c r="F102" s="45">
        <f t="shared" si="59"/>
        <v>4934.0238304210034</v>
      </c>
      <c r="G102" s="45">
        <f t="shared" si="59"/>
        <v>4952.4796938980862</v>
      </c>
      <c r="H102" s="45">
        <f t="shared" si="59"/>
        <v>4970.9355573751682</v>
      </c>
      <c r="I102" s="45">
        <f t="shared" si="59"/>
        <v>4989.391420852251</v>
      </c>
      <c r="J102" s="45">
        <f t="shared" si="59"/>
        <v>5007.847284329333</v>
      </c>
      <c r="K102" s="45">
        <f t="shared" si="59"/>
        <v>5026.3031478064149</v>
      </c>
      <c r="L102" s="45">
        <f t="shared" si="59"/>
        <v>5044.7590112834978</v>
      </c>
      <c r="M102" s="45">
        <f t="shared" si="59"/>
        <v>5063.2148747605797</v>
      </c>
      <c r="N102" s="45">
        <f t="shared" si="60"/>
        <v>5081.6707382376617</v>
      </c>
      <c r="O102" s="45">
        <f t="shared" si="60"/>
        <v>5100.1266017147445</v>
      </c>
      <c r="P102" s="45">
        <f t="shared" si="60"/>
        <v>5118.5824651918265</v>
      </c>
      <c r="Q102" s="45">
        <f t="shared" si="60"/>
        <v>5137.0383286689084</v>
      </c>
      <c r="R102" s="45">
        <f t="shared" si="60"/>
        <v>5155.4941921459913</v>
      </c>
      <c r="S102" s="45">
        <f t="shared" si="60"/>
        <v>5173.9500556230732</v>
      </c>
      <c r="T102" s="45">
        <f t="shared" si="60"/>
        <v>5192.4059191001561</v>
      </c>
      <c r="U102" s="45">
        <f t="shared" si="60"/>
        <v>5210.861782577238</v>
      </c>
      <c r="V102" s="45">
        <f t="shared" si="60"/>
        <v>5229.31764605432</v>
      </c>
      <c r="W102" s="45">
        <f t="shared" si="60"/>
        <v>5247.7735095314029</v>
      </c>
      <c r="X102" s="45">
        <f t="shared" si="61"/>
        <v>5266.2293730084848</v>
      </c>
      <c r="Y102" s="45">
        <f t="shared" si="61"/>
        <v>5284.6852364855667</v>
      </c>
      <c r="Z102" s="45">
        <f t="shared" si="61"/>
        <v>5303.1410999626496</v>
      </c>
      <c r="AA102" s="45">
        <f t="shared" si="61"/>
        <v>5321.5969634397316</v>
      </c>
      <c r="AB102" s="45">
        <f t="shared" si="61"/>
        <v>5340.0528269168135</v>
      </c>
      <c r="AC102" s="45">
        <f t="shared" si="61"/>
        <v>5358.5086903938964</v>
      </c>
      <c r="AD102" s="45">
        <f t="shared" si="61"/>
        <v>5376.9645538709783</v>
      </c>
      <c r="AE102" s="45">
        <f t="shared" si="61"/>
        <v>5395.4204173480603</v>
      </c>
      <c r="AF102" s="45">
        <f t="shared" si="61"/>
        <v>5413.8762808251431</v>
      </c>
      <c r="AG102" s="45">
        <f t="shared" si="61"/>
        <v>5432.3321443022251</v>
      </c>
      <c r="AH102" s="45">
        <f t="shared" si="62"/>
        <v>5450.788007779307</v>
      </c>
      <c r="AI102" s="45">
        <f t="shared" si="62"/>
        <v>5469.2438712563899</v>
      </c>
      <c r="AJ102" s="45">
        <f t="shared" si="62"/>
        <v>5487.6997347334718</v>
      </c>
      <c r="AK102" s="45">
        <f t="shared" si="62"/>
        <v>5506.1555982105547</v>
      </c>
      <c r="AL102" s="45">
        <f t="shared" si="62"/>
        <v>5524.6114616876366</v>
      </c>
      <c r="AM102" s="45">
        <f t="shared" si="62"/>
        <v>5543.0673251647186</v>
      </c>
      <c r="AN102" s="45">
        <f t="shared" si="62"/>
        <v>5561.5231886418014</v>
      </c>
      <c r="AO102" s="45">
        <f t="shared" si="62"/>
        <v>5579.9790521188834</v>
      </c>
      <c r="AP102" s="45">
        <f t="shared" si="62"/>
        <v>5598.4349155959653</v>
      </c>
      <c r="AQ102" s="45">
        <f t="shared" si="62"/>
        <v>5616.8907790730482</v>
      </c>
      <c r="AR102" s="45">
        <f t="shared" si="63"/>
        <v>5635.3466425501301</v>
      </c>
      <c r="AS102" s="45">
        <f t="shared" si="63"/>
        <v>5653.8025060272121</v>
      </c>
      <c r="AT102" s="45">
        <f t="shared" si="63"/>
        <v>5672.2583695042949</v>
      </c>
      <c r="AU102" s="45">
        <f t="shared" si="63"/>
        <v>5690.7142329813769</v>
      </c>
      <c r="AV102" s="45">
        <f t="shared" si="63"/>
        <v>5709.1700964584588</v>
      </c>
      <c r="AW102" s="45">
        <f t="shared" si="63"/>
        <v>5727.6259599355417</v>
      </c>
      <c r="AX102" s="45">
        <f t="shared" si="63"/>
        <v>5746.0818234126236</v>
      </c>
      <c r="AY102" s="45">
        <f t="shared" si="63"/>
        <v>5764.5376868897056</v>
      </c>
      <c r="AZ102" s="45">
        <f t="shared" si="63"/>
        <v>5782.9935503667884</v>
      </c>
      <c r="BA102" s="45">
        <f t="shared" si="63"/>
        <v>5801.4494138438704</v>
      </c>
      <c r="BB102" s="45">
        <f t="shared" si="64"/>
        <v>5819.9052773209532</v>
      </c>
      <c r="BC102" s="45">
        <f t="shared" si="64"/>
        <v>5838.3611407980352</v>
      </c>
      <c r="BD102" s="45">
        <f t="shared" si="64"/>
        <v>5856.8170042751171</v>
      </c>
      <c r="BE102" s="45">
        <f t="shared" si="64"/>
        <v>5875.2728677522</v>
      </c>
      <c r="BF102" s="45">
        <f t="shared" si="64"/>
        <v>5893.7287312292819</v>
      </c>
      <c r="BG102" s="45">
        <f t="shared" si="64"/>
        <v>5912.1845947063639</v>
      </c>
      <c r="BH102" s="45">
        <f t="shared" si="64"/>
        <v>5930.6404581834468</v>
      </c>
      <c r="BI102" s="45">
        <f t="shared" si="64"/>
        <v>5949.0963216605287</v>
      </c>
      <c r="BJ102" s="45">
        <f t="shared" si="64"/>
        <v>5967.5521851376106</v>
      </c>
      <c r="BK102" s="45">
        <f t="shared" si="64"/>
        <v>5986.0080486146935</v>
      </c>
      <c r="BL102" s="45">
        <f t="shared" si="65"/>
        <v>6004.4639120917755</v>
      </c>
      <c r="BM102" s="45">
        <f t="shared" si="65"/>
        <v>6022.9197755688574</v>
      </c>
      <c r="BN102" s="45">
        <f t="shared" si="65"/>
        <v>6041.3756390459403</v>
      </c>
      <c r="BO102" s="45">
        <f t="shared" si="65"/>
        <v>6059.8315025230222</v>
      </c>
      <c r="BP102" s="45">
        <f t="shared" si="65"/>
        <v>6078.2873660001042</v>
      </c>
      <c r="BQ102" s="45">
        <f t="shared" si="65"/>
        <v>6096.743229477187</v>
      </c>
      <c r="BR102" s="45">
        <f t="shared" si="65"/>
        <v>6115.199092954269</v>
      </c>
      <c r="BS102" s="45">
        <f t="shared" si="65"/>
        <v>6133.6549564313518</v>
      </c>
      <c r="BT102" s="45">
        <f t="shared" si="65"/>
        <v>6152.1108199084338</v>
      </c>
      <c r="BU102" s="45">
        <f t="shared" si="65"/>
        <v>6170.5666833855157</v>
      </c>
      <c r="BV102" s="45">
        <f t="shared" si="66"/>
        <v>6189.0225468625986</v>
      </c>
      <c r="BW102" s="45">
        <f t="shared" si="66"/>
        <v>6207.4784103396805</v>
      </c>
      <c r="BX102" s="45">
        <f t="shared" si="66"/>
        <v>6225.9342738167625</v>
      </c>
      <c r="BY102" s="45">
        <f t="shared" si="66"/>
        <v>6244.3901372938453</v>
      </c>
      <c r="BZ102" s="45">
        <f t="shared" si="66"/>
        <v>6262.8460007709273</v>
      </c>
      <c r="CA102" s="45">
        <f t="shared" si="66"/>
        <v>6281.3018642480092</v>
      </c>
      <c r="CB102" s="45">
        <f t="shared" si="66"/>
        <v>6299.7577277250921</v>
      </c>
      <c r="CC102" s="45">
        <f t="shared" si="66"/>
        <v>6318.213591202174</v>
      </c>
      <c r="CD102" s="45">
        <f t="shared" si="66"/>
        <v>6336.6694546792569</v>
      </c>
      <c r="CE102" s="45">
        <f t="shared" si="66"/>
        <v>6355.1253181563388</v>
      </c>
      <c r="CF102" s="45">
        <f t="shared" si="66"/>
        <v>6373.5811816334208</v>
      </c>
      <c r="CG102" s="45">
        <f t="shared" si="66"/>
        <v>5353.6334623011962</v>
      </c>
      <c r="CH102" s="45">
        <f t="shared" si="66"/>
        <v>5402.9611496671268</v>
      </c>
    </row>
    <row r="103" spans="1:86">
      <c r="A103" s="58">
        <f>'Q5-Q7 VaR'!G77</f>
        <v>45667</v>
      </c>
      <c r="B103" s="45">
        <f>'Q5-Q7 VaR'!L77</f>
        <v>-32631.898944618148</v>
      </c>
      <c r="C103" s="45">
        <f>1000000*'Q5-Q7 VaR'!K77/100</f>
        <v>-5150.4758489869564</v>
      </c>
      <c r="D103" s="45">
        <f t="shared" si="59"/>
        <v>18872.859545251416</v>
      </c>
      <c r="E103" s="45">
        <f t="shared" si="59"/>
        <v>17585.240583004681</v>
      </c>
      <c r="F103" s="45">
        <f t="shared" si="59"/>
        <v>16297.621620757938</v>
      </c>
      <c r="G103" s="45">
        <f t="shared" si="59"/>
        <v>15010.002658511195</v>
      </c>
      <c r="H103" s="45">
        <f t="shared" si="59"/>
        <v>13722.38369626446</v>
      </c>
      <c r="I103" s="45">
        <f t="shared" si="59"/>
        <v>12434.764734017725</v>
      </c>
      <c r="J103" s="45">
        <f t="shared" si="59"/>
        <v>11147.145771770982</v>
      </c>
      <c r="K103" s="45">
        <f t="shared" si="59"/>
        <v>9859.5268095242391</v>
      </c>
      <c r="L103" s="45">
        <f t="shared" si="59"/>
        <v>8571.9078472775036</v>
      </c>
      <c r="M103" s="45">
        <f t="shared" si="59"/>
        <v>7284.2888850307681</v>
      </c>
      <c r="N103" s="45">
        <f t="shared" si="60"/>
        <v>5996.6699227840254</v>
      </c>
      <c r="O103" s="45">
        <f t="shared" si="60"/>
        <v>4709.0509605372827</v>
      </c>
      <c r="P103" s="45">
        <f t="shared" si="60"/>
        <v>3421.4319982905472</v>
      </c>
      <c r="Q103" s="45">
        <f t="shared" si="60"/>
        <v>2133.8130360438117</v>
      </c>
      <c r="R103" s="45">
        <f t="shared" si="60"/>
        <v>846.194073797069</v>
      </c>
      <c r="S103" s="45">
        <f t="shared" si="60"/>
        <v>-441.42488844967011</v>
      </c>
      <c r="T103" s="45">
        <f t="shared" si="60"/>
        <v>-1729.0438506964092</v>
      </c>
      <c r="U103" s="45">
        <f t="shared" si="60"/>
        <v>-3016.6628129431483</v>
      </c>
      <c r="V103" s="45">
        <f t="shared" si="60"/>
        <v>-4304.2817751898874</v>
      </c>
      <c r="W103" s="45">
        <f t="shared" si="60"/>
        <v>-5591.9007374366265</v>
      </c>
      <c r="X103" s="45">
        <f t="shared" si="61"/>
        <v>-6879.5196996833656</v>
      </c>
      <c r="Y103" s="45">
        <f t="shared" si="61"/>
        <v>-8167.1386619301047</v>
      </c>
      <c r="Z103" s="45">
        <f t="shared" si="61"/>
        <v>-9454.7576241768438</v>
      </c>
      <c r="AA103" s="45">
        <f t="shared" si="61"/>
        <v>-10742.376586423583</v>
      </c>
      <c r="AB103" s="45">
        <f t="shared" si="61"/>
        <v>-12029.995548670322</v>
      </c>
      <c r="AC103" s="45">
        <f t="shared" si="61"/>
        <v>-13317.614510917061</v>
      </c>
      <c r="AD103" s="45">
        <f t="shared" si="61"/>
        <v>-14605.2334731638</v>
      </c>
      <c r="AE103" s="45">
        <f t="shared" si="61"/>
        <v>-15892.852435410539</v>
      </c>
      <c r="AF103" s="45">
        <f t="shared" si="61"/>
        <v>-17180.471397657278</v>
      </c>
      <c r="AG103" s="45">
        <f t="shared" si="61"/>
        <v>-18468.090359904018</v>
      </c>
      <c r="AH103" s="45">
        <f t="shared" si="62"/>
        <v>-19755.709322150757</v>
      </c>
      <c r="AI103" s="45">
        <f t="shared" si="62"/>
        <v>-21043.328284397496</v>
      </c>
      <c r="AJ103" s="45">
        <f t="shared" si="62"/>
        <v>-22330.947246644235</v>
      </c>
      <c r="AK103" s="45">
        <f t="shared" si="62"/>
        <v>-23618.566208890974</v>
      </c>
      <c r="AL103" s="45">
        <f t="shared" si="62"/>
        <v>-24906.185171137713</v>
      </c>
      <c r="AM103" s="45">
        <f t="shared" si="62"/>
        <v>-26193.804133384452</v>
      </c>
      <c r="AN103" s="45">
        <f t="shared" si="62"/>
        <v>-27481.423095631191</v>
      </c>
      <c r="AO103" s="45">
        <f t="shared" si="62"/>
        <v>-28769.04205787793</v>
      </c>
      <c r="AP103" s="45">
        <f t="shared" si="62"/>
        <v>-30056.661020124669</v>
      </c>
      <c r="AQ103" s="45">
        <f t="shared" si="62"/>
        <v>-31344.279982371409</v>
      </c>
      <c r="AR103" s="45">
        <f t="shared" si="63"/>
        <v>-32631.898944618148</v>
      </c>
      <c r="AS103" s="45">
        <f t="shared" si="63"/>
        <v>-33919.517906864887</v>
      </c>
      <c r="AT103" s="45">
        <f t="shared" si="63"/>
        <v>-35207.136869111622</v>
      </c>
      <c r="AU103" s="45">
        <f t="shared" si="63"/>
        <v>-36494.755831358365</v>
      </c>
      <c r="AV103" s="45">
        <f t="shared" si="63"/>
        <v>-37782.374793605108</v>
      </c>
      <c r="AW103" s="45">
        <f t="shared" si="63"/>
        <v>-39069.993755851843</v>
      </c>
      <c r="AX103" s="45">
        <f t="shared" si="63"/>
        <v>-40357.612718098579</v>
      </c>
      <c r="AY103" s="45">
        <f t="shared" si="63"/>
        <v>-41645.231680345321</v>
      </c>
      <c r="AZ103" s="45">
        <f t="shared" si="63"/>
        <v>-42932.850642592064</v>
      </c>
      <c r="BA103" s="45">
        <f t="shared" si="63"/>
        <v>-44220.4696048388</v>
      </c>
      <c r="BB103" s="45">
        <f t="shared" si="64"/>
        <v>-45508.088567085535</v>
      </c>
      <c r="BC103" s="45">
        <f t="shared" si="64"/>
        <v>-46795.707529332278</v>
      </c>
      <c r="BD103" s="45">
        <f t="shared" si="64"/>
        <v>-48083.326491579021</v>
      </c>
      <c r="BE103" s="45">
        <f t="shared" si="64"/>
        <v>-49370.945453825756</v>
      </c>
      <c r="BF103" s="45">
        <f t="shared" si="64"/>
        <v>-50658.564416072491</v>
      </c>
      <c r="BG103" s="45">
        <f t="shared" si="64"/>
        <v>-51946.183378319234</v>
      </c>
      <c r="BH103" s="45">
        <f t="shared" si="64"/>
        <v>-53233.802340565977</v>
      </c>
      <c r="BI103" s="45">
        <f t="shared" si="64"/>
        <v>-54521.421302812712</v>
      </c>
      <c r="BJ103" s="45">
        <f t="shared" si="64"/>
        <v>-55809.040265059448</v>
      </c>
      <c r="BK103" s="45">
        <f t="shared" si="64"/>
        <v>-57096.659227306191</v>
      </c>
      <c r="BL103" s="45">
        <f t="shared" si="65"/>
        <v>-58384.278189552933</v>
      </c>
      <c r="BM103" s="45">
        <f t="shared" si="65"/>
        <v>-59671.897151799669</v>
      </c>
      <c r="BN103" s="45">
        <f t="shared" si="65"/>
        <v>-60959.516114046404</v>
      </c>
      <c r="BO103" s="45">
        <f t="shared" si="65"/>
        <v>-62247.135076293147</v>
      </c>
      <c r="BP103" s="45">
        <f t="shared" si="65"/>
        <v>-63534.75403853989</v>
      </c>
      <c r="BQ103" s="45">
        <f t="shared" si="65"/>
        <v>-64822.373000786625</v>
      </c>
      <c r="BR103" s="45">
        <f t="shared" si="65"/>
        <v>-66109.991963033361</v>
      </c>
      <c r="BS103" s="45">
        <f t="shared" si="65"/>
        <v>-67397.610925280111</v>
      </c>
      <c r="BT103" s="45">
        <f t="shared" si="65"/>
        <v>-68685.229887526846</v>
      </c>
      <c r="BU103" s="45">
        <f t="shared" si="65"/>
        <v>-69972.848849773582</v>
      </c>
      <c r="BV103" s="45">
        <f t="shared" si="66"/>
        <v>-71260.467812020317</v>
      </c>
      <c r="BW103" s="45">
        <f t="shared" si="66"/>
        <v>-72548.086774267067</v>
      </c>
      <c r="BX103" s="45">
        <f t="shared" si="66"/>
        <v>-73835.705736513803</v>
      </c>
      <c r="BY103" s="45">
        <f t="shared" si="66"/>
        <v>-75123.324698760538</v>
      </c>
      <c r="BZ103" s="45">
        <f t="shared" si="66"/>
        <v>-76410.943661007273</v>
      </c>
      <c r="CA103" s="45">
        <f t="shared" si="66"/>
        <v>-77698.562623254023</v>
      </c>
      <c r="CB103" s="45">
        <f t="shared" si="66"/>
        <v>-78986.181585500759</v>
      </c>
      <c r="CC103" s="45">
        <f t="shared" si="66"/>
        <v>-80273.800547747494</v>
      </c>
      <c r="CD103" s="45">
        <f t="shared" si="66"/>
        <v>-81561.41950999423</v>
      </c>
      <c r="CE103" s="45">
        <f t="shared" si="66"/>
        <v>-82849.03847224098</v>
      </c>
      <c r="CF103" s="45">
        <f t="shared" si="66"/>
        <v>-84136.657434487715</v>
      </c>
      <c r="CG103" s="45">
        <f t="shared" si="66"/>
        <v>-12977.482165159661</v>
      </c>
      <c r="CH103" s="45">
        <f t="shared" si="66"/>
        <v>-16418.950276094787</v>
      </c>
    </row>
    <row r="104" spans="1:86">
      <c r="A104" s="58">
        <f>'Q5-Q7 VaR'!G78</f>
        <v>45670</v>
      </c>
      <c r="B104" s="45">
        <f>'Q5-Q7 VaR'!L78</f>
        <v>0</v>
      </c>
      <c r="C104" s="45">
        <f>1000000*'Q5-Q7 VaR'!K78/100</f>
        <v>-1475.0184366520341</v>
      </c>
      <c r="D104" s="45">
        <f t="shared" si="59"/>
        <v>14750.184366520341</v>
      </c>
      <c r="E104" s="45">
        <f t="shared" si="59"/>
        <v>14381.429757357333</v>
      </c>
      <c r="F104" s="45">
        <f t="shared" si="59"/>
        <v>14012.675148194325</v>
      </c>
      <c r="G104" s="45">
        <f t="shared" si="59"/>
        <v>13643.920539031315</v>
      </c>
      <c r="H104" s="45">
        <f t="shared" si="59"/>
        <v>13275.165929868306</v>
      </c>
      <c r="I104" s="45">
        <f t="shared" si="59"/>
        <v>12906.411320705298</v>
      </c>
      <c r="J104" s="45">
        <f t="shared" si="59"/>
        <v>12537.656711542289</v>
      </c>
      <c r="K104" s="45">
        <f t="shared" si="59"/>
        <v>12168.902102379281</v>
      </c>
      <c r="L104" s="45">
        <f t="shared" si="59"/>
        <v>11800.147493216273</v>
      </c>
      <c r="M104" s="45">
        <f t="shared" si="59"/>
        <v>11431.392884053264</v>
      </c>
      <c r="N104" s="45">
        <f t="shared" si="60"/>
        <v>11062.638274890256</v>
      </c>
      <c r="O104" s="45">
        <f t="shared" si="60"/>
        <v>10693.883665727248</v>
      </c>
      <c r="P104" s="45">
        <f t="shared" si="60"/>
        <v>10325.129056564239</v>
      </c>
      <c r="Q104" s="45">
        <f t="shared" si="60"/>
        <v>9956.374447401231</v>
      </c>
      <c r="R104" s="45">
        <f t="shared" si="60"/>
        <v>9587.6198382382208</v>
      </c>
      <c r="S104" s="45">
        <f t="shared" si="60"/>
        <v>9218.8652290752125</v>
      </c>
      <c r="T104" s="45">
        <f t="shared" si="60"/>
        <v>8850.1106199122041</v>
      </c>
      <c r="U104" s="45">
        <f t="shared" si="60"/>
        <v>8481.3560107491958</v>
      </c>
      <c r="V104" s="45">
        <f t="shared" si="60"/>
        <v>8112.6014015861874</v>
      </c>
      <c r="W104" s="45">
        <f t="shared" si="60"/>
        <v>7743.8467924231791</v>
      </c>
      <c r="X104" s="45">
        <f t="shared" si="61"/>
        <v>7375.0921832601707</v>
      </c>
      <c r="Y104" s="45">
        <f t="shared" si="61"/>
        <v>7006.3375740971624</v>
      </c>
      <c r="Z104" s="45">
        <f t="shared" si="61"/>
        <v>6637.5829649341531</v>
      </c>
      <c r="AA104" s="45">
        <f t="shared" si="61"/>
        <v>6268.8283557711447</v>
      </c>
      <c r="AB104" s="45">
        <f t="shared" si="61"/>
        <v>5900.0737466081364</v>
      </c>
      <c r="AC104" s="45">
        <f t="shared" si="61"/>
        <v>5531.319137445128</v>
      </c>
      <c r="AD104" s="45">
        <f t="shared" si="61"/>
        <v>5162.5645282821197</v>
      </c>
      <c r="AE104" s="45">
        <f t="shared" si="61"/>
        <v>4793.8099191191104</v>
      </c>
      <c r="AF104" s="45">
        <f t="shared" si="61"/>
        <v>4425.0553099561021</v>
      </c>
      <c r="AG104" s="45">
        <f t="shared" si="61"/>
        <v>4056.3007007930937</v>
      </c>
      <c r="AH104" s="45">
        <f t="shared" si="62"/>
        <v>3687.5460916300854</v>
      </c>
      <c r="AI104" s="45">
        <f t="shared" si="62"/>
        <v>3318.7914824670765</v>
      </c>
      <c r="AJ104" s="45">
        <f t="shared" si="62"/>
        <v>2950.0368733040682</v>
      </c>
      <c r="AK104" s="45">
        <f t="shared" si="62"/>
        <v>2581.2822641410598</v>
      </c>
      <c r="AL104" s="45">
        <f t="shared" si="62"/>
        <v>2212.527654978051</v>
      </c>
      <c r="AM104" s="45">
        <f t="shared" si="62"/>
        <v>1843.7730458150427</v>
      </c>
      <c r="AN104" s="45">
        <f t="shared" si="62"/>
        <v>1475.0184366520341</v>
      </c>
      <c r="AO104" s="45">
        <f t="shared" si="62"/>
        <v>1106.2638274890255</v>
      </c>
      <c r="AP104" s="45">
        <f t="shared" si="62"/>
        <v>737.50921832601705</v>
      </c>
      <c r="AQ104" s="45">
        <f t="shared" si="62"/>
        <v>368.75460916300852</v>
      </c>
      <c r="AR104" s="45">
        <f t="shared" si="63"/>
        <v>0</v>
      </c>
      <c r="AS104" s="45">
        <f t="shared" si="63"/>
        <v>-368.75460916300852</v>
      </c>
      <c r="AT104" s="45">
        <f t="shared" si="63"/>
        <v>-737.50921832601705</v>
      </c>
      <c r="AU104" s="45">
        <f t="shared" si="63"/>
        <v>-1106.2638274890255</v>
      </c>
      <c r="AV104" s="45">
        <f t="shared" si="63"/>
        <v>-1475.0184366520341</v>
      </c>
      <c r="AW104" s="45">
        <f t="shared" si="63"/>
        <v>-1843.7730458150427</v>
      </c>
      <c r="AX104" s="45">
        <f t="shared" si="63"/>
        <v>-2212.527654978051</v>
      </c>
      <c r="AY104" s="45">
        <f t="shared" si="63"/>
        <v>-2581.2822641410598</v>
      </c>
      <c r="AZ104" s="45">
        <f t="shared" si="63"/>
        <v>-2950.0368733040682</v>
      </c>
      <c r="BA104" s="45">
        <f t="shared" si="63"/>
        <v>-3318.7914824670765</v>
      </c>
      <c r="BB104" s="45">
        <f t="shared" si="64"/>
        <v>-3687.5460916300854</v>
      </c>
      <c r="BC104" s="45">
        <f t="shared" si="64"/>
        <v>-4056.3007007930937</v>
      </c>
      <c r="BD104" s="45">
        <f t="shared" si="64"/>
        <v>-4425.0553099561021</v>
      </c>
      <c r="BE104" s="45">
        <f t="shared" si="64"/>
        <v>-4793.8099191191104</v>
      </c>
      <c r="BF104" s="45">
        <f t="shared" si="64"/>
        <v>-5162.5645282821197</v>
      </c>
      <c r="BG104" s="45">
        <f t="shared" si="64"/>
        <v>-5531.319137445128</v>
      </c>
      <c r="BH104" s="45">
        <f t="shared" si="64"/>
        <v>-5900.0737466081364</v>
      </c>
      <c r="BI104" s="45">
        <f t="shared" si="64"/>
        <v>-6268.8283557711447</v>
      </c>
      <c r="BJ104" s="45">
        <f t="shared" si="64"/>
        <v>-6637.5829649341531</v>
      </c>
      <c r="BK104" s="45">
        <f t="shared" si="64"/>
        <v>-7006.3375740971624</v>
      </c>
      <c r="BL104" s="45">
        <f t="shared" si="65"/>
        <v>-7375.0921832601707</v>
      </c>
      <c r="BM104" s="45">
        <f t="shared" si="65"/>
        <v>-7743.8467924231791</v>
      </c>
      <c r="BN104" s="45">
        <f t="shared" si="65"/>
        <v>-8112.6014015861874</v>
      </c>
      <c r="BO104" s="45">
        <f t="shared" si="65"/>
        <v>-8481.3560107491958</v>
      </c>
      <c r="BP104" s="45">
        <f t="shared" si="65"/>
        <v>-8850.1106199122041</v>
      </c>
      <c r="BQ104" s="45">
        <f t="shared" si="65"/>
        <v>-9218.8652290752125</v>
      </c>
      <c r="BR104" s="45">
        <f t="shared" si="65"/>
        <v>-9587.6198382382208</v>
      </c>
      <c r="BS104" s="45">
        <f t="shared" si="65"/>
        <v>-9956.374447401231</v>
      </c>
      <c r="BT104" s="45">
        <f t="shared" si="65"/>
        <v>-10325.129056564239</v>
      </c>
      <c r="BU104" s="45">
        <f t="shared" si="65"/>
        <v>-10693.883665727248</v>
      </c>
      <c r="BV104" s="45">
        <f t="shared" si="66"/>
        <v>-11062.638274890256</v>
      </c>
      <c r="BW104" s="45">
        <f t="shared" si="66"/>
        <v>-11431.392884053264</v>
      </c>
      <c r="BX104" s="45">
        <f t="shared" si="66"/>
        <v>-11800.147493216273</v>
      </c>
      <c r="BY104" s="45">
        <f t="shared" si="66"/>
        <v>-12168.902102379281</v>
      </c>
      <c r="BZ104" s="45">
        <f t="shared" si="66"/>
        <v>-12537.656711542289</v>
      </c>
      <c r="CA104" s="45">
        <f t="shared" si="66"/>
        <v>-12906.411320705298</v>
      </c>
      <c r="CB104" s="45">
        <f t="shared" si="66"/>
        <v>-13275.165929868306</v>
      </c>
      <c r="CC104" s="45">
        <f t="shared" si="66"/>
        <v>-13643.920539031315</v>
      </c>
      <c r="CD104" s="45">
        <f t="shared" si="66"/>
        <v>-14012.675148194325</v>
      </c>
      <c r="CE104" s="45">
        <f t="shared" si="66"/>
        <v>-14381.429757357333</v>
      </c>
      <c r="CF104" s="45">
        <f t="shared" si="66"/>
        <v>-14750.184366520341</v>
      </c>
      <c r="CG104" s="45">
        <f t="shared" si="66"/>
        <v>5628.7279003641015</v>
      </c>
      <c r="CH104" s="45">
        <f t="shared" si="66"/>
        <v>4643.1434492152239</v>
      </c>
    </row>
    <row r="105" spans="1:86">
      <c r="A105" s="58">
        <f>'Q5-Q7 VaR'!G79</f>
        <v>45671</v>
      </c>
      <c r="B105" s="45">
        <f>'Q5-Q7 VaR'!L79</f>
        <v>3662.6689564773469</v>
      </c>
      <c r="C105" s="45">
        <f>1000000*'Q5-Q7 VaR'!K79/100</f>
        <v>-959.07628948546267</v>
      </c>
      <c r="D105" s="45">
        <f t="shared" si="59"/>
        <v>13253.431851331974</v>
      </c>
      <c r="E105" s="45">
        <f t="shared" si="59"/>
        <v>13013.662778960606</v>
      </c>
      <c r="F105" s="45">
        <f t="shared" si="59"/>
        <v>12773.893706589242</v>
      </c>
      <c r="G105" s="45">
        <f t="shared" si="59"/>
        <v>12534.124634217878</v>
      </c>
      <c r="H105" s="45">
        <f t="shared" si="59"/>
        <v>12294.355561846511</v>
      </c>
      <c r="I105" s="45">
        <f t="shared" si="59"/>
        <v>12054.586489475147</v>
      </c>
      <c r="J105" s="45">
        <f t="shared" si="59"/>
        <v>11814.817417103779</v>
      </c>
      <c r="K105" s="45">
        <f t="shared" si="59"/>
        <v>11575.048344732415</v>
      </c>
      <c r="L105" s="45">
        <f t="shared" si="59"/>
        <v>11335.279272361047</v>
      </c>
      <c r="M105" s="45">
        <f t="shared" si="59"/>
        <v>11095.510199989683</v>
      </c>
      <c r="N105" s="45">
        <f t="shared" si="60"/>
        <v>10855.741127618316</v>
      </c>
      <c r="O105" s="45">
        <f t="shared" si="60"/>
        <v>10615.972055246952</v>
      </c>
      <c r="P105" s="45">
        <f t="shared" si="60"/>
        <v>10376.202982875586</v>
      </c>
      <c r="Q105" s="45">
        <f t="shared" si="60"/>
        <v>10136.43391050422</v>
      </c>
      <c r="R105" s="45">
        <f t="shared" si="60"/>
        <v>9896.6648381328541</v>
      </c>
      <c r="S105" s="45">
        <f t="shared" si="60"/>
        <v>9656.8957657614883</v>
      </c>
      <c r="T105" s="45">
        <f t="shared" si="60"/>
        <v>9417.1266933901243</v>
      </c>
      <c r="U105" s="45">
        <f t="shared" si="60"/>
        <v>9177.3576210187566</v>
      </c>
      <c r="V105" s="45">
        <f t="shared" si="60"/>
        <v>8937.5885486473926</v>
      </c>
      <c r="W105" s="45">
        <f t="shared" si="60"/>
        <v>8697.8194762760249</v>
      </c>
      <c r="X105" s="45">
        <f t="shared" si="61"/>
        <v>8458.0504039046609</v>
      </c>
      <c r="Y105" s="45">
        <f t="shared" si="61"/>
        <v>8218.2813315332933</v>
      </c>
      <c r="Z105" s="45">
        <f t="shared" si="61"/>
        <v>7978.5122591619293</v>
      </c>
      <c r="AA105" s="45">
        <f t="shared" si="61"/>
        <v>7738.7431867905634</v>
      </c>
      <c r="AB105" s="45">
        <f t="shared" si="61"/>
        <v>7498.9741144191976</v>
      </c>
      <c r="AC105" s="45">
        <f t="shared" si="61"/>
        <v>7259.2050420478317</v>
      </c>
      <c r="AD105" s="45">
        <f t="shared" si="61"/>
        <v>7019.4359696764659</v>
      </c>
      <c r="AE105" s="45">
        <f t="shared" si="61"/>
        <v>6779.6668973051001</v>
      </c>
      <c r="AF105" s="45">
        <f t="shared" si="61"/>
        <v>6539.8978249337351</v>
      </c>
      <c r="AG105" s="45">
        <f t="shared" si="61"/>
        <v>6300.1287525623693</v>
      </c>
      <c r="AH105" s="45">
        <f t="shared" si="62"/>
        <v>6060.3596801910035</v>
      </c>
      <c r="AI105" s="45">
        <f t="shared" si="62"/>
        <v>5820.5906078196385</v>
      </c>
      <c r="AJ105" s="45">
        <f t="shared" si="62"/>
        <v>5580.8215354482727</v>
      </c>
      <c r="AK105" s="45">
        <f t="shared" si="62"/>
        <v>5341.0524630769069</v>
      </c>
      <c r="AL105" s="45">
        <f t="shared" si="62"/>
        <v>5101.283390705541</v>
      </c>
      <c r="AM105" s="45">
        <f t="shared" si="62"/>
        <v>4861.5143183341752</v>
      </c>
      <c r="AN105" s="45">
        <f t="shared" si="62"/>
        <v>4621.7452459628093</v>
      </c>
      <c r="AO105" s="45">
        <f t="shared" si="62"/>
        <v>4381.9761735914435</v>
      </c>
      <c r="AP105" s="45">
        <f t="shared" si="62"/>
        <v>4142.2071012200786</v>
      </c>
      <c r="AQ105" s="45">
        <f t="shared" si="62"/>
        <v>3902.4380288487127</v>
      </c>
      <c r="AR105" s="45">
        <f t="shared" si="63"/>
        <v>3662.6689564773469</v>
      </c>
      <c r="AS105" s="45">
        <f t="shared" si="63"/>
        <v>3422.8998841059811</v>
      </c>
      <c r="AT105" s="45">
        <f t="shared" si="63"/>
        <v>3183.1308117346157</v>
      </c>
      <c r="AU105" s="45">
        <f t="shared" si="63"/>
        <v>2943.3617393632499</v>
      </c>
      <c r="AV105" s="45">
        <f t="shared" si="63"/>
        <v>2703.5926669918845</v>
      </c>
      <c r="AW105" s="45">
        <f t="shared" si="63"/>
        <v>2463.8235946205186</v>
      </c>
      <c r="AX105" s="45">
        <f t="shared" si="63"/>
        <v>2224.0545222491528</v>
      </c>
      <c r="AY105" s="45">
        <f t="shared" si="63"/>
        <v>1984.2854498777872</v>
      </c>
      <c r="AZ105" s="45">
        <f t="shared" si="63"/>
        <v>1744.5163775064216</v>
      </c>
      <c r="BA105" s="45">
        <f t="shared" si="63"/>
        <v>1504.7473051350557</v>
      </c>
      <c r="BB105" s="45">
        <f t="shared" si="64"/>
        <v>1264.9782327636904</v>
      </c>
      <c r="BC105" s="45">
        <f t="shared" si="64"/>
        <v>1025.2091603923245</v>
      </c>
      <c r="BD105" s="45">
        <f t="shared" si="64"/>
        <v>785.44008802095868</v>
      </c>
      <c r="BE105" s="45">
        <f t="shared" si="64"/>
        <v>545.6710156495933</v>
      </c>
      <c r="BF105" s="45">
        <f t="shared" si="64"/>
        <v>305.90194327822746</v>
      </c>
      <c r="BG105" s="45">
        <f t="shared" si="64"/>
        <v>66.132870906862081</v>
      </c>
      <c r="BH105" s="45">
        <f t="shared" si="64"/>
        <v>-173.63620146450376</v>
      </c>
      <c r="BI105" s="45">
        <f t="shared" si="64"/>
        <v>-413.40527383586959</v>
      </c>
      <c r="BJ105" s="45">
        <f t="shared" si="64"/>
        <v>-653.17434620723543</v>
      </c>
      <c r="BK105" s="45">
        <f t="shared" si="64"/>
        <v>-892.94341857860036</v>
      </c>
      <c r="BL105" s="45">
        <f t="shared" si="65"/>
        <v>-1132.7124909499662</v>
      </c>
      <c r="BM105" s="45">
        <f t="shared" si="65"/>
        <v>-1372.481563321332</v>
      </c>
      <c r="BN105" s="45">
        <f t="shared" si="65"/>
        <v>-1612.2506356926979</v>
      </c>
      <c r="BO105" s="45">
        <f t="shared" si="65"/>
        <v>-1852.0197080640637</v>
      </c>
      <c r="BP105" s="45">
        <f t="shared" si="65"/>
        <v>-2091.7887804354295</v>
      </c>
      <c r="BQ105" s="45">
        <f t="shared" si="65"/>
        <v>-2331.5578528067945</v>
      </c>
      <c r="BR105" s="45">
        <f t="shared" si="65"/>
        <v>-2571.3269251781603</v>
      </c>
      <c r="BS105" s="45">
        <f t="shared" si="65"/>
        <v>-2811.0959975495261</v>
      </c>
      <c r="BT105" s="45">
        <f t="shared" si="65"/>
        <v>-3050.865069920892</v>
      </c>
      <c r="BU105" s="45">
        <f t="shared" si="65"/>
        <v>-3290.6341422922578</v>
      </c>
      <c r="BV105" s="45">
        <f t="shared" si="66"/>
        <v>-3530.4032146636227</v>
      </c>
      <c r="BW105" s="45">
        <f t="shared" si="66"/>
        <v>-3770.1722870349886</v>
      </c>
      <c r="BX105" s="45">
        <f t="shared" si="66"/>
        <v>-4009.9413594063544</v>
      </c>
      <c r="BY105" s="45">
        <f t="shared" si="66"/>
        <v>-4249.7104317777203</v>
      </c>
      <c r="BZ105" s="45">
        <f t="shared" si="66"/>
        <v>-4489.4795041490861</v>
      </c>
      <c r="CA105" s="45">
        <f t="shared" si="66"/>
        <v>-4729.2485765204519</v>
      </c>
      <c r="CB105" s="45">
        <f t="shared" si="66"/>
        <v>-4969.0176488918178</v>
      </c>
      <c r="CC105" s="45">
        <f t="shared" si="66"/>
        <v>-5208.7867212631836</v>
      </c>
      <c r="CD105" s="45">
        <f t="shared" si="66"/>
        <v>-5448.5557936345476</v>
      </c>
      <c r="CE105" s="45">
        <f t="shared" si="66"/>
        <v>-5688.3248660059135</v>
      </c>
      <c r="CF105" s="45">
        <f t="shared" si="66"/>
        <v>-5928.0939383772793</v>
      </c>
      <c r="CG105" s="45">
        <f t="shared" si="66"/>
        <v>7322.5414943810974</v>
      </c>
      <c r="CH105" s="45">
        <f t="shared" si="66"/>
        <v>6681.7015869641145</v>
      </c>
    </row>
    <row r="106" spans="1:86">
      <c r="A106" s="58">
        <f>'Q5-Q7 VaR'!G80</f>
        <v>45672</v>
      </c>
      <c r="B106" s="45">
        <f>'Q5-Q7 VaR'!L80</f>
        <v>28768.42617272558</v>
      </c>
      <c r="C106" s="45">
        <f>1000000*'Q5-Q7 VaR'!K80/100</f>
        <v>10327.712963616788</v>
      </c>
      <c r="D106" s="45">
        <f t="shared" si="59"/>
        <v>-74508.703463442303</v>
      </c>
      <c r="E106" s="45">
        <f t="shared" si="59"/>
        <v>-71926.775222538112</v>
      </c>
      <c r="F106" s="45">
        <f t="shared" si="59"/>
        <v>-69344.846981633906</v>
      </c>
      <c r="G106" s="45">
        <f t="shared" si="59"/>
        <v>-66762.918740729714</v>
      </c>
      <c r="H106" s="45">
        <f t="shared" si="59"/>
        <v>-64180.990499825522</v>
      </c>
      <c r="I106" s="45">
        <f t="shared" si="59"/>
        <v>-61599.062258921316</v>
      </c>
      <c r="J106" s="45">
        <f t="shared" si="59"/>
        <v>-59017.134018017125</v>
      </c>
      <c r="K106" s="45">
        <f t="shared" si="59"/>
        <v>-56435.205777112918</v>
      </c>
      <c r="L106" s="45">
        <f t="shared" si="59"/>
        <v>-53853.277536208727</v>
      </c>
      <c r="M106" s="45">
        <f t="shared" si="59"/>
        <v>-51271.349295304535</v>
      </c>
      <c r="N106" s="45">
        <f t="shared" si="60"/>
        <v>-48689.421054400329</v>
      </c>
      <c r="O106" s="45">
        <f t="shared" si="60"/>
        <v>-46107.492813496137</v>
      </c>
      <c r="P106" s="45">
        <f t="shared" si="60"/>
        <v>-43525.564572591931</v>
      </c>
      <c r="Q106" s="45">
        <f t="shared" si="60"/>
        <v>-40943.63633168774</v>
      </c>
      <c r="R106" s="45">
        <f t="shared" si="60"/>
        <v>-38361.708090783548</v>
      </c>
      <c r="S106" s="45">
        <f t="shared" si="60"/>
        <v>-35779.779849879349</v>
      </c>
      <c r="T106" s="45">
        <f t="shared" si="60"/>
        <v>-33197.85160897515</v>
      </c>
      <c r="U106" s="45">
        <f t="shared" si="60"/>
        <v>-30615.923368070951</v>
      </c>
      <c r="V106" s="45">
        <f t="shared" si="60"/>
        <v>-28033.995127166752</v>
      </c>
      <c r="W106" s="45">
        <f t="shared" si="60"/>
        <v>-25452.066886262561</v>
      </c>
      <c r="X106" s="45">
        <f t="shared" si="61"/>
        <v>-22870.138645358362</v>
      </c>
      <c r="Y106" s="45">
        <f t="shared" si="61"/>
        <v>-20288.210404454163</v>
      </c>
      <c r="Z106" s="45">
        <f t="shared" si="61"/>
        <v>-17706.282163549971</v>
      </c>
      <c r="AA106" s="45">
        <f t="shared" si="61"/>
        <v>-15124.353922645772</v>
      </c>
      <c r="AB106" s="45">
        <f t="shared" si="61"/>
        <v>-12542.425681741573</v>
      </c>
      <c r="AC106" s="45">
        <f t="shared" si="61"/>
        <v>-9960.4974408373746</v>
      </c>
      <c r="AD106" s="45">
        <f t="shared" si="61"/>
        <v>-7378.5691999331757</v>
      </c>
      <c r="AE106" s="45">
        <f t="shared" si="61"/>
        <v>-4796.6409590289841</v>
      </c>
      <c r="AF106" s="45">
        <f t="shared" si="61"/>
        <v>-2214.7127181247852</v>
      </c>
      <c r="AG106" s="45">
        <f t="shared" si="61"/>
        <v>367.21552277941373</v>
      </c>
      <c r="AH106" s="45">
        <f t="shared" si="62"/>
        <v>2949.143763683609</v>
      </c>
      <c r="AI106" s="45">
        <f t="shared" si="62"/>
        <v>5531.0720045878043</v>
      </c>
      <c r="AJ106" s="45">
        <f t="shared" si="62"/>
        <v>8113.0002454920032</v>
      </c>
      <c r="AK106" s="45">
        <f t="shared" si="62"/>
        <v>10694.928486396202</v>
      </c>
      <c r="AL106" s="45">
        <f t="shared" si="62"/>
        <v>13276.856727300397</v>
      </c>
      <c r="AM106" s="45">
        <f t="shared" si="62"/>
        <v>15858.784968204594</v>
      </c>
      <c r="AN106" s="45">
        <f t="shared" si="62"/>
        <v>18440.713209108791</v>
      </c>
      <c r="AO106" s="45">
        <f t="shared" si="62"/>
        <v>21022.64145001299</v>
      </c>
      <c r="AP106" s="45">
        <f t="shared" si="62"/>
        <v>23604.569690917186</v>
      </c>
      <c r="AQ106" s="45">
        <f t="shared" si="62"/>
        <v>26186.497931821381</v>
      </c>
      <c r="AR106" s="45">
        <f t="shared" si="63"/>
        <v>28768.42617272558</v>
      </c>
      <c r="AS106" s="45">
        <f t="shared" si="63"/>
        <v>31350.354413629779</v>
      </c>
      <c r="AT106" s="45">
        <f t="shared" si="63"/>
        <v>33932.282654533978</v>
      </c>
      <c r="AU106" s="45">
        <f t="shared" si="63"/>
        <v>36514.210895438169</v>
      </c>
      <c r="AV106" s="45">
        <f t="shared" si="63"/>
        <v>39096.139136342368</v>
      </c>
      <c r="AW106" s="45">
        <f t="shared" si="63"/>
        <v>41678.067377246567</v>
      </c>
      <c r="AX106" s="45">
        <f t="shared" si="63"/>
        <v>44259.995618150759</v>
      </c>
      <c r="AY106" s="45">
        <f t="shared" si="63"/>
        <v>46841.923859054958</v>
      </c>
      <c r="AZ106" s="45">
        <f t="shared" si="63"/>
        <v>49423.852099959156</v>
      </c>
      <c r="BA106" s="45">
        <f t="shared" si="63"/>
        <v>52005.780340863355</v>
      </c>
      <c r="BB106" s="45">
        <f t="shared" si="64"/>
        <v>54587.708581767554</v>
      </c>
      <c r="BC106" s="45">
        <f t="shared" si="64"/>
        <v>57169.636822671746</v>
      </c>
      <c r="BD106" s="45">
        <f t="shared" si="64"/>
        <v>59751.565063575945</v>
      </c>
      <c r="BE106" s="45">
        <f t="shared" si="64"/>
        <v>62333.493304480144</v>
      </c>
      <c r="BF106" s="45">
        <f t="shared" si="64"/>
        <v>64915.421545384335</v>
      </c>
      <c r="BG106" s="45">
        <f t="shared" si="64"/>
        <v>67497.349786288542</v>
      </c>
      <c r="BH106" s="45">
        <f t="shared" si="64"/>
        <v>70079.278027192733</v>
      </c>
      <c r="BI106" s="45">
        <f t="shared" si="64"/>
        <v>72661.206268096925</v>
      </c>
      <c r="BJ106" s="45">
        <f t="shared" si="64"/>
        <v>75243.134509001131</v>
      </c>
      <c r="BK106" s="45">
        <f t="shared" si="64"/>
        <v>77825.062749905323</v>
      </c>
      <c r="BL106" s="45">
        <f t="shared" si="65"/>
        <v>80406.990990809514</v>
      </c>
      <c r="BM106" s="45">
        <f t="shared" si="65"/>
        <v>82988.91923171372</v>
      </c>
      <c r="BN106" s="45">
        <f t="shared" si="65"/>
        <v>85570.847472617912</v>
      </c>
      <c r="BO106" s="45">
        <f t="shared" si="65"/>
        <v>88152.775713522104</v>
      </c>
      <c r="BP106" s="45">
        <f t="shared" si="65"/>
        <v>90734.70395442631</v>
      </c>
      <c r="BQ106" s="45">
        <f t="shared" si="65"/>
        <v>93316.632195330516</v>
      </c>
      <c r="BR106" s="45">
        <f t="shared" si="65"/>
        <v>95898.560436234708</v>
      </c>
      <c r="BS106" s="45">
        <f t="shared" si="65"/>
        <v>98480.488677138899</v>
      </c>
      <c r="BT106" s="45">
        <f t="shared" si="65"/>
        <v>101062.41691804309</v>
      </c>
      <c r="BU106" s="45">
        <f t="shared" si="65"/>
        <v>103644.3451589473</v>
      </c>
      <c r="BV106" s="45">
        <f t="shared" si="66"/>
        <v>106226.27339985149</v>
      </c>
      <c r="BW106" s="45">
        <f t="shared" si="66"/>
        <v>108808.20164075569</v>
      </c>
      <c r="BX106" s="45">
        <f t="shared" si="66"/>
        <v>111390.12988165989</v>
      </c>
      <c r="BY106" s="45">
        <f t="shared" si="66"/>
        <v>113972.05812256408</v>
      </c>
      <c r="BZ106" s="45">
        <f t="shared" si="66"/>
        <v>116553.98636346828</v>
      </c>
      <c r="CA106" s="45">
        <f t="shared" si="66"/>
        <v>119135.91460437248</v>
      </c>
      <c r="CB106" s="45">
        <f t="shared" si="66"/>
        <v>121717.84284527668</v>
      </c>
      <c r="CC106" s="45">
        <f t="shared" si="66"/>
        <v>124299.77108618087</v>
      </c>
      <c r="CD106" s="45">
        <f t="shared" si="66"/>
        <v>126881.69932708507</v>
      </c>
      <c r="CE106" s="45">
        <f t="shared" si="66"/>
        <v>129463.62756798927</v>
      </c>
      <c r="CF106" s="45">
        <f t="shared" si="66"/>
        <v>132045.55580889346</v>
      </c>
      <c r="CG106" s="45">
        <f t="shared" si="66"/>
        <v>-10642.529419943741</v>
      </c>
      <c r="CH106" s="45">
        <f t="shared" si="66"/>
        <v>-3741.7117352691639</v>
      </c>
    </row>
    <row r="107" spans="1:86">
      <c r="A107" s="58">
        <f>'Q5-Q7 VaR'!G81</f>
        <v>45673</v>
      </c>
      <c r="B107" s="45">
        <f>'Q5-Q7 VaR'!L81</f>
        <v>9863.6240928094139</v>
      </c>
      <c r="C107" s="45">
        <f>1000000*'Q5-Q7 VaR'!K81/100</f>
        <v>2958.3262533920019</v>
      </c>
      <c r="D107" s="45">
        <f t="shared" si="59"/>
        <v>-19719.638441110605</v>
      </c>
      <c r="E107" s="45">
        <f t="shared" si="59"/>
        <v>-18980.056877762603</v>
      </c>
      <c r="F107" s="45">
        <f t="shared" si="59"/>
        <v>-18240.475314414602</v>
      </c>
      <c r="G107" s="45">
        <f t="shared" si="59"/>
        <v>-17500.893751066607</v>
      </c>
      <c r="H107" s="45">
        <f t="shared" si="59"/>
        <v>-16761.312187718606</v>
      </c>
      <c r="I107" s="45">
        <f t="shared" si="59"/>
        <v>-16021.730624370603</v>
      </c>
      <c r="J107" s="45">
        <f t="shared" si="59"/>
        <v>-15282.149061022601</v>
      </c>
      <c r="K107" s="45">
        <f t="shared" si="59"/>
        <v>-14542.567497674603</v>
      </c>
      <c r="L107" s="45">
        <f t="shared" si="59"/>
        <v>-13802.985934326602</v>
      </c>
      <c r="M107" s="45">
        <f t="shared" si="59"/>
        <v>-13063.4043709786</v>
      </c>
      <c r="N107" s="45">
        <f t="shared" si="60"/>
        <v>-12323.822807630602</v>
      </c>
      <c r="O107" s="45">
        <f t="shared" si="60"/>
        <v>-11584.241244282601</v>
      </c>
      <c r="P107" s="45">
        <f t="shared" si="60"/>
        <v>-10844.659680934599</v>
      </c>
      <c r="Q107" s="45">
        <f t="shared" si="60"/>
        <v>-10105.078117586598</v>
      </c>
      <c r="R107" s="45">
        <f t="shared" si="60"/>
        <v>-9365.4965542385999</v>
      </c>
      <c r="S107" s="45">
        <f t="shared" si="60"/>
        <v>-8625.9149908905983</v>
      </c>
      <c r="T107" s="45">
        <f t="shared" si="60"/>
        <v>-7886.3334275425968</v>
      </c>
      <c r="U107" s="45">
        <f t="shared" si="60"/>
        <v>-7146.751864194599</v>
      </c>
      <c r="V107" s="45">
        <f t="shared" si="60"/>
        <v>-6407.1703008465975</v>
      </c>
      <c r="W107" s="45">
        <f t="shared" si="60"/>
        <v>-5667.5887374985959</v>
      </c>
      <c r="X107" s="45">
        <f t="shared" si="61"/>
        <v>-4928.0071741505963</v>
      </c>
      <c r="Y107" s="45">
        <f t="shared" si="61"/>
        <v>-4188.4256108025947</v>
      </c>
      <c r="Z107" s="45">
        <f t="shared" si="61"/>
        <v>-3448.8440474545951</v>
      </c>
      <c r="AA107" s="45">
        <f t="shared" si="61"/>
        <v>-2709.2624841065935</v>
      </c>
      <c r="AB107" s="45">
        <f t="shared" si="61"/>
        <v>-1969.6809207585939</v>
      </c>
      <c r="AC107" s="45">
        <f t="shared" si="61"/>
        <v>-1230.0993574105942</v>
      </c>
      <c r="AD107" s="45">
        <f t="shared" si="61"/>
        <v>-490.51779406259266</v>
      </c>
      <c r="AE107" s="45">
        <f t="shared" si="61"/>
        <v>249.06376928540703</v>
      </c>
      <c r="AF107" s="45">
        <f t="shared" si="61"/>
        <v>988.64533263340854</v>
      </c>
      <c r="AG107" s="45">
        <f t="shared" si="61"/>
        <v>1728.2268959814082</v>
      </c>
      <c r="AH107" s="45">
        <f t="shared" si="62"/>
        <v>2467.8084593294088</v>
      </c>
      <c r="AI107" s="45">
        <f t="shared" si="62"/>
        <v>3207.3900226774094</v>
      </c>
      <c r="AJ107" s="45">
        <f t="shared" si="62"/>
        <v>3946.97158602541</v>
      </c>
      <c r="AK107" s="45">
        <f t="shared" si="62"/>
        <v>4686.5531493734106</v>
      </c>
      <c r="AL107" s="45">
        <f t="shared" si="62"/>
        <v>5426.1347127214112</v>
      </c>
      <c r="AM107" s="45">
        <f t="shared" si="62"/>
        <v>6165.7162760694118</v>
      </c>
      <c r="AN107" s="45">
        <f t="shared" si="62"/>
        <v>6905.2978394174115</v>
      </c>
      <c r="AO107" s="45">
        <f t="shared" si="62"/>
        <v>7644.879402765413</v>
      </c>
      <c r="AP107" s="45">
        <f t="shared" si="62"/>
        <v>8384.4609661134127</v>
      </c>
      <c r="AQ107" s="45">
        <f t="shared" si="62"/>
        <v>9124.0425294614142</v>
      </c>
      <c r="AR107" s="45">
        <f t="shared" si="63"/>
        <v>9863.6240928094139</v>
      </c>
      <c r="AS107" s="45">
        <f t="shared" si="63"/>
        <v>10603.205656157414</v>
      </c>
      <c r="AT107" s="45">
        <f t="shared" si="63"/>
        <v>11342.787219505415</v>
      </c>
      <c r="AU107" s="45">
        <f t="shared" si="63"/>
        <v>12082.368782853415</v>
      </c>
      <c r="AV107" s="45">
        <f t="shared" si="63"/>
        <v>12821.950346201416</v>
      </c>
      <c r="AW107" s="45">
        <f t="shared" si="63"/>
        <v>13561.531909549416</v>
      </c>
      <c r="AX107" s="45">
        <f t="shared" si="63"/>
        <v>14301.113472897418</v>
      </c>
      <c r="AY107" s="45">
        <f t="shared" si="63"/>
        <v>15040.695036245417</v>
      </c>
      <c r="AZ107" s="45">
        <f t="shared" si="63"/>
        <v>15780.276599593417</v>
      </c>
      <c r="BA107" s="45">
        <f t="shared" si="63"/>
        <v>16519.858162941418</v>
      </c>
      <c r="BB107" s="45">
        <f t="shared" si="64"/>
        <v>17259.43972628942</v>
      </c>
      <c r="BC107" s="45">
        <f t="shared" si="64"/>
        <v>17999.021289637421</v>
      </c>
      <c r="BD107" s="45">
        <f t="shared" si="64"/>
        <v>18738.602852985419</v>
      </c>
      <c r="BE107" s="45">
        <f t="shared" si="64"/>
        <v>19478.184416333421</v>
      </c>
      <c r="BF107" s="45">
        <f t="shared" si="64"/>
        <v>20217.765979681419</v>
      </c>
      <c r="BG107" s="45">
        <f t="shared" si="64"/>
        <v>20957.34754302942</v>
      </c>
      <c r="BH107" s="45">
        <f t="shared" si="64"/>
        <v>21696.929106377422</v>
      </c>
      <c r="BI107" s="45">
        <f t="shared" si="64"/>
        <v>22436.510669725423</v>
      </c>
      <c r="BJ107" s="45">
        <f t="shared" si="64"/>
        <v>23176.092233073425</v>
      </c>
      <c r="BK107" s="45">
        <f t="shared" si="64"/>
        <v>23915.673796421423</v>
      </c>
      <c r="BL107" s="45">
        <f t="shared" si="65"/>
        <v>24655.255359769424</v>
      </c>
      <c r="BM107" s="45">
        <f t="shared" si="65"/>
        <v>25394.836923117422</v>
      </c>
      <c r="BN107" s="45">
        <f t="shared" si="65"/>
        <v>26134.418486465423</v>
      </c>
      <c r="BO107" s="45">
        <f t="shared" si="65"/>
        <v>26874.000049813425</v>
      </c>
      <c r="BP107" s="45">
        <f t="shared" si="65"/>
        <v>27613.581613161427</v>
      </c>
      <c r="BQ107" s="45">
        <f t="shared" si="65"/>
        <v>28353.163176509428</v>
      </c>
      <c r="BR107" s="45">
        <f t="shared" si="65"/>
        <v>29092.74473985743</v>
      </c>
      <c r="BS107" s="45">
        <f t="shared" si="65"/>
        <v>29832.326303205424</v>
      </c>
      <c r="BT107" s="45">
        <f t="shared" si="65"/>
        <v>30571.907866553425</v>
      </c>
      <c r="BU107" s="45">
        <f t="shared" si="65"/>
        <v>31311.489429901427</v>
      </c>
      <c r="BV107" s="45">
        <f t="shared" si="66"/>
        <v>32051.070993249428</v>
      </c>
      <c r="BW107" s="45">
        <f t="shared" si="66"/>
        <v>32790.65255659743</v>
      </c>
      <c r="BX107" s="45">
        <f t="shared" si="66"/>
        <v>33530.234119945431</v>
      </c>
      <c r="BY107" s="45">
        <f t="shared" si="66"/>
        <v>34269.815683293433</v>
      </c>
      <c r="BZ107" s="45">
        <f t="shared" si="66"/>
        <v>35009.397246641427</v>
      </c>
      <c r="CA107" s="45">
        <f t="shared" si="66"/>
        <v>35748.978809989429</v>
      </c>
      <c r="CB107" s="45">
        <f t="shared" si="66"/>
        <v>36488.56037333743</v>
      </c>
      <c r="CC107" s="45">
        <f t="shared" si="66"/>
        <v>37228.141936685432</v>
      </c>
      <c r="CD107" s="45">
        <f t="shared" si="66"/>
        <v>37967.723500033433</v>
      </c>
      <c r="CE107" s="45">
        <f t="shared" si="66"/>
        <v>38707.305063381435</v>
      </c>
      <c r="CF107" s="45">
        <f t="shared" si="66"/>
        <v>39446.886626729436</v>
      </c>
      <c r="CG107" s="45">
        <f t="shared" si="66"/>
        <v>-1425.4643057347057</v>
      </c>
      <c r="CH107" s="45">
        <f t="shared" si="66"/>
        <v>551.24343182186385</v>
      </c>
    </row>
    <row r="108" spans="1:86">
      <c r="A108" s="58">
        <f>'Q5-Q7 VaR'!G82</f>
        <v>45674</v>
      </c>
      <c r="B108" s="45">
        <f>'Q5-Q7 VaR'!L82</f>
        <v>-15201.982975810573</v>
      </c>
      <c r="C108" s="45">
        <f>1000000*'Q5-Q7 VaR'!K82/100</f>
        <v>-1032.803033959497</v>
      </c>
      <c r="D108" s="45">
        <f t="shared" si="59"/>
        <v>-4873.952636215603</v>
      </c>
      <c r="E108" s="45">
        <f t="shared" si="59"/>
        <v>-5132.1533947054777</v>
      </c>
      <c r="F108" s="45">
        <f t="shared" si="59"/>
        <v>-5390.3541531953524</v>
      </c>
      <c r="G108" s="45">
        <f t="shared" si="59"/>
        <v>-5648.5549116852253</v>
      </c>
      <c r="H108" s="45">
        <f t="shared" si="59"/>
        <v>-5906.7556701751</v>
      </c>
      <c r="I108" s="45">
        <f t="shared" si="59"/>
        <v>-6164.9564286649747</v>
      </c>
      <c r="J108" s="45">
        <f t="shared" si="59"/>
        <v>-6423.1571871548476</v>
      </c>
      <c r="K108" s="45">
        <f t="shared" si="59"/>
        <v>-6681.3579456447223</v>
      </c>
      <c r="L108" s="45">
        <f t="shared" si="59"/>
        <v>-6939.5587041345971</v>
      </c>
      <c r="M108" s="45">
        <f t="shared" si="59"/>
        <v>-7197.7594626244718</v>
      </c>
      <c r="N108" s="45">
        <f t="shared" si="60"/>
        <v>-7455.9602211143456</v>
      </c>
      <c r="O108" s="45">
        <f t="shared" si="60"/>
        <v>-7714.1609796042194</v>
      </c>
      <c r="P108" s="45">
        <f t="shared" si="60"/>
        <v>-7972.3617380940941</v>
      </c>
      <c r="Q108" s="45">
        <f t="shared" si="60"/>
        <v>-8230.5624965839688</v>
      </c>
      <c r="R108" s="45">
        <f t="shared" si="60"/>
        <v>-8488.7632550738417</v>
      </c>
      <c r="S108" s="45">
        <f t="shared" si="60"/>
        <v>-8746.9640135637164</v>
      </c>
      <c r="T108" s="45">
        <f t="shared" si="60"/>
        <v>-9005.1647720535912</v>
      </c>
      <c r="U108" s="45">
        <f t="shared" si="60"/>
        <v>-9263.3655305434659</v>
      </c>
      <c r="V108" s="45">
        <f t="shared" si="60"/>
        <v>-9521.5662890333406</v>
      </c>
      <c r="W108" s="45">
        <f t="shared" si="60"/>
        <v>-9779.7670475232135</v>
      </c>
      <c r="X108" s="45">
        <f t="shared" si="61"/>
        <v>-10037.967806013088</v>
      </c>
      <c r="Y108" s="45">
        <f t="shared" si="61"/>
        <v>-10296.168564502963</v>
      </c>
      <c r="Z108" s="45">
        <f t="shared" si="61"/>
        <v>-10554.369322992836</v>
      </c>
      <c r="AA108" s="45">
        <f t="shared" si="61"/>
        <v>-10812.570081482711</v>
      </c>
      <c r="AB108" s="45">
        <f t="shared" si="61"/>
        <v>-11070.770839972585</v>
      </c>
      <c r="AC108" s="45">
        <f t="shared" si="61"/>
        <v>-11328.97159846246</v>
      </c>
      <c r="AD108" s="45">
        <f t="shared" si="61"/>
        <v>-11587.172356952335</v>
      </c>
      <c r="AE108" s="45">
        <f t="shared" si="61"/>
        <v>-11845.373115442208</v>
      </c>
      <c r="AF108" s="45">
        <f t="shared" si="61"/>
        <v>-12103.573873932082</v>
      </c>
      <c r="AG108" s="45">
        <f t="shared" si="61"/>
        <v>-12361.774632421957</v>
      </c>
      <c r="AH108" s="45">
        <f t="shared" si="62"/>
        <v>-12619.97539091183</v>
      </c>
      <c r="AI108" s="45">
        <f t="shared" si="62"/>
        <v>-12878.176149401705</v>
      </c>
      <c r="AJ108" s="45">
        <f t="shared" si="62"/>
        <v>-13136.376907891579</v>
      </c>
      <c r="AK108" s="45">
        <f t="shared" si="62"/>
        <v>-13394.577666381454</v>
      </c>
      <c r="AL108" s="45">
        <f t="shared" si="62"/>
        <v>-13652.778424871329</v>
      </c>
      <c r="AM108" s="45">
        <f t="shared" si="62"/>
        <v>-13910.979183361202</v>
      </c>
      <c r="AN108" s="45">
        <f t="shared" si="62"/>
        <v>-14169.179941851076</v>
      </c>
      <c r="AO108" s="45">
        <f t="shared" si="62"/>
        <v>-14427.380700340951</v>
      </c>
      <c r="AP108" s="45">
        <f t="shared" si="62"/>
        <v>-14685.581458830824</v>
      </c>
      <c r="AQ108" s="45">
        <f t="shared" si="62"/>
        <v>-14943.782217320699</v>
      </c>
      <c r="AR108" s="45">
        <f t="shared" si="63"/>
        <v>-15201.982975810573</v>
      </c>
      <c r="AS108" s="45">
        <f t="shared" si="63"/>
        <v>-15460.183734300448</v>
      </c>
      <c r="AT108" s="45">
        <f t="shared" si="63"/>
        <v>-15718.384492790323</v>
      </c>
      <c r="AU108" s="45">
        <f t="shared" si="63"/>
        <v>-15976.585251280196</v>
      </c>
      <c r="AV108" s="45">
        <f t="shared" si="63"/>
        <v>-16234.78600977007</v>
      </c>
      <c r="AW108" s="45">
        <f t="shared" si="63"/>
        <v>-16492.986768259943</v>
      </c>
      <c r="AX108" s="45">
        <f t="shared" si="63"/>
        <v>-16751.187526749818</v>
      </c>
      <c r="AY108" s="45">
        <f t="shared" si="63"/>
        <v>-17009.388285239693</v>
      </c>
      <c r="AZ108" s="45">
        <f t="shared" si="63"/>
        <v>-17267.589043729567</v>
      </c>
      <c r="BA108" s="45">
        <f t="shared" si="63"/>
        <v>-17525.789802219442</v>
      </c>
      <c r="BB108" s="45">
        <f t="shared" si="64"/>
        <v>-17783.990560709317</v>
      </c>
      <c r="BC108" s="45">
        <f t="shared" si="64"/>
        <v>-18042.191319199192</v>
      </c>
      <c r="BD108" s="45">
        <f t="shared" si="64"/>
        <v>-18300.392077689066</v>
      </c>
      <c r="BE108" s="45">
        <f t="shared" si="64"/>
        <v>-18558.592836178937</v>
      </c>
      <c r="BF108" s="45">
        <f t="shared" si="64"/>
        <v>-18816.793594668812</v>
      </c>
      <c r="BG108" s="45">
        <f t="shared" si="64"/>
        <v>-19074.994353158687</v>
      </c>
      <c r="BH108" s="45">
        <f t="shared" si="64"/>
        <v>-19333.195111648562</v>
      </c>
      <c r="BI108" s="45">
        <f t="shared" si="64"/>
        <v>-19591.395870138436</v>
      </c>
      <c r="BJ108" s="45">
        <f t="shared" si="64"/>
        <v>-19849.596628628311</v>
      </c>
      <c r="BK108" s="45">
        <f t="shared" si="64"/>
        <v>-20107.797387118182</v>
      </c>
      <c r="BL108" s="45">
        <f t="shared" si="65"/>
        <v>-20365.998145608057</v>
      </c>
      <c r="BM108" s="45">
        <f t="shared" si="65"/>
        <v>-20624.198904097932</v>
      </c>
      <c r="BN108" s="45">
        <f t="shared" si="65"/>
        <v>-20882.399662587806</v>
      </c>
      <c r="BO108" s="45">
        <f t="shared" si="65"/>
        <v>-21140.600421077681</v>
      </c>
      <c r="BP108" s="45">
        <f t="shared" si="65"/>
        <v>-21398.801179567556</v>
      </c>
      <c r="BQ108" s="45">
        <f t="shared" si="65"/>
        <v>-21657.00193805743</v>
      </c>
      <c r="BR108" s="45">
        <f t="shared" si="65"/>
        <v>-21915.202696547305</v>
      </c>
      <c r="BS108" s="45">
        <f t="shared" si="65"/>
        <v>-22173.40345503718</v>
      </c>
      <c r="BT108" s="45">
        <f t="shared" si="65"/>
        <v>-22431.604213527055</v>
      </c>
      <c r="BU108" s="45">
        <f t="shared" si="65"/>
        <v>-22689.804972016929</v>
      </c>
      <c r="BV108" s="45">
        <f t="shared" si="66"/>
        <v>-22948.0057305068</v>
      </c>
      <c r="BW108" s="45">
        <f t="shared" si="66"/>
        <v>-23206.206488996675</v>
      </c>
      <c r="BX108" s="45">
        <f t="shared" si="66"/>
        <v>-23464.40724748655</v>
      </c>
      <c r="BY108" s="45">
        <f t="shared" si="66"/>
        <v>-23722.608005976424</v>
      </c>
      <c r="BZ108" s="45">
        <f t="shared" si="66"/>
        <v>-23980.808764466299</v>
      </c>
      <c r="CA108" s="45">
        <f t="shared" si="66"/>
        <v>-24239.00952295617</v>
      </c>
      <c r="CB108" s="45">
        <f t="shared" si="66"/>
        <v>-24497.210281446045</v>
      </c>
      <c r="CC108" s="45">
        <f t="shared" si="66"/>
        <v>-24755.41103993592</v>
      </c>
      <c r="CD108" s="45">
        <f t="shared" si="66"/>
        <v>-25013.611798425794</v>
      </c>
      <c r="CE108" s="45">
        <f t="shared" si="66"/>
        <v>-25271.812556915669</v>
      </c>
      <c r="CF108" s="45">
        <f t="shared" si="66"/>
        <v>-25530.013315405544</v>
      </c>
      <c r="CG108" s="45">
        <f t="shared" si="66"/>
        <v>-11260.766304632161</v>
      </c>
      <c r="CH108" s="45">
        <f t="shared" si="66"/>
        <v>-11950.869279670433</v>
      </c>
    </row>
    <row r="109" spans="1:86">
      <c r="A109" s="58">
        <f>'Q5-Q7 VaR'!G83</f>
        <v>45677</v>
      </c>
      <c r="B109" s="45">
        <f>'Q5-Q7 VaR'!L83</f>
        <v>0</v>
      </c>
      <c r="C109" s="45">
        <f>1000000*'Q5-Q7 VaR'!K83/100</f>
        <v>0</v>
      </c>
      <c r="D109" s="45">
        <f t="shared" si="59"/>
        <v>0</v>
      </c>
      <c r="E109" s="45">
        <f t="shared" si="59"/>
        <v>0</v>
      </c>
      <c r="F109" s="45">
        <f t="shared" si="59"/>
        <v>0</v>
      </c>
      <c r="G109" s="45">
        <f t="shared" si="59"/>
        <v>0</v>
      </c>
      <c r="H109" s="45">
        <f t="shared" si="59"/>
        <v>0</v>
      </c>
      <c r="I109" s="45">
        <f t="shared" si="59"/>
        <v>0</v>
      </c>
      <c r="J109" s="45">
        <f t="shared" si="59"/>
        <v>0</v>
      </c>
      <c r="K109" s="45">
        <f t="shared" si="59"/>
        <v>0</v>
      </c>
      <c r="L109" s="45">
        <f t="shared" si="59"/>
        <v>0</v>
      </c>
      <c r="M109" s="45">
        <f t="shared" si="59"/>
        <v>0</v>
      </c>
      <c r="N109" s="45">
        <f t="shared" si="60"/>
        <v>0</v>
      </c>
      <c r="O109" s="45">
        <f t="shared" si="60"/>
        <v>0</v>
      </c>
      <c r="P109" s="45">
        <f t="shared" si="60"/>
        <v>0</v>
      </c>
      <c r="Q109" s="45">
        <f t="shared" si="60"/>
        <v>0</v>
      </c>
      <c r="R109" s="45">
        <f t="shared" si="60"/>
        <v>0</v>
      </c>
      <c r="S109" s="45">
        <f t="shared" si="60"/>
        <v>0</v>
      </c>
      <c r="T109" s="45">
        <f t="shared" si="60"/>
        <v>0</v>
      </c>
      <c r="U109" s="45">
        <f t="shared" si="60"/>
        <v>0</v>
      </c>
      <c r="V109" s="45">
        <f t="shared" si="60"/>
        <v>0</v>
      </c>
      <c r="W109" s="45">
        <f t="shared" si="60"/>
        <v>0</v>
      </c>
      <c r="X109" s="45">
        <f t="shared" si="61"/>
        <v>0</v>
      </c>
      <c r="Y109" s="45">
        <f t="shared" si="61"/>
        <v>0</v>
      </c>
      <c r="Z109" s="45">
        <f t="shared" si="61"/>
        <v>0</v>
      </c>
      <c r="AA109" s="45">
        <f t="shared" si="61"/>
        <v>0</v>
      </c>
      <c r="AB109" s="45">
        <f t="shared" si="61"/>
        <v>0</v>
      </c>
      <c r="AC109" s="45">
        <f t="shared" si="61"/>
        <v>0</v>
      </c>
      <c r="AD109" s="45">
        <f t="shared" si="61"/>
        <v>0</v>
      </c>
      <c r="AE109" s="45">
        <f t="shared" si="61"/>
        <v>0</v>
      </c>
      <c r="AF109" s="45">
        <f t="shared" si="61"/>
        <v>0</v>
      </c>
      <c r="AG109" s="45">
        <f t="shared" si="61"/>
        <v>0</v>
      </c>
      <c r="AH109" s="45">
        <f t="shared" si="62"/>
        <v>0</v>
      </c>
      <c r="AI109" s="45">
        <f t="shared" si="62"/>
        <v>0</v>
      </c>
      <c r="AJ109" s="45">
        <f t="shared" si="62"/>
        <v>0</v>
      </c>
      <c r="AK109" s="45">
        <f t="shared" si="62"/>
        <v>0</v>
      </c>
      <c r="AL109" s="45">
        <f t="shared" si="62"/>
        <v>0</v>
      </c>
      <c r="AM109" s="45">
        <f t="shared" si="62"/>
        <v>0</v>
      </c>
      <c r="AN109" s="45">
        <f t="shared" si="62"/>
        <v>0</v>
      </c>
      <c r="AO109" s="45">
        <f t="shared" si="62"/>
        <v>0</v>
      </c>
      <c r="AP109" s="45">
        <f t="shared" si="62"/>
        <v>0</v>
      </c>
      <c r="AQ109" s="45">
        <f t="shared" si="62"/>
        <v>0</v>
      </c>
      <c r="AR109" s="45">
        <f t="shared" si="63"/>
        <v>0</v>
      </c>
      <c r="AS109" s="45">
        <f t="shared" si="63"/>
        <v>0</v>
      </c>
      <c r="AT109" s="45">
        <f t="shared" si="63"/>
        <v>0</v>
      </c>
      <c r="AU109" s="45">
        <f t="shared" si="63"/>
        <v>0</v>
      </c>
      <c r="AV109" s="45">
        <f t="shared" si="63"/>
        <v>0</v>
      </c>
      <c r="AW109" s="45">
        <f t="shared" si="63"/>
        <v>0</v>
      </c>
      <c r="AX109" s="45">
        <f t="shared" si="63"/>
        <v>0</v>
      </c>
      <c r="AY109" s="45">
        <f t="shared" si="63"/>
        <v>0</v>
      </c>
      <c r="AZ109" s="45">
        <f t="shared" si="63"/>
        <v>0</v>
      </c>
      <c r="BA109" s="45">
        <f t="shared" si="63"/>
        <v>0</v>
      </c>
      <c r="BB109" s="45">
        <f t="shared" si="64"/>
        <v>0</v>
      </c>
      <c r="BC109" s="45">
        <f t="shared" si="64"/>
        <v>0</v>
      </c>
      <c r="BD109" s="45">
        <f t="shared" si="64"/>
        <v>0</v>
      </c>
      <c r="BE109" s="45">
        <f t="shared" si="64"/>
        <v>0</v>
      </c>
      <c r="BF109" s="45">
        <f t="shared" si="64"/>
        <v>0</v>
      </c>
      <c r="BG109" s="45">
        <f t="shared" si="64"/>
        <v>0</v>
      </c>
      <c r="BH109" s="45">
        <f t="shared" si="64"/>
        <v>0</v>
      </c>
      <c r="BI109" s="45">
        <f t="shared" si="64"/>
        <v>0</v>
      </c>
      <c r="BJ109" s="45">
        <f t="shared" si="64"/>
        <v>0</v>
      </c>
      <c r="BK109" s="45">
        <f t="shared" si="64"/>
        <v>0</v>
      </c>
      <c r="BL109" s="45">
        <f t="shared" si="65"/>
        <v>0</v>
      </c>
      <c r="BM109" s="45">
        <f t="shared" si="65"/>
        <v>0</v>
      </c>
      <c r="BN109" s="45">
        <f t="shared" si="65"/>
        <v>0</v>
      </c>
      <c r="BO109" s="45">
        <f t="shared" si="65"/>
        <v>0</v>
      </c>
      <c r="BP109" s="45">
        <f t="shared" si="65"/>
        <v>0</v>
      </c>
      <c r="BQ109" s="45">
        <f t="shared" si="65"/>
        <v>0</v>
      </c>
      <c r="BR109" s="45">
        <f t="shared" si="65"/>
        <v>0</v>
      </c>
      <c r="BS109" s="45">
        <f t="shared" si="65"/>
        <v>0</v>
      </c>
      <c r="BT109" s="45">
        <f t="shared" si="65"/>
        <v>0</v>
      </c>
      <c r="BU109" s="45">
        <f t="shared" si="65"/>
        <v>0</v>
      </c>
      <c r="BV109" s="45">
        <f t="shared" si="66"/>
        <v>0</v>
      </c>
      <c r="BW109" s="45">
        <f t="shared" si="66"/>
        <v>0</v>
      </c>
      <c r="BX109" s="45">
        <f t="shared" si="66"/>
        <v>0</v>
      </c>
      <c r="BY109" s="45">
        <f t="shared" si="66"/>
        <v>0</v>
      </c>
      <c r="BZ109" s="45">
        <f t="shared" si="66"/>
        <v>0</v>
      </c>
      <c r="CA109" s="45">
        <f t="shared" si="66"/>
        <v>0</v>
      </c>
      <c r="CB109" s="45">
        <f t="shared" si="66"/>
        <v>0</v>
      </c>
      <c r="CC109" s="45">
        <f t="shared" si="66"/>
        <v>0</v>
      </c>
      <c r="CD109" s="45">
        <f t="shared" si="66"/>
        <v>0</v>
      </c>
      <c r="CE109" s="45">
        <f t="shared" si="66"/>
        <v>0</v>
      </c>
      <c r="CF109" s="45">
        <f t="shared" si="66"/>
        <v>0</v>
      </c>
      <c r="CG109" s="45">
        <f t="shared" si="66"/>
        <v>0</v>
      </c>
      <c r="CH109" s="45">
        <f t="shared" si="66"/>
        <v>0</v>
      </c>
    </row>
    <row r="110" spans="1:86">
      <c r="A110" s="58">
        <f>'Q5-Q7 VaR'!G84</f>
        <v>45678</v>
      </c>
      <c r="B110" s="45">
        <f>'Q5-Q7 VaR'!L84</f>
        <v>2817.3366606374398</v>
      </c>
      <c r="C110" s="45">
        <f>1000000*'Q5-Q7 VaR'!K84/100</f>
        <v>3773.8036156703811</v>
      </c>
      <c r="D110" s="45">
        <f t="shared" si="59"/>
        <v>-34920.699496066372</v>
      </c>
      <c r="E110" s="45">
        <f t="shared" si="59"/>
        <v>-33977.248592148775</v>
      </c>
      <c r="F110" s="45">
        <f t="shared" si="59"/>
        <v>-33033.797688231178</v>
      </c>
      <c r="G110" s="45">
        <f t="shared" si="59"/>
        <v>-32090.346784313588</v>
      </c>
      <c r="H110" s="45">
        <f t="shared" si="59"/>
        <v>-31146.89588039599</v>
      </c>
      <c r="I110" s="45">
        <f t="shared" si="59"/>
        <v>-30203.444976478393</v>
      </c>
      <c r="J110" s="45">
        <f t="shared" si="59"/>
        <v>-29259.994072560799</v>
      </c>
      <c r="K110" s="45">
        <f t="shared" si="59"/>
        <v>-28316.543168643202</v>
      </c>
      <c r="L110" s="45">
        <f t="shared" si="59"/>
        <v>-27373.092264725608</v>
      </c>
      <c r="M110" s="45">
        <f t="shared" si="59"/>
        <v>-26429.641360808015</v>
      </c>
      <c r="N110" s="45">
        <f t="shared" si="60"/>
        <v>-25486.190456890417</v>
      </c>
      <c r="O110" s="45">
        <f t="shared" si="60"/>
        <v>-24542.739552972824</v>
      </c>
      <c r="P110" s="45">
        <f t="shared" si="60"/>
        <v>-23599.288649055226</v>
      </c>
      <c r="Q110" s="45">
        <f t="shared" si="60"/>
        <v>-22655.837745137633</v>
      </c>
      <c r="R110" s="45">
        <f t="shared" si="60"/>
        <v>-21712.386841220035</v>
      </c>
      <c r="S110" s="45">
        <f t="shared" si="60"/>
        <v>-20768.935937302442</v>
      </c>
      <c r="T110" s="45">
        <f t="shared" si="60"/>
        <v>-19825.485033384844</v>
      </c>
      <c r="U110" s="45">
        <f t="shared" si="60"/>
        <v>-18882.034129467251</v>
      </c>
      <c r="V110" s="45">
        <f t="shared" si="60"/>
        <v>-17938.583225549657</v>
      </c>
      <c r="W110" s="45">
        <f t="shared" si="60"/>
        <v>-16995.13232163206</v>
      </c>
      <c r="X110" s="45">
        <f t="shared" si="61"/>
        <v>-16051.681417714466</v>
      </c>
      <c r="Y110" s="45">
        <f t="shared" si="61"/>
        <v>-15108.230513796869</v>
      </c>
      <c r="Z110" s="45">
        <f t="shared" si="61"/>
        <v>-14164.779609879275</v>
      </c>
      <c r="AA110" s="45">
        <f t="shared" si="61"/>
        <v>-13221.32870596168</v>
      </c>
      <c r="AB110" s="45">
        <f t="shared" si="61"/>
        <v>-12277.877802044084</v>
      </c>
      <c r="AC110" s="45">
        <f t="shared" si="61"/>
        <v>-11334.426898126489</v>
      </c>
      <c r="AD110" s="45">
        <f t="shared" si="61"/>
        <v>-10390.975994208893</v>
      </c>
      <c r="AE110" s="45">
        <f t="shared" si="61"/>
        <v>-9447.5250902912976</v>
      </c>
      <c r="AF110" s="45">
        <f t="shared" si="61"/>
        <v>-8504.0741863737021</v>
      </c>
      <c r="AG110" s="45">
        <f t="shared" si="61"/>
        <v>-7560.6232824561084</v>
      </c>
      <c r="AH110" s="45">
        <f t="shared" si="62"/>
        <v>-6617.1723785385129</v>
      </c>
      <c r="AI110" s="45">
        <f t="shared" si="62"/>
        <v>-5673.7214746209174</v>
      </c>
      <c r="AJ110" s="45">
        <f t="shared" si="62"/>
        <v>-4730.2705707033219</v>
      </c>
      <c r="AK110" s="45">
        <f t="shared" si="62"/>
        <v>-3786.8196667857269</v>
      </c>
      <c r="AL110" s="45">
        <f t="shared" si="62"/>
        <v>-2843.3687628681314</v>
      </c>
      <c r="AM110" s="45">
        <f t="shared" si="62"/>
        <v>-1899.9178589505368</v>
      </c>
      <c r="AN110" s="45">
        <f t="shared" si="62"/>
        <v>-956.46695503294131</v>
      </c>
      <c r="AO110" s="45">
        <f t="shared" si="62"/>
        <v>-13.016051115345817</v>
      </c>
      <c r="AP110" s="45">
        <f t="shared" si="62"/>
        <v>930.43485280224922</v>
      </c>
      <c r="AQ110" s="45">
        <f t="shared" si="62"/>
        <v>1873.8857567198445</v>
      </c>
      <c r="AR110" s="45">
        <f t="shared" si="63"/>
        <v>2817.3366606374398</v>
      </c>
      <c r="AS110" s="45">
        <f t="shared" si="63"/>
        <v>3760.7875645550348</v>
      </c>
      <c r="AT110" s="45">
        <f t="shared" si="63"/>
        <v>4704.2384684726303</v>
      </c>
      <c r="AU110" s="45">
        <f t="shared" si="63"/>
        <v>5647.6893723902249</v>
      </c>
      <c r="AV110" s="45">
        <f t="shared" si="63"/>
        <v>6591.1402763078204</v>
      </c>
      <c r="AW110" s="45">
        <f t="shared" si="63"/>
        <v>7534.5911802254159</v>
      </c>
      <c r="AX110" s="45">
        <f t="shared" si="63"/>
        <v>8478.0420841430114</v>
      </c>
      <c r="AY110" s="45">
        <f t="shared" si="63"/>
        <v>9421.4929880606069</v>
      </c>
      <c r="AZ110" s="45">
        <f t="shared" si="63"/>
        <v>10364.943891978202</v>
      </c>
      <c r="BA110" s="45">
        <f t="shared" si="63"/>
        <v>11308.394795895798</v>
      </c>
      <c r="BB110" s="45">
        <f t="shared" si="64"/>
        <v>12251.845699813393</v>
      </c>
      <c r="BC110" s="45">
        <f t="shared" si="64"/>
        <v>13195.296603730989</v>
      </c>
      <c r="BD110" s="45">
        <f t="shared" si="64"/>
        <v>14138.747507648583</v>
      </c>
      <c r="BE110" s="45">
        <f t="shared" si="64"/>
        <v>15082.198411566178</v>
      </c>
      <c r="BF110" s="45">
        <f t="shared" si="64"/>
        <v>16025.649315483774</v>
      </c>
      <c r="BG110" s="45">
        <f t="shared" si="64"/>
        <v>16969.100219401367</v>
      </c>
      <c r="BH110" s="45">
        <f t="shared" si="64"/>
        <v>17912.551123318965</v>
      </c>
      <c r="BI110" s="45">
        <f t="shared" si="64"/>
        <v>18856.002027236558</v>
      </c>
      <c r="BJ110" s="45">
        <f t="shared" si="64"/>
        <v>19799.452931154156</v>
      </c>
      <c r="BK110" s="45">
        <f t="shared" si="64"/>
        <v>20742.903835071749</v>
      </c>
      <c r="BL110" s="45">
        <f t="shared" si="65"/>
        <v>21686.354738989347</v>
      </c>
      <c r="BM110" s="45">
        <f t="shared" si="65"/>
        <v>22629.80564290694</v>
      </c>
      <c r="BN110" s="45">
        <f t="shared" si="65"/>
        <v>23573.256546824538</v>
      </c>
      <c r="BO110" s="45">
        <f t="shared" si="65"/>
        <v>24516.707450742131</v>
      </c>
      <c r="BP110" s="45">
        <f t="shared" si="65"/>
        <v>25460.158354659725</v>
      </c>
      <c r="BQ110" s="45">
        <f t="shared" si="65"/>
        <v>26403.609258577322</v>
      </c>
      <c r="BR110" s="45">
        <f t="shared" si="65"/>
        <v>27347.060162494916</v>
      </c>
      <c r="BS110" s="45">
        <f t="shared" si="65"/>
        <v>28290.511066412513</v>
      </c>
      <c r="BT110" s="45">
        <f t="shared" si="65"/>
        <v>29233.961970330107</v>
      </c>
      <c r="BU110" s="45">
        <f t="shared" si="65"/>
        <v>30177.412874247704</v>
      </c>
      <c r="BV110" s="45">
        <f t="shared" si="66"/>
        <v>31120.863778165298</v>
      </c>
      <c r="BW110" s="45">
        <f t="shared" si="66"/>
        <v>32064.314682082895</v>
      </c>
      <c r="BX110" s="45">
        <f t="shared" si="66"/>
        <v>33007.765586000489</v>
      </c>
      <c r="BY110" s="45">
        <f t="shared" si="66"/>
        <v>33951.216489918079</v>
      </c>
      <c r="BZ110" s="45">
        <f t="shared" si="66"/>
        <v>34894.667393835676</v>
      </c>
      <c r="CA110" s="45">
        <f t="shared" si="66"/>
        <v>35838.118297753274</v>
      </c>
      <c r="CB110" s="45">
        <f t="shared" si="66"/>
        <v>36781.569201670871</v>
      </c>
      <c r="CC110" s="45">
        <f t="shared" si="66"/>
        <v>37725.020105588468</v>
      </c>
      <c r="CD110" s="45">
        <f t="shared" si="66"/>
        <v>38668.471009506058</v>
      </c>
      <c r="CE110" s="45">
        <f t="shared" si="66"/>
        <v>39611.921913423655</v>
      </c>
      <c r="CF110" s="45">
        <f t="shared" si="66"/>
        <v>40555.372817341253</v>
      </c>
      <c r="CG110" s="45">
        <f t="shared" si="66"/>
        <v>-11583.645167245875</v>
      </c>
      <c r="CH110" s="45">
        <f t="shared" si="66"/>
        <v>-9062.0480991194836</v>
      </c>
    </row>
    <row r="111" spans="1:86">
      <c r="A111" s="58">
        <f>'Q5-Q7 VaR'!G85</f>
        <v>45679</v>
      </c>
      <c r="B111" s="45">
        <f>'Q5-Q7 VaR'!L85</f>
        <v>-7040.3958710154748</v>
      </c>
      <c r="C111" s="45">
        <f>1000000*'Q5-Q7 VaR'!K85/100</f>
        <v>-2579.4689622467604</v>
      </c>
      <c r="D111" s="45">
        <f t="shared" ref="D111:M120" si="67">$B111+D$26*$C111</f>
        <v>18754.293751452125</v>
      </c>
      <c r="E111" s="45">
        <f t="shared" si="67"/>
        <v>18109.426510890436</v>
      </c>
      <c r="F111" s="45">
        <f t="shared" si="67"/>
        <v>17464.559270328748</v>
      </c>
      <c r="G111" s="45">
        <f t="shared" si="67"/>
        <v>16819.692029767059</v>
      </c>
      <c r="H111" s="45">
        <f t="shared" si="67"/>
        <v>16174.824789205368</v>
      </c>
      <c r="I111" s="45">
        <f t="shared" si="67"/>
        <v>15529.957548643679</v>
      </c>
      <c r="J111" s="45">
        <f t="shared" si="67"/>
        <v>14885.09030808199</v>
      </c>
      <c r="K111" s="45">
        <f t="shared" si="67"/>
        <v>14240.223067520297</v>
      </c>
      <c r="L111" s="45">
        <f t="shared" si="67"/>
        <v>13595.355826958608</v>
      </c>
      <c r="M111" s="45">
        <f t="shared" si="67"/>
        <v>12950.488586396919</v>
      </c>
      <c r="N111" s="45">
        <f t="shared" ref="N111:W120" si="68">$B111+N$26*$C111</f>
        <v>12305.621345835227</v>
      </c>
      <c r="O111" s="45">
        <f t="shared" si="68"/>
        <v>11660.754105273538</v>
      </c>
      <c r="P111" s="45">
        <f t="shared" si="68"/>
        <v>11015.886864711849</v>
      </c>
      <c r="Q111" s="45">
        <f t="shared" si="68"/>
        <v>10371.019624150156</v>
      </c>
      <c r="R111" s="45">
        <f t="shared" si="68"/>
        <v>9726.1523835884673</v>
      </c>
      <c r="S111" s="45">
        <f t="shared" si="68"/>
        <v>9081.2851430267783</v>
      </c>
      <c r="T111" s="45">
        <f t="shared" si="68"/>
        <v>8436.4179024650875</v>
      </c>
      <c r="U111" s="45">
        <f t="shared" si="68"/>
        <v>7791.5506619033968</v>
      </c>
      <c r="V111" s="45">
        <f t="shared" si="68"/>
        <v>7146.6834213417078</v>
      </c>
      <c r="W111" s="45">
        <f t="shared" si="68"/>
        <v>6501.816180780017</v>
      </c>
      <c r="X111" s="45">
        <f t="shared" ref="X111:AG120" si="69">$B111+X$26*$C111</f>
        <v>5856.9489402183262</v>
      </c>
      <c r="Y111" s="45">
        <f t="shared" si="69"/>
        <v>5212.0816996566373</v>
      </c>
      <c r="Z111" s="45">
        <f t="shared" si="69"/>
        <v>4567.2144590949465</v>
      </c>
      <c r="AA111" s="45">
        <f t="shared" si="69"/>
        <v>3922.3472185332575</v>
      </c>
      <c r="AB111" s="45">
        <f t="shared" si="69"/>
        <v>3277.4799779715668</v>
      </c>
      <c r="AC111" s="45">
        <f t="shared" si="69"/>
        <v>2632.612737409876</v>
      </c>
      <c r="AD111" s="45">
        <f t="shared" si="69"/>
        <v>1987.745496848187</v>
      </c>
      <c r="AE111" s="45">
        <f t="shared" si="69"/>
        <v>1342.8782562864963</v>
      </c>
      <c r="AF111" s="45">
        <f t="shared" si="69"/>
        <v>698.01101572480638</v>
      </c>
      <c r="AG111" s="45">
        <f t="shared" si="69"/>
        <v>53.143775163116516</v>
      </c>
      <c r="AH111" s="45">
        <f t="shared" ref="AH111:AQ120" si="70">$B111+AH$26*$C111</f>
        <v>-591.72346539857426</v>
      </c>
      <c r="AI111" s="45">
        <f t="shared" si="70"/>
        <v>-1236.5907059602641</v>
      </c>
      <c r="AJ111" s="45">
        <f t="shared" si="70"/>
        <v>-1881.457946521954</v>
      </c>
      <c r="AK111" s="45">
        <f t="shared" si="70"/>
        <v>-2526.3251870836439</v>
      </c>
      <c r="AL111" s="45">
        <f t="shared" si="70"/>
        <v>-3171.1924276453342</v>
      </c>
      <c r="AM111" s="45">
        <f t="shared" si="70"/>
        <v>-3816.0596682070245</v>
      </c>
      <c r="AN111" s="45">
        <f t="shared" si="70"/>
        <v>-4460.9269087687144</v>
      </c>
      <c r="AO111" s="45">
        <f t="shared" si="70"/>
        <v>-5105.7941493304043</v>
      </c>
      <c r="AP111" s="45">
        <f t="shared" si="70"/>
        <v>-5750.661389892095</v>
      </c>
      <c r="AQ111" s="45">
        <f t="shared" si="70"/>
        <v>-6395.5286304537849</v>
      </c>
      <c r="AR111" s="45">
        <f t="shared" ref="AR111:BA120" si="71">$B111+AR$26*$C111</f>
        <v>-7040.3958710154748</v>
      </c>
      <c r="AS111" s="45">
        <f t="shared" si="71"/>
        <v>-7685.2631115771646</v>
      </c>
      <c r="AT111" s="45">
        <f t="shared" si="71"/>
        <v>-8330.1303521388545</v>
      </c>
      <c r="AU111" s="45">
        <f t="shared" si="71"/>
        <v>-8974.9975927005453</v>
      </c>
      <c r="AV111" s="45">
        <f t="shared" si="71"/>
        <v>-9619.8648332622361</v>
      </c>
      <c r="AW111" s="45">
        <f t="shared" si="71"/>
        <v>-10264.732073823925</v>
      </c>
      <c r="AX111" s="45">
        <f t="shared" si="71"/>
        <v>-10909.599314385616</v>
      </c>
      <c r="AY111" s="45">
        <f t="shared" si="71"/>
        <v>-11554.466554947307</v>
      </c>
      <c r="AZ111" s="45">
        <f t="shared" si="71"/>
        <v>-12199.333795508996</v>
      </c>
      <c r="BA111" s="45">
        <f t="shared" si="71"/>
        <v>-12844.201036070684</v>
      </c>
      <c r="BB111" s="45">
        <f t="shared" ref="BB111:BK120" si="72">$B111+BB$26*$C111</f>
        <v>-13489.068276632375</v>
      </c>
      <c r="BC111" s="45">
        <f t="shared" si="72"/>
        <v>-14133.935517194066</v>
      </c>
      <c r="BD111" s="45">
        <f t="shared" si="72"/>
        <v>-14778.802757755755</v>
      </c>
      <c r="BE111" s="45">
        <f t="shared" si="72"/>
        <v>-15423.669998317446</v>
      </c>
      <c r="BF111" s="45">
        <f t="shared" si="72"/>
        <v>-16068.537238879137</v>
      </c>
      <c r="BG111" s="45">
        <f t="shared" si="72"/>
        <v>-16713.404479440826</v>
      </c>
      <c r="BH111" s="45">
        <f t="shared" si="72"/>
        <v>-17358.271720002514</v>
      </c>
      <c r="BI111" s="45">
        <f t="shared" si="72"/>
        <v>-18003.138960564207</v>
      </c>
      <c r="BJ111" s="45">
        <f t="shared" si="72"/>
        <v>-18648.006201125896</v>
      </c>
      <c r="BK111" s="45">
        <f t="shared" si="72"/>
        <v>-19292.873441687589</v>
      </c>
      <c r="BL111" s="45">
        <f t="shared" ref="BL111:BU120" si="73">$B111+BL$26*$C111</f>
        <v>-19937.740682249278</v>
      </c>
      <c r="BM111" s="45">
        <f t="shared" si="73"/>
        <v>-20582.607922810967</v>
      </c>
      <c r="BN111" s="45">
        <f t="shared" si="73"/>
        <v>-21227.475163372656</v>
      </c>
      <c r="BO111" s="45">
        <f t="shared" si="73"/>
        <v>-21872.342403934344</v>
      </c>
      <c r="BP111" s="45">
        <f t="shared" si="73"/>
        <v>-22517.209644496037</v>
      </c>
      <c r="BQ111" s="45">
        <f t="shared" si="73"/>
        <v>-23162.07688505773</v>
      </c>
      <c r="BR111" s="45">
        <f t="shared" si="73"/>
        <v>-23806.944125619419</v>
      </c>
      <c r="BS111" s="45">
        <f t="shared" si="73"/>
        <v>-24451.811366181108</v>
      </c>
      <c r="BT111" s="45">
        <f t="shared" si="73"/>
        <v>-25096.678606742797</v>
      </c>
      <c r="BU111" s="45">
        <f t="shared" si="73"/>
        <v>-25741.545847304486</v>
      </c>
      <c r="BV111" s="45">
        <f t="shared" ref="BV111:CH120" si="74">$B111+BV$26*$C111</f>
        <v>-26386.413087866174</v>
      </c>
      <c r="BW111" s="45">
        <f t="shared" si="74"/>
        <v>-27031.280328427871</v>
      </c>
      <c r="BX111" s="45">
        <f t="shared" si="74"/>
        <v>-27676.14756898956</v>
      </c>
      <c r="BY111" s="45">
        <f t="shared" si="74"/>
        <v>-28321.014809551249</v>
      </c>
      <c r="BZ111" s="45">
        <f t="shared" si="74"/>
        <v>-28965.882050112938</v>
      </c>
      <c r="CA111" s="45">
        <f t="shared" si="74"/>
        <v>-29610.749290674627</v>
      </c>
      <c r="CB111" s="45">
        <f t="shared" si="74"/>
        <v>-30255.616531236315</v>
      </c>
      <c r="CC111" s="45">
        <f t="shared" si="74"/>
        <v>-30900.483771798012</v>
      </c>
      <c r="CD111" s="45">
        <f t="shared" si="74"/>
        <v>-31545.351012359701</v>
      </c>
      <c r="CE111" s="45">
        <f t="shared" si="74"/>
        <v>-32190.21825292139</v>
      </c>
      <c r="CF111" s="45">
        <f t="shared" si="74"/>
        <v>-32835.085493483079</v>
      </c>
      <c r="CG111" s="45">
        <f t="shared" si="74"/>
        <v>2802.9583238492287</v>
      </c>
      <c r="CH111" s="45">
        <f t="shared" si="74"/>
        <v>1079.3971545516006</v>
      </c>
    </row>
    <row r="112" spans="1:86">
      <c r="A112" s="58">
        <f>'Q5-Q7 VaR'!G86</f>
        <v>45680</v>
      </c>
      <c r="B112" s="45">
        <f>'Q5-Q7 VaR'!L86</f>
        <v>2535.5726951162201</v>
      </c>
      <c r="C112" s="45">
        <f>1000000*'Q5-Q7 VaR'!K86/100</f>
        <v>-2432.298693785031</v>
      </c>
      <c r="D112" s="45">
        <f t="shared" si="67"/>
        <v>26858.559632966531</v>
      </c>
      <c r="E112" s="45">
        <f t="shared" si="67"/>
        <v>26250.484959520272</v>
      </c>
      <c r="F112" s="45">
        <f t="shared" si="67"/>
        <v>25642.410286074017</v>
      </c>
      <c r="G112" s="45">
        <f t="shared" si="67"/>
        <v>25034.335612627758</v>
      </c>
      <c r="H112" s="45">
        <f t="shared" si="67"/>
        <v>24426.260939181499</v>
      </c>
      <c r="I112" s="45">
        <f t="shared" si="67"/>
        <v>23818.186265735243</v>
      </c>
      <c r="J112" s="45">
        <f t="shared" si="67"/>
        <v>23210.111592288984</v>
      </c>
      <c r="K112" s="45">
        <f t="shared" si="67"/>
        <v>22602.036918842728</v>
      </c>
      <c r="L112" s="45">
        <f t="shared" si="67"/>
        <v>21993.962245396469</v>
      </c>
      <c r="M112" s="45">
        <f t="shared" si="67"/>
        <v>21385.88757195021</v>
      </c>
      <c r="N112" s="45">
        <f t="shared" si="68"/>
        <v>20777.812898503955</v>
      </c>
      <c r="O112" s="45">
        <f t="shared" si="68"/>
        <v>20169.738225057696</v>
      </c>
      <c r="P112" s="45">
        <f t="shared" si="68"/>
        <v>19561.66355161144</v>
      </c>
      <c r="Q112" s="45">
        <f t="shared" si="68"/>
        <v>18953.588878165181</v>
      </c>
      <c r="R112" s="45">
        <f t="shared" si="68"/>
        <v>18345.514204718922</v>
      </c>
      <c r="S112" s="45">
        <f t="shared" si="68"/>
        <v>17737.439531272663</v>
      </c>
      <c r="T112" s="45">
        <f t="shared" si="68"/>
        <v>17129.364857826407</v>
      </c>
      <c r="U112" s="45">
        <f t="shared" si="68"/>
        <v>16521.290184380148</v>
      </c>
      <c r="V112" s="45">
        <f t="shared" si="68"/>
        <v>15913.215510933891</v>
      </c>
      <c r="W112" s="45">
        <f t="shared" si="68"/>
        <v>15305.140837487632</v>
      </c>
      <c r="X112" s="45">
        <f t="shared" si="69"/>
        <v>14697.066164041375</v>
      </c>
      <c r="Y112" s="45">
        <f t="shared" si="69"/>
        <v>14088.991490595117</v>
      </c>
      <c r="Z112" s="45">
        <f t="shared" si="69"/>
        <v>13480.916817148858</v>
      </c>
      <c r="AA112" s="45">
        <f t="shared" si="69"/>
        <v>12872.842143702601</v>
      </c>
      <c r="AB112" s="45">
        <f t="shared" si="69"/>
        <v>12264.767470256344</v>
      </c>
      <c r="AC112" s="45">
        <f t="shared" si="69"/>
        <v>11656.692796810086</v>
      </c>
      <c r="AD112" s="45">
        <f t="shared" si="69"/>
        <v>11048.618123363829</v>
      </c>
      <c r="AE112" s="45">
        <f t="shared" si="69"/>
        <v>10440.54344991757</v>
      </c>
      <c r="AF112" s="45">
        <f t="shared" si="69"/>
        <v>9832.4687764713126</v>
      </c>
      <c r="AG112" s="45">
        <f t="shared" si="69"/>
        <v>9224.3941030250553</v>
      </c>
      <c r="AH112" s="45">
        <f t="shared" si="70"/>
        <v>8616.319429578798</v>
      </c>
      <c r="AI112" s="45">
        <f t="shared" si="70"/>
        <v>8008.2447561325389</v>
      </c>
      <c r="AJ112" s="45">
        <f t="shared" si="70"/>
        <v>7400.1700826862816</v>
      </c>
      <c r="AK112" s="45">
        <f t="shared" si="70"/>
        <v>6792.0954092400243</v>
      </c>
      <c r="AL112" s="45">
        <f t="shared" si="70"/>
        <v>6184.020735793767</v>
      </c>
      <c r="AM112" s="45">
        <f t="shared" si="70"/>
        <v>5575.9460623475088</v>
      </c>
      <c r="AN112" s="45">
        <f t="shared" si="70"/>
        <v>4967.8713889012506</v>
      </c>
      <c r="AO112" s="45">
        <f t="shared" si="70"/>
        <v>4359.7967154549933</v>
      </c>
      <c r="AP112" s="45">
        <f t="shared" si="70"/>
        <v>3751.7220420087356</v>
      </c>
      <c r="AQ112" s="45">
        <f t="shared" si="70"/>
        <v>3143.6473685624778</v>
      </c>
      <c r="AR112" s="45">
        <f t="shared" si="71"/>
        <v>2535.5726951162201</v>
      </c>
      <c r="AS112" s="45">
        <f t="shared" si="71"/>
        <v>1927.4980216699623</v>
      </c>
      <c r="AT112" s="45">
        <f t="shared" si="71"/>
        <v>1319.4233482237046</v>
      </c>
      <c r="AU112" s="45">
        <f t="shared" si="71"/>
        <v>711.34867477744683</v>
      </c>
      <c r="AV112" s="45">
        <f t="shared" si="71"/>
        <v>103.27400133118908</v>
      </c>
      <c r="AW112" s="45">
        <f t="shared" si="71"/>
        <v>-504.80067211506866</v>
      </c>
      <c r="AX112" s="45">
        <f t="shared" si="71"/>
        <v>-1112.8753455613264</v>
      </c>
      <c r="AY112" s="45">
        <f t="shared" si="71"/>
        <v>-1720.9500190075846</v>
      </c>
      <c r="AZ112" s="45">
        <f t="shared" si="71"/>
        <v>-2329.0246924538419</v>
      </c>
      <c r="BA112" s="45">
        <f t="shared" si="71"/>
        <v>-2937.0993659000992</v>
      </c>
      <c r="BB112" s="45">
        <f t="shared" si="72"/>
        <v>-3545.1740393463574</v>
      </c>
      <c r="BC112" s="45">
        <f t="shared" si="72"/>
        <v>-4153.2487127926161</v>
      </c>
      <c r="BD112" s="45">
        <f t="shared" si="72"/>
        <v>-4761.3233862388734</v>
      </c>
      <c r="BE112" s="45">
        <f t="shared" si="72"/>
        <v>-5369.3980596851306</v>
      </c>
      <c r="BF112" s="45">
        <f t="shared" si="72"/>
        <v>-5977.4727331313898</v>
      </c>
      <c r="BG112" s="45">
        <f t="shared" si="72"/>
        <v>-6585.5474065776471</v>
      </c>
      <c r="BH112" s="45">
        <f t="shared" si="72"/>
        <v>-7193.6220800239043</v>
      </c>
      <c r="BI112" s="45">
        <f t="shared" si="72"/>
        <v>-7801.6967534701616</v>
      </c>
      <c r="BJ112" s="45">
        <f t="shared" si="72"/>
        <v>-8409.7714269164189</v>
      </c>
      <c r="BK112" s="45">
        <f t="shared" si="72"/>
        <v>-9017.846100362678</v>
      </c>
      <c r="BL112" s="45">
        <f t="shared" si="73"/>
        <v>-9625.9207738089353</v>
      </c>
      <c r="BM112" s="45">
        <f t="shared" si="73"/>
        <v>-10233.995447255193</v>
      </c>
      <c r="BN112" s="45">
        <f t="shared" si="73"/>
        <v>-10842.070120701452</v>
      </c>
      <c r="BO112" s="45">
        <f t="shared" si="73"/>
        <v>-11450.144794147709</v>
      </c>
      <c r="BP112" s="45">
        <f t="shared" si="73"/>
        <v>-12058.219467593966</v>
      </c>
      <c r="BQ112" s="45">
        <f t="shared" si="73"/>
        <v>-12666.294141040224</v>
      </c>
      <c r="BR112" s="45">
        <f t="shared" si="73"/>
        <v>-13274.368814486481</v>
      </c>
      <c r="BS112" s="45">
        <f t="shared" si="73"/>
        <v>-13882.44348793274</v>
      </c>
      <c r="BT112" s="45">
        <f t="shared" si="73"/>
        <v>-14490.518161378999</v>
      </c>
      <c r="BU112" s="45">
        <f t="shared" si="73"/>
        <v>-15098.592834825255</v>
      </c>
      <c r="BV112" s="45">
        <f t="shared" si="74"/>
        <v>-15706.667508271514</v>
      </c>
      <c r="BW112" s="45">
        <f t="shared" si="74"/>
        <v>-16314.742181717769</v>
      </c>
      <c r="BX112" s="45">
        <f t="shared" si="74"/>
        <v>-16922.816855164026</v>
      </c>
      <c r="BY112" s="45">
        <f t="shared" si="74"/>
        <v>-17530.891528610286</v>
      </c>
      <c r="BZ112" s="45">
        <f t="shared" si="74"/>
        <v>-18138.966202056541</v>
      </c>
      <c r="CA112" s="45">
        <f t="shared" si="74"/>
        <v>-18747.0408755028</v>
      </c>
      <c r="CB112" s="45">
        <f t="shared" si="74"/>
        <v>-19355.115548949056</v>
      </c>
      <c r="CC112" s="45">
        <f t="shared" si="74"/>
        <v>-19963.190222395315</v>
      </c>
      <c r="CD112" s="45">
        <f t="shared" si="74"/>
        <v>-20571.264895841574</v>
      </c>
      <c r="CE112" s="45">
        <f t="shared" si="74"/>
        <v>-21179.339569287829</v>
      </c>
      <c r="CF112" s="45">
        <f t="shared" si="74"/>
        <v>-21787.414242734088</v>
      </c>
      <c r="CG112" s="45">
        <f t="shared" si="74"/>
        <v>11817.319403856984</v>
      </c>
      <c r="CH112" s="45">
        <f t="shared" si="74"/>
        <v>10192.095126263921</v>
      </c>
    </row>
    <row r="113" spans="1:86">
      <c r="A113" s="58">
        <f>'Q5-Q7 VaR'!G87</f>
        <v>45681</v>
      </c>
      <c r="B113" s="45">
        <f>'Q5-Q7 VaR'!L87</f>
        <v>6480.8809347725382</v>
      </c>
      <c r="C113" s="45">
        <f>1000000*'Q5-Q7 VaR'!K87/100</f>
        <v>1699.6871175277067</v>
      </c>
      <c r="D113" s="45">
        <f t="shared" si="67"/>
        <v>-10515.99024050453</v>
      </c>
      <c r="E113" s="45">
        <f t="shared" si="67"/>
        <v>-10091.068461122601</v>
      </c>
      <c r="F113" s="45">
        <f t="shared" si="67"/>
        <v>-9666.1466817406763</v>
      </c>
      <c r="G113" s="45">
        <f t="shared" si="67"/>
        <v>-9241.2249023587483</v>
      </c>
      <c r="H113" s="45">
        <f t="shared" si="67"/>
        <v>-8816.3031229768221</v>
      </c>
      <c r="I113" s="45">
        <f t="shared" si="67"/>
        <v>-8391.381343594896</v>
      </c>
      <c r="J113" s="45">
        <f t="shared" si="67"/>
        <v>-7966.4595642129698</v>
      </c>
      <c r="K113" s="45">
        <f t="shared" si="67"/>
        <v>-7541.5377848310418</v>
      </c>
      <c r="L113" s="45">
        <f t="shared" si="67"/>
        <v>-7116.6160054491156</v>
      </c>
      <c r="M113" s="45">
        <f t="shared" si="67"/>
        <v>-6691.6942260671894</v>
      </c>
      <c r="N113" s="45">
        <f t="shared" si="68"/>
        <v>-6266.7724466852615</v>
      </c>
      <c r="O113" s="45">
        <f t="shared" si="68"/>
        <v>-5841.8506673033353</v>
      </c>
      <c r="P113" s="45">
        <f t="shared" si="68"/>
        <v>-5416.9288879214091</v>
      </c>
      <c r="Q113" s="45">
        <f t="shared" si="68"/>
        <v>-4992.0071085394829</v>
      </c>
      <c r="R113" s="45">
        <f t="shared" si="68"/>
        <v>-4567.085329157555</v>
      </c>
      <c r="S113" s="45">
        <f t="shared" si="68"/>
        <v>-4142.1635497756288</v>
      </c>
      <c r="T113" s="45">
        <f t="shared" si="68"/>
        <v>-3717.2417703937026</v>
      </c>
      <c r="U113" s="45">
        <f t="shared" si="68"/>
        <v>-3292.3199910117746</v>
      </c>
      <c r="V113" s="45">
        <f t="shared" si="68"/>
        <v>-2867.3982116298484</v>
      </c>
      <c r="W113" s="45">
        <f t="shared" si="68"/>
        <v>-2442.4764322479223</v>
      </c>
      <c r="X113" s="45">
        <f t="shared" si="69"/>
        <v>-2017.5546528659961</v>
      </c>
      <c r="Y113" s="45">
        <f t="shared" si="69"/>
        <v>-1592.632873484069</v>
      </c>
      <c r="Z113" s="45">
        <f t="shared" si="69"/>
        <v>-1167.7110941021419</v>
      </c>
      <c r="AA113" s="45">
        <f t="shared" si="69"/>
        <v>-742.78931472021577</v>
      </c>
      <c r="AB113" s="45">
        <f t="shared" si="69"/>
        <v>-317.86753533828869</v>
      </c>
      <c r="AC113" s="45">
        <f t="shared" si="69"/>
        <v>107.05424404363839</v>
      </c>
      <c r="AD113" s="45">
        <f t="shared" si="69"/>
        <v>531.97602342556456</v>
      </c>
      <c r="AE113" s="45">
        <f t="shared" si="69"/>
        <v>956.89780280749164</v>
      </c>
      <c r="AF113" s="45">
        <f t="shared" si="69"/>
        <v>1381.8195821894178</v>
      </c>
      <c r="AG113" s="45">
        <f t="shared" si="69"/>
        <v>1806.7413615713449</v>
      </c>
      <c r="AH113" s="45">
        <f t="shared" si="70"/>
        <v>2231.6631409532711</v>
      </c>
      <c r="AI113" s="45">
        <f t="shared" si="70"/>
        <v>2656.5849203351981</v>
      </c>
      <c r="AJ113" s="45">
        <f t="shared" si="70"/>
        <v>3081.5066997171248</v>
      </c>
      <c r="AK113" s="45">
        <f t="shared" si="70"/>
        <v>3506.4284790990514</v>
      </c>
      <c r="AL113" s="45">
        <f t="shared" si="70"/>
        <v>3931.350258480978</v>
      </c>
      <c r="AM113" s="45">
        <f t="shared" si="70"/>
        <v>4356.2720378629047</v>
      </c>
      <c r="AN113" s="45">
        <f t="shared" si="70"/>
        <v>4781.1938172448317</v>
      </c>
      <c r="AO113" s="45">
        <f t="shared" si="70"/>
        <v>5206.1155966267579</v>
      </c>
      <c r="AP113" s="45">
        <f t="shared" si="70"/>
        <v>5631.037376008685</v>
      </c>
      <c r="AQ113" s="45">
        <f t="shared" si="70"/>
        <v>6055.9591553906112</v>
      </c>
      <c r="AR113" s="45">
        <f t="shared" si="71"/>
        <v>6480.8809347725382</v>
      </c>
      <c r="AS113" s="45">
        <f t="shared" si="71"/>
        <v>6905.8027141544653</v>
      </c>
      <c r="AT113" s="45">
        <f t="shared" si="71"/>
        <v>7330.7244935363915</v>
      </c>
      <c r="AU113" s="45">
        <f t="shared" si="71"/>
        <v>7755.6462729183186</v>
      </c>
      <c r="AV113" s="45">
        <f t="shared" si="71"/>
        <v>8180.5680523002447</v>
      </c>
      <c r="AW113" s="45">
        <f t="shared" si="71"/>
        <v>8605.4898316821709</v>
      </c>
      <c r="AX113" s="45">
        <f t="shared" si="71"/>
        <v>9030.4116110640989</v>
      </c>
      <c r="AY113" s="45">
        <f t="shared" si="71"/>
        <v>9455.3333904460251</v>
      </c>
      <c r="AZ113" s="45">
        <f t="shared" si="71"/>
        <v>9880.2551698279512</v>
      </c>
      <c r="BA113" s="45">
        <f t="shared" si="71"/>
        <v>10305.176949209879</v>
      </c>
      <c r="BB113" s="45">
        <f t="shared" si="72"/>
        <v>10730.098728591805</v>
      </c>
      <c r="BC113" s="45">
        <f t="shared" si="72"/>
        <v>11155.020507973732</v>
      </c>
      <c r="BD113" s="45">
        <f t="shared" si="72"/>
        <v>11579.942287355658</v>
      </c>
      <c r="BE113" s="45">
        <f t="shared" si="72"/>
        <v>12004.864066737584</v>
      </c>
      <c r="BF113" s="45">
        <f t="shared" si="72"/>
        <v>12429.785846119512</v>
      </c>
      <c r="BG113" s="45">
        <f t="shared" si="72"/>
        <v>12854.707625501438</v>
      </c>
      <c r="BH113" s="45">
        <f t="shared" si="72"/>
        <v>13279.629404883366</v>
      </c>
      <c r="BI113" s="45">
        <f t="shared" si="72"/>
        <v>13704.551184265292</v>
      </c>
      <c r="BJ113" s="45">
        <f t="shared" si="72"/>
        <v>14129.472963647218</v>
      </c>
      <c r="BK113" s="45">
        <f t="shared" si="72"/>
        <v>14554.394743029145</v>
      </c>
      <c r="BL113" s="45">
        <f t="shared" si="73"/>
        <v>14979.316522411073</v>
      </c>
      <c r="BM113" s="45">
        <f t="shared" si="73"/>
        <v>15404.238301792999</v>
      </c>
      <c r="BN113" s="45">
        <f t="shared" si="73"/>
        <v>15829.160081174925</v>
      </c>
      <c r="BO113" s="45">
        <f t="shared" si="73"/>
        <v>16254.081860556851</v>
      </c>
      <c r="BP113" s="45">
        <f t="shared" si="73"/>
        <v>16679.003639938779</v>
      </c>
      <c r="BQ113" s="45">
        <f t="shared" si="73"/>
        <v>17103.925419320705</v>
      </c>
      <c r="BR113" s="45">
        <f t="shared" si="73"/>
        <v>17528.847198702631</v>
      </c>
      <c r="BS113" s="45">
        <f t="shared" si="73"/>
        <v>17953.768978084561</v>
      </c>
      <c r="BT113" s="45">
        <f t="shared" si="73"/>
        <v>18378.690757466487</v>
      </c>
      <c r="BU113" s="45">
        <f t="shared" si="73"/>
        <v>18803.612536848414</v>
      </c>
      <c r="BV113" s="45">
        <f t="shared" si="74"/>
        <v>19228.53431623034</v>
      </c>
      <c r="BW113" s="45">
        <f t="shared" si="74"/>
        <v>19653.456095612266</v>
      </c>
      <c r="BX113" s="45">
        <f t="shared" si="74"/>
        <v>20078.377874994192</v>
      </c>
      <c r="BY113" s="45">
        <f t="shared" si="74"/>
        <v>20503.299654376118</v>
      </c>
      <c r="BZ113" s="45">
        <f t="shared" si="74"/>
        <v>20928.221433758044</v>
      </c>
      <c r="CA113" s="45">
        <f t="shared" si="74"/>
        <v>21353.143213139971</v>
      </c>
      <c r="CB113" s="45">
        <f t="shared" si="74"/>
        <v>21778.064992521897</v>
      </c>
      <c r="CC113" s="45">
        <f t="shared" si="74"/>
        <v>22202.986771903823</v>
      </c>
      <c r="CD113" s="45">
        <f t="shared" si="74"/>
        <v>22627.908551285753</v>
      </c>
      <c r="CE113" s="45">
        <f t="shared" si="74"/>
        <v>23052.830330667675</v>
      </c>
      <c r="CF113" s="45">
        <f t="shared" si="74"/>
        <v>23477.752110049609</v>
      </c>
      <c r="CG113" s="45">
        <f t="shared" si="74"/>
        <v>-5.1914169960200525</v>
      </c>
      <c r="CH113" s="45">
        <f t="shared" si="74"/>
        <v>1130.5131635214029</v>
      </c>
    </row>
    <row r="114" spans="1:86">
      <c r="A114" s="58">
        <f>'Q5-Q7 VaR'!G88</f>
        <v>45684</v>
      </c>
      <c r="B114" s="45">
        <f>'Q5-Q7 VaR'!L88</f>
        <v>19453.328412951359</v>
      </c>
      <c r="C114" s="45">
        <f>1000000*'Q5-Q7 VaR'!K88/100</f>
        <v>6448.4826324525102</v>
      </c>
      <c r="D114" s="45">
        <f t="shared" si="67"/>
        <v>-45031.497911573737</v>
      </c>
      <c r="E114" s="45">
        <f t="shared" si="67"/>
        <v>-43419.377253460611</v>
      </c>
      <c r="F114" s="45">
        <f t="shared" si="67"/>
        <v>-41807.256595347484</v>
      </c>
      <c r="G114" s="45">
        <f t="shared" si="67"/>
        <v>-40195.135937234358</v>
      </c>
      <c r="H114" s="45">
        <f t="shared" si="67"/>
        <v>-38583.015279121231</v>
      </c>
      <c r="I114" s="45">
        <f t="shared" si="67"/>
        <v>-36970.894621008105</v>
      </c>
      <c r="J114" s="45">
        <f t="shared" si="67"/>
        <v>-35358.773962894978</v>
      </c>
      <c r="K114" s="45">
        <f t="shared" si="67"/>
        <v>-33746.653304781852</v>
      </c>
      <c r="L114" s="45">
        <f t="shared" si="67"/>
        <v>-32134.532646668722</v>
      </c>
      <c r="M114" s="45">
        <f t="shared" si="67"/>
        <v>-30522.411988555596</v>
      </c>
      <c r="N114" s="45">
        <f t="shared" si="68"/>
        <v>-28910.291330442469</v>
      </c>
      <c r="O114" s="45">
        <f t="shared" si="68"/>
        <v>-27298.170672329343</v>
      </c>
      <c r="P114" s="45">
        <f t="shared" si="68"/>
        <v>-25686.050014216209</v>
      </c>
      <c r="Q114" s="45">
        <f t="shared" si="68"/>
        <v>-24073.929356103083</v>
      </c>
      <c r="R114" s="45">
        <f t="shared" si="68"/>
        <v>-22461.808697989956</v>
      </c>
      <c r="S114" s="45">
        <f t="shared" si="68"/>
        <v>-20849.68803987683</v>
      </c>
      <c r="T114" s="45">
        <f t="shared" si="68"/>
        <v>-19237.567381763703</v>
      </c>
      <c r="U114" s="45">
        <f t="shared" si="68"/>
        <v>-17625.446723650577</v>
      </c>
      <c r="V114" s="45">
        <f t="shared" si="68"/>
        <v>-16013.326065537443</v>
      </c>
      <c r="W114" s="45">
        <f t="shared" si="68"/>
        <v>-14401.205407424317</v>
      </c>
      <c r="X114" s="45">
        <f t="shared" si="69"/>
        <v>-12789.084749311191</v>
      </c>
      <c r="Y114" s="45">
        <f t="shared" si="69"/>
        <v>-11176.964091198064</v>
      </c>
      <c r="Z114" s="45">
        <f t="shared" si="69"/>
        <v>-9564.8434330849377</v>
      </c>
      <c r="AA114" s="45">
        <f t="shared" si="69"/>
        <v>-7952.7227749718077</v>
      </c>
      <c r="AB114" s="45">
        <f t="shared" si="69"/>
        <v>-6340.6021168586813</v>
      </c>
      <c r="AC114" s="45">
        <f t="shared" si="69"/>
        <v>-4728.4814587455548</v>
      </c>
      <c r="AD114" s="45">
        <f t="shared" si="69"/>
        <v>-3116.3608006324248</v>
      </c>
      <c r="AE114" s="45">
        <f t="shared" si="69"/>
        <v>-1504.2401425192984</v>
      </c>
      <c r="AF114" s="45">
        <f t="shared" si="69"/>
        <v>107.88051559382802</v>
      </c>
      <c r="AG114" s="45">
        <f t="shared" si="69"/>
        <v>1720.0011737069581</v>
      </c>
      <c r="AH114" s="45">
        <f t="shared" si="70"/>
        <v>3332.1218318200845</v>
      </c>
      <c r="AI114" s="45">
        <f t="shared" si="70"/>
        <v>4944.2424899332109</v>
      </c>
      <c r="AJ114" s="45">
        <f t="shared" si="70"/>
        <v>6556.3631480463391</v>
      </c>
      <c r="AK114" s="45">
        <f t="shared" si="70"/>
        <v>8168.4838061594673</v>
      </c>
      <c r="AL114" s="45">
        <f t="shared" si="70"/>
        <v>9780.6044642725938</v>
      </c>
      <c r="AM114" s="45">
        <f t="shared" si="70"/>
        <v>11392.725122385722</v>
      </c>
      <c r="AN114" s="45">
        <f t="shared" si="70"/>
        <v>13004.84578049885</v>
      </c>
      <c r="AO114" s="45">
        <f t="shared" si="70"/>
        <v>14616.966438611977</v>
      </c>
      <c r="AP114" s="45">
        <f t="shared" si="70"/>
        <v>16229.087096725105</v>
      </c>
      <c r="AQ114" s="45">
        <f t="shared" si="70"/>
        <v>17841.207754838233</v>
      </c>
      <c r="AR114" s="45">
        <f t="shared" si="71"/>
        <v>19453.328412951359</v>
      </c>
      <c r="AS114" s="45">
        <f t="shared" si="71"/>
        <v>21065.449071064486</v>
      </c>
      <c r="AT114" s="45">
        <f t="shared" si="71"/>
        <v>22677.569729177616</v>
      </c>
      <c r="AU114" s="45">
        <f t="shared" si="71"/>
        <v>24289.690387290742</v>
      </c>
      <c r="AV114" s="45">
        <f t="shared" si="71"/>
        <v>25901.811045403869</v>
      </c>
      <c r="AW114" s="45">
        <f t="shared" si="71"/>
        <v>27513.931703516995</v>
      </c>
      <c r="AX114" s="45">
        <f t="shared" si="71"/>
        <v>29126.052361630125</v>
      </c>
      <c r="AY114" s="45">
        <f t="shared" si="71"/>
        <v>30738.173019743252</v>
      </c>
      <c r="AZ114" s="45">
        <f t="shared" si="71"/>
        <v>32350.293677856382</v>
      </c>
      <c r="BA114" s="45">
        <f t="shared" si="71"/>
        <v>33962.414335969508</v>
      </c>
      <c r="BB114" s="45">
        <f t="shared" si="72"/>
        <v>35574.534994082635</v>
      </c>
      <c r="BC114" s="45">
        <f t="shared" si="72"/>
        <v>37186.655652195761</v>
      </c>
      <c r="BD114" s="45">
        <f t="shared" si="72"/>
        <v>38798.776310308895</v>
      </c>
      <c r="BE114" s="45">
        <f t="shared" si="72"/>
        <v>40410.896968422021</v>
      </c>
      <c r="BF114" s="45">
        <f t="shared" si="72"/>
        <v>42023.017626535147</v>
      </c>
      <c r="BG114" s="45">
        <f t="shared" si="72"/>
        <v>43635.138284648274</v>
      </c>
      <c r="BH114" s="45">
        <f t="shared" si="72"/>
        <v>45247.2589427614</v>
      </c>
      <c r="BI114" s="45">
        <f t="shared" si="72"/>
        <v>46859.379600874527</v>
      </c>
      <c r="BJ114" s="45">
        <f t="shared" si="72"/>
        <v>48471.500258987653</v>
      </c>
      <c r="BK114" s="45">
        <f t="shared" si="72"/>
        <v>50083.620917100779</v>
      </c>
      <c r="BL114" s="45">
        <f t="shared" si="73"/>
        <v>51695.741575213906</v>
      </c>
      <c r="BM114" s="45">
        <f t="shared" si="73"/>
        <v>53307.862233327032</v>
      </c>
      <c r="BN114" s="45">
        <f t="shared" si="73"/>
        <v>54919.982891440159</v>
      </c>
      <c r="BO114" s="45">
        <f t="shared" si="73"/>
        <v>56532.1035495533</v>
      </c>
      <c r="BP114" s="45">
        <f t="shared" si="73"/>
        <v>58144.224207666426</v>
      </c>
      <c r="BQ114" s="45">
        <f t="shared" si="73"/>
        <v>59756.344865779552</v>
      </c>
      <c r="BR114" s="45">
        <f t="shared" si="73"/>
        <v>61368.465523892679</v>
      </c>
      <c r="BS114" s="45">
        <f t="shared" si="73"/>
        <v>62980.586182005805</v>
      </c>
      <c r="BT114" s="45">
        <f t="shared" si="73"/>
        <v>64592.706840118932</v>
      </c>
      <c r="BU114" s="45">
        <f t="shared" si="73"/>
        <v>66204.827498232058</v>
      </c>
      <c r="BV114" s="45">
        <f t="shared" si="74"/>
        <v>67816.948156345185</v>
      </c>
      <c r="BW114" s="45">
        <f t="shared" si="74"/>
        <v>69429.068814458311</v>
      </c>
      <c r="BX114" s="45">
        <f t="shared" si="74"/>
        <v>71041.189472571437</v>
      </c>
      <c r="BY114" s="45">
        <f t="shared" si="74"/>
        <v>72653.310130684564</v>
      </c>
      <c r="BZ114" s="45">
        <f t="shared" si="74"/>
        <v>74265.43078879769</v>
      </c>
      <c r="CA114" s="45">
        <f t="shared" si="74"/>
        <v>75877.551446910817</v>
      </c>
      <c r="CB114" s="45">
        <f t="shared" si="74"/>
        <v>77489.672105023958</v>
      </c>
      <c r="CC114" s="45">
        <f t="shared" si="74"/>
        <v>79101.792763137084</v>
      </c>
      <c r="CD114" s="45">
        <f t="shared" si="74"/>
        <v>80713.91342125021</v>
      </c>
      <c r="CE114" s="45">
        <f t="shared" si="74"/>
        <v>82326.034079363337</v>
      </c>
      <c r="CF114" s="45">
        <f t="shared" si="74"/>
        <v>83938.154737476463</v>
      </c>
      <c r="CG114" s="45">
        <f t="shared" si="74"/>
        <v>-5154.3328924113048</v>
      </c>
      <c r="CH114" s="45">
        <f t="shared" si="74"/>
        <v>-845.55677265350096</v>
      </c>
    </row>
    <row r="115" spans="1:86">
      <c r="A115" s="58">
        <f>'Q5-Q7 VaR'!G89</f>
        <v>45685</v>
      </c>
      <c r="B115" s="45">
        <f>'Q5-Q7 VaR'!L89</f>
        <v>563.41346642543795</v>
      </c>
      <c r="C115" s="45">
        <f>1000000*'Q5-Q7 VaR'!K89/100</f>
        <v>147.65381563346375</v>
      </c>
      <c r="D115" s="45">
        <f t="shared" si="67"/>
        <v>-913.12468990919956</v>
      </c>
      <c r="E115" s="45">
        <f t="shared" si="67"/>
        <v>-876.21123600083365</v>
      </c>
      <c r="F115" s="45">
        <f t="shared" si="67"/>
        <v>-839.29778209246774</v>
      </c>
      <c r="G115" s="45">
        <f t="shared" si="67"/>
        <v>-802.38432818410183</v>
      </c>
      <c r="H115" s="45">
        <f t="shared" si="67"/>
        <v>-765.4708742757357</v>
      </c>
      <c r="I115" s="45">
        <f t="shared" si="67"/>
        <v>-728.55742036736979</v>
      </c>
      <c r="J115" s="45">
        <f t="shared" si="67"/>
        <v>-691.64396645900388</v>
      </c>
      <c r="K115" s="45">
        <f t="shared" si="67"/>
        <v>-654.73051255063797</v>
      </c>
      <c r="L115" s="45">
        <f t="shared" si="67"/>
        <v>-617.81705864227206</v>
      </c>
      <c r="M115" s="45">
        <f t="shared" si="67"/>
        <v>-580.90360473390615</v>
      </c>
      <c r="N115" s="45">
        <f t="shared" si="68"/>
        <v>-543.99015082554024</v>
      </c>
      <c r="O115" s="45">
        <f t="shared" si="68"/>
        <v>-507.07669691717433</v>
      </c>
      <c r="P115" s="45">
        <f t="shared" si="68"/>
        <v>-470.16324300880842</v>
      </c>
      <c r="Q115" s="45">
        <f t="shared" si="68"/>
        <v>-433.2497891004424</v>
      </c>
      <c r="R115" s="45">
        <f t="shared" si="68"/>
        <v>-396.33633519207638</v>
      </c>
      <c r="S115" s="45">
        <f t="shared" si="68"/>
        <v>-359.42288128371047</v>
      </c>
      <c r="T115" s="45">
        <f t="shared" si="68"/>
        <v>-322.50942737534456</v>
      </c>
      <c r="U115" s="45">
        <f t="shared" si="68"/>
        <v>-285.59597346697865</v>
      </c>
      <c r="V115" s="45">
        <f t="shared" si="68"/>
        <v>-248.68251955861274</v>
      </c>
      <c r="W115" s="45">
        <f t="shared" si="68"/>
        <v>-211.76906565024672</v>
      </c>
      <c r="X115" s="45">
        <f t="shared" si="69"/>
        <v>-174.85561174188081</v>
      </c>
      <c r="Y115" s="45">
        <f t="shared" si="69"/>
        <v>-137.9421578335149</v>
      </c>
      <c r="Z115" s="45">
        <f t="shared" si="69"/>
        <v>-101.02870392514887</v>
      </c>
      <c r="AA115" s="45">
        <f t="shared" si="69"/>
        <v>-64.115250016782966</v>
      </c>
      <c r="AB115" s="45">
        <f t="shared" si="69"/>
        <v>-27.201796108417057</v>
      </c>
      <c r="AC115" s="45">
        <f t="shared" si="69"/>
        <v>9.7116577999488527</v>
      </c>
      <c r="AD115" s="45">
        <f t="shared" si="69"/>
        <v>46.625111708314762</v>
      </c>
      <c r="AE115" s="45">
        <f t="shared" si="69"/>
        <v>83.538565616680785</v>
      </c>
      <c r="AF115" s="45">
        <f t="shared" si="69"/>
        <v>120.45201952504669</v>
      </c>
      <c r="AG115" s="45">
        <f t="shared" si="69"/>
        <v>157.3654734334126</v>
      </c>
      <c r="AH115" s="45">
        <f t="shared" si="70"/>
        <v>194.27892734177857</v>
      </c>
      <c r="AI115" s="45">
        <f t="shared" si="70"/>
        <v>231.19238125014454</v>
      </c>
      <c r="AJ115" s="45">
        <f t="shared" si="70"/>
        <v>268.10583515851044</v>
      </c>
      <c r="AK115" s="45">
        <f t="shared" si="70"/>
        <v>305.01928906687635</v>
      </c>
      <c r="AL115" s="45">
        <f t="shared" si="70"/>
        <v>341.93274297524232</v>
      </c>
      <c r="AM115" s="45">
        <f t="shared" si="70"/>
        <v>378.84619688360829</v>
      </c>
      <c r="AN115" s="45">
        <f t="shared" si="70"/>
        <v>415.7596507919742</v>
      </c>
      <c r="AO115" s="45">
        <f t="shared" si="70"/>
        <v>452.6731047003401</v>
      </c>
      <c r="AP115" s="45">
        <f t="shared" si="70"/>
        <v>489.58655860870607</v>
      </c>
      <c r="AQ115" s="45">
        <f t="shared" si="70"/>
        <v>526.50001251707204</v>
      </c>
      <c r="AR115" s="45">
        <f t="shared" si="71"/>
        <v>563.41346642543795</v>
      </c>
      <c r="AS115" s="45">
        <f t="shared" si="71"/>
        <v>600.32692033380386</v>
      </c>
      <c r="AT115" s="45">
        <f t="shared" si="71"/>
        <v>637.24037424216976</v>
      </c>
      <c r="AU115" s="45">
        <f t="shared" si="71"/>
        <v>674.15382815053579</v>
      </c>
      <c r="AV115" s="45">
        <f t="shared" si="71"/>
        <v>711.0672820589017</v>
      </c>
      <c r="AW115" s="45">
        <f t="shared" si="71"/>
        <v>747.98073596726761</v>
      </c>
      <c r="AX115" s="45">
        <f t="shared" si="71"/>
        <v>784.89418987563363</v>
      </c>
      <c r="AY115" s="45">
        <f t="shared" si="71"/>
        <v>821.80764378399954</v>
      </c>
      <c r="AZ115" s="45">
        <f t="shared" si="71"/>
        <v>858.72109769236545</v>
      </c>
      <c r="BA115" s="45">
        <f t="shared" si="71"/>
        <v>895.63455160073136</v>
      </c>
      <c r="BB115" s="45">
        <f t="shared" si="72"/>
        <v>932.54800550909727</v>
      </c>
      <c r="BC115" s="45">
        <f t="shared" si="72"/>
        <v>969.46145941746329</v>
      </c>
      <c r="BD115" s="45">
        <f t="shared" si="72"/>
        <v>1006.3749133258292</v>
      </c>
      <c r="BE115" s="45">
        <f t="shared" si="72"/>
        <v>1043.288367234195</v>
      </c>
      <c r="BF115" s="45">
        <f t="shared" si="72"/>
        <v>1080.2018211425611</v>
      </c>
      <c r="BG115" s="45">
        <f t="shared" si="72"/>
        <v>1117.115275050927</v>
      </c>
      <c r="BH115" s="45">
        <f t="shared" si="72"/>
        <v>1154.0287289592929</v>
      </c>
      <c r="BI115" s="45">
        <f t="shared" si="72"/>
        <v>1190.9421828676589</v>
      </c>
      <c r="BJ115" s="45">
        <f t="shared" si="72"/>
        <v>1227.8556367760248</v>
      </c>
      <c r="BK115" s="45">
        <f t="shared" si="72"/>
        <v>1264.7690906843909</v>
      </c>
      <c r="BL115" s="45">
        <f t="shared" si="73"/>
        <v>1301.6825445927566</v>
      </c>
      <c r="BM115" s="45">
        <f t="shared" si="73"/>
        <v>1338.5959985011227</v>
      </c>
      <c r="BN115" s="45">
        <f t="shared" si="73"/>
        <v>1375.5094524094886</v>
      </c>
      <c r="BO115" s="45">
        <f t="shared" si="73"/>
        <v>1412.4229063178545</v>
      </c>
      <c r="BP115" s="45">
        <f t="shared" si="73"/>
        <v>1449.3363602262204</v>
      </c>
      <c r="BQ115" s="45">
        <f t="shared" si="73"/>
        <v>1486.2498141345864</v>
      </c>
      <c r="BR115" s="45">
        <f t="shared" si="73"/>
        <v>1523.1632680429523</v>
      </c>
      <c r="BS115" s="45">
        <f t="shared" si="73"/>
        <v>1560.0767219513182</v>
      </c>
      <c r="BT115" s="45">
        <f t="shared" si="73"/>
        <v>1596.9901758596843</v>
      </c>
      <c r="BU115" s="45">
        <f t="shared" si="73"/>
        <v>1633.9036297680502</v>
      </c>
      <c r="BV115" s="45">
        <f t="shared" si="74"/>
        <v>1670.8170836764161</v>
      </c>
      <c r="BW115" s="45">
        <f t="shared" si="74"/>
        <v>1707.730537584782</v>
      </c>
      <c r="BX115" s="45">
        <f t="shared" si="74"/>
        <v>1744.643991493148</v>
      </c>
      <c r="BY115" s="45">
        <f t="shared" si="74"/>
        <v>1781.5574454015139</v>
      </c>
      <c r="BZ115" s="45">
        <f t="shared" si="74"/>
        <v>1818.4708993098798</v>
      </c>
      <c r="CA115" s="45">
        <f t="shared" si="74"/>
        <v>1855.3843532182457</v>
      </c>
      <c r="CB115" s="45">
        <f t="shared" si="74"/>
        <v>1892.2978071266116</v>
      </c>
      <c r="CC115" s="45">
        <f t="shared" si="74"/>
        <v>1929.2112610349777</v>
      </c>
      <c r="CD115" s="45">
        <f t="shared" si="74"/>
        <v>1966.1247149433436</v>
      </c>
      <c r="CE115" s="45">
        <f t="shared" si="74"/>
        <v>2003.0381688517095</v>
      </c>
      <c r="CF115" s="45">
        <f t="shared" si="74"/>
        <v>2039.9516227600755</v>
      </c>
      <c r="CG115" s="45">
        <f t="shared" si="74"/>
        <v>-3.9254570860293825E-2</v>
      </c>
      <c r="CH115" s="45">
        <f t="shared" si="74"/>
        <v>98.620735857093393</v>
      </c>
    </row>
    <row r="116" spans="1:86">
      <c r="A116" s="58">
        <f>'Q5-Q7 VaR'!G90</f>
        <v>45686</v>
      </c>
      <c r="B116" s="45">
        <f>'Q5-Q7 VaR'!L90</f>
        <v>-5351.0846550986616</v>
      </c>
      <c r="C116" s="45">
        <f>1000000*'Q5-Q7 VaR'!K90/100</f>
        <v>221.49108517533838</v>
      </c>
      <c r="D116" s="45">
        <f t="shared" si="67"/>
        <v>-7565.9955068520449</v>
      </c>
      <c r="E116" s="45">
        <f t="shared" si="67"/>
        <v>-7510.6227355582105</v>
      </c>
      <c r="F116" s="45">
        <f t="shared" si="67"/>
        <v>-7455.2499642643761</v>
      </c>
      <c r="G116" s="45">
        <f t="shared" si="67"/>
        <v>-7399.8771929705417</v>
      </c>
      <c r="H116" s="45">
        <f t="shared" si="67"/>
        <v>-7344.5044216767074</v>
      </c>
      <c r="I116" s="45">
        <f t="shared" si="67"/>
        <v>-7289.131650382873</v>
      </c>
      <c r="J116" s="45">
        <f t="shared" si="67"/>
        <v>-7233.7588790890377</v>
      </c>
      <c r="K116" s="45">
        <f t="shared" si="67"/>
        <v>-7178.3861077952033</v>
      </c>
      <c r="L116" s="45">
        <f t="shared" si="67"/>
        <v>-7123.0133365013689</v>
      </c>
      <c r="M116" s="45">
        <f t="shared" si="67"/>
        <v>-7067.6405652075337</v>
      </c>
      <c r="N116" s="45">
        <f t="shared" si="68"/>
        <v>-7012.2677939136993</v>
      </c>
      <c r="O116" s="45">
        <f t="shared" si="68"/>
        <v>-6956.8950226198649</v>
      </c>
      <c r="P116" s="45">
        <f t="shared" si="68"/>
        <v>-6901.5222513260305</v>
      </c>
      <c r="Q116" s="45">
        <f t="shared" si="68"/>
        <v>-6846.1494800321962</v>
      </c>
      <c r="R116" s="45">
        <f t="shared" si="68"/>
        <v>-6790.7767087383609</v>
      </c>
      <c r="S116" s="45">
        <f t="shared" si="68"/>
        <v>-6735.4039374445265</v>
      </c>
      <c r="T116" s="45">
        <f t="shared" si="68"/>
        <v>-6680.0311661506921</v>
      </c>
      <c r="U116" s="45">
        <f t="shared" si="68"/>
        <v>-6624.6583948568568</v>
      </c>
      <c r="V116" s="45">
        <f t="shared" si="68"/>
        <v>-6569.2856235630225</v>
      </c>
      <c r="W116" s="45">
        <f t="shared" si="68"/>
        <v>-6513.9128522691881</v>
      </c>
      <c r="X116" s="45">
        <f t="shared" si="69"/>
        <v>-6458.5400809753537</v>
      </c>
      <c r="Y116" s="45">
        <f t="shared" si="69"/>
        <v>-6403.1673096815193</v>
      </c>
      <c r="Z116" s="45">
        <f t="shared" si="69"/>
        <v>-6347.794538387684</v>
      </c>
      <c r="AA116" s="45">
        <f t="shared" si="69"/>
        <v>-6292.4217670938497</v>
      </c>
      <c r="AB116" s="45">
        <f t="shared" si="69"/>
        <v>-6237.0489958000153</v>
      </c>
      <c r="AC116" s="45">
        <f t="shared" si="69"/>
        <v>-6181.6762245061809</v>
      </c>
      <c r="AD116" s="45">
        <f t="shared" si="69"/>
        <v>-6126.3034532123456</v>
      </c>
      <c r="AE116" s="45">
        <f t="shared" si="69"/>
        <v>-6070.9306819185113</v>
      </c>
      <c r="AF116" s="45">
        <f t="shared" si="69"/>
        <v>-6015.5579106246769</v>
      </c>
      <c r="AG116" s="45">
        <f t="shared" si="69"/>
        <v>-5960.1851393308425</v>
      </c>
      <c r="AH116" s="45">
        <f t="shared" si="70"/>
        <v>-5904.8123680370072</v>
      </c>
      <c r="AI116" s="45">
        <f t="shared" si="70"/>
        <v>-5849.4395967431728</v>
      </c>
      <c r="AJ116" s="45">
        <f t="shared" si="70"/>
        <v>-5794.0668254493385</v>
      </c>
      <c r="AK116" s="45">
        <f t="shared" si="70"/>
        <v>-5738.6940541555041</v>
      </c>
      <c r="AL116" s="45">
        <f t="shared" si="70"/>
        <v>-5683.3212828616688</v>
      </c>
      <c r="AM116" s="45">
        <f t="shared" si="70"/>
        <v>-5627.9485115678344</v>
      </c>
      <c r="AN116" s="45">
        <f t="shared" si="70"/>
        <v>-5572.5757402740001</v>
      </c>
      <c r="AO116" s="45">
        <f t="shared" si="70"/>
        <v>-5517.2029689801657</v>
      </c>
      <c r="AP116" s="45">
        <f t="shared" si="70"/>
        <v>-5461.8301976863304</v>
      </c>
      <c r="AQ116" s="45">
        <f t="shared" si="70"/>
        <v>-5406.457426392496</v>
      </c>
      <c r="AR116" s="45">
        <f t="shared" si="71"/>
        <v>-5351.0846550986616</v>
      </c>
      <c r="AS116" s="45">
        <f t="shared" si="71"/>
        <v>-5295.7118838048273</v>
      </c>
      <c r="AT116" s="45">
        <f t="shared" si="71"/>
        <v>-5240.3391125109929</v>
      </c>
      <c r="AU116" s="45">
        <f t="shared" si="71"/>
        <v>-5184.9663412171576</v>
      </c>
      <c r="AV116" s="45">
        <f t="shared" si="71"/>
        <v>-5129.5935699233232</v>
      </c>
      <c r="AW116" s="45">
        <f t="shared" si="71"/>
        <v>-5074.2207986294889</v>
      </c>
      <c r="AX116" s="45">
        <f t="shared" si="71"/>
        <v>-5018.8480273356545</v>
      </c>
      <c r="AY116" s="45">
        <f t="shared" si="71"/>
        <v>-4963.4752560418192</v>
      </c>
      <c r="AZ116" s="45">
        <f t="shared" si="71"/>
        <v>-4908.1024847479848</v>
      </c>
      <c r="BA116" s="45">
        <f t="shared" si="71"/>
        <v>-4852.7297134541504</v>
      </c>
      <c r="BB116" s="45">
        <f t="shared" si="72"/>
        <v>-4797.3569421603161</v>
      </c>
      <c r="BC116" s="45">
        <f t="shared" si="72"/>
        <v>-4741.9841708664808</v>
      </c>
      <c r="BD116" s="45">
        <f t="shared" si="72"/>
        <v>-4686.6113995726464</v>
      </c>
      <c r="BE116" s="45">
        <f t="shared" si="72"/>
        <v>-4631.238628278812</v>
      </c>
      <c r="BF116" s="45">
        <f t="shared" si="72"/>
        <v>-4575.8658569849777</v>
      </c>
      <c r="BG116" s="45">
        <f t="shared" si="72"/>
        <v>-4520.4930856911424</v>
      </c>
      <c r="BH116" s="45">
        <f t="shared" si="72"/>
        <v>-4465.120314397308</v>
      </c>
      <c r="BI116" s="45">
        <f t="shared" si="72"/>
        <v>-4409.7475431034736</v>
      </c>
      <c r="BJ116" s="45">
        <f t="shared" si="72"/>
        <v>-4354.3747718096392</v>
      </c>
      <c r="BK116" s="45">
        <f t="shared" si="72"/>
        <v>-4299.002000515804</v>
      </c>
      <c r="BL116" s="45">
        <f t="shared" si="73"/>
        <v>-4243.6292292219696</v>
      </c>
      <c r="BM116" s="45">
        <f t="shared" si="73"/>
        <v>-4188.2564579281352</v>
      </c>
      <c r="BN116" s="45">
        <f t="shared" si="73"/>
        <v>-4132.8836866343008</v>
      </c>
      <c r="BO116" s="45">
        <f t="shared" si="73"/>
        <v>-4077.510915340466</v>
      </c>
      <c r="BP116" s="45">
        <f t="shared" si="73"/>
        <v>-4022.1381440466312</v>
      </c>
      <c r="BQ116" s="45">
        <f t="shared" si="73"/>
        <v>-3966.7653727527968</v>
      </c>
      <c r="BR116" s="45">
        <f t="shared" si="73"/>
        <v>-3911.3926014589624</v>
      </c>
      <c r="BS116" s="45">
        <f t="shared" si="73"/>
        <v>-3856.0198301651276</v>
      </c>
      <c r="BT116" s="45">
        <f t="shared" si="73"/>
        <v>-3800.6470588712928</v>
      </c>
      <c r="BU116" s="45">
        <f t="shared" si="73"/>
        <v>-3745.2742875774584</v>
      </c>
      <c r="BV116" s="45">
        <f t="shared" si="74"/>
        <v>-3689.901516283624</v>
      </c>
      <c r="BW116" s="45">
        <f t="shared" si="74"/>
        <v>-3634.5287449897892</v>
      </c>
      <c r="BX116" s="45">
        <f t="shared" si="74"/>
        <v>-3579.1559736959543</v>
      </c>
      <c r="BY116" s="45">
        <f t="shared" si="74"/>
        <v>-3523.78320240212</v>
      </c>
      <c r="BZ116" s="45">
        <f t="shared" si="74"/>
        <v>-3468.4104311082856</v>
      </c>
      <c r="CA116" s="45">
        <f t="shared" si="74"/>
        <v>-3413.0376598144508</v>
      </c>
      <c r="CB116" s="45">
        <f t="shared" si="74"/>
        <v>-3357.6648885206159</v>
      </c>
      <c r="CC116" s="45">
        <f t="shared" si="74"/>
        <v>-3302.2921172267816</v>
      </c>
      <c r="CD116" s="45">
        <f t="shared" si="74"/>
        <v>-3246.9193459329472</v>
      </c>
      <c r="CE116" s="45">
        <f t="shared" si="74"/>
        <v>-3191.5465746391124</v>
      </c>
      <c r="CF116" s="45">
        <f t="shared" si="74"/>
        <v>-3136.173803345278</v>
      </c>
      <c r="CG116" s="45">
        <f t="shared" si="74"/>
        <v>-6196.3032773405039</v>
      </c>
      <c r="CH116" s="45">
        <f t="shared" si="74"/>
        <v>-6048.3063681544782</v>
      </c>
    </row>
    <row r="117" spans="1:86">
      <c r="A117" s="58">
        <f>'Q5-Q7 VaR'!G91</f>
        <v>45687</v>
      </c>
      <c r="B117" s="45">
        <f>'Q5-Q7 VaR'!L91</f>
        <v>2253.8154628080019</v>
      </c>
      <c r="C117" s="45">
        <f>1000000*'Q5-Q7 VaR'!K91/100</f>
        <v>960.24371051452249</v>
      </c>
      <c r="D117" s="45">
        <f t="shared" si="67"/>
        <v>-7348.6216423372234</v>
      </c>
      <c r="E117" s="45">
        <f t="shared" si="67"/>
        <v>-7108.560714708593</v>
      </c>
      <c r="F117" s="45">
        <f t="shared" si="67"/>
        <v>-6868.4997870799625</v>
      </c>
      <c r="G117" s="45">
        <f t="shared" si="67"/>
        <v>-6628.4388594513302</v>
      </c>
      <c r="H117" s="45">
        <f t="shared" si="67"/>
        <v>-6388.3779318226998</v>
      </c>
      <c r="I117" s="45">
        <f t="shared" si="67"/>
        <v>-6148.3170041940693</v>
      </c>
      <c r="J117" s="45">
        <f t="shared" si="67"/>
        <v>-5908.2560765654389</v>
      </c>
      <c r="K117" s="45">
        <f t="shared" si="67"/>
        <v>-5668.1951489368084</v>
      </c>
      <c r="L117" s="45">
        <f t="shared" si="67"/>
        <v>-5428.134221308178</v>
      </c>
      <c r="M117" s="45">
        <f t="shared" si="67"/>
        <v>-5188.0732936795475</v>
      </c>
      <c r="N117" s="45">
        <f t="shared" si="68"/>
        <v>-4948.0123660509171</v>
      </c>
      <c r="O117" s="45">
        <f t="shared" si="68"/>
        <v>-4707.9514384222857</v>
      </c>
      <c r="P117" s="45">
        <f t="shared" si="68"/>
        <v>-4467.8905107936553</v>
      </c>
      <c r="Q117" s="45">
        <f t="shared" si="68"/>
        <v>-4227.8295831650248</v>
      </c>
      <c r="R117" s="45">
        <f t="shared" si="68"/>
        <v>-3987.7686555363944</v>
      </c>
      <c r="S117" s="45">
        <f t="shared" si="68"/>
        <v>-3747.7077279077639</v>
      </c>
      <c r="T117" s="45">
        <f t="shared" si="68"/>
        <v>-3507.6468002791325</v>
      </c>
      <c r="U117" s="45">
        <f t="shared" si="68"/>
        <v>-3267.5858726505021</v>
      </c>
      <c r="V117" s="45">
        <f t="shared" si="68"/>
        <v>-3027.5249450218716</v>
      </c>
      <c r="W117" s="45">
        <f t="shared" si="68"/>
        <v>-2787.4640173932412</v>
      </c>
      <c r="X117" s="45">
        <f t="shared" si="69"/>
        <v>-2547.4030897646107</v>
      </c>
      <c r="Y117" s="45">
        <f t="shared" si="69"/>
        <v>-2307.3421621359803</v>
      </c>
      <c r="Z117" s="45">
        <f t="shared" si="69"/>
        <v>-2067.2812345073489</v>
      </c>
      <c r="AA117" s="45">
        <f t="shared" si="69"/>
        <v>-1827.2203068787185</v>
      </c>
      <c r="AB117" s="45">
        <f t="shared" si="69"/>
        <v>-1587.159379250088</v>
      </c>
      <c r="AC117" s="45">
        <f t="shared" si="69"/>
        <v>-1347.0984516214576</v>
      </c>
      <c r="AD117" s="45">
        <f t="shared" si="69"/>
        <v>-1107.0375239928267</v>
      </c>
      <c r="AE117" s="45">
        <f t="shared" si="69"/>
        <v>-866.97659636419621</v>
      </c>
      <c r="AF117" s="45">
        <f t="shared" si="69"/>
        <v>-626.9156687355653</v>
      </c>
      <c r="AG117" s="45">
        <f t="shared" si="69"/>
        <v>-386.85474110693485</v>
      </c>
      <c r="AH117" s="45">
        <f t="shared" si="70"/>
        <v>-146.7938134783044</v>
      </c>
      <c r="AI117" s="45">
        <f t="shared" si="70"/>
        <v>93.267114150326506</v>
      </c>
      <c r="AJ117" s="45">
        <f t="shared" si="70"/>
        <v>333.32804177895696</v>
      </c>
      <c r="AK117" s="45">
        <f t="shared" si="70"/>
        <v>573.38896940758764</v>
      </c>
      <c r="AL117" s="45">
        <f t="shared" si="70"/>
        <v>813.44989703621832</v>
      </c>
      <c r="AM117" s="45">
        <f t="shared" si="70"/>
        <v>1053.5108246648488</v>
      </c>
      <c r="AN117" s="45">
        <f t="shared" si="70"/>
        <v>1293.5717522934794</v>
      </c>
      <c r="AO117" s="45">
        <f t="shared" si="70"/>
        <v>1533.6326799221101</v>
      </c>
      <c r="AP117" s="45">
        <f t="shared" si="70"/>
        <v>1773.6936075507406</v>
      </c>
      <c r="AQ117" s="45">
        <f t="shared" si="70"/>
        <v>2013.7545351793713</v>
      </c>
      <c r="AR117" s="45">
        <f t="shared" si="71"/>
        <v>2253.8154628080019</v>
      </c>
      <c r="AS117" s="45">
        <f t="shared" si="71"/>
        <v>2493.8763904366324</v>
      </c>
      <c r="AT117" s="45">
        <f t="shared" si="71"/>
        <v>2733.9373180652633</v>
      </c>
      <c r="AU117" s="45">
        <f t="shared" si="71"/>
        <v>2973.9982456938938</v>
      </c>
      <c r="AV117" s="45">
        <f t="shared" si="71"/>
        <v>3214.0591733225247</v>
      </c>
      <c r="AW117" s="45">
        <f t="shared" si="71"/>
        <v>3454.1201009511551</v>
      </c>
      <c r="AX117" s="45">
        <f t="shared" si="71"/>
        <v>3694.1810285797856</v>
      </c>
      <c r="AY117" s="45">
        <f t="shared" si="71"/>
        <v>3934.241956208416</v>
      </c>
      <c r="AZ117" s="45">
        <f t="shared" si="71"/>
        <v>4174.3028838370465</v>
      </c>
      <c r="BA117" s="45">
        <f t="shared" si="71"/>
        <v>4414.3638114656769</v>
      </c>
      <c r="BB117" s="45">
        <f t="shared" si="72"/>
        <v>4654.4247390943083</v>
      </c>
      <c r="BC117" s="45">
        <f t="shared" si="72"/>
        <v>4894.4856667229387</v>
      </c>
      <c r="BD117" s="45">
        <f t="shared" si="72"/>
        <v>5134.5465943515692</v>
      </c>
      <c r="BE117" s="45">
        <f t="shared" si="72"/>
        <v>5374.6075219802005</v>
      </c>
      <c r="BF117" s="45">
        <f t="shared" si="72"/>
        <v>5614.668449608831</v>
      </c>
      <c r="BG117" s="45">
        <f t="shared" si="72"/>
        <v>5854.7293772374614</v>
      </c>
      <c r="BH117" s="45">
        <f t="shared" si="72"/>
        <v>6094.7903048660919</v>
      </c>
      <c r="BI117" s="45">
        <f t="shared" si="72"/>
        <v>6334.8512324947224</v>
      </c>
      <c r="BJ117" s="45">
        <f t="shared" si="72"/>
        <v>6574.9121601233528</v>
      </c>
      <c r="BK117" s="45">
        <f t="shared" si="72"/>
        <v>6814.9730877519842</v>
      </c>
      <c r="BL117" s="45">
        <f t="shared" si="73"/>
        <v>7055.0340153806146</v>
      </c>
      <c r="BM117" s="45">
        <f t="shared" si="73"/>
        <v>7295.0949430092451</v>
      </c>
      <c r="BN117" s="45">
        <f t="shared" si="73"/>
        <v>7535.1558706378755</v>
      </c>
      <c r="BO117" s="45">
        <f t="shared" si="73"/>
        <v>7775.216798266506</v>
      </c>
      <c r="BP117" s="45">
        <f t="shared" si="73"/>
        <v>8015.2777258951364</v>
      </c>
      <c r="BQ117" s="45">
        <f t="shared" si="73"/>
        <v>8255.3386535237678</v>
      </c>
      <c r="BR117" s="45">
        <f t="shared" si="73"/>
        <v>8495.3995811523982</v>
      </c>
      <c r="BS117" s="45">
        <f t="shared" si="73"/>
        <v>8735.4605087810287</v>
      </c>
      <c r="BT117" s="45">
        <f t="shared" si="73"/>
        <v>8975.5214364096591</v>
      </c>
      <c r="BU117" s="45">
        <f t="shared" si="73"/>
        <v>9215.5823640382896</v>
      </c>
      <c r="BV117" s="45">
        <f t="shared" si="74"/>
        <v>9455.6432916669219</v>
      </c>
      <c r="BW117" s="45">
        <f t="shared" si="74"/>
        <v>9695.7042192955523</v>
      </c>
      <c r="BX117" s="45">
        <f t="shared" si="74"/>
        <v>9935.7651469241828</v>
      </c>
      <c r="BY117" s="45">
        <f t="shared" si="74"/>
        <v>10175.826074552813</v>
      </c>
      <c r="BZ117" s="45">
        <f t="shared" si="74"/>
        <v>10415.887002181444</v>
      </c>
      <c r="CA117" s="45">
        <f t="shared" si="74"/>
        <v>10655.947929810074</v>
      </c>
      <c r="CB117" s="45">
        <f t="shared" si="74"/>
        <v>10896.008857438705</v>
      </c>
      <c r="CC117" s="45">
        <f t="shared" si="74"/>
        <v>11136.069785067335</v>
      </c>
      <c r="CD117" s="45">
        <f t="shared" si="74"/>
        <v>11376.130712695965</v>
      </c>
      <c r="CE117" s="45">
        <f t="shared" si="74"/>
        <v>11616.191640324596</v>
      </c>
      <c r="CF117" s="45">
        <f t="shared" si="74"/>
        <v>11856.252567953226</v>
      </c>
      <c r="CG117" s="45">
        <f t="shared" si="74"/>
        <v>-1410.511999288191</v>
      </c>
      <c r="CH117" s="45">
        <f t="shared" si="74"/>
        <v>-768.89203923891955</v>
      </c>
    </row>
    <row r="118" spans="1:86">
      <c r="A118" s="58">
        <f>'Q5-Q7 VaR'!G92</f>
        <v>45688</v>
      </c>
      <c r="B118" s="45">
        <f>'Q5-Q7 VaR'!L92</f>
        <v>2535.5726951164706</v>
      </c>
      <c r="C118" s="45">
        <f>1000000*'Q5-Q7 VaR'!K92/100</f>
        <v>-1769.6905487788815</v>
      </c>
      <c r="D118" s="45">
        <f t="shared" si="67"/>
        <v>20232.478182905288</v>
      </c>
      <c r="E118" s="45">
        <f t="shared" si="67"/>
        <v>19790.055545710566</v>
      </c>
      <c r="F118" s="45">
        <f t="shared" si="67"/>
        <v>19347.632908515843</v>
      </c>
      <c r="G118" s="45">
        <f t="shared" si="67"/>
        <v>18905.210271321124</v>
      </c>
      <c r="H118" s="45">
        <f t="shared" si="67"/>
        <v>18462.787634126405</v>
      </c>
      <c r="I118" s="45">
        <f t="shared" si="67"/>
        <v>18020.364996931683</v>
      </c>
      <c r="J118" s="45">
        <f t="shared" si="67"/>
        <v>17577.942359736964</v>
      </c>
      <c r="K118" s="45">
        <f t="shared" si="67"/>
        <v>17135.519722542245</v>
      </c>
      <c r="L118" s="45">
        <f t="shared" si="67"/>
        <v>16693.097085347523</v>
      </c>
      <c r="M118" s="45">
        <f t="shared" si="67"/>
        <v>16250.674448152802</v>
      </c>
      <c r="N118" s="45">
        <f t="shared" si="68"/>
        <v>15808.251810958081</v>
      </c>
      <c r="O118" s="45">
        <f t="shared" si="68"/>
        <v>15365.829173763361</v>
      </c>
      <c r="P118" s="45">
        <f t="shared" si="68"/>
        <v>14923.406536568642</v>
      </c>
      <c r="Q118" s="45">
        <f t="shared" si="68"/>
        <v>14480.983899373921</v>
      </c>
      <c r="R118" s="45">
        <f t="shared" si="68"/>
        <v>14038.561262179201</v>
      </c>
      <c r="S118" s="45">
        <f t="shared" si="68"/>
        <v>13596.13862498448</v>
      </c>
      <c r="T118" s="45">
        <f t="shared" si="68"/>
        <v>13153.715987789759</v>
      </c>
      <c r="U118" s="45">
        <f t="shared" si="68"/>
        <v>12711.293350595039</v>
      </c>
      <c r="V118" s="45">
        <f t="shared" si="68"/>
        <v>12268.87071340032</v>
      </c>
      <c r="W118" s="45">
        <f t="shared" si="68"/>
        <v>11826.448076205599</v>
      </c>
      <c r="X118" s="45">
        <f t="shared" si="69"/>
        <v>11384.025439010878</v>
      </c>
      <c r="Y118" s="45">
        <f t="shared" si="69"/>
        <v>10941.602801816158</v>
      </c>
      <c r="Z118" s="45">
        <f t="shared" si="69"/>
        <v>10499.180164621437</v>
      </c>
      <c r="AA118" s="45">
        <f t="shared" si="69"/>
        <v>10056.757527426718</v>
      </c>
      <c r="AB118" s="45">
        <f t="shared" si="69"/>
        <v>9614.3348902319958</v>
      </c>
      <c r="AC118" s="45">
        <f t="shared" si="69"/>
        <v>9171.912253037277</v>
      </c>
      <c r="AD118" s="45">
        <f t="shared" si="69"/>
        <v>8729.4896158425563</v>
      </c>
      <c r="AE118" s="45">
        <f t="shared" si="69"/>
        <v>8287.0669786478356</v>
      </c>
      <c r="AF118" s="45">
        <f t="shared" si="69"/>
        <v>7844.644341453115</v>
      </c>
      <c r="AG118" s="45">
        <f t="shared" si="69"/>
        <v>7402.2217042583952</v>
      </c>
      <c r="AH118" s="45">
        <f t="shared" si="70"/>
        <v>6959.7990670636746</v>
      </c>
      <c r="AI118" s="45">
        <f t="shared" si="70"/>
        <v>6517.3764298689539</v>
      </c>
      <c r="AJ118" s="45">
        <f t="shared" si="70"/>
        <v>6074.9537926742341</v>
      </c>
      <c r="AK118" s="45">
        <f t="shared" si="70"/>
        <v>5632.5311554795135</v>
      </c>
      <c r="AL118" s="45">
        <f t="shared" si="70"/>
        <v>5190.1085182847928</v>
      </c>
      <c r="AM118" s="45">
        <f t="shared" si="70"/>
        <v>4747.6858810900721</v>
      </c>
      <c r="AN118" s="45">
        <f t="shared" si="70"/>
        <v>4305.2632438953524</v>
      </c>
      <c r="AO118" s="45">
        <f t="shared" si="70"/>
        <v>3862.8406067006317</v>
      </c>
      <c r="AP118" s="45">
        <f t="shared" si="70"/>
        <v>3420.4179695059115</v>
      </c>
      <c r="AQ118" s="45">
        <f t="shared" si="70"/>
        <v>2977.9953323111909</v>
      </c>
      <c r="AR118" s="45">
        <f t="shared" si="71"/>
        <v>2535.5726951164706</v>
      </c>
      <c r="AS118" s="45">
        <f t="shared" si="71"/>
        <v>2093.1500579217504</v>
      </c>
      <c r="AT118" s="45">
        <f t="shared" si="71"/>
        <v>1650.7274207270298</v>
      </c>
      <c r="AU118" s="45">
        <f t="shared" si="71"/>
        <v>1208.3047835323096</v>
      </c>
      <c r="AV118" s="45">
        <f t="shared" si="71"/>
        <v>765.88214633758912</v>
      </c>
      <c r="AW118" s="45">
        <f t="shared" si="71"/>
        <v>323.45950914286868</v>
      </c>
      <c r="AX118" s="45">
        <f t="shared" si="71"/>
        <v>-118.96312805185153</v>
      </c>
      <c r="AY118" s="45">
        <f t="shared" si="71"/>
        <v>-561.38576524657219</v>
      </c>
      <c r="AZ118" s="45">
        <f t="shared" si="71"/>
        <v>-1003.8084024412924</v>
      </c>
      <c r="BA118" s="45">
        <f t="shared" si="71"/>
        <v>-1446.2310396360126</v>
      </c>
      <c r="BB118" s="45">
        <f t="shared" si="72"/>
        <v>-1888.6536768307333</v>
      </c>
      <c r="BC118" s="45">
        <f t="shared" si="72"/>
        <v>-2331.0763140254539</v>
      </c>
      <c r="BD118" s="45">
        <f t="shared" si="72"/>
        <v>-2773.4989512201737</v>
      </c>
      <c r="BE118" s="45">
        <f t="shared" si="72"/>
        <v>-3215.9215884148944</v>
      </c>
      <c r="BF118" s="45">
        <f t="shared" si="72"/>
        <v>-3658.344225609615</v>
      </c>
      <c r="BG118" s="45">
        <f t="shared" si="72"/>
        <v>-4100.7668628043348</v>
      </c>
      <c r="BH118" s="45">
        <f t="shared" si="72"/>
        <v>-4543.1894999990554</v>
      </c>
      <c r="BI118" s="45">
        <f t="shared" si="72"/>
        <v>-4985.6121371937761</v>
      </c>
      <c r="BJ118" s="45">
        <f t="shared" si="72"/>
        <v>-5428.0347743884959</v>
      </c>
      <c r="BK118" s="45">
        <f t="shared" si="72"/>
        <v>-5870.4574115832165</v>
      </c>
      <c r="BL118" s="45">
        <f t="shared" si="73"/>
        <v>-6312.8800487779372</v>
      </c>
      <c r="BM118" s="45">
        <f t="shared" si="73"/>
        <v>-6755.3026859726579</v>
      </c>
      <c r="BN118" s="45">
        <f t="shared" si="73"/>
        <v>-7197.7253231673785</v>
      </c>
      <c r="BO118" s="45">
        <f t="shared" si="73"/>
        <v>-7640.1479603620974</v>
      </c>
      <c r="BP118" s="45">
        <f t="shared" si="73"/>
        <v>-8082.570597556818</v>
      </c>
      <c r="BQ118" s="45">
        <f t="shared" si="73"/>
        <v>-8524.9932347515387</v>
      </c>
      <c r="BR118" s="45">
        <f t="shared" si="73"/>
        <v>-8967.4158719462594</v>
      </c>
      <c r="BS118" s="45">
        <f t="shared" si="73"/>
        <v>-9409.83850914098</v>
      </c>
      <c r="BT118" s="45">
        <f t="shared" si="73"/>
        <v>-9852.2611463357007</v>
      </c>
      <c r="BU118" s="45">
        <f t="shared" si="73"/>
        <v>-10294.68378353042</v>
      </c>
      <c r="BV118" s="45">
        <f t="shared" si="74"/>
        <v>-10737.10642072514</v>
      </c>
      <c r="BW118" s="45">
        <f t="shared" si="74"/>
        <v>-11179.529057919861</v>
      </c>
      <c r="BX118" s="45">
        <f t="shared" si="74"/>
        <v>-11621.951695114582</v>
      </c>
      <c r="BY118" s="45">
        <f t="shared" si="74"/>
        <v>-12064.374332309302</v>
      </c>
      <c r="BZ118" s="45">
        <f t="shared" si="74"/>
        <v>-12506.796969504023</v>
      </c>
      <c r="CA118" s="45">
        <f t="shared" si="74"/>
        <v>-12949.219606698744</v>
      </c>
      <c r="CB118" s="45">
        <f t="shared" si="74"/>
        <v>-13391.642243893462</v>
      </c>
      <c r="CC118" s="45">
        <f t="shared" si="74"/>
        <v>-13834.064881088183</v>
      </c>
      <c r="CD118" s="45">
        <f t="shared" si="74"/>
        <v>-14276.487518282904</v>
      </c>
      <c r="CE118" s="45">
        <f t="shared" si="74"/>
        <v>-14718.910155477623</v>
      </c>
      <c r="CF118" s="45">
        <f t="shared" si="74"/>
        <v>-15161.332792672345</v>
      </c>
      <c r="CG118" s="45">
        <f t="shared" si="74"/>
        <v>9288.7808716405962</v>
      </c>
      <c r="CH118" s="45">
        <f t="shared" si="74"/>
        <v>8106.3010836723233</v>
      </c>
    </row>
    <row r="119" spans="1:86">
      <c r="A119" s="58">
        <f>'Q5-Q7 VaR'!G93</f>
        <v>45691</v>
      </c>
      <c r="B119" s="45">
        <f>'Q5-Q7 VaR'!L93</f>
        <v>-14357.943456818666</v>
      </c>
      <c r="C119" s="45">
        <f>1000000*'Q5-Q7 VaR'!K93/100</f>
        <v>-1180.235799457281</v>
      </c>
      <c r="D119" s="45">
        <f t="shared" si="67"/>
        <v>-2555.5854622458555</v>
      </c>
      <c r="E119" s="45">
        <f t="shared" si="67"/>
        <v>-2850.6444121101758</v>
      </c>
      <c r="F119" s="45">
        <f t="shared" si="67"/>
        <v>-3145.7033619744961</v>
      </c>
      <c r="G119" s="45">
        <f t="shared" si="67"/>
        <v>-3440.7623118388165</v>
      </c>
      <c r="H119" s="45">
        <f t="shared" si="67"/>
        <v>-3735.8212617031368</v>
      </c>
      <c r="I119" s="45">
        <f t="shared" si="67"/>
        <v>-4030.8802115674571</v>
      </c>
      <c r="J119" s="45">
        <f t="shared" si="67"/>
        <v>-4325.9391614317774</v>
      </c>
      <c r="K119" s="45">
        <f t="shared" si="67"/>
        <v>-4620.9981112960977</v>
      </c>
      <c r="L119" s="45">
        <f t="shared" si="67"/>
        <v>-4916.057061160418</v>
      </c>
      <c r="M119" s="45">
        <f t="shared" si="67"/>
        <v>-5211.1160110247383</v>
      </c>
      <c r="N119" s="45">
        <f t="shared" si="68"/>
        <v>-5506.1749608890586</v>
      </c>
      <c r="O119" s="45">
        <f t="shared" si="68"/>
        <v>-5801.233910753379</v>
      </c>
      <c r="P119" s="45">
        <f t="shared" si="68"/>
        <v>-6096.2928606176993</v>
      </c>
      <c r="Q119" s="45">
        <f t="shared" si="68"/>
        <v>-6391.3518104820196</v>
      </c>
      <c r="R119" s="45">
        <f t="shared" si="68"/>
        <v>-6686.4107603463399</v>
      </c>
      <c r="S119" s="45">
        <f t="shared" si="68"/>
        <v>-6981.4697102106602</v>
      </c>
      <c r="T119" s="45">
        <f t="shared" si="68"/>
        <v>-7276.5286600749805</v>
      </c>
      <c r="U119" s="45">
        <f t="shared" si="68"/>
        <v>-7571.5876099392999</v>
      </c>
      <c r="V119" s="45">
        <f t="shared" si="68"/>
        <v>-7866.6465598036202</v>
      </c>
      <c r="W119" s="45">
        <f t="shared" si="68"/>
        <v>-8161.7055096679405</v>
      </c>
      <c r="X119" s="45">
        <f t="shared" si="69"/>
        <v>-8456.7644595322599</v>
      </c>
      <c r="Y119" s="45">
        <f t="shared" si="69"/>
        <v>-8751.8234093965802</v>
      </c>
      <c r="Z119" s="45">
        <f t="shared" si="69"/>
        <v>-9046.8823592609006</v>
      </c>
      <c r="AA119" s="45">
        <f t="shared" si="69"/>
        <v>-9341.9413091252209</v>
      </c>
      <c r="AB119" s="45">
        <f t="shared" si="69"/>
        <v>-9637.0002589895412</v>
      </c>
      <c r="AC119" s="45">
        <f t="shared" si="69"/>
        <v>-9932.0592088538615</v>
      </c>
      <c r="AD119" s="45">
        <f t="shared" si="69"/>
        <v>-10227.118158718182</v>
      </c>
      <c r="AE119" s="45">
        <f t="shared" si="69"/>
        <v>-10522.177108582502</v>
      </c>
      <c r="AF119" s="45">
        <f t="shared" si="69"/>
        <v>-10817.236058446822</v>
      </c>
      <c r="AG119" s="45">
        <f t="shared" si="69"/>
        <v>-11112.295008311143</v>
      </c>
      <c r="AH119" s="45">
        <f t="shared" si="70"/>
        <v>-11407.353958175463</v>
      </c>
      <c r="AI119" s="45">
        <f t="shared" si="70"/>
        <v>-11702.412908039783</v>
      </c>
      <c r="AJ119" s="45">
        <f t="shared" si="70"/>
        <v>-11997.471857904104</v>
      </c>
      <c r="AK119" s="45">
        <f t="shared" si="70"/>
        <v>-12292.530807768424</v>
      </c>
      <c r="AL119" s="45">
        <f t="shared" si="70"/>
        <v>-12587.589757632744</v>
      </c>
      <c r="AM119" s="45">
        <f t="shared" si="70"/>
        <v>-12882.648707497065</v>
      </c>
      <c r="AN119" s="45">
        <f t="shared" si="70"/>
        <v>-13177.707657361385</v>
      </c>
      <c r="AO119" s="45">
        <f t="shared" si="70"/>
        <v>-13472.766607225705</v>
      </c>
      <c r="AP119" s="45">
        <f t="shared" si="70"/>
        <v>-13767.825557090026</v>
      </c>
      <c r="AQ119" s="45">
        <f t="shared" si="70"/>
        <v>-14062.884506954346</v>
      </c>
      <c r="AR119" s="45">
        <f t="shared" si="71"/>
        <v>-14357.943456818666</v>
      </c>
      <c r="AS119" s="45">
        <f t="shared" si="71"/>
        <v>-14653.002406682986</v>
      </c>
      <c r="AT119" s="45">
        <f t="shared" si="71"/>
        <v>-14948.061356547307</v>
      </c>
      <c r="AU119" s="45">
        <f t="shared" si="71"/>
        <v>-15243.120306411627</v>
      </c>
      <c r="AV119" s="45">
        <f t="shared" si="71"/>
        <v>-15538.179256275947</v>
      </c>
      <c r="AW119" s="45">
        <f t="shared" si="71"/>
        <v>-15833.238206140268</v>
      </c>
      <c r="AX119" s="45">
        <f t="shared" si="71"/>
        <v>-16128.297156004588</v>
      </c>
      <c r="AY119" s="45">
        <f t="shared" si="71"/>
        <v>-16423.356105868908</v>
      </c>
      <c r="AZ119" s="45">
        <f t="shared" si="71"/>
        <v>-16718.415055733229</v>
      </c>
      <c r="BA119" s="45">
        <f t="shared" si="71"/>
        <v>-17013.474005597549</v>
      </c>
      <c r="BB119" s="45">
        <f t="shared" si="72"/>
        <v>-17308.532955461869</v>
      </c>
      <c r="BC119" s="45">
        <f t="shared" si="72"/>
        <v>-17603.59190532619</v>
      </c>
      <c r="BD119" s="45">
        <f t="shared" si="72"/>
        <v>-17898.65085519051</v>
      </c>
      <c r="BE119" s="45">
        <f t="shared" si="72"/>
        <v>-18193.70980505483</v>
      </c>
      <c r="BF119" s="45">
        <f t="shared" si="72"/>
        <v>-18488.768754919151</v>
      </c>
      <c r="BG119" s="45">
        <f t="shared" si="72"/>
        <v>-18783.827704783471</v>
      </c>
      <c r="BH119" s="45">
        <f t="shared" si="72"/>
        <v>-19078.886654647791</v>
      </c>
      <c r="BI119" s="45">
        <f t="shared" si="72"/>
        <v>-19373.945604512111</v>
      </c>
      <c r="BJ119" s="45">
        <f t="shared" si="72"/>
        <v>-19669.004554376432</v>
      </c>
      <c r="BK119" s="45">
        <f t="shared" si="72"/>
        <v>-19964.063504240752</v>
      </c>
      <c r="BL119" s="45">
        <f t="shared" si="73"/>
        <v>-20259.122454105072</v>
      </c>
      <c r="BM119" s="45">
        <f t="shared" si="73"/>
        <v>-20554.181403969393</v>
      </c>
      <c r="BN119" s="45">
        <f t="shared" si="73"/>
        <v>-20849.240353833713</v>
      </c>
      <c r="BO119" s="45">
        <f t="shared" si="73"/>
        <v>-21144.299303698033</v>
      </c>
      <c r="BP119" s="45">
        <f t="shared" si="73"/>
        <v>-21439.35825356235</v>
      </c>
      <c r="BQ119" s="45">
        <f t="shared" si="73"/>
        <v>-21734.417203426674</v>
      </c>
      <c r="BR119" s="45">
        <f t="shared" si="73"/>
        <v>-22029.476153290991</v>
      </c>
      <c r="BS119" s="45">
        <f t="shared" si="73"/>
        <v>-22324.535103155315</v>
      </c>
      <c r="BT119" s="45">
        <f t="shared" si="73"/>
        <v>-22619.594053019631</v>
      </c>
      <c r="BU119" s="45">
        <f t="shared" si="73"/>
        <v>-22914.653002883955</v>
      </c>
      <c r="BV119" s="45">
        <f t="shared" si="74"/>
        <v>-23209.711952748272</v>
      </c>
      <c r="BW119" s="45">
        <f t="shared" si="74"/>
        <v>-23504.770902612596</v>
      </c>
      <c r="BX119" s="45">
        <f t="shared" si="74"/>
        <v>-23799.829852476912</v>
      </c>
      <c r="BY119" s="45">
        <f t="shared" si="74"/>
        <v>-24094.888802341236</v>
      </c>
      <c r="BZ119" s="45">
        <f t="shared" si="74"/>
        <v>-24389.947752205553</v>
      </c>
      <c r="CA119" s="45">
        <f t="shared" si="74"/>
        <v>-24685.006702069877</v>
      </c>
      <c r="CB119" s="45">
        <f t="shared" si="74"/>
        <v>-24980.065651934194</v>
      </c>
      <c r="CC119" s="45">
        <f t="shared" si="74"/>
        <v>-25275.124601798518</v>
      </c>
      <c r="CD119" s="45">
        <f t="shared" si="74"/>
        <v>-25570.183551662834</v>
      </c>
      <c r="CE119" s="45">
        <f t="shared" si="74"/>
        <v>-25865.242501527158</v>
      </c>
      <c r="CF119" s="45">
        <f t="shared" si="74"/>
        <v>-26160.301451391475</v>
      </c>
      <c r="CG119" s="45">
        <f t="shared" si="74"/>
        <v>-9854.1176005857196</v>
      </c>
      <c r="CH119" s="45">
        <f t="shared" si="74"/>
        <v>-10642.732863778376</v>
      </c>
    </row>
    <row r="120" spans="1:86">
      <c r="A120" s="58">
        <f>'Q5-Q7 VaR'!G94</f>
        <v>45692</v>
      </c>
      <c r="B120" s="45">
        <f>'Q5-Q7 VaR'!L94</f>
        <v>9863.6240928094139</v>
      </c>
      <c r="C120" s="45">
        <f>1000000*'Q5-Q7 VaR'!K94/100</f>
        <v>3254.7667666043562</v>
      </c>
      <c r="D120" s="45">
        <f t="shared" si="67"/>
        <v>-22684.04357323415</v>
      </c>
      <c r="E120" s="45">
        <f t="shared" si="67"/>
        <v>-21870.351881583061</v>
      </c>
      <c r="F120" s="45">
        <f t="shared" si="67"/>
        <v>-21056.660189931972</v>
      </c>
      <c r="G120" s="45">
        <f t="shared" si="67"/>
        <v>-20242.968498280883</v>
      </c>
      <c r="H120" s="45">
        <f t="shared" si="67"/>
        <v>-19429.276806629794</v>
      </c>
      <c r="I120" s="45">
        <f t="shared" si="67"/>
        <v>-18615.585114978705</v>
      </c>
      <c r="J120" s="45">
        <f t="shared" si="67"/>
        <v>-17801.893423327616</v>
      </c>
      <c r="K120" s="45">
        <f t="shared" si="67"/>
        <v>-16988.201731676527</v>
      </c>
      <c r="L120" s="45">
        <f t="shared" si="67"/>
        <v>-16174.510040025436</v>
      </c>
      <c r="M120" s="45">
        <f t="shared" si="67"/>
        <v>-15360.818348374347</v>
      </c>
      <c r="N120" s="45">
        <f t="shared" si="68"/>
        <v>-14547.126656723258</v>
      </c>
      <c r="O120" s="45">
        <f t="shared" si="68"/>
        <v>-13733.434965072169</v>
      </c>
      <c r="P120" s="45">
        <f t="shared" si="68"/>
        <v>-12919.74327342108</v>
      </c>
      <c r="Q120" s="45">
        <f t="shared" si="68"/>
        <v>-12106.051581769991</v>
      </c>
      <c r="R120" s="45">
        <f t="shared" si="68"/>
        <v>-11292.359890118902</v>
      </c>
      <c r="S120" s="45">
        <f t="shared" si="68"/>
        <v>-10478.668198467813</v>
      </c>
      <c r="T120" s="45">
        <f t="shared" si="68"/>
        <v>-9664.9765068167235</v>
      </c>
      <c r="U120" s="45">
        <f t="shared" si="68"/>
        <v>-8851.2848151656344</v>
      </c>
      <c r="V120" s="45">
        <f t="shared" si="68"/>
        <v>-8037.5931235145454</v>
      </c>
      <c r="W120" s="45">
        <f t="shared" si="68"/>
        <v>-7223.9014318634563</v>
      </c>
      <c r="X120" s="45">
        <f t="shared" si="69"/>
        <v>-6410.2097402123673</v>
      </c>
      <c r="Y120" s="45">
        <f t="shared" si="69"/>
        <v>-5596.5180485612782</v>
      </c>
      <c r="Z120" s="45">
        <f t="shared" si="69"/>
        <v>-4782.8263569101891</v>
      </c>
      <c r="AA120" s="45">
        <f t="shared" si="69"/>
        <v>-3969.1346652591001</v>
      </c>
      <c r="AB120" s="45">
        <f t="shared" si="69"/>
        <v>-3155.442973608011</v>
      </c>
      <c r="AC120" s="45">
        <f t="shared" si="69"/>
        <v>-2341.751281956922</v>
      </c>
      <c r="AD120" s="45">
        <f t="shared" si="69"/>
        <v>-1528.0595903058329</v>
      </c>
      <c r="AE120" s="45">
        <f t="shared" si="69"/>
        <v>-714.36789865474384</v>
      </c>
      <c r="AF120" s="45">
        <f t="shared" si="69"/>
        <v>99.323792996345219</v>
      </c>
      <c r="AG120" s="45">
        <f t="shared" si="69"/>
        <v>913.01548464743428</v>
      </c>
      <c r="AH120" s="45">
        <f t="shared" si="70"/>
        <v>1726.7071762985233</v>
      </c>
      <c r="AI120" s="45">
        <f t="shared" si="70"/>
        <v>2540.3988679496124</v>
      </c>
      <c r="AJ120" s="45">
        <f t="shared" si="70"/>
        <v>3354.0905596007015</v>
      </c>
      <c r="AK120" s="45">
        <f t="shared" si="70"/>
        <v>4167.7822512517905</v>
      </c>
      <c r="AL120" s="45">
        <f t="shared" si="70"/>
        <v>4981.4739429028796</v>
      </c>
      <c r="AM120" s="45">
        <f t="shared" si="70"/>
        <v>5795.1656345539686</v>
      </c>
      <c r="AN120" s="45">
        <f t="shared" si="70"/>
        <v>6608.8573262050577</v>
      </c>
      <c r="AO120" s="45">
        <f t="shared" si="70"/>
        <v>7422.5490178561467</v>
      </c>
      <c r="AP120" s="45">
        <f t="shared" si="70"/>
        <v>8236.2407095072358</v>
      </c>
      <c r="AQ120" s="45">
        <f t="shared" si="70"/>
        <v>9049.9324011583249</v>
      </c>
      <c r="AR120" s="45">
        <f t="shared" si="71"/>
        <v>9863.6240928094139</v>
      </c>
      <c r="AS120" s="45">
        <f t="shared" si="71"/>
        <v>10677.315784460503</v>
      </c>
      <c r="AT120" s="45">
        <f t="shared" si="71"/>
        <v>11491.007476111592</v>
      </c>
      <c r="AU120" s="45">
        <f t="shared" si="71"/>
        <v>12304.699167762681</v>
      </c>
      <c r="AV120" s="45">
        <f t="shared" si="71"/>
        <v>13118.39085941377</v>
      </c>
      <c r="AW120" s="45">
        <f t="shared" si="71"/>
        <v>13932.082551064859</v>
      </c>
      <c r="AX120" s="45">
        <f t="shared" si="71"/>
        <v>14745.774242715948</v>
      </c>
      <c r="AY120" s="45">
        <f t="shared" si="71"/>
        <v>15559.465934367037</v>
      </c>
      <c r="AZ120" s="45">
        <f t="shared" si="71"/>
        <v>16373.157626018126</v>
      </c>
      <c r="BA120" s="45">
        <f t="shared" si="71"/>
        <v>17186.849317669214</v>
      </c>
      <c r="BB120" s="45">
        <f t="shared" si="72"/>
        <v>18000.541009320303</v>
      </c>
      <c r="BC120" s="45">
        <f t="shared" si="72"/>
        <v>18814.232700971392</v>
      </c>
      <c r="BD120" s="45">
        <f t="shared" si="72"/>
        <v>19627.924392622481</v>
      </c>
      <c r="BE120" s="45">
        <f t="shared" si="72"/>
        <v>20441.61608427357</v>
      </c>
      <c r="BF120" s="45">
        <f t="shared" si="72"/>
        <v>21255.307775924659</v>
      </c>
      <c r="BG120" s="45">
        <f t="shared" si="72"/>
        <v>22068.999467575748</v>
      </c>
      <c r="BH120" s="45">
        <f t="shared" si="72"/>
        <v>22882.691159226837</v>
      </c>
      <c r="BI120" s="45">
        <f t="shared" si="72"/>
        <v>23696.382850877926</v>
      </c>
      <c r="BJ120" s="45">
        <f t="shared" si="72"/>
        <v>24510.074542529015</v>
      </c>
      <c r="BK120" s="45">
        <f t="shared" si="72"/>
        <v>25323.766234180104</v>
      </c>
      <c r="BL120" s="45">
        <f t="shared" si="73"/>
        <v>26137.457925831193</v>
      </c>
      <c r="BM120" s="45">
        <f t="shared" si="73"/>
        <v>26951.149617482282</v>
      </c>
      <c r="BN120" s="45">
        <f t="shared" si="73"/>
        <v>27764.841309133371</v>
      </c>
      <c r="BO120" s="45">
        <f t="shared" si="73"/>
        <v>28578.53300078446</v>
      </c>
      <c r="BP120" s="45">
        <f t="shared" si="73"/>
        <v>29392.22469243555</v>
      </c>
      <c r="BQ120" s="45">
        <f t="shared" si="73"/>
        <v>30205.916384086639</v>
      </c>
      <c r="BR120" s="45">
        <f t="shared" si="73"/>
        <v>31019.608075737728</v>
      </c>
      <c r="BS120" s="45">
        <f t="shared" si="73"/>
        <v>31833.299767388817</v>
      </c>
      <c r="BT120" s="45">
        <f t="shared" si="73"/>
        <v>32646.991459039906</v>
      </c>
      <c r="BU120" s="45">
        <f t="shared" si="73"/>
        <v>33460.683150690995</v>
      </c>
      <c r="BV120" s="45">
        <f t="shared" si="74"/>
        <v>34274.374842342084</v>
      </c>
      <c r="BW120" s="45">
        <f t="shared" si="74"/>
        <v>35088.066533993173</v>
      </c>
      <c r="BX120" s="45">
        <f t="shared" si="74"/>
        <v>35901.758225644262</v>
      </c>
      <c r="BY120" s="45">
        <f t="shared" si="74"/>
        <v>36715.449917295351</v>
      </c>
      <c r="BZ120" s="45">
        <f t="shared" si="74"/>
        <v>37529.14160894644</v>
      </c>
      <c r="CA120" s="45">
        <f t="shared" si="74"/>
        <v>38342.833300597529</v>
      </c>
      <c r="CB120" s="45">
        <f t="shared" si="74"/>
        <v>39156.524992248618</v>
      </c>
      <c r="CC120" s="45">
        <f t="shared" si="74"/>
        <v>39970.216683899707</v>
      </c>
      <c r="CD120" s="45">
        <f t="shared" si="74"/>
        <v>40783.908375550796</v>
      </c>
      <c r="CE120" s="45">
        <f t="shared" si="74"/>
        <v>41597.600067201885</v>
      </c>
      <c r="CF120" s="45">
        <f t="shared" si="74"/>
        <v>42411.291758852974</v>
      </c>
      <c r="CG120" s="45">
        <f t="shared" si="74"/>
        <v>-2556.6928694291</v>
      </c>
      <c r="CH120" s="45">
        <f t="shared" si="74"/>
        <v>-381.90817686453374</v>
      </c>
    </row>
    <row r="121" spans="1:86">
      <c r="A121" s="58">
        <f>'Q5-Q7 VaR'!G95</f>
        <v>45693</v>
      </c>
      <c r="B121" s="45">
        <f>'Q5-Q7 VaR'!L95</f>
        <v>7326.4758259094424</v>
      </c>
      <c r="C121" s="45">
        <f>1000000*'Q5-Q7 VaR'!K95/100</f>
        <v>6969.5987343573433</v>
      </c>
      <c r="D121" s="45">
        <f t="shared" ref="D121:M130" si="75">$B121+D$26*$C121</f>
        <v>-62369.511517663988</v>
      </c>
      <c r="E121" s="45">
        <f t="shared" si="75"/>
        <v>-60627.111834074654</v>
      </c>
      <c r="F121" s="45">
        <f t="shared" si="75"/>
        <v>-58884.71215048532</v>
      </c>
      <c r="G121" s="45">
        <f t="shared" si="75"/>
        <v>-57142.312466895979</v>
      </c>
      <c r="H121" s="45">
        <f t="shared" si="75"/>
        <v>-55399.912783306645</v>
      </c>
      <c r="I121" s="45">
        <f t="shared" si="75"/>
        <v>-53657.513099717311</v>
      </c>
      <c r="J121" s="45">
        <f t="shared" si="75"/>
        <v>-51915.11341612797</v>
      </c>
      <c r="K121" s="45">
        <f t="shared" si="75"/>
        <v>-50172.713732538636</v>
      </c>
      <c r="L121" s="45">
        <f t="shared" si="75"/>
        <v>-48430.314048949302</v>
      </c>
      <c r="M121" s="45">
        <f t="shared" si="75"/>
        <v>-46687.914365359968</v>
      </c>
      <c r="N121" s="45">
        <f t="shared" ref="N121:W130" si="76">$B121+N$26*$C121</f>
        <v>-44945.514681770634</v>
      </c>
      <c r="O121" s="45">
        <f t="shared" si="76"/>
        <v>-43203.114998181292</v>
      </c>
      <c r="P121" s="45">
        <f t="shared" si="76"/>
        <v>-41460.715314591958</v>
      </c>
      <c r="Q121" s="45">
        <f t="shared" si="76"/>
        <v>-39718.315631002624</v>
      </c>
      <c r="R121" s="45">
        <f t="shared" si="76"/>
        <v>-37975.915947413283</v>
      </c>
      <c r="S121" s="45">
        <f t="shared" si="76"/>
        <v>-36233.516263823949</v>
      </c>
      <c r="T121" s="45">
        <f t="shared" si="76"/>
        <v>-34491.116580234615</v>
      </c>
      <c r="U121" s="45">
        <f t="shared" si="76"/>
        <v>-32748.716896645285</v>
      </c>
      <c r="V121" s="45">
        <f t="shared" si="76"/>
        <v>-31006.317213055951</v>
      </c>
      <c r="W121" s="45">
        <f t="shared" si="76"/>
        <v>-29263.917529466609</v>
      </c>
      <c r="X121" s="45">
        <f t="shared" ref="X121:AG130" si="77">$B121+X$26*$C121</f>
        <v>-27521.517845877275</v>
      </c>
      <c r="Y121" s="45">
        <f t="shared" si="77"/>
        <v>-25779.118162287941</v>
      </c>
      <c r="Z121" s="45">
        <f t="shared" si="77"/>
        <v>-24036.718478698604</v>
      </c>
      <c r="AA121" s="45">
        <f t="shared" si="77"/>
        <v>-22294.318795109266</v>
      </c>
      <c r="AB121" s="45">
        <f t="shared" si="77"/>
        <v>-20551.919111519932</v>
      </c>
      <c r="AC121" s="45">
        <f t="shared" si="77"/>
        <v>-18809.519427930598</v>
      </c>
      <c r="AD121" s="45">
        <f t="shared" si="77"/>
        <v>-17067.11974434126</v>
      </c>
      <c r="AE121" s="45">
        <f t="shared" si="77"/>
        <v>-15324.720060751923</v>
      </c>
      <c r="AF121" s="45">
        <f t="shared" si="77"/>
        <v>-13582.320377162589</v>
      </c>
      <c r="AG121" s="45">
        <f t="shared" si="77"/>
        <v>-11839.920693573255</v>
      </c>
      <c r="AH121" s="45">
        <f t="shared" ref="AH121:AQ130" si="78">$B121+AH$26*$C121</f>
        <v>-10097.521009983917</v>
      </c>
      <c r="AI121" s="45">
        <f t="shared" si="78"/>
        <v>-8355.1213263945792</v>
      </c>
      <c r="AJ121" s="45">
        <f t="shared" si="78"/>
        <v>-6612.7216428052443</v>
      </c>
      <c r="AK121" s="45">
        <f t="shared" si="78"/>
        <v>-4870.3219592159085</v>
      </c>
      <c r="AL121" s="45">
        <f t="shared" si="78"/>
        <v>-3127.9222756265726</v>
      </c>
      <c r="AM121" s="45">
        <f t="shared" si="78"/>
        <v>-1385.5225920372368</v>
      </c>
      <c r="AN121" s="45">
        <f t="shared" si="78"/>
        <v>356.87709155209905</v>
      </c>
      <c r="AO121" s="45">
        <f t="shared" si="78"/>
        <v>2099.2767751414349</v>
      </c>
      <c r="AP121" s="45">
        <f t="shared" si="78"/>
        <v>3841.6764587307707</v>
      </c>
      <c r="AQ121" s="45">
        <f t="shared" si="78"/>
        <v>5584.0761423201066</v>
      </c>
      <c r="AR121" s="45">
        <f t="shared" ref="AR121:BA130" si="79">$B121+AR$26*$C121</f>
        <v>7326.4758259094424</v>
      </c>
      <c r="AS121" s="45">
        <f t="shared" si="79"/>
        <v>9068.8755094987791</v>
      </c>
      <c r="AT121" s="45">
        <f t="shared" si="79"/>
        <v>10811.275193088113</v>
      </c>
      <c r="AU121" s="45">
        <f t="shared" si="79"/>
        <v>12553.674876677451</v>
      </c>
      <c r="AV121" s="45">
        <f t="shared" si="79"/>
        <v>14296.074560266785</v>
      </c>
      <c r="AW121" s="45">
        <f t="shared" si="79"/>
        <v>16038.474243856122</v>
      </c>
      <c r="AX121" s="45">
        <f t="shared" si="79"/>
        <v>17780.873927445457</v>
      </c>
      <c r="AY121" s="45">
        <f t="shared" si="79"/>
        <v>19523.273611034794</v>
      </c>
      <c r="AZ121" s="45">
        <f t="shared" si="79"/>
        <v>21265.673294624128</v>
      </c>
      <c r="BA121" s="45">
        <f t="shared" si="79"/>
        <v>23008.072978213466</v>
      </c>
      <c r="BB121" s="45">
        <f t="shared" ref="BB121:BK130" si="80">$B121+BB$26*$C121</f>
        <v>24750.4726618028</v>
      </c>
      <c r="BC121" s="45">
        <f t="shared" si="80"/>
        <v>26492.872345392138</v>
      </c>
      <c r="BD121" s="45">
        <f t="shared" si="80"/>
        <v>28235.272028981472</v>
      </c>
      <c r="BE121" s="45">
        <f t="shared" si="80"/>
        <v>29977.671712570806</v>
      </c>
      <c r="BF121" s="45">
        <f t="shared" si="80"/>
        <v>31720.071396160143</v>
      </c>
      <c r="BG121" s="45">
        <f t="shared" si="80"/>
        <v>33462.471079749484</v>
      </c>
      <c r="BH121" s="45">
        <f t="shared" si="80"/>
        <v>35204.870763338819</v>
      </c>
      <c r="BI121" s="45">
        <f t="shared" si="80"/>
        <v>36947.270446928153</v>
      </c>
      <c r="BJ121" s="45">
        <f t="shared" si="80"/>
        <v>38689.670130517487</v>
      </c>
      <c r="BK121" s="45">
        <f t="shared" si="80"/>
        <v>40432.069814106828</v>
      </c>
      <c r="BL121" s="45">
        <f t="shared" ref="BL121:BU130" si="81">$B121+BL$26*$C121</f>
        <v>42174.469497696162</v>
      </c>
      <c r="BM121" s="45">
        <f t="shared" si="81"/>
        <v>43916.869181285496</v>
      </c>
      <c r="BN121" s="45">
        <f t="shared" si="81"/>
        <v>45659.268864874837</v>
      </c>
      <c r="BO121" s="45">
        <f t="shared" si="81"/>
        <v>47401.668548464171</v>
      </c>
      <c r="BP121" s="45">
        <f t="shared" si="81"/>
        <v>49144.068232053505</v>
      </c>
      <c r="BQ121" s="45">
        <f t="shared" si="81"/>
        <v>50886.467915642839</v>
      </c>
      <c r="BR121" s="45">
        <f t="shared" si="81"/>
        <v>52628.867599232173</v>
      </c>
      <c r="BS121" s="45">
        <f t="shared" si="81"/>
        <v>54371.267282821515</v>
      </c>
      <c r="BT121" s="45">
        <f t="shared" si="81"/>
        <v>56113.666966410849</v>
      </c>
      <c r="BU121" s="45">
        <f t="shared" si="81"/>
        <v>57856.066650000183</v>
      </c>
      <c r="BV121" s="45">
        <f t="shared" ref="BV121:CH130" si="82">$B121+BV$26*$C121</f>
        <v>59598.466333589524</v>
      </c>
      <c r="BW121" s="45">
        <f t="shared" si="82"/>
        <v>61340.866017178858</v>
      </c>
      <c r="BX121" s="45">
        <f t="shared" si="82"/>
        <v>63083.265700768192</v>
      </c>
      <c r="BY121" s="45">
        <f t="shared" si="82"/>
        <v>64825.665384357526</v>
      </c>
      <c r="BZ121" s="45">
        <f t="shared" si="82"/>
        <v>66568.065067946853</v>
      </c>
      <c r="CA121" s="45">
        <f t="shared" si="82"/>
        <v>68310.464751536201</v>
      </c>
      <c r="CB121" s="45">
        <f t="shared" si="82"/>
        <v>70052.864435125535</v>
      </c>
      <c r="CC121" s="45">
        <f t="shared" si="82"/>
        <v>71795.264118714869</v>
      </c>
      <c r="CD121" s="45">
        <f t="shared" si="82"/>
        <v>73537.663802304203</v>
      </c>
      <c r="CE121" s="45">
        <f t="shared" si="82"/>
        <v>75280.063485893537</v>
      </c>
      <c r="CF121" s="45">
        <f t="shared" si="82"/>
        <v>77022.463169482871</v>
      </c>
      <c r="CG121" s="45">
        <f t="shared" si="82"/>
        <v>-19269.784855050508</v>
      </c>
      <c r="CH121" s="45">
        <f t="shared" si="82"/>
        <v>-14612.80703522007</v>
      </c>
    </row>
    <row r="122" spans="1:86">
      <c r="A122" s="58">
        <f>'Q5-Q7 VaR'!G96</f>
        <v>45694</v>
      </c>
      <c r="B122" s="45">
        <f>'Q5-Q7 VaR'!L96</f>
        <v>-7040.3958710157231</v>
      </c>
      <c r="C122" s="45">
        <f>1000000*'Q5-Q7 VaR'!K96/100</f>
        <v>-1180.235799457281</v>
      </c>
      <c r="D122" s="45">
        <f t="shared" si="75"/>
        <v>4761.9621235570876</v>
      </c>
      <c r="E122" s="45">
        <f t="shared" si="75"/>
        <v>4466.9031736927673</v>
      </c>
      <c r="F122" s="45">
        <f t="shared" si="75"/>
        <v>4171.844223828447</v>
      </c>
      <c r="G122" s="45">
        <f t="shared" si="75"/>
        <v>3876.7852739641266</v>
      </c>
      <c r="H122" s="45">
        <f t="shared" si="75"/>
        <v>3581.7263240998063</v>
      </c>
      <c r="I122" s="45">
        <f t="shared" si="75"/>
        <v>3286.667374235486</v>
      </c>
      <c r="J122" s="45">
        <f t="shared" si="75"/>
        <v>2991.6084243711657</v>
      </c>
      <c r="K122" s="45">
        <f t="shared" si="75"/>
        <v>2696.5494745068454</v>
      </c>
      <c r="L122" s="45">
        <f t="shared" si="75"/>
        <v>2401.4905246425251</v>
      </c>
      <c r="M122" s="45">
        <f t="shared" si="75"/>
        <v>2106.4315747782048</v>
      </c>
      <c r="N122" s="45">
        <f t="shared" si="76"/>
        <v>1811.3726249138845</v>
      </c>
      <c r="O122" s="45">
        <f t="shared" si="76"/>
        <v>1516.3136750495642</v>
      </c>
      <c r="P122" s="45">
        <f t="shared" si="76"/>
        <v>1221.2547251852438</v>
      </c>
      <c r="Q122" s="45">
        <f t="shared" si="76"/>
        <v>926.19577532092353</v>
      </c>
      <c r="R122" s="45">
        <f t="shared" si="76"/>
        <v>631.13682545660322</v>
      </c>
      <c r="S122" s="45">
        <f t="shared" si="76"/>
        <v>336.07787559228291</v>
      </c>
      <c r="T122" s="45">
        <f t="shared" si="76"/>
        <v>41.018925727962596</v>
      </c>
      <c r="U122" s="45">
        <f t="shared" si="76"/>
        <v>-254.04002413635681</v>
      </c>
      <c r="V122" s="45">
        <f t="shared" si="76"/>
        <v>-549.09897400067712</v>
      </c>
      <c r="W122" s="45">
        <f t="shared" si="76"/>
        <v>-844.15792386499743</v>
      </c>
      <c r="X122" s="45">
        <f t="shared" si="77"/>
        <v>-1139.2168737293177</v>
      </c>
      <c r="Y122" s="45">
        <f t="shared" si="77"/>
        <v>-1434.2758235936381</v>
      </c>
      <c r="Z122" s="45">
        <f t="shared" si="77"/>
        <v>-1729.3347734579584</v>
      </c>
      <c r="AA122" s="45">
        <f t="shared" si="77"/>
        <v>-2024.3937233222787</v>
      </c>
      <c r="AB122" s="45">
        <f t="shared" si="77"/>
        <v>-2319.452673186599</v>
      </c>
      <c r="AC122" s="45">
        <f t="shared" si="77"/>
        <v>-2614.5116230509193</v>
      </c>
      <c r="AD122" s="45">
        <f t="shared" si="77"/>
        <v>-2909.5705729152396</v>
      </c>
      <c r="AE122" s="45">
        <f t="shared" si="77"/>
        <v>-3204.6295227795599</v>
      </c>
      <c r="AF122" s="45">
        <f t="shared" si="77"/>
        <v>-3499.6884726438802</v>
      </c>
      <c r="AG122" s="45">
        <f t="shared" si="77"/>
        <v>-3794.7474225082001</v>
      </c>
      <c r="AH122" s="45">
        <f t="shared" si="78"/>
        <v>-4089.8063723725204</v>
      </c>
      <c r="AI122" s="45">
        <f t="shared" si="78"/>
        <v>-4384.8653222368412</v>
      </c>
      <c r="AJ122" s="45">
        <f t="shared" si="78"/>
        <v>-4679.9242721011615</v>
      </c>
      <c r="AK122" s="45">
        <f t="shared" si="78"/>
        <v>-4974.9832219654818</v>
      </c>
      <c r="AL122" s="45">
        <f t="shared" si="78"/>
        <v>-5270.0421718298021</v>
      </c>
      <c r="AM122" s="45">
        <f t="shared" si="78"/>
        <v>-5565.1011216941215</v>
      </c>
      <c r="AN122" s="45">
        <f t="shared" si="78"/>
        <v>-5860.1600715584418</v>
      </c>
      <c r="AO122" s="45">
        <f t="shared" si="78"/>
        <v>-6155.2190214227621</v>
      </c>
      <c r="AP122" s="45">
        <f t="shared" si="78"/>
        <v>-6450.2779712870824</v>
      </c>
      <c r="AQ122" s="45">
        <f t="shared" si="78"/>
        <v>-6745.3369211514027</v>
      </c>
      <c r="AR122" s="45">
        <f t="shared" si="79"/>
        <v>-7040.3958710157231</v>
      </c>
      <c r="AS122" s="45">
        <f t="shared" si="79"/>
        <v>-7335.4548208800434</v>
      </c>
      <c r="AT122" s="45">
        <f t="shared" si="79"/>
        <v>-7630.5137707443637</v>
      </c>
      <c r="AU122" s="45">
        <f t="shared" si="79"/>
        <v>-7925.572720608684</v>
      </c>
      <c r="AV122" s="45">
        <f t="shared" si="79"/>
        <v>-8220.6316704730034</v>
      </c>
      <c r="AW122" s="45">
        <f t="shared" si="79"/>
        <v>-8515.6906203373237</v>
      </c>
      <c r="AX122" s="45">
        <f t="shared" si="79"/>
        <v>-8810.749570201644</v>
      </c>
      <c r="AY122" s="45">
        <f t="shared" si="79"/>
        <v>-9105.8085200659643</v>
      </c>
      <c r="AZ122" s="45">
        <f t="shared" si="79"/>
        <v>-9400.8674699302846</v>
      </c>
      <c r="BA122" s="45">
        <f t="shared" si="79"/>
        <v>-9695.926419794605</v>
      </c>
      <c r="BB122" s="45">
        <f t="shared" si="80"/>
        <v>-9990.9853696589253</v>
      </c>
      <c r="BC122" s="45">
        <f t="shared" si="80"/>
        <v>-10286.044319523246</v>
      </c>
      <c r="BD122" s="45">
        <f t="shared" si="80"/>
        <v>-10581.103269387566</v>
      </c>
      <c r="BE122" s="45">
        <f t="shared" si="80"/>
        <v>-10876.162219251886</v>
      </c>
      <c r="BF122" s="45">
        <f t="shared" si="80"/>
        <v>-11171.221169116207</v>
      </c>
      <c r="BG122" s="45">
        <f t="shared" si="80"/>
        <v>-11466.280118980527</v>
      </c>
      <c r="BH122" s="45">
        <f t="shared" si="80"/>
        <v>-11761.339068844847</v>
      </c>
      <c r="BI122" s="45">
        <f t="shared" si="80"/>
        <v>-12056.398018709167</v>
      </c>
      <c r="BJ122" s="45">
        <f t="shared" si="80"/>
        <v>-12351.456968573488</v>
      </c>
      <c r="BK122" s="45">
        <f t="shared" si="80"/>
        <v>-12646.515918437808</v>
      </c>
      <c r="BL122" s="45">
        <f t="shared" si="81"/>
        <v>-12941.574868302128</v>
      </c>
      <c r="BM122" s="45">
        <f t="shared" si="81"/>
        <v>-13236.633818166449</v>
      </c>
      <c r="BN122" s="45">
        <f t="shared" si="81"/>
        <v>-13531.692768030769</v>
      </c>
      <c r="BO122" s="45">
        <f t="shared" si="81"/>
        <v>-13826.751717895089</v>
      </c>
      <c r="BP122" s="45">
        <f t="shared" si="81"/>
        <v>-14121.810667759408</v>
      </c>
      <c r="BQ122" s="45">
        <f t="shared" si="81"/>
        <v>-14416.869617623728</v>
      </c>
      <c r="BR122" s="45">
        <f t="shared" si="81"/>
        <v>-14711.928567488048</v>
      </c>
      <c r="BS122" s="45">
        <f t="shared" si="81"/>
        <v>-15006.987517352369</v>
      </c>
      <c r="BT122" s="45">
        <f t="shared" si="81"/>
        <v>-15302.046467216689</v>
      </c>
      <c r="BU122" s="45">
        <f t="shared" si="81"/>
        <v>-15597.105417081009</v>
      </c>
      <c r="BV122" s="45">
        <f t="shared" si="82"/>
        <v>-15892.16436694533</v>
      </c>
      <c r="BW122" s="45">
        <f t="shared" si="82"/>
        <v>-16187.22331680965</v>
      </c>
      <c r="BX122" s="45">
        <f t="shared" si="82"/>
        <v>-16482.28226667397</v>
      </c>
      <c r="BY122" s="45">
        <f t="shared" si="82"/>
        <v>-16777.341216538291</v>
      </c>
      <c r="BZ122" s="45">
        <f t="shared" si="82"/>
        <v>-17072.400166402611</v>
      </c>
      <c r="CA122" s="45">
        <f t="shared" si="82"/>
        <v>-17367.459116266931</v>
      </c>
      <c r="CB122" s="45">
        <f t="shared" si="82"/>
        <v>-17662.518066131252</v>
      </c>
      <c r="CC122" s="45">
        <f t="shared" si="82"/>
        <v>-17957.577015995572</v>
      </c>
      <c r="CD122" s="45">
        <f t="shared" si="82"/>
        <v>-18252.635965859892</v>
      </c>
      <c r="CE122" s="45">
        <f t="shared" si="82"/>
        <v>-18547.694915724212</v>
      </c>
      <c r="CF122" s="45">
        <f t="shared" si="82"/>
        <v>-18842.753865588533</v>
      </c>
      <c r="CG122" s="45">
        <f t="shared" si="82"/>
        <v>-2536.5700147827774</v>
      </c>
      <c r="CH122" s="45">
        <f t="shared" si="82"/>
        <v>-3325.1852779754317</v>
      </c>
    </row>
    <row r="123" spans="1:86">
      <c r="A123" s="58">
        <f>'Q5-Q7 VaR'!G97</f>
        <v>45695</v>
      </c>
      <c r="B123" s="45">
        <f>'Q5-Q7 VaR'!L97</f>
        <v>-21389.754481577897</v>
      </c>
      <c r="C123" s="45">
        <f>1000000*'Q5-Q7 VaR'!K97/100</f>
        <v>-4490.1680069552913</v>
      </c>
      <c r="D123" s="45">
        <f t="shared" si="75"/>
        <v>23511.925587975013</v>
      </c>
      <c r="E123" s="45">
        <f t="shared" si="75"/>
        <v>22389.383586236196</v>
      </c>
      <c r="F123" s="45">
        <f t="shared" si="75"/>
        <v>21266.841584497372</v>
      </c>
      <c r="G123" s="45">
        <f t="shared" si="75"/>
        <v>20144.299582758547</v>
      </c>
      <c r="H123" s="45">
        <f t="shared" si="75"/>
        <v>19021.757581019723</v>
      </c>
      <c r="I123" s="45">
        <f t="shared" si="75"/>
        <v>17899.215579280899</v>
      </c>
      <c r="J123" s="45">
        <f t="shared" si="75"/>
        <v>16776.673577542082</v>
      </c>
      <c r="K123" s="45">
        <f t="shared" si="75"/>
        <v>15654.131575803258</v>
      </c>
      <c r="L123" s="45">
        <f t="shared" si="75"/>
        <v>14531.589574064434</v>
      </c>
      <c r="M123" s="45">
        <f t="shared" si="75"/>
        <v>13409.04757232561</v>
      </c>
      <c r="N123" s="45">
        <f t="shared" si="76"/>
        <v>12286.505570586785</v>
      </c>
      <c r="O123" s="45">
        <f t="shared" si="76"/>
        <v>11163.963568847965</v>
      </c>
      <c r="P123" s="45">
        <f t="shared" si="76"/>
        <v>10041.421567109144</v>
      </c>
      <c r="Q123" s="45">
        <f t="shared" si="76"/>
        <v>8918.8795653703201</v>
      </c>
      <c r="R123" s="45">
        <f t="shared" si="76"/>
        <v>7796.3375636314959</v>
      </c>
      <c r="S123" s="45">
        <f t="shared" si="76"/>
        <v>6673.7955618926753</v>
      </c>
      <c r="T123" s="45">
        <f t="shared" si="76"/>
        <v>5551.2535601538511</v>
      </c>
      <c r="U123" s="45">
        <f t="shared" si="76"/>
        <v>4428.711558415027</v>
      </c>
      <c r="V123" s="45">
        <f t="shared" si="76"/>
        <v>3306.1695566762064</v>
      </c>
      <c r="W123" s="45">
        <f t="shared" si="76"/>
        <v>2183.6275549373822</v>
      </c>
      <c r="X123" s="45">
        <f t="shared" si="77"/>
        <v>1061.085553198558</v>
      </c>
      <c r="Y123" s="45">
        <f t="shared" si="77"/>
        <v>-61.4564485402625</v>
      </c>
      <c r="Z123" s="45">
        <f t="shared" si="77"/>
        <v>-1183.9984502790867</v>
      </c>
      <c r="AA123" s="45">
        <f t="shared" si="77"/>
        <v>-2306.5404520179072</v>
      </c>
      <c r="AB123" s="45">
        <f t="shared" si="77"/>
        <v>-3429.0824537567314</v>
      </c>
      <c r="AC123" s="45">
        <f t="shared" si="77"/>
        <v>-4551.6244554955556</v>
      </c>
      <c r="AD123" s="45">
        <f t="shared" si="77"/>
        <v>-5674.1664572343761</v>
      </c>
      <c r="AE123" s="45">
        <f t="shared" si="77"/>
        <v>-6796.7084589732003</v>
      </c>
      <c r="AF123" s="45">
        <f t="shared" si="77"/>
        <v>-7919.2504607120227</v>
      </c>
      <c r="AG123" s="45">
        <f t="shared" si="77"/>
        <v>-9041.7924624508451</v>
      </c>
      <c r="AH123" s="45">
        <f t="shared" si="78"/>
        <v>-10164.334464189669</v>
      </c>
      <c r="AI123" s="45">
        <f t="shared" si="78"/>
        <v>-11286.876465928492</v>
      </c>
      <c r="AJ123" s="45">
        <f t="shared" si="78"/>
        <v>-12409.418467667314</v>
      </c>
      <c r="AK123" s="45">
        <f t="shared" si="78"/>
        <v>-13531.960469406136</v>
      </c>
      <c r="AL123" s="45">
        <f t="shared" si="78"/>
        <v>-14654.502471144959</v>
      </c>
      <c r="AM123" s="45">
        <f t="shared" si="78"/>
        <v>-15777.044472883783</v>
      </c>
      <c r="AN123" s="45">
        <f t="shared" si="78"/>
        <v>-16899.586474622607</v>
      </c>
      <c r="AO123" s="45">
        <f t="shared" si="78"/>
        <v>-18022.128476361428</v>
      </c>
      <c r="AP123" s="45">
        <f t="shared" si="78"/>
        <v>-19144.670478100252</v>
      </c>
      <c r="AQ123" s="45">
        <f t="shared" si="78"/>
        <v>-20267.212479839072</v>
      </c>
      <c r="AR123" s="45">
        <f t="shared" si="79"/>
        <v>-21389.754481577897</v>
      </c>
      <c r="AS123" s="45">
        <f t="shared" si="79"/>
        <v>-22512.296483316721</v>
      </c>
      <c r="AT123" s="45">
        <f t="shared" si="79"/>
        <v>-23634.838485055541</v>
      </c>
      <c r="AU123" s="45">
        <f t="shared" si="79"/>
        <v>-24757.380486794365</v>
      </c>
      <c r="AV123" s="45">
        <f t="shared" si="79"/>
        <v>-25879.922488533186</v>
      </c>
      <c r="AW123" s="45">
        <f t="shared" si="79"/>
        <v>-27002.46449027201</v>
      </c>
      <c r="AX123" s="45">
        <f t="shared" si="79"/>
        <v>-28125.006492010834</v>
      </c>
      <c r="AY123" s="45">
        <f t="shared" si="79"/>
        <v>-29247.548493749659</v>
      </c>
      <c r="AZ123" s="45">
        <f t="shared" si="79"/>
        <v>-30370.090495488479</v>
      </c>
      <c r="BA123" s="45">
        <f t="shared" si="79"/>
        <v>-31492.6324972273</v>
      </c>
      <c r="BB123" s="45">
        <f t="shared" si="80"/>
        <v>-32615.174498966124</v>
      </c>
      <c r="BC123" s="45">
        <f t="shared" si="80"/>
        <v>-33737.716500704948</v>
      </c>
      <c r="BD123" s="45">
        <f t="shared" si="80"/>
        <v>-34860.258502443772</v>
      </c>
      <c r="BE123" s="45">
        <f t="shared" si="80"/>
        <v>-35982.800504182596</v>
      </c>
      <c r="BF123" s="45">
        <f t="shared" si="80"/>
        <v>-37105.342505921421</v>
      </c>
      <c r="BG123" s="45">
        <f t="shared" si="80"/>
        <v>-38227.884507660237</v>
      </c>
      <c r="BH123" s="45">
        <f t="shared" si="80"/>
        <v>-39350.426509399062</v>
      </c>
      <c r="BI123" s="45">
        <f t="shared" si="80"/>
        <v>-40472.968511137886</v>
      </c>
      <c r="BJ123" s="45">
        <f t="shared" si="80"/>
        <v>-41595.510512876703</v>
      </c>
      <c r="BK123" s="45">
        <f t="shared" si="80"/>
        <v>-42718.052514615527</v>
      </c>
      <c r="BL123" s="45">
        <f t="shared" si="81"/>
        <v>-43840.594516354351</v>
      </c>
      <c r="BM123" s="45">
        <f t="shared" si="81"/>
        <v>-44963.136518093175</v>
      </c>
      <c r="BN123" s="45">
        <f t="shared" si="81"/>
        <v>-46085.678519831999</v>
      </c>
      <c r="BO123" s="45">
        <f t="shared" si="81"/>
        <v>-47208.220521570824</v>
      </c>
      <c r="BP123" s="45">
        <f t="shared" si="81"/>
        <v>-48330.762523309648</v>
      </c>
      <c r="BQ123" s="45">
        <f t="shared" si="81"/>
        <v>-49453.304525048472</v>
      </c>
      <c r="BR123" s="45">
        <f t="shared" si="81"/>
        <v>-50575.846526787289</v>
      </c>
      <c r="BS123" s="45">
        <f t="shared" si="81"/>
        <v>-51698.388528526113</v>
      </c>
      <c r="BT123" s="45">
        <f t="shared" si="81"/>
        <v>-52820.930530264937</v>
      </c>
      <c r="BU123" s="45">
        <f t="shared" si="81"/>
        <v>-53943.472532003754</v>
      </c>
      <c r="BV123" s="45">
        <f t="shared" si="82"/>
        <v>-55066.014533742578</v>
      </c>
      <c r="BW123" s="45">
        <f t="shared" si="82"/>
        <v>-56188.556535481403</v>
      </c>
      <c r="BX123" s="45">
        <f t="shared" si="82"/>
        <v>-57311.098537220227</v>
      </c>
      <c r="BY123" s="45">
        <f t="shared" si="82"/>
        <v>-58433.640538959051</v>
      </c>
      <c r="BZ123" s="45">
        <f t="shared" si="82"/>
        <v>-59556.182540697875</v>
      </c>
      <c r="CA123" s="45">
        <f t="shared" si="82"/>
        <v>-60678.724542436692</v>
      </c>
      <c r="CB123" s="45">
        <f t="shared" si="82"/>
        <v>-61801.266544175516</v>
      </c>
      <c r="CC123" s="45">
        <f t="shared" si="82"/>
        <v>-62923.80854591434</v>
      </c>
      <c r="CD123" s="45">
        <f t="shared" si="82"/>
        <v>-64046.350547653165</v>
      </c>
      <c r="CE123" s="45">
        <f t="shared" si="82"/>
        <v>-65168.892549391989</v>
      </c>
      <c r="CF123" s="45">
        <f t="shared" si="82"/>
        <v>-66291.434551130806</v>
      </c>
      <c r="CG123" s="45">
        <f t="shared" si="82"/>
        <v>-4255.0981884418143</v>
      </c>
      <c r="CH123" s="45">
        <f t="shared" si="82"/>
        <v>-7255.3588365365267</v>
      </c>
    </row>
    <row r="124" spans="1:86">
      <c r="A124" s="58">
        <f>'Q5-Q7 VaR'!G98</f>
        <v>45698</v>
      </c>
      <c r="B124" s="45">
        <f>'Q5-Q7 VaR'!L98</f>
        <v>3662.6689564773469</v>
      </c>
      <c r="C124" s="45">
        <f>1000000*'Q5-Q7 VaR'!K98/100</f>
        <v>-147.62618436650374</v>
      </c>
      <c r="D124" s="45">
        <f t="shared" si="75"/>
        <v>5138.9308001423842</v>
      </c>
      <c r="E124" s="45">
        <f t="shared" si="75"/>
        <v>5102.0242540507588</v>
      </c>
      <c r="F124" s="45">
        <f t="shared" si="75"/>
        <v>5065.1177079591325</v>
      </c>
      <c r="G124" s="45">
        <f t="shared" si="75"/>
        <v>5028.2111618675062</v>
      </c>
      <c r="H124" s="45">
        <f t="shared" si="75"/>
        <v>4991.3046157758808</v>
      </c>
      <c r="I124" s="45">
        <f t="shared" si="75"/>
        <v>4954.3980696842546</v>
      </c>
      <c r="J124" s="45">
        <f t="shared" si="75"/>
        <v>4917.4915235926292</v>
      </c>
      <c r="K124" s="45">
        <f t="shared" si="75"/>
        <v>4880.5849775010029</v>
      </c>
      <c r="L124" s="45">
        <f t="shared" si="75"/>
        <v>4843.6784314093766</v>
      </c>
      <c r="M124" s="45">
        <f t="shared" si="75"/>
        <v>4806.7718853177512</v>
      </c>
      <c r="N124" s="45">
        <f t="shared" si="76"/>
        <v>4769.8653392261249</v>
      </c>
      <c r="O124" s="45">
        <f t="shared" si="76"/>
        <v>4732.9587931344995</v>
      </c>
      <c r="P124" s="45">
        <f t="shared" si="76"/>
        <v>4696.0522470428732</v>
      </c>
      <c r="Q124" s="45">
        <f t="shared" si="76"/>
        <v>4659.1457009512469</v>
      </c>
      <c r="R124" s="45">
        <f t="shared" si="76"/>
        <v>4622.2391548596215</v>
      </c>
      <c r="S124" s="45">
        <f t="shared" si="76"/>
        <v>4585.3326087679952</v>
      </c>
      <c r="T124" s="45">
        <f t="shared" si="76"/>
        <v>4548.4260626763698</v>
      </c>
      <c r="U124" s="45">
        <f t="shared" si="76"/>
        <v>4511.5195165847435</v>
      </c>
      <c r="V124" s="45">
        <f t="shared" si="76"/>
        <v>4474.6129704931172</v>
      </c>
      <c r="W124" s="45">
        <f t="shared" si="76"/>
        <v>4437.7064244014919</v>
      </c>
      <c r="X124" s="45">
        <f t="shared" si="77"/>
        <v>4400.7998783098656</v>
      </c>
      <c r="Y124" s="45">
        <f t="shared" si="77"/>
        <v>4363.8933322182393</v>
      </c>
      <c r="Z124" s="45">
        <f t="shared" si="77"/>
        <v>4326.9867861266139</v>
      </c>
      <c r="AA124" s="45">
        <f t="shared" si="77"/>
        <v>4290.0802400349876</v>
      </c>
      <c r="AB124" s="45">
        <f t="shared" si="77"/>
        <v>4253.1736939433622</v>
      </c>
      <c r="AC124" s="45">
        <f t="shared" si="77"/>
        <v>4216.2671478517359</v>
      </c>
      <c r="AD124" s="45">
        <f t="shared" si="77"/>
        <v>4179.3606017601096</v>
      </c>
      <c r="AE124" s="45">
        <f t="shared" si="77"/>
        <v>4142.4540556684842</v>
      </c>
      <c r="AF124" s="45">
        <f t="shared" si="77"/>
        <v>4105.5475095768579</v>
      </c>
      <c r="AG124" s="45">
        <f t="shared" si="77"/>
        <v>4068.6409634852321</v>
      </c>
      <c r="AH124" s="45">
        <f t="shared" si="78"/>
        <v>4031.7344173936062</v>
      </c>
      <c r="AI124" s="45">
        <f t="shared" si="78"/>
        <v>3994.8278713019804</v>
      </c>
      <c r="AJ124" s="45">
        <f t="shared" si="78"/>
        <v>3957.9213252103546</v>
      </c>
      <c r="AK124" s="45">
        <f t="shared" si="78"/>
        <v>3921.0147791187283</v>
      </c>
      <c r="AL124" s="45">
        <f t="shared" si="78"/>
        <v>3884.1082330271024</v>
      </c>
      <c r="AM124" s="45">
        <f t="shared" si="78"/>
        <v>3847.2016869354766</v>
      </c>
      <c r="AN124" s="45">
        <f t="shared" si="78"/>
        <v>3810.2951408438507</v>
      </c>
      <c r="AO124" s="45">
        <f t="shared" si="78"/>
        <v>3773.3885947522249</v>
      </c>
      <c r="AP124" s="45">
        <f t="shared" si="78"/>
        <v>3736.4820486605986</v>
      </c>
      <c r="AQ124" s="45">
        <f t="shared" si="78"/>
        <v>3699.5755025689728</v>
      </c>
      <c r="AR124" s="45">
        <f t="shared" si="79"/>
        <v>3662.6689564773469</v>
      </c>
      <c r="AS124" s="45">
        <f t="shared" si="79"/>
        <v>3625.7624103857211</v>
      </c>
      <c r="AT124" s="45">
        <f t="shared" si="79"/>
        <v>3588.8558642940952</v>
      </c>
      <c r="AU124" s="45">
        <f t="shared" si="79"/>
        <v>3551.9493182024689</v>
      </c>
      <c r="AV124" s="45">
        <f t="shared" si="79"/>
        <v>3515.0427721108431</v>
      </c>
      <c r="AW124" s="45">
        <f t="shared" si="79"/>
        <v>3478.1362260192172</v>
      </c>
      <c r="AX124" s="45">
        <f t="shared" si="79"/>
        <v>3441.2296799275914</v>
      </c>
      <c r="AY124" s="45">
        <f t="shared" si="79"/>
        <v>3404.3231338359656</v>
      </c>
      <c r="AZ124" s="45">
        <f t="shared" si="79"/>
        <v>3367.4165877443393</v>
      </c>
      <c r="BA124" s="45">
        <f t="shared" si="79"/>
        <v>3330.5100416527134</v>
      </c>
      <c r="BB124" s="45">
        <f t="shared" si="80"/>
        <v>3293.6034955610876</v>
      </c>
      <c r="BC124" s="45">
        <f t="shared" si="80"/>
        <v>3256.6969494694617</v>
      </c>
      <c r="BD124" s="45">
        <f t="shared" si="80"/>
        <v>3219.7904033778359</v>
      </c>
      <c r="BE124" s="45">
        <f t="shared" si="80"/>
        <v>3182.8838572862096</v>
      </c>
      <c r="BF124" s="45">
        <f t="shared" si="80"/>
        <v>3145.9773111945838</v>
      </c>
      <c r="BG124" s="45">
        <f t="shared" si="80"/>
        <v>3109.0707651029579</v>
      </c>
      <c r="BH124" s="45">
        <f t="shared" si="80"/>
        <v>3072.1642190113321</v>
      </c>
      <c r="BI124" s="45">
        <f t="shared" si="80"/>
        <v>3035.2576729197062</v>
      </c>
      <c r="BJ124" s="45">
        <f t="shared" si="80"/>
        <v>2998.3511268280799</v>
      </c>
      <c r="BK124" s="45">
        <f t="shared" si="80"/>
        <v>2961.4445807364541</v>
      </c>
      <c r="BL124" s="45">
        <f t="shared" si="81"/>
        <v>2924.5380346448283</v>
      </c>
      <c r="BM124" s="45">
        <f t="shared" si="81"/>
        <v>2887.6314885532024</v>
      </c>
      <c r="BN124" s="45">
        <f t="shared" si="81"/>
        <v>2850.7249424615766</v>
      </c>
      <c r="BO124" s="45">
        <f t="shared" si="81"/>
        <v>2813.8183963699503</v>
      </c>
      <c r="BP124" s="45">
        <f t="shared" si="81"/>
        <v>2776.9118502783244</v>
      </c>
      <c r="BQ124" s="45">
        <f t="shared" si="81"/>
        <v>2740.0053041866986</v>
      </c>
      <c r="BR124" s="45">
        <f t="shared" si="81"/>
        <v>2703.0987580950728</v>
      </c>
      <c r="BS124" s="45">
        <f t="shared" si="81"/>
        <v>2666.1922120034469</v>
      </c>
      <c r="BT124" s="45">
        <f t="shared" si="81"/>
        <v>2629.2856659118206</v>
      </c>
      <c r="BU124" s="45">
        <f t="shared" si="81"/>
        <v>2592.3791198201948</v>
      </c>
      <c r="BV124" s="45">
        <f t="shared" si="82"/>
        <v>2555.4725737285689</v>
      </c>
      <c r="BW124" s="45">
        <f t="shared" si="82"/>
        <v>2518.5660276369426</v>
      </c>
      <c r="BX124" s="45">
        <f t="shared" si="82"/>
        <v>2481.6594815453172</v>
      </c>
      <c r="BY124" s="45">
        <f t="shared" si="82"/>
        <v>2444.752935453691</v>
      </c>
      <c r="BZ124" s="45">
        <f t="shared" si="82"/>
        <v>2407.8463893620651</v>
      </c>
      <c r="CA124" s="45">
        <f t="shared" si="82"/>
        <v>2370.9398432704393</v>
      </c>
      <c r="CB124" s="45">
        <f t="shared" si="82"/>
        <v>2334.033297178813</v>
      </c>
      <c r="CC124" s="45">
        <f t="shared" si="82"/>
        <v>2297.1267510871876</v>
      </c>
      <c r="CD124" s="45">
        <f t="shared" si="82"/>
        <v>2260.2202049955613</v>
      </c>
      <c r="CE124" s="45">
        <f t="shared" si="82"/>
        <v>2223.3136589039354</v>
      </c>
      <c r="CF124" s="45">
        <f t="shared" si="82"/>
        <v>2186.4071128123096</v>
      </c>
      <c r="CG124" s="45">
        <f t="shared" si="82"/>
        <v>4226.0162354809245</v>
      </c>
      <c r="CH124" s="45">
        <f t="shared" si="82"/>
        <v>4127.3747078371671</v>
      </c>
    </row>
    <row r="125" spans="1:86">
      <c r="A125" s="58">
        <f>'Q5-Q7 VaR'!G99</f>
        <v>45699</v>
      </c>
      <c r="B125" s="45">
        <f>'Q5-Q7 VaR'!L99</f>
        <v>-2535.0273048834706</v>
      </c>
      <c r="C125" s="45">
        <f>1000000*'Q5-Q7 VaR'!K99/100</f>
        <v>-2800.1725563136738</v>
      </c>
      <c r="D125" s="45">
        <f t="shared" si="75"/>
        <v>25466.698258253266</v>
      </c>
      <c r="E125" s="45">
        <f t="shared" si="75"/>
        <v>24766.655119174848</v>
      </c>
      <c r="F125" s="45">
        <f t="shared" si="75"/>
        <v>24066.61198009643</v>
      </c>
      <c r="G125" s="45">
        <f t="shared" si="75"/>
        <v>23366.568841018012</v>
      </c>
      <c r="H125" s="45">
        <f t="shared" si="75"/>
        <v>22666.525701939594</v>
      </c>
      <c r="I125" s="45">
        <f t="shared" si="75"/>
        <v>21966.482562861172</v>
      </c>
      <c r="J125" s="45">
        <f t="shared" si="75"/>
        <v>21266.439423782755</v>
      </c>
      <c r="K125" s="45">
        <f t="shared" si="75"/>
        <v>20566.396284704337</v>
      </c>
      <c r="L125" s="45">
        <f t="shared" si="75"/>
        <v>19866.353145625919</v>
      </c>
      <c r="M125" s="45">
        <f t="shared" si="75"/>
        <v>19166.310006547501</v>
      </c>
      <c r="N125" s="45">
        <f t="shared" si="76"/>
        <v>18466.266867469083</v>
      </c>
      <c r="O125" s="45">
        <f t="shared" si="76"/>
        <v>17766.223728390665</v>
      </c>
      <c r="P125" s="45">
        <f t="shared" si="76"/>
        <v>17066.180589312244</v>
      </c>
      <c r="Q125" s="45">
        <f t="shared" si="76"/>
        <v>16366.137450233826</v>
      </c>
      <c r="R125" s="45">
        <f t="shared" si="76"/>
        <v>15666.094311155408</v>
      </c>
      <c r="S125" s="45">
        <f t="shared" si="76"/>
        <v>14966.05117207699</v>
      </c>
      <c r="T125" s="45">
        <f t="shared" si="76"/>
        <v>14266.008032998572</v>
      </c>
      <c r="U125" s="45">
        <f t="shared" si="76"/>
        <v>13565.964893920154</v>
      </c>
      <c r="V125" s="45">
        <f t="shared" si="76"/>
        <v>12865.921754841736</v>
      </c>
      <c r="W125" s="45">
        <f t="shared" si="76"/>
        <v>12165.878615763319</v>
      </c>
      <c r="X125" s="45">
        <f t="shared" si="77"/>
        <v>11465.835476684897</v>
      </c>
      <c r="Y125" s="45">
        <f t="shared" si="77"/>
        <v>10765.792337606479</v>
      </c>
      <c r="Z125" s="45">
        <f t="shared" si="77"/>
        <v>10065.749198528061</v>
      </c>
      <c r="AA125" s="45">
        <f t="shared" si="77"/>
        <v>9365.7060594496434</v>
      </c>
      <c r="AB125" s="45">
        <f t="shared" si="77"/>
        <v>8665.6629203712255</v>
      </c>
      <c r="AC125" s="45">
        <f t="shared" si="77"/>
        <v>7965.6197812928067</v>
      </c>
      <c r="AD125" s="45">
        <f t="shared" si="77"/>
        <v>7265.576642214387</v>
      </c>
      <c r="AE125" s="45">
        <f t="shared" si="77"/>
        <v>6565.5335031359691</v>
      </c>
      <c r="AF125" s="45">
        <f t="shared" si="77"/>
        <v>5865.4903640575512</v>
      </c>
      <c r="AG125" s="45">
        <f t="shared" si="77"/>
        <v>5165.4472249791324</v>
      </c>
      <c r="AH125" s="45">
        <f t="shared" si="78"/>
        <v>4465.4040859007137</v>
      </c>
      <c r="AI125" s="45">
        <f t="shared" si="78"/>
        <v>3765.3609468222958</v>
      </c>
      <c r="AJ125" s="45">
        <f t="shared" si="78"/>
        <v>3065.317807743877</v>
      </c>
      <c r="AK125" s="45">
        <f t="shared" si="78"/>
        <v>2365.2746686654582</v>
      </c>
      <c r="AL125" s="45">
        <f t="shared" si="78"/>
        <v>1665.2315295870403</v>
      </c>
      <c r="AM125" s="45">
        <f t="shared" si="78"/>
        <v>965.18839050862152</v>
      </c>
      <c r="AN125" s="45">
        <f t="shared" si="78"/>
        <v>265.14525143020319</v>
      </c>
      <c r="AO125" s="45">
        <f t="shared" si="78"/>
        <v>-434.89788764821515</v>
      </c>
      <c r="AP125" s="45">
        <f t="shared" si="78"/>
        <v>-1134.9410267266337</v>
      </c>
      <c r="AQ125" s="45">
        <f t="shared" si="78"/>
        <v>-1834.9841658050523</v>
      </c>
      <c r="AR125" s="45">
        <f t="shared" si="79"/>
        <v>-2535.0273048834706</v>
      </c>
      <c r="AS125" s="45">
        <f t="shared" si="79"/>
        <v>-3235.0704439618889</v>
      </c>
      <c r="AT125" s="45">
        <f t="shared" si="79"/>
        <v>-3935.1135830403073</v>
      </c>
      <c r="AU125" s="45">
        <f t="shared" si="79"/>
        <v>-4635.1567221187261</v>
      </c>
      <c r="AV125" s="45">
        <f t="shared" si="79"/>
        <v>-5335.1998611971449</v>
      </c>
      <c r="AW125" s="45">
        <f t="shared" si="79"/>
        <v>-6035.2430002755627</v>
      </c>
      <c r="AX125" s="45">
        <f t="shared" si="79"/>
        <v>-6735.2861393539815</v>
      </c>
      <c r="AY125" s="45">
        <f t="shared" si="79"/>
        <v>-7435.3292784323994</v>
      </c>
      <c r="AZ125" s="45">
        <f t="shared" si="79"/>
        <v>-8135.3724175108182</v>
      </c>
      <c r="BA125" s="45">
        <f t="shared" si="79"/>
        <v>-8835.4155565892361</v>
      </c>
      <c r="BB125" s="45">
        <f t="shared" si="80"/>
        <v>-9535.458695667654</v>
      </c>
      <c r="BC125" s="45">
        <f t="shared" si="80"/>
        <v>-10235.501834746074</v>
      </c>
      <c r="BD125" s="45">
        <f t="shared" si="80"/>
        <v>-10935.544973824493</v>
      </c>
      <c r="BE125" s="45">
        <f t="shared" si="80"/>
        <v>-11635.588112902911</v>
      </c>
      <c r="BF125" s="45">
        <f t="shared" si="80"/>
        <v>-12335.631251981329</v>
      </c>
      <c r="BG125" s="45">
        <f t="shared" si="80"/>
        <v>-13035.674391059747</v>
      </c>
      <c r="BH125" s="45">
        <f t="shared" si="80"/>
        <v>-13735.717530138165</v>
      </c>
      <c r="BI125" s="45">
        <f t="shared" si="80"/>
        <v>-14435.760669216583</v>
      </c>
      <c r="BJ125" s="45">
        <f t="shared" si="80"/>
        <v>-15135.803808295004</v>
      </c>
      <c r="BK125" s="45">
        <f t="shared" si="80"/>
        <v>-15835.846947373422</v>
      </c>
      <c r="BL125" s="45">
        <f t="shared" si="81"/>
        <v>-16535.89008645184</v>
      </c>
      <c r="BM125" s="45">
        <f t="shared" si="81"/>
        <v>-17235.933225530258</v>
      </c>
      <c r="BN125" s="45">
        <f t="shared" si="81"/>
        <v>-17935.976364608676</v>
      </c>
      <c r="BO125" s="45">
        <f t="shared" si="81"/>
        <v>-18636.019503687094</v>
      </c>
      <c r="BP125" s="45">
        <f t="shared" si="81"/>
        <v>-19336.062642765515</v>
      </c>
      <c r="BQ125" s="45">
        <f t="shared" si="81"/>
        <v>-20036.105781843933</v>
      </c>
      <c r="BR125" s="45">
        <f t="shared" si="81"/>
        <v>-20736.148920922351</v>
      </c>
      <c r="BS125" s="45">
        <f t="shared" si="81"/>
        <v>-21436.192060000769</v>
      </c>
      <c r="BT125" s="45">
        <f t="shared" si="81"/>
        <v>-22136.235199079187</v>
      </c>
      <c r="BU125" s="45">
        <f t="shared" si="81"/>
        <v>-22836.278338157608</v>
      </c>
      <c r="BV125" s="45">
        <f t="shared" si="82"/>
        <v>-23536.321477236026</v>
      </c>
      <c r="BW125" s="45">
        <f t="shared" si="82"/>
        <v>-24236.364616314444</v>
      </c>
      <c r="BX125" s="45">
        <f t="shared" si="82"/>
        <v>-24936.407755392862</v>
      </c>
      <c r="BY125" s="45">
        <f t="shared" si="82"/>
        <v>-25636.45089447128</v>
      </c>
      <c r="BZ125" s="45">
        <f t="shared" si="82"/>
        <v>-26336.494033549698</v>
      </c>
      <c r="CA125" s="45">
        <f t="shared" si="82"/>
        <v>-27036.537172628116</v>
      </c>
      <c r="CB125" s="45">
        <f t="shared" si="82"/>
        <v>-27736.580311706537</v>
      </c>
      <c r="CC125" s="45">
        <f t="shared" si="82"/>
        <v>-28436.623450784955</v>
      </c>
      <c r="CD125" s="45">
        <f t="shared" si="82"/>
        <v>-29136.666589863373</v>
      </c>
      <c r="CE125" s="45">
        <f t="shared" si="82"/>
        <v>-29836.709728941791</v>
      </c>
      <c r="CF125" s="45">
        <f t="shared" si="82"/>
        <v>-30536.752868020209</v>
      </c>
      <c r="CG125" s="45">
        <f t="shared" si="82"/>
        <v>8150.5404154302914</v>
      </c>
      <c r="CH125" s="45">
        <f t="shared" si="82"/>
        <v>6279.5085262962721</v>
      </c>
    </row>
    <row r="126" spans="1:86">
      <c r="A126" s="58">
        <f>'Q5-Q7 VaR'!G100</f>
        <v>45700</v>
      </c>
      <c r="B126" s="45">
        <f>'Q5-Q7 VaR'!L100</f>
        <v>-19702.503628762577</v>
      </c>
      <c r="C126" s="45">
        <f>1000000*'Q5-Q7 VaR'!K100/100</f>
        <v>-6542.6215918012604</v>
      </c>
      <c r="D126" s="45">
        <f t="shared" si="75"/>
        <v>45723.712289250027</v>
      </c>
      <c r="E126" s="45">
        <f t="shared" si="75"/>
        <v>44088.056891299711</v>
      </c>
      <c r="F126" s="45">
        <f t="shared" si="75"/>
        <v>42452.401493349396</v>
      </c>
      <c r="G126" s="45">
        <f t="shared" si="75"/>
        <v>40816.746095399081</v>
      </c>
      <c r="H126" s="45">
        <f t="shared" si="75"/>
        <v>39181.090697448766</v>
      </c>
      <c r="I126" s="45">
        <f t="shared" si="75"/>
        <v>37545.435299498451</v>
      </c>
      <c r="J126" s="45">
        <f t="shared" si="75"/>
        <v>35909.779901548136</v>
      </c>
      <c r="K126" s="45">
        <f t="shared" si="75"/>
        <v>34274.124503597821</v>
      </c>
      <c r="L126" s="45">
        <f t="shared" si="75"/>
        <v>32638.469105647506</v>
      </c>
      <c r="M126" s="45">
        <f t="shared" si="75"/>
        <v>31002.813707697191</v>
      </c>
      <c r="N126" s="45">
        <f t="shared" si="76"/>
        <v>29367.158309746876</v>
      </c>
      <c r="O126" s="45">
        <f t="shared" si="76"/>
        <v>27731.502911796561</v>
      </c>
      <c r="P126" s="45">
        <f t="shared" si="76"/>
        <v>26095.847513846245</v>
      </c>
      <c r="Q126" s="45">
        <f t="shared" si="76"/>
        <v>24460.19211589593</v>
      </c>
      <c r="R126" s="45">
        <f t="shared" si="76"/>
        <v>22824.536717945615</v>
      </c>
      <c r="S126" s="45">
        <f t="shared" si="76"/>
        <v>21188.8813199953</v>
      </c>
      <c r="T126" s="45">
        <f t="shared" si="76"/>
        <v>19553.225922044985</v>
      </c>
      <c r="U126" s="45">
        <f t="shared" si="76"/>
        <v>17917.57052409467</v>
      </c>
      <c r="V126" s="45">
        <f t="shared" si="76"/>
        <v>16281.915126144355</v>
      </c>
      <c r="W126" s="45">
        <f t="shared" si="76"/>
        <v>14646.25972819404</v>
      </c>
      <c r="X126" s="45">
        <f t="shared" si="77"/>
        <v>13010.604330243725</v>
      </c>
      <c r="Y126" s="45">
        <f t="shared" si="77"/>
        <v>11374.94893229341</v>
      </c>
      <c r="Z126" s="45">
        <f t="shared" si="77"/>
        <v>9739.2935343430945</v>
      </c>
      <c r="AA126" s="45">
        <f t="shared" si="77"/>
        <v>8103.6381363927794</v>
      </c>
      <c r="AB126" s="45">
        <f t="shared" si="77"/>
        <v>6467.9827384424643</v>
      </c>
      <c r="AC126" s="45">
        <f t="shared" si="77"/>
        <v>4832.3273404921492</v>
      </c>
      <c r="AD126" s="45">
        <f t="shared" si="77"/>
        <v>3196.6719425418341</v>
      </c>
      <c r="AE126" s="45">
        <f t="shared" si="77"/>
        <v>1561.0165445915191</v>
      </c>
      <c r="AF126" s="45">
        <f t="shared" si="77"/>
        <v>-74.638853358796041</v>
      </c>
      <c r="AG126" s="45">
        <f t="shared" si="77"/>
        <v>-1710.2942513091111</v>
      </c>
      <c r="AH126" s="45">
        <f t="shared" si="78"/>
        <v>-3345.9496492594262</v>
      </c>
      <c r="AI126" s="45">
        <f t="shared" si="78"/>
        <v>-4981.6050472097413</v>
      </c>
      <c r="AJ126" s="45">
        <f t="shared" si="78"/>
        <v>-6617.2604451600564</v>
      </c>
      <c r="AK126" s="45">
        <f t="shared" si="78"/>
        <v>-8252.9158431103715</v>
      </c>
      <c r="AL126" s="45">
        <f t="shared" si="78"/>
        <v>-9888.5712410606866</v>
      </c>
      <c r="AM126" s="45">
        <f t="shared" si="78"/>
        <v>-11524.226639011002</v>
      </c>
      <c r="AN126" s="45">
        <f t="shared" si="78"/>
        <v>-13159.882036961317</v>
      </c>
      <c r="AO126" s="45">
        <f t="shared" si="78"/>
        <v>-14795.537434911632</v>
      </c>
      <c r="AP126" s="45">
        <f t="shared" si="78"/>
        <v>-16431.192832861947</v>
      </c>
      <c r="AQ126" s="45">
        <f t="shared" si="78"/>
        <v>-18066.848230812262</v>
      </c>
      <c r="AR126" s="45">
        <f t="shared" si="79"/>
        <v>-19702.503628762577</v>
      </c>
      <c r="AS126" s="45">
        <f t="shared" si="79"/>
        <v>-21338.159026712892</v>
      </c>
      <c r="AT126" s="45">
        <f t="shared" si="79"/>
        <v>-22973.814424663207</v>
      </c>
      <c r="AU126" s="45">
        <f t="shared" si="79"/>
        <v>-24609.469822613522</v>
      </c>
      <c r="AV126" s="45">
        <f t="shared" si="79"/>
        <v>-26245.125220563838</v>
      </c>
      <c r="AW126" s="45">
        <f t="shared" si="79"/>
        <v>-27880.780618514153</v>
      </c>
      <c r="AX126" s="45">
        <f t="shared" si="79"/>
        <v>-29516.436016464468</v>
      </c>
      <c r="AY126" s="45">
        <f t="shared" si="79"/>
        <v>-31152.091414414783</v>
      </c>
      <c r="AZ126" s="45">
        <f t="shared" si="79"/>
        <v>-32787.746812365098</v>
      </c>
      <c r="BA126" s="45">
        <f t="shared" si="79"/>
        <v>-34423.402210315413</v>
      </c>
      <c r="BB126" s="45">
        <f t="shared" si="80"/>
        <v>-36059.057608265728</v>
      </c>
      <c r="BC126" s="45">
        <f t="shared" si="80"/>
        <v>-37694.713006216043</v>
      </c>
      <c r="BD126" s="45">
        <f t="shared" si="80"/>
        <v>-39330.368404166358</v>
      </c>
      <c r="BE126" s="45">
        <f t="shared" si="80"/>
        <v>-40966.023802116673</v>
      </c>
      <c r="BF126" s="45">
        <f t="shared" si="80"/>
        <v>-42601.679200066988</v>
      </c>
      <c r="BG126" s="45">
        <f t="shared" si="80"/>
        <v>-44237.334598017304</v>
      </c>
      <c r="BH126" s="45">
        <f t="shared" si="80"/>
        <v>-45872.989995967619</v>
      </c>
      <c r="BI126" s="45">
        <f t="shared" si="80"/>
        <v>-47508.645393917934</v>
      </c>
      <c r="BJ126" s="45">
        <f t="shared" si="80"/>
        <v>-49144.300791868249</v>
      </c>
      <c r="BK126" s="45">
        <f t="shared" si="80"/>
        <v>-50779.956189818564</v>
      </c>
      <c r="BL126" s="45">
        <f t="shared" si="81"/>
        <v>-52415.611587768879</v>
      </c>
      <c r="BM126" s="45">
        <f t="shared" si="81"/>
        <v>-54051.266985719194</v>
      </c>
      <c r="BN126" s="45">
        <f t="shared" si="81"/>
        <v>-55686.922383669509</v>
      </c>
      <c r="BO126" s="45">
        <f t="shared" si="81"/>
        <v>-57322.577781619824</v>
      </c>
      <c r="BP126" s="45">
        <f t="shared" si="81"/>
        <v>-58958.233179570139</v>
      </c>
      <c r="BQ126" s="45">
        <f t="shared" si="81"/>
        <v>-60593.888577520454</v>
      </c>
      <c r="BR126" s="45">
        <f t="shared" si="81"/>
        <v>-62229.54397547077</v>
      </c>
      <c r="BS126" s="45">
        <f t="shared" si="81"/>
        <v>-63865.199373421085</v>
      </c>
      <c r="BT126" s="45">
        <f t="shared" si="81"/>
        <v>-65500.8547713714</v>
      </c>
      <c r="BU126" s="45">
        <f t="shared" si="81"/>
        <v>-67136.510169321715</v>
      </c>
      <c r="BV126" s="45">
        <f t="shared" si="82"/>
        <v>-68772.165567272023</v>
      </c>
      <c r="BW126" s="45">
        <f t="shared" si="82"/>
        <v>-70407.820965222345</v>
      </c>
      <c r="BX126" s="45">
        <f t="shared" si="82"/>
        <v>-72043.476363172667</v>
      </c>
      <c r="BY126" s="45">
        <f t="shared" si="82"/>
        <v>-73679.131761122975</v>
      </c>
      <c r="BZ126" s="45">
        <f t="shared" si="82"/>
        <v>-75314.787159073283</v>
      </c>
      <c r="CA126" s="45">
        <f t="shared" si="82"/>
        <v>-76950.442557023605</v>
      </c>
      <c r="CB126" s="45">
        <f t="shared" si="82"/>
        <v>-78586.097954973928</v>
      </c>
      <c r="CC126" s="45">
        <f t="shared" si="82"/>
        <v>-80221.753352924236</v>
      </c>
      <c r="CD126" s="45">
        <f t="shared" si="82"/>
        <v>-81857.408750874543</v>
      </c>
      <c r="CE126" s="45">
        <f t="shared" si="82"/>
        <v>-83493.064148824866</v>
      </c>
      <c r="CF126" s="45">
        <f t="shared" si="82"/>
        <v>-85128.719546775188</v>
      </c>
      <c r="CG126" s="45">
        <f t="shared" si="82"/>
        <v>5264.3956181950889</v>
      </c>
      <c r="CH126" s="45">
        <f t="shared" si="82"/>
        <v>892.71730530127024</v>
      </c>
    </row>
    <row r="127" spans="1:86">
      <c r="A127" s="58">
        <f>'Q5-Q7 VaR'!G101</f>
        <v>45701</v>
      </c>
      <c r="B127" s="45">
        <f>'Q5-Q7 VaR'!L101</f>
        <v>13247.336833482292</v>
      </c>
      <c r="C127" s="45">
        <f>1000000*'Q5-Q7 VaR'!K101/100</f>
        <v>7044.0715230392316</v>
      </c>
      <c r="D127" s="45">
        <f t="shared" si="75"/>
        <v>-57193.378396910033</v>
      </c>
      <c r="E127" s="45">
        <f t="shared" si="75"/>
        <v>-55432.36051615022</v>
      </c>
      <c r="F127" s="45">
        <f t="shared" si="75"/>
        <v>-53671.342635390407</v>
      </c>
      <c r="G127" s="45">
        <f t="shared" si="75"/>
        <v>-51910.324754630594</v>
      </c>
      <c r="H127" s="45">
        <f t="shared" si="75"/>
        <v>-50149.306873870795</v>
      </c>
      <c r="I127" s="45">
        <f t="shared" si="75"/>
        <v>-48388.288993110982</v>
      </c>
      <c r="J127" s="45">
        <f t="shared" si="75"/>
        <v>-46627.271112351184</v>
      </c>
      <c r="K127" s="45">
        <f t="shared" si="75"/>
        <v>-44866.25323159137</v>
      </c>
      <c r="L127" s="45">
        <f t="shared" si="75"/>
        <v>-43105.235350831557</v>
      </c>
      <c r="M127" s="45">
        <f t="shared" si="75"/>
        <v>-41344.217470071759</v>
      </c>
      <c r="N127" s="45">
        <f t="shared" si="76"/>
        <v>-39583.199589311946</v>
      </c>
      <c r="O127" s="45">
        <f t="shared" si="76"/>
        <v>-37822.181708552132</v>
      </c>
      <c r="P127" s="45">
        <f t="shared" si="76"/>
        <v>-36061.163827792334</v>
      </c>
      <c r="Q127" s="45">
        <f t="shared" si="76"/>
        <v>-34300.145947032521</v>
      </c>
      <c r="R127" s="45">
        <f t="shared" si="76"/>
        <v>-32539.128066272711</v>
      </c>
      <c r="S127" s="45">
        <f t="shared" si="76"/>
        <v>-30778.110185512905</v>
      </c>
      <c r="T127" s="45">
        <f t="shared" si="76"/>
        <v>-29017.0923047531</v>
      </c>
      <c r="U127" s="45">
        <f t="shared" si="76"/>
        <v>-27256.074423993286</v>
      </c>
      <c r="V127" s="45">
        <f t="shared" si="76"/>
        <v>-25495.056543233481</v>
      </c>
      <c r="W127" s="45">
        <f t="shared" si="76"/>
        <v>-23734.038662473675</v>
      </c>
      <c r="X127" s="45">
        <f t="shared" si="77"/>
        <v>-21973.020781713869</v>
      </c>
      <c r="Y127" s="45">
        <f t="shared" si="77"/>
        <v>-20212.002900954056</v>
      </c>
      <c r="Z127" s="45">
        <f t="shared" si="77"/>
        <v>-18450.98502019425</v>
      </c>
      <c r="AA127" s="45">
        <f t="shared" si="77"/>
        <v>-16689.967139434444</v>
      </c>
      <c r="AB127" s="45">
        <f t="shared" si="77"/>
        <v>-14928.949258674635</v>
      </c>
      <c r="AC127" s="45">
        <f t="shared" si="77"/>
        <v>-13167.931377914825</v>
      </c>
      <c r="AD127" s="45">
        <f t="shared" si="77"/>
        <v>-11406.913497155019</v>
      </c>
      <c r="AE127" s="45">
        <f t="shared" si="77"/>
        <v>-9645.8956163952098</v>
      </c>
      <c r="AF127" s="45">
        <f t="shared" si="77"/>
        <v>-7884.877735635404</v>
      </c>
      <c r="AG127" s="45">
        <f t="shared" si="77"/>
        <v>-6123.8598548755945</v>
      </c>
      <c r="AH127" s="45">
        <f t="shared" si="78"/>
        <v>-4362.8419741157886</v>
      </c>
      <c r="AI127" s="45">
        <f t="shared" si="78"/>
        <v>-2601.8240933559791</v>
      </c>
      <c r="AJ127" s="45">
        <f t="shared" si="78"/>
        <v>-840.80621259617146</v>
      </c>
      <c r="AK127" s="45">
        <f t="shared" si="78"/>
        <v>920.2116681636362</v>
      </c>
      <c r="AL127" s="45">
        <f t="shared" si="78"/>
        <v>2681.2295489234439</v>
      </c>
      <c r="AM127" s="45">
        <f t="shared" si="78"/>
        <v>4442.2474296832515</v>
      </c>
      <c r="AN127" s="45">
        <f t="shared" si="78"/>
        <v>6203.2653104430601</v>
      </c>
      <c r="AO127" s="45">
        <f t="shared" si="78"/>
        <v>7964.2831912028678</v>
      </c>
      <c r="AP127" s="45">
        <f t="shared" si="78"/>
        <v>9725.3010719626764</v>
      </c>
      <c r="AQ127" s="45">
        <f t="shared" si="78"/>
        <v>11486.318952722484</v>
      </c>
      <c r="AR127" s="45">
        <f t="shared" si="79"/>
        <v>13247.336833482292</v>
      </c>
      <c r="AS127" s="45">
        <f t="shared" si="79"/>
        <v>15008.354714242099</v>
      </c>
      <c r="AT127" s="45">
        <f t="shared" si="79"/>
        <v>16769.372595001907</v>
      </c>
      <c r="AU127" s="45">
        <f t="shared" si="79"/>
        <v>18530.390475761717</v>
      </c>
      <c r="AV127" s="45">
        <f t="shared" si="79"/>
        <v>20291.408356521522</v>
      </c>
      <c r="AW127" s="45">
        <f t="shared" si="79"/>
        <v>22052.426237281332</v>
      </c>
      <c r="AX127" s="45">
        <f t="shared" si="79"/>
        <v>23813.444118041138</v>
      </c>
      <c r="AY127" s="45">
        <f t="shared" si="79"/>
        <v>25574.461998800947</v>
      </c>
      <c r="AZ127" s="45">
        <f t="shared" si="79"/>
        <v>27335.479879560757</v>
      </c>
      <c r="BA127" s="45">
        <f t="shared" si="79"/>
        <v>29096.497760320563</v>
      </c>
      <c r="BB127" s="45">
        <f t="shared" si="80"/>
        <v>30857.515641080372</v>
      </c>
      <c r="BC127" s="45">
        <f t="shared" si="80"/>
        <v>32618.533521840178</v>
      </c>
      <c r="BD127" s="45">
        <f t="shared" si="80"/>
        <v>34379.551402599987</v>
      </c>
      <c r="BE127" s="45">
        <f t="shared" si="80"/>
        <v>36140.569283359793</v>
      </c>
      <c r="BF127" s="45">
        <f t="shared" si="80"/>
        <v>37901.587164119599</v>
      </c>
      <c r="BG127" s="45">
        <f t="shared" si="80"/>
        <v>39662.605044879412</v>
      </c>
      <c r="BH127" s="45">
        <f t="shared" si="80"/>
        <v>41423.622925639218</v>
      </c>
      <c r="BI127" s="45">
        <f t="shared" si="80"/>
        <v>43184.640806399024</v>
      </c>
      <c r="BJ127" s="45">
        <f t="shared" si="80"/>
        <v>44945.658687158837</v>
      </c>
      <c r="BK127" s="45">
        <f t="shared" si="80"/>
        <v>46706.676567918636</v>
      </c>
      <c r="BL127" s="45">
        <f t="shared" si="81"/>
        <v>48467.694448678449</v>
      </c>
      <c r="BM127" s="45">
        <f t="shared" si="81"/>
        <v>50228.712329438262</v>
      </c>
      <c r="BN127" s="45">
        <f t="shared" si="81"/>
        <v>51989.73021019806</v>
      </c>
      <c r="BO127" s="45">
        <f t="shared" si="81"/>
        <v>53750.748090957874</v>
      </c>
      <c r="BP127" s="45">
        <f t="shared" si="81"/>
        <v>55511.765971717687</v>
      </c>
      <c r="BQ127" s="45">
        <f t="shared" si="81"/>
        <v>57272.783852477485</v>
      </c>
      <c r="BR127" s="45">
        <f t="shared" si="81"/>
        <v>59033.801733237298</v>
      </c>
      <c r="BS127" s="45">
        <f t="shared" si="81"/>
        <v>60794.819613997111</v>
      </c>
      <c r="BT127" s="45">
        <f t="shared" si="81"/>
        <v>62555.83749475691</v>
      </c>
      <c r="BU127" s="45">
        <f t="shared" si="81"/>
        <v>64316.855375516723</v>
      </c>
      <c r="BV127" s="45">
        <f t="shared" si="82"/>
        <v>66077.873256276522</v>
      </c>
      <c r="BW127" s="45">
        <f t="shared" si="82"/>
        <v>67838.891137036335</v>
      </c>
      <c r="BX127" s="45">
        <f t="shared" si="82"/>
        <v>69599.909017796148</v>
      </c>
      <c r="BY127" s="45">
        <f t="shared" si="82"/>
        <v>71360.926898555947</v>
      </c>
      <c r="BZ127" s="45">
        <f t="shared" si="82"/>
        <v>73121.94477931576</v>
      </c>
      <c r="CA127" s="45">
        <f t="shared" si="82"/>
        <v>74882.962660075573</v>
      </c>
      <c r="CB127" s="45">
        <f t="shared" si="82"/>
        <v>76643.980540835371</v>
      </c>
      <c r="CC127" s="45">
        <f t="shared" si="82"/>
        <v>78404.998421595184</v>
      </c>
      <c r="CD127" s="45">
        <f t="shared" si="82"/>
        <v>80166.016302354983</v>
      </c>
      <c r="CE127" s="45">
        <f t="shared" si="82"/>
        <v>81927.034183114796</v>
      </c>
      <c r="CF127" s="45">
        <f t="shared" si="82"/>
        <v>83688.052063874609</v>
      </c>
      <c r="CG127" s="45">
        <f t="shared" si="82"/>
        <v>-13633.114914555521</v>
      </c>
      <c r="CH127" s="45">
        <f t="shared" si="82"/>
        <v>-8926.3755319305419</v>
      </c>
    </row>
    <row r="128" spans="1:86">
      <c r="A128" s="58">
        <f>'Q5-Q7 VaR'!G102</f>
        <v>45702</v>
      </c>
      <c r="B128" s="45">
        <f>'Q5-Q7 VaR'!L102</f>
        <v>13529.35666108801</v>
      </c>
      <c r="C128" s="45">
        <f>1000000*'Q5-Q7 VaR'!K102/100</f>
        <v>3922.1620286113252</v>
      </c>
      <c r="D128" s="45">
        <f t="shared" si="75"/>
        <v>-25692.263625025247</v>
      </c>
      <c r="E128" s="45">
        <f t="shared" si="75"/>
        <v>-24711.723117872411</v>
      </c>
      <c r="F128" s="45">
        <f t="shared" si="75"/>
        <v>-23731.182610719581</v>
      </c>
      <c r="G128" s="45">
        <f t="shared" si="75"/>
        <v>-22750.642103566752</v>
      </c>
      <c r="H128" s="45">
        <f t="shared" si="75"/>
        <v>-21770.101596413922</v>
      </c>
      <c r="I128" s="45">
        <f t="shared" si="75"/>
        <v>-20789.561089261086</v>
      </c>
      <c r="J128" s="45">
        <f t="shared" si="75"/>
        <v>-19809.020582108256</v>
      </c>
      <c r="K128" s="45">
        <f t="shared" si="75"/>
        <v>-18828.480074955427</v>
      </c>
      <c r="L128" s="45">
        <f t="shared" si="75"/>
        <v>-17847.93956780259</v>
      </c>
      <c r="M128" s="45">
        <f t="shared" si="75"/>
        <v>-16867.399060649761</v>
      </c>
      <c r="N128" s="45">
        <f t="shared" si="76"/>
        <v>-15886.85855349693</v>
      </c>
      <c r="O128" s="45">
        <f t="shared" si="76"/>
        <v>-14906.318046344097</v>
      </c>
      <c r="P128" s="45">
        <f t="shared" si="76"/>
        <v>-13925.777539191267</v>
      </c>
      <c r="Q128" s="45">
        <f t="shared" si="76"/>
        <v>-12945.237032038434</v>
      </c>
      <c r="R128" s="45">
        <f t="shared" si="76"/>
        <v>-11964.696524885605</v>
      </c>
      <c r="S128" s="45">
        <f t="shared" si="76"/>
        <v>-10984.156017732772</v>
      </c>
      <c r="T128" s="45">
        <f t="shared" si="76"/>
        <v>-10003.615510579943</v>
      </c>
      <c r="U128" s="45">
        <f t="shared" si="76"/>
        <v>-9023.0750034271096</v>
      </c>
      <c r="V128" s="45">
        <f t="shared" si="76"/>
        <v>-8042.5344962742802</v>
      </c>
      <c r="W128" s="45">
        <f t="shared" si="76"/>
        <v>-7061.9939891214472</v>
      </c>
      <c r="X128" s="45">
        <f t="shared" si="77"/>
        <v>-6081.4534819686178</v>
      </c>
      <c r="Y128" s="45">
        <f t="shared" si="77"/>
        <v>-5100.9129748157848</v>
      </c>
      <c r="Z128" s="45">
        <f t="shared" si="77"/>
        <v>-4120.3724676629554</v>
      </c>
      <c r="AA128" s="45">
        <f t="shared" si="77"/>
        <v>-3139.8319605101224</v>
      </c>
      <c r="AB128" s="45">
        <f t="shared" si="77"/>
        <v>-2159.2914533572912</v>
      </c>
      <c r="AC128" s="45">
        <f t="shared" si="77"/>
        <v>-1178.75094620446</v>
      </c>
      <c r="AD128" s="45">
        <f t="shared" si="77"/>
        <v>-198.21043905162878</v>
      </c>
      <c r="AE128" s="45">
        <f t="shared" si="77"/>
        <v>782.33006810120241</v>
      </c>
      <c r="AF128" s="45">
        <f t="shared" si="77"/>
        <v>1762.8705752540336</v>
      </c>
      <c r="AG128" s="45">
        <f t="shared" si="77"/>
        <v>2743.4110824068648</v>
      </c>
      <c r="AH128" s="45">
        <f t="shared" si="78"/>
        <v>3723.951589559696</v>
      </c>
      <c r="AI128" s="45">
        <f t="shared" si="78"/>
        <v>4704.4920967125272</v>
      </c>
      <c r="AJ128" s="45">
        <f t="shared" si="78"/>
        <v>5685.0326038653593</v>
      </c>
      <c r="AK128" s="45">
        <f t="shared" si="78"/>
        <v>6665.5731110181905</v>
      </c>
      <c r="AL128" s="45">
        <f t="shared" si="78"/>
        <v>7646.1136181710217</v>
      </c>
      <c r="AM128" s="45">
        <f t="shared" si="78"/>
        <v>8626.6541253238538</v>
      </c>
      <c r="AN128" s="45">
        <f t="shared" si="78"/>
        <v>9607.194632476685</v>
      </c>
      <c r="AO128" s="45">
        <f t="shared" si="78"/>
        <v>10587.735139629516</v>
      </c>
      <c r="AP128" s="45">
        <f t="shared" si="78"/>
        <v>11568.275646782347</v>
      </c>
      <c r="AQ128" s="45">
        <f t="shared" si="78"/>
        <v>12548.816153935179</v>
      </c>
      <c r="AR128" s="45">
        <f t="shared" si="79"/>
        <v>13529.35666108801</v>
      </c>
      <c r="AS128" s="45">
        <f t="shared" si="79"/>
        <v>14509.897168240841</v>
      </c>
      <c r="AT128" s="45">
        <f t="shared" si="79"/>
        <v>15490.437675393672</v>
      </c>
      <c r="AU128" s="45">
        <f t="shared" si="79"/>
        <v>16470.978182546503</v>
      </c>
      <c r="AV128" s="45">
        <f t="shared" si="79"/>
        <v>17451.518689699336</v>
      </c>
      <c r="AW128" s="45">
        <f t="shared" si="79"/>
        <v>18432.059196852166</v>
      </c>
      <c r="AX128" s="45">
        <f t="shared" si="79"/>
        <v>19412.599704004999</v>
      </c>
      <c r="AY128" s="45">
        <f t="shared" si="79"/>
        <v>20393.140211157828</v>
      </c>
      <c r="AZ128" s="45">
        <f t="shared" si="79"/>
        <v>21373.680718310661</v>
      </c>
      <c r="BA128" s="45">
        <f t="shared" si="79"/>
        <v>22354.221225463494</v>
      </c>
      <c r="BB128" s="45">
        <f t="shared" si="80"/>
        <v>23334.761732616324</v>
      </c>
      <c r="BC128" s="45">
        <f t="shared" si="80"/>
        <v>24315.302239769153</v>
      </c>
      <c r="BD128" s="45">
        <f t="shared" si="80"/>
        <v>25295.842746921986</v>
      </c>
      <c r="BE128" s="45">
        <f t="shared" si="80"/>
        <v>26276.383254074819</v>
      </c>
      <c r="BF128" s="45">
        <f t="shared" si="80"/>
        <v>27256.923761227648</v>
      </c>
      <c r="BG128" s="45">
        <f t="shared" si="80"/>
        <v>28237.464268380478</v>
      </c>
      <c r="BH128" s="45">
        <f t="shared" si="80"/>
        <v>29218.004775533311</v>
      </c>
      <c r="BI128" s="45">
        <f t="shared" si="80"/>
        <v>30198.545282686144</v>
      </c>
      <c r="BJ128" s="45">
        <f t="shared" si="80"/>
        <v>31179.085789838973</v>
      </c>
      <c r="BK128" s="45">
        <f t="shared" si="80"/>
        <v>32159.626296991803</v>
      </c>
      <c r="BL128" s="45">
        <f t="shared" si="81"/>
        <v>33140.166804144639</v>
      </c>
      <c r="BM128" s="45">
        <f t="shared" si="81"/>
        <v>34120.707311297469</v>
      </c>
      <c r="BN128" s="45">
        <f t="shared" si="81"/>
        <v>35101.247818450298</v>
      </c>
      <c r="BO128" s="45">
        <f t="shared" si="81"/>
        <v>36081.788325603127</v>
      </c>
      <c r="BP128" s="45">
        <f t="shared" si="81"/>
        <v>37062.328832755964</v>
      </c>
      <c r="BQ128" s="45">
        <f t="shared" si="81"/>
        <v>38042.869339908793</v>
      </c>
      <c r="BR128" s="45">
        <f t="shared" si="81"/>
        <v>39023.409847061623</v>
      </c>
      <c r="BS128" s="45">
        <f t="shared" si="81"/>
        <v>40003.950354214452</v>
      </c>
      <c r="BT128" s="45">
        <f t="shared" si="81"/>
        <v>40984.490861367289</v>
      </c>
      <c r="BU128" s="45">
        <f t="shared" si="81"/>
        <v>41965.031368520118</v>
      </c>
      <c r="BV128" s="45">
        <f t="shared" si="82"/>
        <v>42945.571875672947</v>
      </c>
      <c r="BW128" s="45">
        <f t="shared" si="82"/>
        <v>43926.112382825777</v>
      </c>
      <c r="BX128" s="45">
        <f t="shared" si="82"/>
        <v>44906.652889978614</v>
      </c>
      <c r="BY128" s="45">
        <f t="shared" si="82"/>
        <v>45887.193397131443</v>
      </c>
      <c r="BZ128" s="45">
        <f t="shared" si="82"/>
        <v>46867.733904284272</v>
      </c>
      <c r="CA128" s="45">
        <f t="shared" si="82"/>
        <v>47848.274411437102</v>
      </c>
      <c r="CB128" s="45">
        <f t="shared" si="82"/>
        <v>48828.814918589938</v>
      </c>
      <c r="CC128" s="45">
        <f t="shared" si="82"/>
        <v>49809.355425742768</v>
      </c>
      <c r="CD128" s="45">
        <f t="shared" si="82"/>
        <v>50789.895932895597</v>
      </c>
      <c r="CE128" s="45">
        <f t="shared" si="82"/>
        <v>51770.436440048426</v>
      </c>
      <c r="CF128" s="45">
        <f t="shared" si="82"/>
        <v>52750.976947201263</v>
      </c>
      <c r="CG128" s="45">
        <f t="shared" si="82"/>
        <v>-1437.7666586059786</v>
      </c>
      <c r="CH128" s="45">
        <f t="shared" si="82"/>
        <v>1182.9612009453685</v>
      </c>
    </row>
    <row r="129" spans="1:86">
      <c r="A129" s="58">
        <f>'Q5-Q7 VaR'!G103</f>
        <v>45705</v>
      </c>
      <c r="B129" s="45">
        <f>'Q5-Q7 VaR'!L103</f>
        <v>0</v>
      </c>
      <c r="C129" s="45">
        <f>1000000*'Q5-Q7 VaR'!K103/100</f>
        <v>0</v>
      </c>
      <c r="D129" s="45">
        <f t="shared" si="75"/>
        <v>0</v>
      </c>
      <c r="E129" s="45">
        <f t="shared" si="75"/>
        <v>0</v>
      </c>
      <c r="F129" s="45">
        <f t="shared" si="75"/>
        <v>0</v>
      </c>
      <c r="G129" s="45">
        <f t="shared" si="75"/>
        <v>0</v>
      </c>
      <c r="H129" s="45">
        <f t="shared" si="75"/>
        <v>0</v>
      </c>
      <c r="I129" s="45">
        <f t="shared" si="75"/>
        <v>0</v>
      </c>
      <c r="J129" s="45">
        <f t="shared" si="75"/>
        <v>0</v>
      </c>
      <c r="K129" s="45">
        <f t="shared" si="75"/>
        <v>0</v>
      </c>
      <c r="L129" s="45">
        <f t="shared" si="75"/>
        <v>0</v>
      </c>
      <c r="M129" s="45">
        <f t="shared" si="75"/>
        <v>0</v>
      </c>
      <c r="N129" s="45">
        <f t="shared" si="76"/>
        <v>0</v>
      </c>
      <c r="O129" s="45">
        <f t="shared" si="76"/>
        <v>0</v>
      </c>
      <c r="P129" s="45">
        <f t="shared" si="76"/>
        <v>0</v>
      </c>
      <c r="Q129" s="45">
        <f t="shared" si="76"/>
        <v>0</v>
      </c>
      <c r="R129" s="45">
        <f t="shared" si="76"/>
        <v>0</v>
      </c>
      <c r="S129" s="45">
        <f t="shared" si="76"/>
        <v>0</v>
      </c>
      <c r="T129" s="45">
        <f t="shared" si="76"/>
        <v>0</v>
      </c>
      <c r="U129" s="45">
        <f t="shared" si="76"/>
        <v>0</v>
      </c>
      <c r="V129" s="45">
        <f t="shared" si="76"/>
        <v>0</v>
      </c>
      <c r="W129" s="45">
        <f t="shared" si="76"/>
        <v>0</v>
      </c>
      <c r="X129" s="45">
        <f t="shared" si="77"/>
        <v>0</v>
      </c>
      <c r="Y129" s="45">
        <f t="shared" si="77"/>
        <v>0</v>
      </c>
      <c r="Z129" s="45">
        <f t="shared" si="77"/>
        <v>0</v>
      </c>
      <c r="AA129" s="45">
        <f t="shared" si="77"/>
        <v>0</v>
      </c>
      <c r="AB129" s="45">
        <f t="shared" si="77"/>
        <v>0</v>
      </c>
      <c r="AC129" s="45">
        <f t="shared" si="77"/>
        <v>0</v>
      </c>
      <c r="AD129" s="45">
        <f t="shared" si="77"/>
        <v>0</v>
      </c>
      <c r="AE129" s="45">
        <f t="shared" si="77"/>
        <v>0</v>
      </c>
      <c r="AF129" s="45">
        <f t="shared" si="77"/>
        <v>0</v>
      </c>
      <c r="AG129" s="45">
        <f t="shared" si="77"/>
        <v>0</v>
      </c>
      <c r="AH129" s="45">
        <f t="shared" si="78"/>
        <v>0</v>
      </c>
      <c r="AI129" s="45">
        <f t="shared" si="78"/>
        <v>0</v>
      </c>
      <c r="AJ129" s="45">
        <f t="shared" si="78"/>
        <v>0</v>
      </c>
      <c r="AK129" s="45">
        <f t="shared" si="78"/>
        <v>0</v>
      </c>
      <c r="AL129" s="45">
        <f t="shared" si="78"/>
        <v>0</v>
      </c>
      <c r="AM129" s="45">
        <f t="shared" si="78"/>
        <v>0</v>
      </c>
      <c r="AN129" s="45">
        <f t="shared" si="78"/>
        <v>0</v>
      </c>
      <c r="AO129" s="45">
        <f t="shared" si="78"/>
        <v>0</v>
      </c>
      <c r="AP129" s="45">
        <f t="shared" si="78"/>
        <v>0</v>
      </c>
      <c r="AQ129" s="45">
        <f t="shared" si="78"/>
        <v>0</v>
      </c>
      <c r="AR129" s="45">
        <f t="shared" si="79"/>
        <v>0</v>
      </c>
      <c r="AS129" s="45">
        <f t="shared" si="79"/>
        <v>0</v>
      </c>
      <c r="AT129" s="45">
        <f t="shared" si="79"/>
        <v>0</v>
      </c>
      <c r="AU129" s="45">
        <f t="shared" si="79"/>
        <v>0</v>
      </c>
      <c r="AV129" s="45">
        <f t="shared" si="79"/>
        <v>0</v>
      </c>
      <c r="AW129" s="45">
        <f t="shared" si="79"/>
        <v>0</v>
      </c>
      <c r="AX129" s="45">
        <f t="shared" si="79"/>
        <v>0</v>
      </c>
      <c r="AY129" s="45">
        <f t="shared" si="79"/>
        <v>0</v>
      </c>
      <c r="AZ129" s="45">
        <f t="shared" si="79"/>
        <v>0</v>
      </c>
      <c r="BA129" s="45">
        <f t="shared" si="79"/>
        <v>0</v>
      </c>
      <c r="BB129" s="45">
        <f t="shared" si="80"/>
        <v>0</v>
      </c>
      <c r="BC129" s="45">
        <f t="shared" si="80"/>
        <v>0</v>
      </c>
      <c r="BD129" s="45">
        <f t="shared" si="80"/>
        <v>0</v>
      </c>
      <c r="BE129" s="45">
        <f t="shared" si="80"/>
        <v>0</v>
      </c>
      <c r="BF129" s="45">
        <f t="shared" si="80"/>
        <v>0</v>
      </c>
      <c r="BG129" s="45">
        <f t="shared" si="80"/>
        <v>0</v>
      </c>
      <c r="BH129" s="45">
        <f t="shared" si="80"/>
        <v>0</v>
      </c>
      <c r="BI129" s="45">
        <f t="shared" si="80"/>
        <v>0</v>
      </c>
      <c r="BJ129" s="45">
        <f t="shared" si="80"/>
        <v>0</v>
      </c>
      <c r="BK129" s="45">
        <f t="shared" si="80"/>
        <v>0</v>
      </c>
      <c r="BL129" s="45">
        <f t="shared" si="81"/>
        <v>0</v>
      </c>
      <c r="BM129" s="45">
        <f t="shared" si="81"/>
        <v>0</v>
      </c>
      <c r="BN129" s="45">
        <f t="shared" si="81"/>
        <v>0</v>
      </c>
      <c r="BO129" s="45">
        <f t="shared" si="81"/>
        <v>0</v>
      </c>
      <c r="BP129" s="45">
        <f t="shared" si="81"/>
        <v>0</v>
      </c>
      <c r="BQ129" s="45">
        <f t="shared" si="81"/>
        <v>0</v>
      </c>
      <c r="BR129" s="45">
        <f t="shared" si="81"/>
        <v>0</v>
      </c>
      <c r="BS129" s="45">
        <f t="shared" si="81"/>
        <v>0</v>
      </c>
      <c r="BT129" s="45">
        <f t="shared" si="81"/>
        <v>0</v>
      </c>
      <c r="BU129" s="45">
        <f t="shared" si="81"/>
        <v>0</v>
      </c>
      <c r="BV129" s="45">
        <f t="shared" si="82"/>
        <v>0</v>
      </c>
      <c r="BW129" s="45">
        <f t="shared" si="82"/>
        <v>0</v>
      </c>
      <c r="BX129" s="45">
        <f t="shared" si="82"/>
        <v>0</v>
      </c>
      <c r="BY129" s="45">
        <f t="shared" si="82"/>
        <v>0</v>
      </c>
      <c r="BZ129" s="45">
        <f t="shared" si="82"/>
        <v>0</v>
      </c>
      <c r="CA129" s="45">
        <f t="shared" si="82"/>
        <v>0</v>
      </c>
      <c r="CB129" s="45">
        <f t="shared" si="82"/>
        <v>0</v>
      </c>
      <c r="CC129" s="45">
        <f t="shared" si="82"/>
        <v>0</v>
      </c>
      <c r="CD129" s="45">
        <f t="shared" si="82"/>
        <v>0</v>
      </c>
      <c r="CE129" s="45">
        <f t="shared" si="82"/>
        <v>0</v>
      </c>
      <c r="CF129" s="45">
        <f t="shared" si="82"/>
        <v>0</v>
      </c>
      <c r="CG129" s="45">
        <f t="shared" si="82"/>
        <v>0</v>
      </c>
      <c r="CH129" s="45">
        <f t="shared" si="82"/>
        <v>0</v>
      </c>
    </row>
    <row r="130" spans="1:86">
      <c r="A130" s="58">
        <f>'Q5-Q7 VaR'!G104</f>
        <v>45706</v>
      </c>
      <c r="B130" s="45">
        <f>'Q5-Q7 VaR'!L104</f>
        <v>-13232.463166517544</v>
      </c>
      <c r="C130" s="45">
        <f>1000000*'Q5-Q7 VaR'!K104/100</f>
        <v>-5443.7663977658694</v>
      </c>
      <c r="D130" s="45">
        <f t="shared" si="75"/>
        <v>41205.200811141156</v>
      </c>
      <c r="E130" s="45">
        <f t="shared" si="75"/>
        <v>39844.259211699682</v>
      </c>
      <c r="F130" s="45">
        <f t="shared" si="75"/>
        <v>38483.317612258223</v>
      </c>
      <c r="G130" s="45">
        <f t="shared" si="75"/>
        <v>37122.376012816749</v>
      </c>
      <c r="H130" s="45">
        <f t="shared" si="75"/>
        <v>35761.434413375275</v>
      </c>
      <c r="I130" s="45">
        <f t="shared" si="75"/>
        <v>34400.492813933815</v>
      </c>
      <c r="J130" s="45">
        <f t="shared" si="75"/>
        <v>33039.551214492341</v>
      </c>
      <c r="K130" s="45">
        <f t="shared" si="75"/>
        <v>31678.609615050878</v>
      </c>
      <c r="L130" s="45">
        <f t="shared" si="75"/>
        <v>30317.668015609412</v>
      </c>
      <c r="M130" s="45">
        <f t="shared" si="75"/>
        <v>28956.726416167945</v>
      </c>
      <c r="N130" s="45">
        <f t="shared" si="76"/>
        <v>27595.784816726478</v>
      </c>
      <c r="O130" s="45">
        <f t="shared" si="76"/>
        <v>26234.843217285012</v>
      </c>
      <c r="P130" s="45">
        <f t="shared" si="76"/>
        <v>24873.901617843545</v>
      </c>
      <c r="Q130" s="45">
        <f t="shared" si="76"/>
        <v>23512.960018402078</v>
      </c>
      <c r="R130" s="45">
        <f t="shared" si="76"/>
        <v>22152.018418960604</v>
      </c>
      <c r="S130" s="45">
        <f t="shared" si="76"/>
        <v>20791.076819519138</v>
      </c>
      <c r="T130" s="45">
        <f t="shared" si="76"/>
        <v>19430.135220077671</v>
      </c>
      <c r="U130" s="45">
        <f t="shared" si="76"/>
        <v>18069.193620636204</v>
      </c>
      <c r="V130" s="45">
        <f t="shared" si="76"/>
        <v>16708.252021194738</v>
      </c>
      <c r="W130" s="45">
        <f t="shared" si="76"/>
        <v>15347.310421753271</v>
      </c>
      <c r="X130" s="45">
        <f t="shared" si="77"/>
        <v>13986.368822311804</v>
      </c>
      <c r="Y130" s="45">
        <f t="shared" si="77"/>
        <v>12625.427222870338</v>
      </c>
      <c r="Z130" s="45">
        <f t="shared" si="77"/>
        <v>11264.485623428867</v>
      </c>
      <c r="AA130" s="45">
        <f t="shared" si="77"/>
        <v>9903.5440239874006</v>
      </c>
      <c r="AB130" s="45">
        <f t="shared" si="77"/>
        <v>8542.6024245459339</v>
      </c>
      <c r="AC130" s="45">
        <f t="shared" si="77"/>
        <v>7181.6608251044672</v>
      </c>
      <c r="AD130" s="45">
        <f t="shared" si="77"/>
        <v>5820.7192256630005</v>
      </c>
      <c r="AE130" s="45">
        <f t="shared" si="77"/>
        <v>4459.7776262215302</v>
      </c>
      <c r="AF130" s="45">
        <f t="shared" si="77"/>
        <v>3098.8360267800635</v>
      </c>
      <c r="AG130" s="45">
        <f t="shared" si="77"/>
        <v>1737.8944273385969</v>
      </c>
      <c r="AH130" s="45">
        <f t="shared" si="78"/>
        <v>376.95282789713019</v>
      </c>
      <c r="AI130" s="45">
        <f t="shared" si="78"/>
        <v>-983.98877154433831</v>
      </c>
      <c r="AJ130" s="45">
        <f t="shared" si="78"/>
        <v>-2344.930370985805</v>
      </c>
      <c r="AK130" s="45">
        <f t="shared" si="78"/>
        <v>-3705.8719704272717</v>
      </c>
      <c r="AL130" s="45">
        <f t="shared" si="78"/>
        <v>-5066.8135698687402</v>
      </c>
      <c r="AM130" s="45">
        <f t="shared" si="78"/>
        <v>-6427.7551693102068</v>
      </c>
      <c r="AN130" s="45">
        <f t="shared" si="78"/>
        <v>-7788.6967687516744</v>
      </c>
      <c r="AO130" s="45">
        <f t="shared" si="78"/>
        <v>-9149.638368193142</v>
      </c>
      <c r="AP130" s="45">
        <f t="shared" si="78"/>
        <v>-10510.579967634609</v>
      </c>
      <c r="AQ130" s="45">
        <f t="shared" si="78"/>
        <v>-11871.521567076077</v>
      </c>
      <c r="AR130" s="45">
        <f t="shared" si="79"/>
        <v>-13232.463166517544</v>
      </c>
      <c r="AS130" s="45">
        <f t="shared" si="79"/>
        <v>-14593.404765959011</v>
      </c>
      <c r="AT130" s="45">
        <f t="shared" si="79"/>
        <v>-15954.346365400479</v>
      </c>
      <c r="AU130" s="45">
        <f t="shared" si="79"/>
        <v>-17315.287964841948</v>
      </c>
      <c r="AV130" s="45">
        <f t="shared" si="79"/>
        <v>-18676.229564283414</v>
      </c>
      <c r="AW130" s="45">
        <f t="shared" si="79"/>
        <v>-20037.171163724881</v>
      </c>
      <c r="AX130" s="45">
        <f t="shared" si="79"/>
        <v>-21398.112763166348</v>
      </c>
      <c r="AY130" s="45">
        <f t="shared" si="79"/>
        <v>-22759.054362607814</v>
      </c>
      <c r="AZ130" s="45">
        <f t="shared" si="79"/>
        <v>-24119.995962049281</v>
      </c>
      <c r="BA130" s="45">
        <f t="shared" si="79"/>
        <v>-25480.937561490748</v>
      </c>
      <c r="BB130" s="45">
        <f t="shared" si="80"/>
        <v>-26841.879160932218</v>
      </c>
      <c r="BC130" s="45">
        <f t="shared" si="80"/>
        <v>-28202.820760373685</v>
      </c>
      <c r="BD130" s="45">
        <f t="shared" si="80"/>
        <v>-29563.762359815151</v>
      </c>
      <c r="BE130" s="45">
        <f t="shared" si="80"/>
        <v>-30924.703959256618</v>
      </c>
      <c r="BF130" s="45">
        <f t="shared" si="80"/>
        <v>-32285.645558698088</v>
      </c>
      <c r="BG130" s="45">
        <f t="shared" si="80"/>
        <v>-33646.587158139555</v>
      </c>
      <c r="BH130" s="45">
        <f t="shared" si="80"/>
        <v>-35007.528757581022</v>
      </c>
      <c r="BI130" s="45">
        <f t="shared" si="80"/>
        <v>-36368.470357022488</v>
      </c>
      <c r="BJ130" s="45">
        <f t="shared" si="80"/>
        <v>-37729.411956463955</v>
      </c>
      <c r="BK130" s="45">
        <f t="shared" si="80"/>
        <v>-39090.353555905429</v>
      </c>
      <c r="BL130" s="45">
        <f t="shared" si="81"/>
        <v>-40451.295155346888</v>
      </c>
      <c r="BM130" s="45">
        <f t="shared" si="81"/>
        <v>-41812.236754788362</v>
      </c>
      <c r="BN130" s="45">
        <f t="shared" si="81"/>
        <v>-43173.178354229822</v>
      </c>
      <c r="BO130" s="45">
        <f t="shared" si="81"/>
        <v>-44534.119953671296</v>
      </c>
      <c r="BP130" s="45">
        <f t="shared" si="81"/>
        <v>-45895.061553112755</v>
      </c>
      <c r="BQ130" s="45">
        <f t="shared" si="81"/>
        <v>-47256.003152554229</v>
      </c>
      <c r="BR130" s="45">
        <f t="shared" si="81"/>
        <v>-48616.944751995688</v>
      </c>
      <c r="BS130" s="45">
        <f t="shared" si="81"/>
        <v>-49977.886351437162</v>
      </c>
      <c r="BT130" s="45">
        <f t="shared" si="81"/>
        <v>-51338.827950878636</v>
      </c>
      <c r="BU130" s="45">
        <f t="shared" si="81"/>
        <v>-52699.769550320096</v>
      </c>
      <c r="BV130" s="45">
        <f t="shared" si="82"/>
        <v>-54060.71114976157</v>
      </c>
      <c r="BW130" s="45">
        <f t="shared" si="82"/>
        <v>-55421.652749203029</v>
      </c>
      <c r="BX130" s="45">
        <f t="shared" si="82"/>
        <v>-56782.594348644503</v>
      </c>
      <c r="BY130" s="45">
        <f t="shared" si="82"/>
        <v>-58143.535948085962</v>
      </c>
      <c r="BZ130" s="45">
        <f t="shared" si="82"/>
        <v>-59504.477547527436</v>
      </c>
      <c r="CA130" s="45">
        <f t="shared" si="82"/>
        <v>-60865.419146968896</v>
      </c>
      <c r="CB130" s="45">
        <f t="shared" si="82"/>
        <v>-62226.36074641037</v>
      </c>
      <c r="CC130" s="45">
        <f t="shared" si="82"/>
        <v>-63587.302345851829</v>
      </c>
      <c r="CD130" s="45">
        <f t="shared" si="82"/>
        <v>-64948.243945293303</v>
      </c>
      <c r="CE130" s="45">
        <f t="shared" si="82"/>
        <v>-66309.185544734777</v>
      </c>
      <c r="CF130" s="45">
        <f t="shared" si="82"/>
        <v>-67670.127144176236</v>
      </c>
      <c r="CG130" s="45">
        <f t="shared" si="82"/>
        <v>7541.1617894651899</v>
      </c>
      <c r="CH130" s="45">
        <f t="shared" si="82"/>
        <v>3903.7214809204343</v>
      </c>
    </row>
    <row r="131" spans="1:86">
      <c r="A131" s="58">
        <f>'Q5-Q7 VaR'!G105</f>
        <v>45707</v>
      </c>
      <c r="B131" s="45">
        <f>'Q5-Q7 VaR'!L105</f>
        <v>10709.461379605573</v>
      </c>
      <c r="C131" s="45">
        <f>1000000*'Q5-Q7 VaR'!K105/100</f>
        <v>1255.9381795189556</v>
      </c>
      <c r="D131" s="45">
        <f t="shared" ref="D131:M140" si="83">$B131+D$26*$C131</f>
        <v>-1849.9204155839834</v>
      </c>
      <c r="E131" s="45">
        <f t="shared" si="83"/>
        <v>-1535.9358707042447</v>
      </c>
      <c r="F131" s="45">
        <f t="shared" si="83"/>
        <v>-1221.9513258245061</v>
      </c>
      <c r="G131" s="45">
        <f t="shared" si="83"/>
        <v>-907.96678094476738</v>
      </c>
      <c r="H131" s="45">
        <f t="shared" si="83"/>
        <v>-593.98223606502688</v>
      </c>
      <c r="I131" s="45">
        <f t="shared" si="83"/>
        <v>-279.9976911852882</v>
      </c>
      <c r="J131" s="45">
        <f t="shared" si="83"/>
        <v>33.986853694450474</v>
      </c>
      <c r="K131" s="45">
        <f t="shared" si="83"/>
        <v>347.97139857418915</v>
      </c>
      <c r="L131" s="45">
        <f t="shared" si="83"/>
        <v>661.95594345392783</v>
      </c>
      <c r="M131" s="45">
        <f t="shared" si="83"/>
        <v>975.94048833366651</v>
      </c>
      <c r="N131" s="45">
        <f t="shared" ref="N131:W140" si="84">$B131+N$26*$C131</f>
        <v>1289.9250332134052</v>
      </c>
      <c r="O131" s="45">
        <f t="shared" si="84"/>
        <v>1603.9095780931439</v>
      </c>
      <c r="P131" s="45">
        <f t="shared" si="84"/>
        <v>1917.8941229728825</v>
      </c>
      <c r="Q131" s="45">
        <f t="shared" si="84"/>
        <v>2231.878667852623</v>
      </c>
      <c r="R131" s="45">
        <f t="shared" si="84"/>
        <v>2545.8632127323617</v>
      </c>
      <c r="S131" s="45">
        <f t="shared" si="84"/>
        <v>2859.8477576121004</v>
      </c>
      <c r="T131" s="45">
        <f t="shared" si="84"/>
        <v>3173.8323024918391</v>
      </c>
      <c r="U131" s="45">
        <f t="shared" si="84"/>
        <v>3487.8168473715778</v>
      </c>
      <c r="V131" s="45">
        <f t="shared" si="84"/>
        <v>3801.8013922513164</v>
      </c>
      <c r="W131" s="45">
        <f t="shared" si="84"/>
        <v>4115.785937131056</v>
      </c>
      <c r="X131" s="45">
        <f t="shared" ref="X131:AG140" si="85">$B131+X$26*$C131</f>
        <v>4429.7704820107947</v>
      </c>
      <c r="Y131" s="45">
        <f t="shared" si="85"/>
        <v>4743.7550268905334</v>
      </c>
      <c r="Z131" s="45">
        <f t="shared" si="85"/>
        <v>5057.739571770273</v>
      </c>
      <c r="AA131" s="45">
        <f t="shared" si="85"/>
        <v>5371.7241166500116</v>
      </c>
      <c r="AB131" s="45">
        <f t="shared" si="85"/>
        <v>5685.7086615297503</v>
      </c>
      <c r="AC131" s="45">
        <f t="shared" si="85"/>
        <v>5999.693206409489</v>
      </c>
      <c r="AD131" s="45">
        <f t="shared" si="85"/>
        <v>6313.6777512892277</v>
      </c>
      <c r="AE131" s="45">
        <f t="shared" si="85"/>
        <v>6627.6622961689673</v>
      </c>
      <c r="AF131" s="45">
        <f t="shared" si="85"/>
        <v>6941.6468410487059</v>
      </c>
      <c r="AG131" s="45">
        <f t="shared" si="85"/>
        <v>7255.6313859284446</v>
      </c>
      <c r="AH131" s="45">
        <f t="shared" ref="AH131:AQ140" si="86">$B131+AH$26*$C131</f>
        <v>7569.6159308081842</v>
      </c>
      <c r="AI131" s="45">
        <f t="shared" si="86"/>
        <v>7883.6004756879229</v>
      </c>
      <c r="AJ131" s="45">
        <f t="shared" si="86"/>
        <v>8197.5850205676616</v>
      </c>
      <c r="AK131" s="45">
        <f t="shared" si="86"/>
        <v>8511.5695654474002</v>
      </c>
      <c r="AL131" s="45">
        <f t="shared" si="86"/>
        <v>8825.5541103271389</v>
      </c>
      <c r="AM131" s="45">
        <f t="shared" si="86"/>
        <v>9139.5386552068776</v>
      </c>
      <c r="AN131" s="45">
        <f t="shared" si="86"/>
        <v>9453.5232000866163</v>
      </c>
      <c r="AO131" s="45">
        <f t="shared" si="86"/>
        <v>9767.5077449663568</v>
      </c>
      <c r="AP131" s="45">
        <f t="shared" si="86"/>
        <v>10081.492289846095</v>
      </c>
      <c r="AQ131" s="45">
        <f t="shared" si="86"/>
        <v>10395.476834725834</v>
      </c>
      <c r="AR131" s="45">
        <f t="shared" ref="AR131:BA140" si="87">$B131+AR$26*$C131</f>
        <v>10709.461379605573</v>
      </c>
      <c r="AS131" s="45">
        <f t="shared" si="87"/>
        <v>11023.445924485311</v>
      </c>
      <c r="AT131" s="45">
        <f t="shared" si="87"/>
        <v>11337.43046936505</v>
      </c>
      <c r="AU131" s="45">
        <f t="shared" si="87"/>
        <v>11651.415014244789</v>
      </c>
      <c r="AV131" s="45">
        <f t="shared" si="87"/>
        <v>11965.399559124529</v>
      </c>
      <c r="AW131" s="45">
        <f t="shared" si="87"/>
        <v>12279.384104004268</v>
      </c>
      <c r="AX131" s="45">
        <f t="shared" si="87"/>
        <v>12593.368648884007</v>
      </c>
      <c r="AY131" s="45">
        <f t="shared" si="87"/>
        <v>12907.353193763745</v>
      </c>
      <c r="AZ131" s="45">
        <f t="shared" si="87"/>
        <v>13221.337738643484</v>
      </c>
      <c r="BA131" s="45">
        <f t="shared" si="87"/>
        <v>13535.322283523223</v>
      </c>
      <c r="BB131" s="45">
        <f t="shared" ref="BB131:BK140" si="88">$B131+BB$26*$C131</f>
        <v>13849.306828402961</v>
      </c>
      <c r="BC131" s="45">
        <f t="shared" si="88"/>
        <v>14163.2913732827</v>
      </c>
      <c r="BD131" s="45">
        <f t="shared" si="88"/>
        <v>14477.275918162439</v>
      </c>
      <c r="BE131" s="45">
        <f t="shared" si="88"/>
        <v>14791.260463042177</v>
      </c>
      <c r="BF131" s="45">
        <f t="shared" si="88"/>
        <v>15105.245007921918</v>
      </c>
      <c r="BG131" s="45">
        <f t="shared" si="88"/>
        <v>15419.229552801657</v>
      </c>
      <c r="BH131" s="45">
        <f t="shared" si="88"/>
        <v>15733.214097681395</v>
      </c>
      <c r="BI131" s="45">
        <f t="shared" si="88"/>
        <v>16047.198642561134</v>
      </c>
      <c r="BJ131" s="45">
        <f t="shared" si="88"/>
        <v>16361.183187440873</v>
      </c>
      <c r="BK131" s="45">
        <f t="shared" si="88"/>
        <v>16675.167732320613</v>
      </c>
      <c r="BL131" s="45">
        <f t="shared" ref="BL131:BU140" si="89">$B131+BL$26*$C131</f>
        <v>16989.152277200352</v>
      </c>
      <c r="BM131" s="45">
        <f t="shared" si="89"/>
        <v>17303.13682208009</v>
      </c>
      <c r="BN131" s="45">
        <f t="shared" si="89"/>
        <v>17617.121366959829</v>
      </c>
      <c r="BO131" s="45">
        <f t="shared" si="89"/>
        <v>17931.105911839568</v>
      </c>
      <c r="BP131" s="45">
        <f t="shared" si="89"/>
        <v>18245.090456719307</v>
      </c>
      <c r="BQ131" s="45">
        <f t="shared" si="89"/>
        <v>18559.075001599045</v>
      </c>
      <c r="BR131" s="45">
        <f t="shared" si="89"/>
        <v>18873.059546478784</v>
      </c>
      <c r="BS131" s="45">
        <f t="shared" si="89"/>
        <v>19187.044091358523</v>
      </c>
      <c r="BT131" s="45">
        <f t="shared" si="89"/>
        <v>19501.028636238261</v>
      </c>
      <c r="BU131" s="45">
        <f t="shared" si="89"/>
        <v>19815.013181118004</v>
      </c>
      <c r="BV131" s="45">
        <f t="shared" ref="BV131:CH140" si="90">$B131+BV$26*$C131</f>
        <v>20128.997725997739</v>
      </c>
      <c r="BW131" s="45">
        <f t="shared" si="90"/>
        <v>20442.982270877481</v>
      </c>
      <c r="BX131" s="45">
        <f t="shared" si="90"/>
        <v>20756.966815757216</v>
      </c>
      <c r="BY131" s="45">
        <f t="shared" si="90"/>
        <v>21070.951360636958</v>
      </c>
      <c r="BZ131" s="45">
        <f t="shared" si="90"/>
        <v>21384.935905516693</v>
      </c>
      <c r="CA131" s="45">
        <f t="shared" si="90"/>
        <v>21698.920450396436</v>
      </c>
      <c r="CB131" s="45">
        <f t="shared" si="90"/>
        <v>22012.904995276171</v>
      </c>
      <c r="CC131" s="45">
        <f t="shared" si="90"/>
        <v>22326.889540155913</v>
      </c>
      <c r="CD131" s="45">
        <f t="shared" si="90"/>
        <v>22640.874085035652</v>
      </c>
      <c r="CE131" s="45">
        <f t="shared" si="90"/>
        <v>22954.85862991539</v>
      </c>
      <c r="CF131" s="45">
        <f t="shared" si="90"/>
        <v>23268.843174795129</v>
      </c>
      <c r="CG131" s="45">
        <f t="shared" si="90"/>
        <v>5916.7522876184448</v>
      </c>
      <c r="CH131" s="45">
        <f t="shared" si="90"/>
        <v>6755.9507075024148</v>
      </c>
    </row>
    <row r="132" spans="1:86">
      <c r="A132" s="58">
        <f>'Q5-Q7 VaR'!G106</f>
        <v>45708</v>
      </c>
      <c r="B132" s="45">
        <f>'Q5-Q7 VaR'!L106</f>
        <v>-281.69663339371908</v>
      </c>
      <c r="C132" s="45">
        <f>1000000*'Q5-Q7 VaR'!K106/100</f>
        <v>2069.6678641620488</v>
      </c>
      <c r="D132" s="45">
        <f t="shared" si="83"/>
        <v>-20978.375275014208</v>
      </c>
      <c r="E132" s="45">
        <f t="shared" si="83"/>
        <v>-20460.958308973695</v>
      </c>
      <c r="F132" s="45">
        <f t="shared" si="83"/>
        <v>-19943.541342933182</v>
      </c>
      <c r="G132" s="45">
        <f t="shared" si="83"/>
        <v>-19426.124376892672</v>
      </c>
      <c r="H132" s="45">
        <f t="shared" si="83"/>
        <v>-18908.707410852159</v>
      </c>
      <c r="I132" s="45">
        <f t="shared" si="83"/>
        <v>-18391.290444811646</v>
      </c>
      <c r="J132" s="45">
        <f t="shared" si="83"/>
        <v>-17873.873478771133</v>
      </c>
      <c r="K132" s="45">
        <f t="shared" si="83"/>
        <v>-17356.456512730623</v>
      </c>
      <c r="L132" s="45">
        <f t="shared" si="83"/>
        <v>-16839.03954669011</v>
      </c>
      <c r="M132" s="45">
        <f t="shared" si="83"/>
        <v>-16321.622580649599</v>
      </c>
      <c r="N132" s="45">
        <f t="shared" si="84"/>
        <v>-15804.205614609085</v>
      </c>
      <c r="O132" s="45">
        <f t="shared" si="84"/>
        <v>-15286.788648568574</v>
      </c>
      <c r="P132" s="45">
        <f t="shared" si="84"/>
        <v>-14769.371682528061</v>
      </c>
      <c r="Q132" s="45">
        <f t="shared" si="84"/>
        <v>-14251.954716487549</v>
      </c>
      <c r="R132" s="45">
        <f t="shared" si="84"/>
        <v>-13734.537750447036</v>
      </c>
      <c r="S132" s="45">
        <f t="shared" si="84"/>
        <v>-13217.120784406525</v>
      </c>
      <c r="T132" s="45">
        <f t="shared" si="84"/>
        <v>-12699.703818366012</v>
      </c>
      <c r="U132" s="45">
        <f t="shared" si="84"/>
        <v>-12182.2868523255</v>
      </c>
      <c r="V132" s="45">
        <f t="shared" si="84"/>
        <v>-11664.869886284989</v>
      </c>
      <c r="W132" s="45">
        <f t="shared" si="84"/>
        <v>-11147.452920244476</v>
      </c>
      <c r="X132" s="45">
        <f t="shared" si="85"/>
        <v>-10630.035954203964</v>
      </c>
      <c r="Y132" s="45">
        <f t="shared" si="85"/>
        <v>-10112.618988163451</v>
      </c>
      <c r="Z132" s="45">
        <f t="shared" si="85"/>
        <v>-9595.2020221229395</v>
      </c>
      <c r="AA132" s="45">
        <f t="shared" si="85"/>
        <v>-9077.7850560824263</v>
      </c>
      <c r="AB132" s="45">
        <f t="shared" si="85"/>
        <v>-8560.3680900419149</v>
      </c>
      <c r="AC132" s="45">
        <f t="shared" si="85"/>
        <v>-8042.9511240014017</v>
      </c>
      <c r="AD132" s="45">
        <f t="shared" si="85"/>
        <v>-7525.5341579608894</v>
      </c>
      <c r="AE132" s="45">
        <f t="shared" si="85"/>
        <v>-7008.1171919203771</v>
      </c>
      <c r="AF132" s="45">
        <f t="shared" si="85"/>
        <v>-6490.7002258798648</v>
      </c>
      <c r="AG132" s="45">
        <f t="shared" si="85"/>
        <v>-5973.2832598393534</v>
      </c>
      <c r="AH132" s="45">
        <f t="shared" si="86"/>
        <v>-5455.8662937988411</v>
      </c>
      <c r="AI132" s="45">
        <f t="shared" si="86"/>
        <v>-4938.4493277583288</v>
      </c>
      <c r="AJ132" s="45">
        <f t="shared" si="86"/>
        <v>-4421.0323617178165</v>
      </c>
      <c r="AK132" s="45">
        <f t="shared" si="86"/>
        <v>-3903.6153956773042</v>
      </c>
      <c r="AL132" s="45">
        <f t="shared" si="86"/>
        <v>-3386.1984296367918</v>
      </c>
      <c r="AM132" s="45">
        <f t="shared" si="86"/>
        <v>-2868.78146359628</v>
      </c>
      <c r="AN132" s="45">
        <f t="shared" si="86"/>
        <v>-2351.3644975557677</v>
      </c>
      <c r="AO132" s="45">
        <f t="shared" si="86"/>
        <v>-1833.9475315152556</v>
      </c>
      <c r="AP132" s="45">
        <f t="shared" si="86"/>
        <v>-1316.5305654747435</v>
      </c>
      <c r="AQ132" s="45">
        <f t="shared" si="86"/>
        <v>-799.11359943423122</v>
      </c>
      <c r="AR132" s="45">
        <f t="shared" si="87"/>
        <v>-281.69663339371908</v>
      </c>
      <c r="AS132" s="45">
        <f t="shared" si="87"/>
        <v>235.72033264679311</v>
      </c>
      <c r="AT132" s="45">
        <f t="shared" si="87"/>
        <v>753.13729868730525</v>
      </c>
      <c r="AU132" s="45">
        <f t="shared" si="87"/>
        <v>1270.5542647278173</v>
      </c>
      <c r="AV132" s="45">
        <f t="shared" si="87"/>
        <v>1787.9712307683296</v>
      </c>
      <c r="AW132" s="45">
        <f t="shared" si="87"/>
        <v>2305.3881968088422</v>
      </c>
      <c r="AX132" s="45">
        <f t="shared" si="87"/>
        <v>2822.805162849354</v>
      </c>
      <c r="AY132" s="45">
        <f t="shared" si="87"/>
        <v>3340.2221288898663</v>
      </c>
      <c r="AZ132" s="45">
        <f t="shared" si="87"/>
        <v>3857.6390949303786</v>
      </c>
      <c r="BA132" s="45">
        <f t="shared" si="87"/>
        <v>4375.0560609708909</v>
      </c>
      <c r="BB132" s="45">
        <f t="shared" si="88"/>
        <v>4892.4730270114032</v>
      </c>
      <c r="BC132" s="45">
        <f t="shared" si="88"/>
        <v>5409.8899930519156</v>
      </c>
      <c r="BD132" s="45">
        <f t="shared" si="88"/>
        <v>5927.306959092427</v>
      </c>
      <c r="BE132" s="45">
        <f t="shared" si="88"/>
        <v>6444.7239251329393</v>
      </c>
      <c r="BF132" s="45">
        <f t="shared" si="88"/>
        <v>6962.1408911734516</v>
      </c>
      <c r="BG132" s="45">
        <f t="shared" si="88"/>
        <v>7479.5578572139639</v>
      </c>
      <c r="BH132" s="45">
        <f t="shared" si="88"/>
        <v>7996.9748232544762</v>
      </c>
      <c r="BI132" s="45">
        <f t="shared" si="88"/>
        <v>8514.3917892949867</v>
      </c>
      <c r="BJ132" s="45">
        <f t="shared" si="88"/>
        <v>9031.8087553354999</v>
      </c>
      <c r="BK132" s="45">
        <f t="shared" si="88"/>
        <v>9549.2257213760113</v>
      </c>
      <c r="BL132" s="45">
        <f t="shared" si="89"/>
        <v>10066.642687416524</v>
      </c>
      <c r="BM132" s="45">
        <f t="shared" si="89"/>
        <v>10584.059653457036</v>
      </c>
      <c r="BN132" s="45">
        <f t="shared" si="89"/>
        <v>11101.476619497549</v>
      </c>
      <c r="BO132" s="45">
        <f t="shared" si="89"/>
        <v>11618.893585538061</v>
      </c>
      <c r="BP132" s="45">
        <f t="shared" si="89"/>
        <v>12136.310551578572</v>
      </c>
      <c r="BQ132" s="45">
        <f t="shared" si="89"/>
        <v>12653.727517619085</v>
      </c>
      <c r="BR132" s="45">
        <f t="shared" si="89"/>
        <v>13171.144483659597</v>
      </c>
      <c r="BS132" s="45">
        <f t="shared" si="89"/>
        <v>13688.56144970011</v>
      </c>
      <c r="BT132" s="45">
        <f t="shared" si="89"/>
        <v>14205.978415740621</v>
      </c>
      <c r="BU132" s="45">
        <f t="shared" si="89"/>
        <v>14723.395381781134</v>
      </c>
      <c r="BV132" s="45">
        <f t="shared" si="90"/>
        <v>15240.812347821646</v>
      </c>
      <c r="BW132" s="45">
        <f t="shared" si="90"/>
        <v>15758.229313862159</v>
      </c>
      <c r="BX132" s="45">
        <f t="shared" si="90"/>
        <v>16275.64627990267</v>
      </c>
      <c r="BY132" s="45">
        <f t="shared" si="90"/>
        <v>16793.063245943184</v>
      </c>
      <c r="BZ132" s="45">
        <f t="shared" si="90"/>
        <v>17310.480211983693</v>
      </c>
      <c r="CA132" s="45">
        <f t="shared" si="90"/>
        <v>17827.897178024206</v>
      </c>
      <c r="CB132" s="45">
        <f t="shared" si="90"/>
        <v>18345.31414406472</v>
      </c>
      <c r="CC132" s="45">
        <f t="shared" si="90"/>
        <v>18862.731110105233</v>
      </c>
      <c r="CD132" s="45">
        <f t="shared" si="90"/>
        <v>19380.148076145742</v>
      </c>
      <c r="CE132" s="45">
        <f t="shared" si="90"/>
        <v>19897.565042186256</v>
      </c>
      <c r="CF132" s="45">
        <f t="shared" si="90"/>
        <v>20414.982008226769</v>
      </c>
      <c r="CG132" s="45">
        <f t="shared" si="90"/>
        <v>-8179.6299486802145</v>
      </c>
      <c r="CH132" s="45">
        <f t="shared" si="90"/>
        <v>-6796.7099693268774</v>
      </c>
    </row>
    <row r="133" spans="1:86">
      <c r="A133" s="58">
        <f>'Q5-Q7 VaR'!G107</f>
        <v>45709</v>
      </c>
      <c r="B133" s="45">
        <f>'Q5-Q7 VaR'!L107</f>
        <v>20017.671062736299</v>
      </c>
      <c r="C133" s="45">
        <f>1000000*'Q5-Q7 VaR'!K107/100</f>
        <v>5481.5936022341084</v>
      </c>
      <c r="D133" s="45">
        <f t="shared" si="83"/>
        <v>-34798.264959604785</v>
      </c>
      <c r="E133" s="45">
        <f t="shared" si="83"/>
        <v>-33427.866559046255</v>
      </c>
      <c r="F133" s="45">
        <f t="shared" si="83"/>
        <v>-32057.468158487733</v>
      </c>
      <c r="G133" s="45">
        <f t="shared" si="83"/>
        <v>-30687.069757929203</v>
      </c>
      <c r="H133" s="45">
        <f t="shared" si="83"/>
        <v>-29316.671357370673</v>
      </c>
      <c r="I133" s="45">
        <f t="shared" si="83"/>
        <v>-27946.27295681215</v>
      </c>
      <c r="J133" s="45">
        <f t="shared" si="83"/>
        <v>-26575.874556253621</v>
      </c>
      <c r="K133" s="45">
        <f t="shared" si="83"/>
        <v>-25205.476155695098</v>
      </c>
      <c r="L133" s="45">
        <f t="shared" si="83"/>
        <v>-23835.077755136568</v>
      </c>
      <c r="M133" s="45">
        <f t="shared" si="83"/>
        <v>-22464.679354578038</v>
      </c>
      <c r="N133" s="45">
        <f t="shared" si="84"/>
        <v>-21094.280954019516</v>
      </c>
      <c r="O133" s="45">
        <f t="shared" si="84"/>
        <v>-19723.882553460986</v>
      </c>
      <c r="P133" s="45">
        <f t="shared" si="84"/>
        <v>-18353.484152902463</v>
      </c>
      <c r="Q133" s="45">
        <f t="shared" si="84"/>
        <v>-16983.085752343934</v>
      </c>
      <c r="R133" s="45">
        <f t="shared" si="84"/>
        <v>-15612.687351785404</v>
      </c>
      <c r="S133" s="45">
        <f t="shared" si="84"/>
        <v>-14242.288951226881</v>
      </c>
      <c r="T133" s="45">
        <f t="shared" si="84"/>
        <v>-12871.890550668351</v>
      </c>
      <c r="U133" s="45">
        <f t="shared" si="84"/>
        <v>-11501.492150109825</v>
      </c>
      <c r="V133" s="45">
        <f t="shared" si="84"/>
        <v>-10131.093749551299</v>
      </c>
      <c r="W133" s="45">
        <f t="shared" si="84"/>
        <v>-8760.6953489927691</v>
      </c>
      <c r="X133" s="45">
        <f t="shared" si="85"/>
        <v>-7390.2969484342429</v>
      </c>
      <c r="Y133" s="45">
        <f t="shared" si="85"/>
        <v>-6019.8985478757168</v>
      </c>
      <c r="Z133" s="45">
        <f t="shared" si="85"/>
        <v>-4649.5001473171869</v>
      </c>
      <c r="AA133" s="45">
        <f t="shared" si="85"/>
        <v>-3279.1017467586607</v>
      </c>
      <c r="AB133" s="45">
        <f t="shared" si="85"/>
        <v>-1908.7033462001345</v>
      </c>
      <c r="AC133" s="45">
        <f t="shared" si="85"/>
        <v>-538.30494564160836</v>
      </c>
      <c r="AD133" s="45">
        <f t="shared" si="85"/>
        <v>832.09345491691784</v>
      </c>
      <c r="AE133" s="45">
        <f t="shared" si="85"/>
        <v>2202.4918554754477</v>
      </c>
      <c r="AF133" s="45">
        <f t="shared" si="85"/>
        <v>3572.8902560339739</v>
      </c>
      <c r="AG133" s="45">
        <f t="shared" si="85"/>
        <v>4943.2886565925</v>
      </c>
      <c r="AH133" s="45">
        <f t="shared" si="86"/>
        <v>6313.6870571510281</v>
      </c>
      <c r="AI133" s="45">
        <f t="shared" si="86"/>
        <v>7684.0854577095561</v>
      </c>
      <c r="AJ133" s="45">
        <f t="shared" si="86"/>
        <v>9054.4838582680823</v>
      </c>
      <c r="AK133" s="45">
        <f t="shared" si="86"/>
        <v>10424.882258826608</v>
      </c>
      <c r="AL133" s="45">
        <f t="shared" si="86"/>
        <v>11795.280659385136</v>
      </c>
      <c r="AM133" s="45">
        <f t="shared" si="86"/>
        <v>13165.679059943664</v>
      </c>
      <c r="AN133" s="45">
        <f t="shared" si="86"/>
        <v>14536.077460502191</v>
      </c>
      <c r="AO133" s="45">
        <f t="shared" si="86"/>
        <v>15906.475861060717</v>
      </c>
      <c r="AP133" s="45">
        <f t="shared" si="86"/>
        <v>17276.874261619247</v>
      </c>
      <c r="AQ133" s="45">
        <f t="shared" si="86"/>
        <v>18647.272662177773</v>
      </c>
      <c r="AR133" s="45">
        <f t="shared" si="87"/>
        <v>20017.671062736299</v>
      </c>
      <c r="AS133" s="45">
        <f t="shared" si="87"/>
        <v>21388.069463294825</v>
      </c>
      <c r="AT133" s="45">
        <f t="shared" si="87"/>
        <v>22758.467863853351</v>
      </c>
      <c r="AU133" s="45">
        <f t="shared" si="87"/>
        <v>24128.866264411881</v>
      </c>
      <c r="AV133" s="45">
        <f t="shared" si="87"/>
        <v>25499.264664970407</v>
      </c>
      <c r="AW133" s="45">
        <f t="shared" si="87"/>
        <v>26869.663065528934</v>
      </c>
      <c r="AX133" s="45">
        <f t="shared" si="87"/>
        <v>28240.061466087463</v>
      </c>
      <c r="AY133" s="45">
        <f t="shared" si="87"/>
        <v>29610.45986664599</v>
      </c>
      <c r="AZ133" s="45">
        <f t="shared" si="87"/>
        <v>30980.858267204516</v>
      </c>
      <c r="BA133" s="45">
        <f t="shared" si="87"/>
        <v>32351.256667763042</v>
      </c>
      <c r="BB133" s="45">
        <f t="shared" si="88"/>
        <v>33721.655068321568</v>
      </c>
      <c r="BC133" s="45">
        <f t="shared" si="88"/>
        <v>35092.053468880098</v>
      </c>
      <c r="BD133" s="45">
        <f t="shared" si="88"/>
        <v>36462.451869438621</v>
      </c>
      <c r="BE133" s="45">
        <f t="shared" si="88"/>
        <v>37832.85026999715</v>
      </c>
      <c r="BF133" s="45">
        <f t="shared" si="88"/>
        <v>39203.24867055568</v>
      </c>
      <c r="BG133" s="45">
        <f t="shared" si="88"/>
        <v>40573.647071114203</v>
      </c>
      <c r="BH133" s="45">
        <f t="shared" si="88"/>
        <v>41944.045471672733</v>
      </c>
      <c r="BI133" s="45">
        <f t="shared" si="88"/>
        <v>43314.443872231263</v>
      </c>
      <c r="BJ133" s="45">
        <f t="shared" si="88"/>
        <v>44684.842272789785</v>
      </c>
      <c r="BK133" s="45">
        <f t="shared" si="88"/>
        <v>46055.240673348315</v>
      </c>
      <c r="BL133" s="45">
        <f t="shared" si="89"/>
        <v>47425.639073906845</v>
      </c>
      <c r="BM133" s="45">
        <f t="shared" si="89"/>
        <v>48796.037474465367</v>
      </c>
      <c r="BN133" s="45">
        <f t="shared" si="89"/>
        <v>50166.435875023897</v>
      </c>
      <c r="BO133" s="45">
        <f t="shared" si="89"/>
        <v>51536.834275582427</v>
      </c>
      <c r="BP133" s="45">
        <f t="shared" si="89"/>
        <v>52907.232676140949</v>
      </c>
      <c r="BQ133" s="45">
        <f t="shared" si="89"/>
        <v>54277.631076699479</v>
      </c>
      <c r="BR133" s="45">
        <f t="shared" si="89"/>
        <v>55648.029477258002</v>
      </c>
      <c r="BS133" s="45">
        <f t="shared" si="89"/>
        <v>57018.427877816532</v>
      </c>
      <c r="BT133" s="45">
        <f t="shared" si="89"/>
        <v>58388.826278375062</v>
      </c>
      <c r="BU133" s="45">
        <f t="shared" si="89"/>
        <v>59759.224678933584</v>
      </c>
      <c r="BV133" s="45">
        <f t="shared" si="90"/>
        <v>61129.623079492114</v>
      </c>
      <c r="BW133" s="45">
        <f t="shared" si="90"/>
        <v>62500.021480050636</v>
      </c>
      <c r="BX133" s="45">
        <f t="shared" si="90"/>
        <v>63870.419880609166</v>
      </c>
      <c r="BY133" s="45">
        <f t="shared" si="90"/>
        <v>65240.818281167696</v>
      </c>
      <c r="BZ133" s="45">
        <f t="shared" si="90"/>
        <v>66611.216681726219</v>
      </c>
      <c r="CA133" s="45">
        <f t="shared" si="90"/>
        <v>67981.615082284756</v>
      </c>
      <c r="CB133" s="45">
        <f t="shared" si="90"/>
        <v>69352.013482843264</v>
      </c>
      <c r="CC133" s="45">
        <f t="shared" si="90"/>
        <v>70722.411883401801</v>
      </c>
      <c r="CD133" s="45">
        <f t="shared" si="90"/>
        <v>72092.810283960338</v>
      </c>
      <c r="CE133" s="45">
        <f t="shared" si="90"/>
        <v>73463.208684518846</v>
      </c>
      <c r="CF133" s="45">
        <f t="shared" si="90"/>
        <v>74833.607085077383</v>
      </c>
      <c r="CG133" s="45">
        <f t="shared" si="90"/>
        <v>-900.303981280882</v>
      </c>
      <c r="CH133" s="45">
        <f t="shared" si="90"/>
        <v>2762.4118788284686</v>
      </c>
    </row>
    <row r="134" spans="1:86">
      <c r="A134" s="58">
        <f>'Q5-Q7 VaR'!G108</f>
        <v>45712</v>
      </c>
      <c r="B134" s="45">
        <f>'Q5-Q7 VaR'!L108</f>
        <v>6762.7391652720053</v>
      </c>
      <c r="C134" s="45">
        <f>1000000*'Q5-Q7 VaR'!K108/100</f>
        <v>2291.7392059436133</v>
      </c>
      <c r="D134" s="45">
        <f t="shared" si="83"/>
        <v>-16154.652894164128</v>
      </c>
      <c r="E134" s="45">
        <f t="shared" si="83"/>
        <v>-15581.718092678226</v>
      </c>
      <c r="F134" s="45">
        <f t="shared" si="83"/>
        <v>-15008.783291192323</v>
      </c>
      <c r="G134" s="45">
        <f t="shared" si="83"/>
        <v>-14435.848489706417</v>
      </c>
      <c r="H134" s="45">
        <f t="shared" si="83"/>
        <v>-13862.913688220515</v>
      </c>
      <c r="I134" s="45">
        <f t="shared" si="83"/>
        <v>-13289.978886734612</v>
      </c>
      <c r="J134" s="45">
        <f t="shared" si="83"/>
        <v>-12717.044085248706</v>
      </c>
      <c r="K134" s="45">
        <f t="shared" si="83"/>
        <v>-12144.109283762804</v>
      </c>
      <c r="L134" s="45">
        <f t="shared" si="83"/>
        <v>-11571.174482276901</v>
      </c>
      <c r="M134" s="45">
        <f t="shared" si="83"/>
        <v>-10998.239680790999</v>
      </c>
      <c r="N134" s="45">
        <f t="shared" si="84"/>
        <v>-10425.304879305097</v>
      </c>
      <c r="O134" s="45">
        <f t="shared" si="84"/>
        <v>-9852.3700778191906</v>
      </c>
      <c r="P134" s="45">
        <f t="shared" si="84"/>
        <v>-9279.4352763332881</v>
      </c>
      <c r="Q134" s="45">
        <f t="shared" si="84"/>
        <v>-8706.5004748473857</v>
      </c>
      <c r="R134" s="45">
        <f t="shared" si="84"/>
        <v>-8133.5656733614815</v>
      </c>
      <c r="S134" s="45">
        <f t="shared" si="84"/>
        <v>-7560.6308718755772</v>
      </c>
      <c r="T134" s="45">
        <f t="shared" si="84"/>
        <v>-6987.6960703896748</v>
      </c>
      <c r="U134" s="45">
        <f t="shared" si="84"/>
        <v>-6414.7612689037724</v>
      </c>
      <c r="V134" s="45">
        <f t="shared" si="84"/>
        <v>-5841.8264674178681</v>
      </c>
      <c r="W134" s="45">
        <f t="shared" si="84"/>
        <v>-5268.8916659319639</v>
      </c>
      <c r="X134" s="45">
        <f t="shared" si="85"/>
        <v>-4695.9568644460614</v>
      </c>
      <c r="Y134" s="45">
        <f t="shared" si="85"/>
        <v>-4123.022062960159</v>
      </c>
      <c r="Z134" s="45">
        <f t="shared" si="85"/>
        <v>-3550.0872614742548</v>
      </c>
      <c r="AA134" s="45">
        <f t="shared" si="85"/>
        <v>-2977.1524599883505</v>
      </c>
      <c r="AB134" s="45">
        <f t="shared" si="85"/>
        <v>-2404.2176585024481</v>
      </c>
      <c r="AC134" s="45">
        <f t="shared" si="85"/>
        <v>-1831.2828570165457</v>
      </c>
      <c r="AD134" s="45">
        <f t="shared" si="85"/>
        <v>-1258.3480555306414</v>
      </c>
      <c r="AE134" s="45">
        <f t="shared" si="85"/>
        <v>-685.4132540447381</v>
      </c>
      <c r="AF134" s="45">
        <f t="shared" si="85"/>
        <v>-112.47845255883476</v>
      </c>
      <c r="AG134" s="45">
        <f t="shared" si="85"/>
        <v>460.45634892706857</v>
      </c>
      <c r="AH134" s="45">
        <f t="shared" si="86"/>
        <v>1033.3911504129719</v>
      </c>
      <c r="AI134" s="45">
        <f t="shared" si="86"/>
        <v>1606.3259518988752</v>
      </c>
      <c r="AJ134" s="45">
        <f t="shared" si="86"/>
        <v>2179.2607533847786</v>
      </c>
      <c r="AK134" s="45">
        <f t="shared" si="86"/>
        <v>2752.1955548706819</v>
      </c>
      <c r="AL134" s="45">
        <f t="shared" si="86"/>
        <v>3325.1303563565853</v>
      </c>
      <c r="AM134" s="45">
        <f t="shared" si="86"/>
        <v>3898.0651578424886</v>
      </c>
      <c r="AN134" s="45">
        <f t="shared" si="86"/>
        <v>4470.9999593283919</v>
      </c>
      <c r="AO134" s="45">
        <f t="shared" si="86"/>
        <v>5043.9347608142953</v>
      </c>
      <c r="AP134" s="45">
        <f t="shared" si="86"/>
        <v>5616.8695623001986</v>
      </c>
      <c r="AQ134" s="45">
        <f t="shared" si="86"/>
        <v>6189.8043637861019</v>
      </c>
      <c r="AR134" s="45">
        <f t="shared" si="87"/>
        <v>6762.7391652720053</v>
      </c>
      <c r="AS134" s="45">
        <f t="shared" si="87"/>
        <v>7335.6739667579086</v>
      </c>
      <c r="AT134" s="45">
        <f t="shared" si="87"/>
        <v>7908.6087682438119</v>
      </c>
      <c r="AU134" s="45">
        <f t="shared" si="87"/>
        <v>8481.5435697297144</v>
      </c>
      <c r="AV134" s="45">
        <f t="shared" si="87"/>
        <v>9054.4783712156186</v>
      </c>
      <c r="AW134" s="45">
        <f t="shared" si="87"/>
        <v>9627.4131727015229</v>
      </c>
      <c r="AX134" s="45">
        <f t="shared" si="87"/>
        <v>10200.347974187425</v>
      </c>
      <c r="AY134" s="45">
        <f t="shared" si="87"/>
        <v>10773.282775673328</v>
      </c>
      <c r="AZ134" s="45">
        <f t="shared" si="87"/>
        <v>11346.217577159232</v>
      </c>
      <c r="BA134" s="45">
        <f t="shared" si="87"/>
        <v>11919.152378645136</v>
      </c>
      <c r="BB134" s="45">
        <f t="shared" si="88"/>
        <v>12492.087180131039</v>
      </c>
      <c r="BC134" s="45">
        <f t="shared" si="88"/>
        <v>13065.021981616941</v>
      </c>
      <c r="BD134" s="45">
        <f t="shared" si="88"/>
        <v>13637.956783102845</v>
      </c>
      <c r="BE134" s="45">
        <f t="shared" si="88"/>
        <v>14210.89158458875</v>
      </c>
      <c r="BF134" s="45">
        <f t="shared" si="88"/>
        <v>14783.826386074652</v>
      </c>
      <c r="BG134" s="45">
        <f t="shared" si="88"/>
        <v>15356.761187560556</v>
      </c>
      <c r="BH134" s="45">
        <f t="shared" si="88"/>
        <v>15929.695989046459</v>
      </c>
      <c r="BI134" s="45">
        <f t="shared" si="88"/>
        <v>16502.630790532363</v>
      </c>
      <c r="BJ134" s="45">
        <f t="shared" si="88"/>
        <v>17075.565592018265</v>
      </c>
      <c r="BK134" s="45">
        <f t="shared" si="88"/>
        <v>17648.500393504168</v>
      </c>
      <c r="BL134" s="45">
        <f t="shared" si="89"/>
        <v>18221.435194990074</v>
      </c>
      <c r="BM134" s="45">
        <f t="shared" si="89"/>
        <v>18794.369996475973</v>
      </c>
      <c r="BN134" s="45">
        <f t="shared" si="89"/>
        <v>19367.304797961879</v>
      </c>
      <c r="BO134" s="45">
        <f t="shared" si="89"/>
        <v>19940.239599447785</v>
      </c>
      <c r="BP134" s="45">
        <f t="shared" si="89"/>
        <v>20513.174400933684</v>
      </c>
      <c r="BQ134" s="45">
        <f t="shared" si="89"/>
        <v>21086.10920241959</v>
      </c>
      <c r="BR134" s="45">
        <f t="shared" si="89"/>
        <v>21659.044003905492</v>
      </c>
      <c r="BS134" s="45">
        <f t="shared" si="89"/>
        <v>22231.978805391394</v>
      </c>
      <c r="BT134" s="45">
        <f t="shared" si="89"/>
        <v>22804.9136068773</v>
      </c>
      <c r="BU134" s="45">
        <f t="shared" si="89"/>
        <v>23377.848408363199</v>
      </c>
      <c r="BV134" s="45">
        <f t="shared" si="90"/>
        <v>23950.783209849105</v>
      </c>
      <c r="BW134" s="45">
        <f t="shared" si="90"/>
        <v>24523.718011335011</v>
      </c>
      <c r="BX134" s="45">
        <f t="shared" si="90"/>
        <v>25096.65281282091</v>
      </c>
      <c r="BY134" s="45">
        <f t="shared" si="90"/>
        <v>25669.587614306816</v>
      </c>
      <c r="BZ134" s="45">
        <f t="shared" si="90"/>
        <v>26242.522415792715</v>
      </c>
      <c r="CA134" s="45">
        <f t="shared" si="90"/>
        <v>26815.457217278621</v>
      </c>
      <c r="CB134" s="45">
        <f t="shared" si="90"/>
        <v>27388.392018764527</v>
      </c>
      <c r="CC134" s="45">
        <f t="shared" si="90"/>
        <v>27961.326820250426</v>
      </c>
      <c r="CD134" s="45">
        <f t="shared" si="90"/>
        <v>28534.261621736332</v>
      </c>
      <c r="CE134" s="45">
        <f t="shared" si="90"/>
        <v>29107.196423222238</v>
      </c>
      <c r="CF134" s="45">
        <f t="shared" si="90"/>
        <v>29680.131224708137</v>
      </c>
      <c r="CG134" s="45">
        <f t="shared" si="90"/>
        <v>-1982.6270541037175</v>
      </c>
      <c r="CH134" s="45">
        <f t="shared" si="90"/>
        <v>-451.32244709618953</v>
      </c>
    </row>
    <row r="135" spans="1:86">
      <c r="A135" s="58">
        <f>'Q5-Q7 VaR'!G109</f>
        <v>45713</v>
      </c>
      <c r="B135" s="45">
        <f>'Q5-Q7 VaR'!L109</f>
        <v>22557.546280800019</v>
      </c>
      <c r="C135" s="45">
        <f>1000000*'Q5-Q7 VaR'!K109/100</f>
        <v>7863.7281144453109</v>
      </c>
      <c r="D135" s="45">
        <f t="shared" si="83"/>
        <v>-56079.734863653095</v>
      </c>
      <c r="E135" s="45">
        <f t="shared" si="83"/>
        <v>-54113.802835041759</v>
      </c>
      <c r="F135" s="45">
        <f t="shared" si="83"/>
        <v>-52147.870806430437</v>
      </c>
      <c r="G135" s="45">
        <f t="shared" si="83"/>
        <v>-50181.938777819116</v>
      </c>
      <c r="H135" s="45">
        <f t="shared" si="83"/>
        <v>-48216.00674920778</v>
      </c>
      <c r="I135" s="45">
        <f t="shared" si="83"/>
        <v>-46250.074720596458</v>
      </c>
      <c r="J135" s="45">
        <f t="shared" si="83"/>
        <v>-44284.142691985122</v>
      </c>
      <c r="K135" s="45">
        <f t="shared" si="83"/>
        <v>-42318.2106633738</v>
      </c>
      <c r="L135" s="45">
        <f t="shared" si="83"/>
        <v>-40352.278634762464</v>
      </c>
      <c r="M135" s="45">
        <f t="shared" si="83"/>
        <v>-38386.346606151143</v>
      </c>
      <c r="N135" s="45">
        <f t="shared" si="84"/>
        <v>-36420.414577539806</v>
      </c>
      <c r="O135" s="45">
        <f t="shared" si="84"/>
        <v>-34454.482548928485</v>
      </c>
      <c r="P135" s="45">
        <f t="shared" si="84"/>
        <v>-32488.55052031716</v>
      </c>
      <c r="Q135" s="45">
        <f t="shared" si="84"/>
        <v>-30522.618491705831</v>
      </c>
      <c r="R135" s="45">
        <f t="shared" si="84"/>
        <v>-28556.686463094502</v>
      </c>
      <c r="S135" s="45">
        <f t="shared" si="84"/>
        <v>-26590.754434483173</v>
      </c>
      <c r="T135" s="45">
        <f t="shared" si="84"/>
        <v>-24624.822405871844</v>
      </c>
      <c r="U135" s="45">
        <f t="shared" si="84"/>
        <v>-22658.890377260515</v>
      </c>
      <c r="V135" s="45">
        <f t="shared" si="84"/>
        <v>-20692.958348649194</v>
      </c>
      <c r="W135" s="45">
        <f t="shared" si="84"/>
        <v>-18727.026320037865</v>
      </c>
      <c r="X135" s="45">
        <f t="shared" si="85"/>
        <v>-16761.094291426536</v>
      </c>
      <c r="Y135" s="45">
        <f t="shared" si="85"/>
        <v>-14795.162262815207</v>
      </c>
      <c r="Z135" s="45">
        <f t="shared" si="85"/>
        <v>-12829.230234203878</v>
      </c>
      <c r="AA135" s="45">
        <f t="shared" si="85"/>
        <v>-10863.298205592549</v>
      </c>
      <c r="AB135" s="45">
        <f t="shared" si="85"/>
        <v>-8897.3661769812243</v>
      </c>
      <c r="AC135" s="45">
        <f t="shared" si="85"/>
        <v>-6931.4341483698954</v>
      </c>
      <c r="AD135" s="45">
        <f t="shared" si="85"/>
        <v>-4965.5021197585702</v>
      </c>
      <c r="AE135" s="45">
        <f t="shared" si="85"/>
        <v>-2999.5700911472413</v>
      </c>
      <c r="AF135" s="45">
        <f t="shared" si="85"/>
        <v>-1033.6380625359125</v>
      </c>
      <c r="AG135" s="45">
        <f t="shared" si="85"/>
        <v>932.29396607541275</v>
      </c>
      <c r="AH135" s="45">
        <f t="shared" si="86"/>
        <v>2898.2259946867416</v>
      </c>
      <c r="AI135" s="45">
        <f t="shared" si="86"/>
        <v>4864.1580232980705</v>
      </c>
      <c r="AJ135" s="45">
        <f t="shared" si="86"/>
        <v>6830.0900519093975</v>
      </c>
      <c r="AK135" s="45">
        <f t="shared" si="86"/>
        <v>8796.0220805207246</v>
      </c>
      <c r="AL135" s="45">
        <f t="shared" si="86"/>
        <v>10761.954109132053</v>
      </c>
      <c r="AM135" s="45">
        <f t="shared" si="86"/>
        <v>12727.88613774338</v>
      </c>
      <c r="AN135" s="45">
        <f t="shared" si="86"/>
        <v>14693.818166354708</v>
      </c>
      <c r="AO135" s="45">
        <f t="shared" si="86"/>
        <v>16659.750194966036</v>
      </c>
      <c r="AP135" s="45">
        <f t="shared" si="86"/>
        <v>18625.682223577365</v>
      </c>
      <c r="AQ135" s="45">
        <f t="shared" si="86"/>
        <v>20591.61425218869</v>
      </c>
      <c r="AR135" s="45">
        <f t="shared" si="87"/>
        <v>22557.546280800019</v>
      </c>
      <c r="AS135" s="45">
        <f t="shared" si="87"/>
        <v>24523.478309411348</v>
      </c>
      <c r="AT135" s="45">
        <f t="shared" si="87"/>
        <v>26489.410338022673</v>
      </c>
      <c r="AU135" s="45">
        <f t="shared" si="87"/>
        <v>28455.342366634002</v>
      </c>
      <c r="AV135" s="45">
        <f t="shared" si="87"/>
        <v>30421.274395245331</v>
      </c>
      <c r="AW135" s="45">
        <f t="shared" si="87"/>
        <v>32387.20642385666</v>
      </c>
      <c r="AX135" s="45">
        <f t="shared" si="87"/>
        <v>34353.138452467989</v>
      </c>
      <c r="AY135" s="45">
        <f t="shared" si="87"/>
        <v>36319.07048107931</v>
      </c>
      <c r="AZ135" s="45">
        <f t="shared" si="87"/>
        <v>38285.002509690639</v>
      </c>
      <c r="BA135" s="45">
        <f t="shared" si="87"/>
        <v>40250.934538301968</v>
      </c>
      <c r="BB135" s="45">
        <f t="shared" si="88"/>
        <v>42216.866566913297</v>
      </c>
      <c r="BC135" s="45">
        <f t="shared" si="88"/>
        <v>44182.798595524626</v>
      </c>
      <c r="BD135" s="45">
        <f t="shared" si="88"/>
        <v>46148.730624135947</v>
      </c>
      <c r="BE135" s="45">
        <f t="shared" si="88"/>
        <v>48114.662652747284</v>
      </c>
      <c r="BF135" s="45">
        <f t="shared" si="88"/>
        <v>50080.594681358605</v>
      </c>
      <c r="BG135" s="45">
        <f t="shared" si="88"/>
        <v>52046.526709969934</v>
      </c>
      <c r="BH135" s="45">
        <f t="shared" si="88"/>
        <v>54012.458738581263</v>
      </c>
      <c r="BI135" s="45">
        <f t="shared" si="88"/>
        <v>55978.390767192584</v>
      </c>
      <c r="BJ135" s="45">
        <f t="shared" si="88"/>
        <v>57944.322795803921</v>
      </c>
      <c r="BK135" s="45">
        <f t="shared" si="88"/>
        <v>59910.254824415242</v>
      </c>
      <c r="BL135" s="45">
        <f t="shared" si="89"/>
        <v>61876.186853026578</v>
      </c>
      <c r="BM135" s="45">
        <f t="shared" si="89"/>
        <v>63842.1188816379</v>
      </c>
      <c r="BN135" s="45">
        <f t="shared" si="89"/>
        <v>65808.050910249236</v>
      </c>
      <c r="BO135" s="45">
        <f t="shared" si="89"/>
        <v>67773.982938860558</v>
      </c>
      <c r="BP135" s="45">
        <f t="shared" si="89"/>
        <v>69739.914967471879</v>
      </c>
      <c r="BQ135" s="45">
        <f t="shared" si="89"/>
        <v>71705.846996083215</v>
      </c>
      <c r="BR135" s="45">
        <f t="shared" si="89"/>
        <v>73671.779024694537</v>
      </c>
      <c r="BS135" s="45">
        <f t="shared" si="89"/>
        <v>75637.711053305873</v>
      </c>
      <c r="BT135" s="45">
        <f t="shared" si="89"/>
        <v>77603.643081917195</v>
      </c>
      <c r="BU135" s="45">
        <f t="shared" si="89"/>
        <v>79569.575110528516</v>
      </c>
      <c r="BV135" s="45">
        <f t="shared" si="90"/>
        <v>81535.507139139852</v>
      </c>
      <c r="BW135" s="45">
        <f t="shared" si="90"/>
        <v>83501.439167751174</v>
      </c>
      <c r="BX135" s="45">
        <f t="shared" si="90"/>
        <v>85467.37119636251</v>
      </c>
      <c r="BY135" s="45">
        <f t="shared" si="90"/>
        <v>87433.303224973832</v>
      </c>
      <c r="BZ135" s="45">
        <f t="shared" si="90"/>
        <v>89399.235253585153</v>
      </c>
      <c r="CA135" s="45">
        <f t="shared" si="90"/>
        <v>91365.167282196489</v>
      </c>
      <c r="CB135" s="45">
        <f t="shared" si="90"/>
        <v>93331.099310807811</v>
      </c>
      <c r="CC135" s="45">
        <f t="shared" si="90"/>
        <v>95297.031339419147</v>
      </c>
      <c r="CD135" s="45">
        <f t="shared" si="90"/>
        <v>97262.963368030469</v>
      </c>
      <c r="CE135" s="45">
        <f t="shared" si="90"/>
        <v>99228.89539664179</v>
      </c>
      <c r="CF135" s="45">
        <f t="shared" si="90"/>
        <v>101194.82742525313</v>
      </c>
      <c r="CG135" s="45">
        <f t="shared" si="90"/>
        <v>-7450.7469979759771</v>
      </c>
      <c r="CH135" s="45">
        <f t="shared" si="90"/>
        <v>-2196.3257886715</v>
      </c>
    </row>
    <row r="136" spans="1:86">
      <c r="A136" s="58">
        <f>'Q5-Q7 VaR'!G110</f>
        <v>45714</v>
      </c>
      <c r="B136" s="45">
        <f>'Q5-Q7 VaR'!L110</f>
        <v>6480.8809347722863</v>
      </c>
      <c r="C136" s="45">
        <f>1000000*'Q5-Q7 VaR'!K110/100</f>
        <v>2810.1474436862986</v>
      </c>
      <c r="D136" s="45">
        <f t="shared" si="83"/>
        <v>-21620.593502090702</v>
      </c>
      <c r="E136" s="45">
        <f t="shared" si="83"/>
        <v>-20918.056641169125</v>
      </c>
      <c r="F136" s="45">
        <f t="shared" si="83"/>
        <v>-20215.519780247552</v>
      </c>
      <c r="G136" s="45">
        <f t="shared" si="83"/>
        <v>-19512.982919325976</v>
      </c>
      <c r="H136" s="45">
        <f t="shared" si="83"/>
        <v>-18810.446058404403</v>
      </c>
      <c r="I136" s="45">
        <f t="shared" si="83"/>
        <v>-18107.909197482826</v>
      </c>
      <c r="J136" s="45">
        <f t="shared" si="83"/>
        <v>-17405.372336561253</v>
      </c>
      <c r="K136" s="45">
        <f t="shared" si="83"/>
        <v>-16702.835475639677</v>
      </c>
      <c r="L136" s="45">
        <f t="shared" si="83"/>
        <v>-16000.298614718104</v>
      </c>
      <c r="M136" s="45">
        <f t="shared" si="83"/>
        <v>-15297.761753796531</v>
      </c>
      <c r="N136" s="45">
        <f t="shared" si="84"/>
        <v>-14595.224892874954</v>
      </c>
      <c r="O136" s="45">
        <f t="shared" si="84"/>
        <v>-13892.688031953381</v>
      </c>
      <c r="P136" s="45">
        <f t="shared" si="84"/>
        <v>-13190.151171031805</v>
      </c>
      <c r="Q136" s="45">
        <f t="shared" si="84"/>
        <v>-12487.614310110232</v>
      </c>
      <c r="R136" s="45">
        <f t="shared" si="84"/>
        <v>-11785.077449188655</v>
      </c>
      <c r="S136" s="45">
        <f t="shared" si="84"/>
        <v>-11082.540588267082</v>
      </c>
      <c r="T136" s="45">
        <f t="shared" si="84"/>
        <v>-10380.003727345505</v>
      </c>
      <c r="U136" s="45">
        <f t="shared" si="84"/>
        <v>-9677.4668664239325</v>
      </c>
      <c r="V136" s="45">
        <f t="shared" si="84"/>
        <v>-8974.9300055023559</v>
      </c>
      <c r="W136" s="45">
        <f t="shared" si="84"/>
        <v>-8272.393144580783</v>
      </c>
      <c r="X136" s="45">
        <f t="shared" si="85"/>
        <v>-7569.8562836592073</v>
      </c>
      <c r="Y136" s="45">
        <f t="shared" si="85"/>
        <v>-6867.3194227376325</v>
      </c>
      <c r="Z136" s="45">
        <f t="shared" si="85"/>
        <v>-6164.7825618160578</v>
      </c>
      <c r="AA136" s="45">
        <f t="shared" si="85"/>
        <v>-5462.245700894483</v>
      </c>
      <c r="AB136" s="45">
        <f t="shared" si="85"/>
        <v>-4759.7088399729082</v>
      </c>
      <c r="AC136" s="45">
        <f t="shared" si="85"/>
        <v>-4057.1719790513334</v>
      </c>
      <c r="AD136" s="45">
        <f t="shared" si="85"/>
        <v>-3354.6351181297587</v>
      </c>
      <c r="AE136" s="45">
        <f t="shared" si="85"/>
        <v>-2652.0982572081839</v>
      </c>
      <c r="AF136" s="45">
        <f t="shared" si="85"/>
        <v>-1949.5613962866091</v>
      </c>
      <c r="AG136" s="45">
        <f t="shared" si="85"/>
        <v>-1247.0245353650353</v>
      </c>
      <c r="AH136" s="45">
        <f t="shared" si="86"/>
        <v>-544.48767444346049</v>
      </c>
      <c r="AI136" s="45">
        <f t="shared" si="86"/>
        <v>158.04918647811428</v>
      </c>
      <c r="AJ136" s="45">
        <f t="shared" si="86"/>
        <v>860.58604739968905</v>
      </c>
      <c r="AK136" s="45">
        <f t="shared" si="86"/>
        <v>1563.1229083212638</v>
      </c>
      <c r="AL136" s="45">
        <f t="shared" si="86"/>
        <v>2265.6597692428386</v>
      </c>
      <c r="AM136" s="45">
        <f t="shared" si="86"/>
        <v>2968.1966301644129</v>
      </c>
      <c r="AN136" s="45">
        <f t="shared" si="86"/>
        <v>3670.7334910859877</v>
      </c>
      <c r="AO136" s="45">
        <f t="shared" si="86"/>
        <v>4373.2703520075629</v>
      </c>
      <c r="AP136" s="45">
        <f t="shared" si="86"/>
        <v>5075.8072129291368</v>
      </c>
      <c r="AQ136" s="45">
        <f t="shared" si="86"/>
        <v>5778.3440738507115</v>
      </c>
      <c r="AR136" s="45">
        <f t="shared" si="87"/>
        <v>6480.8809347722863</v>
      </c>
      <c r="AS136" s="45">
        <f t="shared" si="87"/>
        <v>7183.4177956938611</v>
      </c>
      <c r="AT136" s="45">
        <f t="shared" si="87"/>
        <v>7885.9546566154359</v>
      </c>
      <c r="AU136" s="45">
        <f t="shared" si="87"/>
        <v>8588.4915175370097</v>
      </c>
      <c r="AV136" s="45">
        <f t="shared" si="87"/>
        <v>9291.0283784585845</v>
      </c>
      <c r="AW136" s="45">
        <f t="shared" si="87"/>
        <v>9993.5652393801593</v>
      </c>
      <c r="AX136" s="45">
        <f t="shared" si="87"/>
        <v>10696.102100301734</v>
      </c>
      <c r="AY136" s="45">
        <f t="shared" si="87"/>
        <v>11398.638961223309</v>
      </c>
      <c r="AZ136" s="45">
        <f t="shared" si="87"/>
        <v>12101.175822144884</v>
      </c>
      <c r="BA136" s="45">
        <f t="shared" si="87"/>
        <v>12803.712683066458</v>
      </c>
      <c r="BB136" s="45">
        <f t="shared" si="88"/>
        <v>13506.249543988033</v>
      </c>
      <c r="BC136" s="45">
        <f t="shared" si="88"/>
        <v>14208.786404909608</v>
      </c>
      <c r="BD136" s="45">
        <f t="shared" si="88"/>
        <v>14911.323265831183</v>
      </c>
      <c r="BE136" s="45">
        <f t="shared" si="88"/>
        <v>15613.860126752756</v>
      </c>
      <c r="BF136" s="45">
        <f t="shared" si="88"/>
        <v>16316.396987674332</v>
      </c>
      <c r="BG136" s="45">
        <f t="shared" si="88"/>
        <v>17018.933848595905</v>
      </c>
      <c r="BH136" s="45">
        <f t="shared" si="88"/>
        <v>17721.470709517482</v>
      </c>
      <c r="BI136" s="45">
        <f t="shared" si="88"/>
        <v>18424.007570439055</v>
      </c>
      <c r="BJ136" s="45">
        <f t="shared" si="88"/>
        <v>19126.544431360631</v>
      </c>
      <c r="BK136" s="45">
        <f t="shared" si="88"/>
        <v>19829.081292282204</v>
      </c>
      <c r="BL136" s="45">
        <f t="shared" si="89"/>
        <v>20531.618153203781</v>
      </c>
      <c r="BM136" s="45">
        <f t="shared" si="89"/>
        <v>21234.155014125354</v>
      </c>
      <c r="BN136" s="45">
        <f t="shared" si="89"/>
        <v>21936.69187504693</v>
      </c>
      <c r="BO136" s="45">
        <f t="shared" si="89"/>
        <v>22639.228735968503</v>
      </c>
      <c r="BP136" s="45">
        <f t="shared" si="89"/>
        <v>23341.765596890076</v>
      </c>
      <c r="BQ136" s="45">
        <f t="shared" si="89"/>
        <v>24044.302457811653</v>
      </c>
      <c r="BR136" s="45">
        <f t="shared" si="89"/>
        <v>24746.839318733226</v>
      </c>
      <c r="BS136" s="45">
        <f t="shared" si="89"/>
        <v>25449.376179654802</v>
      </c>
      <c r="BT136" s="45">
        <f t="shared" si="89"/>
        <v>26151.913040576375</v>
      </c>
      <c r="BU136" s="45">
        <f t="shared" si="89"/>
        <v>26854.449901497952</v>
      </c>
      <c r="BV136" s="45">
        <f t="shared" si="90"/>
        <v>27556.986762419525</v>
      </c>
      <c r="BW136" s="45">
        <f t="shared" si="90"/>
        <v>28259.523623341101</v>
      </c>
      <c r="BX136" s="45">
        <f t="shared" si="90"/>
        <v>28962.060484262674</v>
      </c>
      <c r="BY136" s="45">
        <f t="shared" si="90"/>
        <v>29664.597345184247</v>
      </c>
      <c r="BZ136" s="45">
        <f t="shared" si="90"/>
        <v>30367.134206105824</v>
      </c>
      <c r="CA136" s="45">
        <f t="shared" si="90"/>
        <v>31069.671067027397</v>
      </c>
      <c r="CB136" s="45">
        <f t="shared" si="90"/>
        <v>31772.207927948974</v>
      </c>
      <c r="CC136" s="45">
        <f t="shared" si="90"/>
        <v>32474.744788870546</v>
      </c>
      <c r="CD136" s="45">
        <f t="shared" si="90"/>
        <v>33177.281649792123</v>
      </c>
      <c r="CE136" s="45">
        <f t="shared" si="90"/>
        <v>33879.818510713696</v>
      </c>
      <c r="CF136" s="45">
        <f t="shared" si="90"/>
        <v>34582.355371635276</v>
      </c>
      <c r="CG136" s="45">
        <f t="shared" si="90"/>
        <v>-4242.7513449138451</v>
      </c>
      <c r="CH136" s="45">
        <f t="shared" si="90"/>
        <v>-2365.0543906849571</v>
      </c>
    </row>
    <row r="137" spans="1:86">
      <c r="A137" s="58">
        <f>'Q5-Q7 VaR'!G111</f>
        <v>45715</v>
      </c>
      <c r="B137" s="45">
        <f>'Q5-Q7 VaR'!L111</f>
        <v>5635.3466425501301</v>
      </c>
      <c r="C137" s="45">
        <f>1000000*'Q5-Q7 VaR'!K111/100</f>
        <v>-295.22473746611303</v>
      </c>
      <c r="D137" s="45">
        <f t="shared" si="83"/>
        <v>8587.5940172112605</v>
      </c>
      <c r="E137" s="45">
        <f t="shared" si="83"/>
        <v>8513.7878328447332</v>
      </c>
      <c r="F137" s="45">
        <f t="shared" si="83"/>
        <v>8439.9816484782041</v>
      </c>
      <c r="G137" s="45">
        <f t="shared" si="83"/>
        <v>8366.175464111675</v>
      </c>
      <c r="H137" s="45">
        <f t="shared" si="83"/>
        <v>8292.3692797451477</v>
      </c>
      <c r="I137" s="45">
        <f t="shared" si="83"/>
        <v>8218.5630953786185</v>
      </c>
      <c r="J137" s="45">
        <f t="shared" si="83"/>
        <v>8144.7569110120912</v>
      </c>
      <c r="K137" s="45">
        <f t="shared" si="83"/>
        <v>8070.9507266455621</v>
      </c>
      <c r="L137" s="45">
        <f t="shared" si="83"/>
        <v>7997.1445422790348</v>
      </c>
      <c r="M137" s="45">
        <f t="shared" si="83"/>
        <v>7923.3383579125057</v>
      </c>
      <c r="N137" s="45">
        <f t="shared" si="84"/>
        <v>7849.5321735459784</v>
      </c>
      <c r="O137" s="45">
        <f t="shared" si="84"/>
        <v>7775.7259891794492</v>
      </c>
      <c r="P137" s="45">
        <f t="shared" si="84"/>
        <v>7701.9198048129219</v>
      </c>
      <c r="Q137" s="45">
        <f t="shared" si="84"/>
        <v>7628.1136204463928</v>
      </c>
      <c r="R137" s="45">
        <f t="shared" si="84"/>
        <v>7554.3074360798646</v>
      </c>
      <c r="S137" s="45">
        <f t="shared" si="84"/>
        <v>7480.5012517133364</v>
      </c>
      <c r="T137" s="45">
        <f t="shared" si="84"/>
        <v>7406.6950673468082</v>
      </c>
      <c r="U137" s="45">
        <f t="shared" si="84"/>
        <v>7332.88888298028</v>
      </c>
      <c r="V137" s="45">
        <f t="shared" si="84"/>
        <v>7259.0826986137517</v>
      </c>
      <c r="W137" s="45">
        <f t="shared" si="84"/>
        <v>7185.2765142472235</v>
      </c>
      <c r="X137" s="45">
        <f t="shared" si="85"/>
        <v>7111.4703298806953</v>
      </c>
      <c r="Y137" s="45">
        <f t="shared" si="85"/>
        <v>7037.6641455141671</v>
      </c>
      <c r="Z137" s="45">
        <f t="shared" si="85"/>
        <v>6963.8579611476389</v>
      </c>
      <c r="AA137" s="45">
        <f t="shared" si="85"/>
        <v>6890.0517767811107</v>
      </c>
      <c r="AB137" s="45">
        <f t="shared" si="85"/>
        <v>6816.2455924145825</v>
      </c>
      <c r="AC137" s="45">
        <f t="shared" si="85"/>
        <v>6742.4394080480542</v>
      </c>
      <c r="AD137" s="45">
        <f t="shared" si="85"/>
        <v>6668.633223681526</v>
      </c>
      <c r="AE137" s="45">
        <f t="shared" si="85"/>
        <v>6594.8270393149978</v>
      </c>
      <c r="AF137" s="45">
        <f t="shared" si="85"/>
        <v>6521.0208549484687</v>
      </c>
      <c r="AG137" s="45">
        <f t="shared" si="85"/>
        <v>6447.2146705819414</v>
      </c>
      <c r="AH137" s="45">
        <f t="shared" si="86"/>
        <v>6373.4084862154123</v>
      </c>
      <c r="AI137" s="45">
        <f t="shared" si="86"/>
        <v>6299.6023018488841</v>
      </c>
      <c r="AJ137" s="45">
        <f t="shared" si="86"/>
        <v>6225.7961174823558</v>
      </c>
      <c r="AK137" s="45">
        <f t="shared" si="86"/>
        <v>6151.9899331158276</v>
      </c>
      <c r="AL137" s="45">
        <f t="shared" si="86"/>
        <v>6078.1837487492994</v>
      </c>
      <c r="AM137" s="45">
        <f t="shared" si="86"/>
        <v>6004.3775643827712</v>
      </c>
      <c r="AN137" s="45">
        <f t="shared" si="86"/>
        <v>5930.571380016243</v>
      </c>
      <c r="AO137" s="45">
        <f t="shared" si="86"/>
        <v>5856.7651956497148</v>
      </c>
      <c r="AP137" s="45">
        <f t="shared" si="86"/>
        <v>5782.9590112831866</v>
      </c>
      <c r="AQ137" s="45">
        <f t="shared" si="86"/>
        <v>5709.1528269166583</v>
      </c>
      <c r="AR137" s="45">
        <f t="shared" si="87"/>
        <v>5635.3466425501301</v>
      </c>
      <c r="AS137" s="45">
        <f t="shared" si="87"/>
        <v>5561.5404581836019</v>
      </c>
      <c r="AT137" s="45">
        <f t="shared" si="87"/>
        <v>5487.7342738170737</v>
      </c>
      <c r="AU137" s="45">
        <f t="shared" si="87"/>
        <v>5413.9280894505455</v>
      </c>
      <c r="AV137" s="45">
        <f t="shared" si="87"/>
        <v>5340.1219050840173</v>
      </c>
      <c r="AW137" s="45">
        <f t="shared" si="87"/>
        <v>5266.3157207174891</v>
      </c>
      <c r="AX137" s="45">
        <f t="shared" si="87"/>
        <v>5192.5095363509608</v>
      </c>
      <c r="AY137" s="45">
        <f t="shared" si="87"/>
        <v>5118.7033519844326</v>
      </c>
      <c r="AZ137" s="45">
        <f t="shared" si="87"/>
        <v>5044.8971676179044</v>
      </c>
      <c r="BA137" s="45">
        <f t="shared" si="87"/>
        <v>4971.0909832513762</v>
      </c>
      <c r="BB137" s="45">
        <f t="shared" si="88"/>
        <v>4897.284798884848</v>
      </c>
      <c r="BC137" s="45">
        <f t="shared" si="88"/>
        <v>4823.4786145183189</v>
      </c>
      <c r="BD137" s="45">
        <f t="shared" si="88"/>
        <v>4749.6724301517916</v>
      </c>
      <c r="BE137" s="45">
        <f t="shared" si="88"/>
        <v>4675.8662457852624</v>
      </c>
      <c r="BF137" s="45">
        <f t="shared" si="88"/>
        <v>4602.0600614187342</v>
      </c>
      <c r="BG137" s="45">
        <f t="shared" si="88"/>
        <v>4528.253877052206</v>
      </c>
      <c r="BH137" s="45">
        <f t="shared" si="88"/>
        <v>4454.4476926856778</v>
      </c>
      <c r="BI137" s="45">
        <f t="shared" si="88"/>
        <v>4380.6415083191496</v>
      </c>
      <c r="BJ137" s="45">
        <f t="shared" si="88"/>
        <v>4306.8353239526214</v>
      </c>
      <c r="BK137" s="45">
        <f t="shared" si="88"/>
        <v>4233.0291395860932</v>
      </c>
      <c r="BL137" s="45">
        <f t="shared" si="89"/>
        <v>4159.2229552195649</v>
      </c>
      <c r="BM137" s="45">
        <f t="shared" si="89"/>
        <v>4085.4167708530367</v>
      </c>
      <c r="BN137" s="45">
        <f t="shared" si="89"/>
        <v>4011.6105864865085</v>
      </c>
      <c r="BO137" s="45">
        <f t="shared" si="89"/>
        <v>3937.8044021199803</v>
      </c>
      <c r="BP137" s="45">
        <f t="shared" si="89"/>
        <v>3863.9982177534521</v>
      </c>
      <c r="BQ137" s="45">
        <f t="shared" si="89"/>
        <v>3790.1920333869239</v>
      </c>
      <c r="BR137" s="45">
        <f t="shared" si="89"/>
        <v>3716.3858490203957</v>
      </c>
      <c r="BS137" s="45">
        <f t="shared" si="89"/>
        <v>3642.5796646538674</v>
      </c>
      <c r="BT137" s="45">
        <f t="shared" si="89"/>
        <v>3568.7734802873388</v>
      </c>
      <c r="BU137" s="45">
        <f t="shared" si="89"/>
        <v>3494.9672959208106</v>
      </c>
      <c r="BV137" s="45">
        <f t="shared" si="90"/>
        <v>3421.1611115542823</v>
      </c>
      <c r="BW137" s="45">
        <f t="shared" si="90"/>
        <v>3347.3549271877541</v>
      </c>
      <c r="BX137" s="45">
        <f t="shared" si="90"/>
        <v>3273.5487428212259</v>
      </c>
      <c r="BY137" s="45">
        <f t="shared" si="90"/>
        <v>3199.7425584546977</v>
      </c>
      <c r="BZ137" s="45">
        <f t="shared" si="90"/>
        <v>3125.9363740881695</v>
      </c>
      <c r="CA137" s="45">
        <f t="shared" si="90"/>
        <v>3052.1301897216413</v>
      </c>
      <c r="CB137" s="45">
        <f t="shared" si="90"/>
        <v>2978.3240053551131</v>
      </c>
      <c r="CC137" s="45">
        <f t="shared" si="90"/>
        <v>2904.5178209885848</v>
      </c>
      <c r="CD137" s="45">
        <f t="shared" si="90"/>
        <v>2830.7116366220562</v>
      </c>
      <c r="CE137" s="45">
        <f t="shared" si="90"/>
        <v>2756.905452255528</v>
      </c>
      <c r="CF137" s="45">
        <f t="shared" si="90"/>
        <v>2683.0992678889997</v>
      </c>
      <c r="CG137" s="45">
        <f t="shared" si="90"/>
        <v>6761.9357585648149</v>
      </c>
      <c r="CH137" s="45">
        <f t="shared" si="90"/>
        <v>6564.6711660614528</v>
      </c>
    </row>
    <row r="138" spans="1:86">
      <c r="A138" s="58">
        <f>'Q5-Q7 VaR'!G112</f>
        <v>45716</v>
      </c>
      <c r="B138" s="45">
        <f>'Q5-Q7 VaR'!L112</f>
        <v>17478.341234905452</v>
      </c>
      <c r="C138" s="45">
        <f>1000000*'Q5-Q7 VaR'!K112/100</f>
        <v>3847.9793682325162</v>
      </c>
      <c r="D138" s="45">
        <f t="shared" si="83"/>
        <v>-21001.452447419713</v>
      </c>
      <c r="E138" s="45">
        <f t="shared" si="83"/>
        <v>-20039.457605361578</v>
      </c>
      <c r="F138" s="45">
        <f t="shared" si="83"/>
        <v>-19077.462763303451</v>
      </c>
      <c r="G138" s="45">
        <f t="shared" si="83"/>
        <v>-18115.467921245323</v>
      </c>
      <c r="H138" s="45">
        <f t="shared" si="83"/>
        <v>-17153.473079187195</v>
      </c>
      <c r="I138" s="45">
        <f t="shared" si="83"/>
        <v>-16191.478237129068</v>
      </c>
      <c r="J138" s="45">
        <f t="shared" si="83"/>
        <v>-15229.483395070936</v>
      </c>
      <c r="K138" s="45">
        <f t="shared" si="83"/>
        <v>-14267.488553012805</v>
      </c>
      <c r="L138" s="45">
        <f t="shared" si="83"/>
        <v>-13305.493710954677</v>
      </c>
      <c r="M138" s="45">
        <f t="shared" si="83"/>
        <v>-12343.49886889655</v>
      </c>
      <c r="N138" s="45">
        <f t="shared" si="84"/>
        <v>-11381.504026838418</v>
      </c>
      <c r="O138" s="45">
        <f t="shared" si="84"/>
        <v>-10419.509184780291</v>
      </c>
      <c r="P138" s="45">
        <f t="shared" si="84"/>
        <v>-9457.5143427221592</v>
      </c>
      <c r="Q138" s="45">
        <f t="shared" si="84"/>
        <v>-8495.5195006640315</v>
      </c>
      <c r="R138" s="45">
        <f t="shared" si="84"/>
        <v>-7533.5246586059038</v>
      </c>
      <c r="S138" s="45">
        <f t="shared" si="84"/>
        <v>-6571.5298165477725</v>
      </c>
      <c r="T138" s="45">
        <f t="shared" si="84"/>
        <v>-5609.5349744896448</v>
      </c>
      <c r="U138" s="45">
        <f t="shared" si="84"/>
        <v>-4647.5401324315171</v>
      </c>
      <c r="V138" s="45">
        <f t="shared" si="84"/>
        <v>-3685.5452903733858</v>
      </c>
      <c r="W138" s="45">
        <f t="shared" si="84"/>
        <v>-2723.5504483152581</v>
      </c>
      <c r="X138" s="45">
        <f t="shared" si="85"/>
        <v>-1761.5556062571304</v>
      </c>
      <c r="Y138" s="45">
        <f t="shared" si="85"/>
        <v>-799.5607641989991</v>
      </c>
      <c r="Z138" s="45">
        <f t="shared" si="85"/>
        <v>162.43407785912859</v>
      </c>
      <c r="AA138" s="45">
        <f t="shared" si="85"/>
        <v>1124.4289199172581</v>
      </c>
      <c r="AB138" s="45">
        <f t="shared" si="85"/>
        <v>2086.4237619753876</v>
      </c>
      <c r="AC138" s="45">
        <f t="shared" si="85"/>
        <v>3048.4186040335171</v>
      </c>
      <c r="AD138" s="45">
        <f t="shared" si="85"/>
        <v>4010.4134460916466</v>
      </c>
      <c r="AE138" s="45">
        <f t="shared" si="85"/>
        <v>4972.4082881497743</v>
      </c>
      <c r="AF138" s="45">
        <f t="shared" si="85"/>
        <v>5934.4031302079038</v>
      </c>
      <c r="AG138" s="45">
        <f t="shared" si="85"/>
        <v>6896.3979722660333</v>
      </c>
      <c r="AH138" s="45">
        <f t="shared" si="86"/>
        <v>7858.392814324161</v>
      </c>
      <c r="AI138" s="45">
        <f t="shared" si="86"/>
        <v>8820.3876563822905</v>
      </c>
      <c r="AJ138" s="45">
        <f t="shared" si="86"/>
        <v>9782.38249844042</v>
      </c>
      <c r="AK138" s="45">
        <f t="shared" si="86"/>
        <v>10744.37734049855</v>
      </c>
      <c r="AL138" s="45">
        <f t="shared" si="86"/>
        <v>11706.372182556679</v>
      </c>
      <c r="AM138" s="45">
        <f t="shared" si="86"/>
        <v>12668.367024614807</v>
      </c>
      <c r="AN138" s="45">
        <f t="shared" si="86"/>
        <v>13630.361866672936</v>
      </c>
      <c r="AO138" s="45">
        <f t="shared" si="86"/>
        <v>14592.356708731066</v>
      </c>
      <c r="AP138" s="45">
        <f t="shared" si="86"/>
        <v>15554.351550789193</v>
      </c>
      <c r="AQ138" s="45">
        <f t="shared" si="86"/>
        <v>16516.346392847325</v>
      </c>
      <c r="AR138" s="45">
        <f t="shared" si="87"/>
        <v>17478.341234905452</v>
      </c>
      <c r="AS138" s="45">
        <f t="shared" si="87"/>
        <v>18440.33607696358</v>
      </c>
      <c r="AT138" s="45">
        <f t="shared" si="87"/>
        <v>19402.330919021711</v>
      </c>
      <c r="AU138" s="45">
        <f t="shared" si="87"/>
        <v>20364.325761079839</v>
      </c>
      <c r="AV138" s="45">
        <f t="shared" si="87"/>
        <v>21326.320603137967</v>
      </c>
      <c r="AW138" s="45">
        <f t="shared" si="87"/>
        <v>22288.315445196098</v>
      </c>
      <c r="AX138" s="45">
        <f t="shared" si="87"/>
        <v>23250.310287254226</v>
      </c>
      <c r="AY138" s="45">
        <f t="shared" si="87"/>
        <v>24212.305129312357</v>
      </c>
      <c r="AZ138" s="45">
        <f t="shared" si="87"/>
        <v>25174.299971370485</v>
      </c>
      <c r="BA138" s="45">
        <f t="shared" si="87"/>
        <v>26136.294813428613</v>
      </c>
      <c r="BB138" s="45">
        <f t="shared" si="88"/>
        <v>27098.289655486744</v>
      </c>
      <c r="BC138" s="45">
        <f t="shared" si="88"/>
        <v>28060.284497544872</v>
      </c>
      <c r="BD138" s="45">
        <f t="shared" si="88"/>
        <v>29022.279339603003</v>
      </c>
      <c r="BE138" s="45">
        <f t="shared" si="88"/>
        <v>29984.274181661131</v>
      </c>
      <c r="BF138" s="45">
        <f t="shared" si="88"/>
        <v>30946.269023719258</v>
      </c>
      <c r="BG138" s="45">
        <f t="shared" si="88"/>
        <v>31908.263865777386</v>
      </c>
      <c r="BH138" s="45">
        <f t="shared" si="88"/>
        <v>32870.258707835514</v>
      </c>
      <c r="BI138" s="45">
        <f t="shared" si="88"/>
        <v>33832.253549893649</v>
      </c>
      <c r="BJ138" s="45">
        <f t="shared" si="88"/>
        <v>34794.248391951776</v>
      </c>
      <c r="BK138" s="45">
        <f t="shared" si="88"/>
        <v>35756.243234009904</v>
      </c>
      <c r="BL138" s="45">
        <f t="shared" si="89"/>
        <v>36718.238076068039</v>
      </c>
      <c r="BM138" s="45">
        <f t="shared" si="89"/>
        <v>37680.232918126159</v>
      </c>
      <c r="BN138" s="45">
        <f t="shared" si="89"/>
        <v>38642.227760184294</v>
      </c>
      <c r="BO138" s="45">
        <f t="shared" si="89"/>
        <v>39604.222602242422</v>
      </c>
      <c r="BP138" s="45">
        <f t="shared" si="89"/>
        <v>40566.21744430055</v>
      </c>
      <c r="BQ138" s="45">
        <f t="shared" si="89"/>
        <v>41528.212286358677</v>
      </c>
      <c r="BR138" s="45">
        <f t="shared" si="89"/>
        <v>42490.207128416805</v>
      </c>
      <c r="BS138" s="45">
        <f t="shared" si="89"/>
        <v>43452.20197047494</v>
      </c>
      <c r="BT138" s="45">
        <f t="shared" si="89"/>
        <v>44414.19681253306</v>
      </c>
      <c r="BU138" s="45">
        <f t="shared" si="89"/>
        <v>45376.191654591195</v>
      </c>
      <c r="BV138" s="45">
        <f t="shared" si="90"/>
        <v>46338.186496649323</v>
      </c>
      <c r="BW138" s="45">
        <f t="shared" si="90"/>
        <v>47300.181338707451</v>
      </c>
      <c r="BX138" s="45">
        <f t="shared" si="90"/>
        <v>48262.176180765586</v>
      </c>
      <c r="BY138" s="45">
        <f t="shared" si="90"/>
        <v>49224.171022823706</v>
      </c>
      <c r="BZ138" s="45">
        <f t="shared" si="90"/>
        <v>50186.165864881841</v>
      </c>
      <c r="CA138" s="45">
        <f t="shared" si="90"/>
        <v>51148.160706939976</v>
      </c>
      <c r="CB138" s="45">
        <f t="shared" si="90"/>
        <v>52110.155548998096</v>
      </c>
      <c r="CC138" s="45">
        <f t="shared" si="90"/>
        <v>53072.150391056231</v>
      </c>
      <c r="CD138" s="45">
        <f t="shared" si="90"/>
        <v>54034.145233114352</v>
      </c>
      <c r="CE138" s="45">
        <f t="shared" si="90"/>
        <v>54996.140075172487</v>
      </c>
      <c r="CF138" s="45">
        <f t="shared" si="90"/>
        <v>55958.134917230622</v>
      </c>
      <c r="CG138" s="45">
        <f t="shared" si="90"/>
        <v>2794.3018413657646</v>
      </c>
      <c r="CH138" s="45">
        <f t="shared" si="90"/>
        <v>5365.4619973566314</v>
      </c>
    </row>
    <row r="139" spans="1:86">
      <c r="A139" s="58">
        <f>'Q5-Q7 VaR'!G113</f>
        <v>45719</v>
      </c>
      <c r="B139" s="45">
        <f>'Q5-Q7 VaR'!L113</f>
        <v>10991.420608296416</v>
      </c>
      <c r="C139" s="45">
        <f>1000000*'Q5-Q7 VaR'!K113/100</f>
        <v>3922.1620286113252</v>
      </c>
      <c r="D139" s="45">
        <f t="shared" si="83"/>
        <v>-28230.19967781684</v>
      </c>
      <c r="E139" s="45">
        <f t="shared" si="83"/>
        <v>-27249.659170664003</v>
      </c>
      <c r="F139" s="45">
        <f t="shared" si="83"/>
        <v>-26269.118663511174</v>
      </c>
      <c r="G139" s="45">
        <f t="shared" si="83"/>
        <v>-25288.578156358344</v>
      </c>
      <c r="H139" s="45">
        <f t="shared" si="83"/>
        <v>-24308.037649205515</v>
      </c>
      <c r="I139" s="45">
        <f t="shared" si="83"/>
        <v>-23327.497142052678</v>
      </c>
      <c r="J139" s="45">
        <f t="shared" si="83"/>
        <v>-22346.956634899849</v>
      </c>
      <c r="K139" s="45">
        <f t="shared" si="83"/>
        <v>-21366.416127747019</v>
      </c>
      <c r="L139" s="45">
        <f t="shared" si="83"/>
        <v>-20385.875620594186</v>
      </c>
      <c r="M139" s="45">
        <f t="shared" si="83"/>
        <v>-19405.335113441353</v>
      </c>
      <c r="N139" s="45">
        <f t="shared" si="84"/>
        <v>-18424.794606288524</v>
      </c>
      <c r="O139" s="45">
        <f t="shared" si="84"/>
        <v>-17444.254099135691</v>
      </c>
      <c r="P139" s="45">
        <f t="shared" si="84"/>
        <v>-16463.713591982862</v>
      </c>
      <c r="Q139" s="45">
        <f t="shared" si="84"/>
        <v>-15483.173084830029</v>
      </c>
      <c r="R139" s="45">
        <f t="shared" si="84"/>
        <v>-14502.632577677199</v>
      </c>
      <c r="S139" s="45">
        <f t="shared" si="84"/>
        <v>-13522.092070524366</v>
      </c>
      <c r="T139" s="45">
        <f t="shared" si="84"/>
        <v>-12541.551563371537</v>
      </c>
      <c r="U139" s="45">
        <f t="shared" si="84"/>
        <v>-11561.011056218704</v>
      </c>
      <c r="V139" s="45">
        <f t="shared" si="84"/>
        <v>-10580.470549065874</v>
      </c>
      <c r="W139" s="45">
        <f t="shared" si="84"/>
        <v>-9599.9300419130414</v>
      </c>
      <c r="X139" s="45">
        <f t="shared" si="85"/>
        <v>-8619.389534760212</v>
      </c>
      <c r="Y139" s="45">
        <f t="shared" si="85"/>
        <v>-7638.849027607379</v>
      </c>
      <c r="Z139" s="45">
        <f t="shared" si="85"/>
        <v>-6658.3085204545496</v>
      </c>
      <c r="AA139" s="45">
        <f t="shared" si="85"/>
        <v>-5677.7680133017166</v>
      </c>
      <c r="AB139" s="45">
        <f t="shared" si="85"/>
        <v>-4697.2275061488854</v>
      </c>
      <c r="AC139" s="45">
        <f t="shared" si="85"/>
        <v>-3716.6869989960542</v>
      </c>
      <c r="AD139" s="45">
        <f t="shared" si="85"/>
        <v>-2736.146491843223</v>
      </c>
      <c r="AE139" s="45">
        <f t="shared" si="85"/>
        <v>-1755.6059846903918</v>
      </c>
      <c r="AF139" s="45">
        <f t="shared" si="85"/>
        <v>-775.06547753756058</v>
      </c>
      <c r="AG139" s="45">
        <f t="shared" si="85"/>
        <v>205.47502961527061</v>
      </c>
      <c r="AH139" s="45">
        <f t="shared" si="86"/>
        <v>1186.0155367681018</v>
      </c>
      <c r="AI139" s="45">
        <f t="shared" si="86"/>
        <v>2166.556043920933</v>
      </c>
      <c r="AJ139" s="45">
        <f t="shared" si="86"/>
        <v>3147.0965510737651</v>
      </c>
      <c r="AK139" s="45">
        <f t="shared" si="86"/>
        <v>4127.6370582265963</v>
      </c>
      <c r="AL139" s="45">
        <f t="shared" si="86"/>
        <v>5108.1775653794275</v>
      </c>
      <c r="AM139" s="45">
        <f t="shared" si="86"/>
        <v>6088.7180725322587</v>
      </c>
      <c r="AN139" s="45">
        <f t="shared" si="86"/>
        <v>7069.2585796850908</v>
      </c>
      <c r="AO139" s="45">
        <f t="shared" si="86"/>
        <v>8049.799086837922</v>
      </c>
      <c r="AP139" s="45">
        <f t="shared" si="86"/>
        <v>9030.3395939907532</v>
      </c>
      <c r="AQ139" s="45">
        <f t="shared" si="86"/>
        <v>10010.880101143584</v>
      </c>
      <c r="AR139" s="45">
        <f t="shared" si="87"/>
        <v>10991.420608296416</v>
      </c>
      <c r="AS139" s="45">
        <f t="shared" si="87"/>
        <v>11971.961115449247</v>
      </c>
      <c r="AT139" s="45">
        <f t="shared" si="87"/>
        <v>12952.501622602078</v>
      </c>
      <c r="AU139" s="45">
        <f t="shared" si="87"/>
        <v>13933.042129754909</v>
      </c>
      <c r="AV139" s="45">
        <f t="shared" si="87"/>
        <v>14913.58263690774</v>
      </c>
      <c r="AW139" s="45">
        <f t="shared" si="87"/>
        <v>15894.123144060573</v>
      </c>
      <c r="AX139" s="45">
        <f t="shared" si="87"/>
        <v>16874.663651213403</v>
      </c>
      <c r="AY139" s="45">
        <f t="shared" si="87"/>
        <v>17855.204158366236</v>
      </c>
      <c r="AZ139" s="45">
        <f t="shared" si="87"/>
        <v>18835.744665519065</v>
      </c>
      <c r="BA139" s="45">
        <f t="shared" si="87"/>
        <v>19816.285172671898</v>
      </c>
      <c r="BB139" s="45">
        <f t="shared" si="88"/>
        <v>20796.825679824731</v>
      </c>
      <c r="BC139" s="45">
        <f t="shared" si="88"/>
        <v>21777.366186977561</v>
      </c>
      <c r="BD139" s="45">
        <f t="shared" si="88"/>
        <v>22757.90669413039</v>
      </c>
      <c r="BE139" s="45">
        <f t="shared" si="88"/>
        <v>23738.447201283223</v>
      </c>
      <c r="BF139" s="45">
        <f t="shared" si="88"/>
        <v>24718.987708436056</v>
      </c>
      <c r="BG139" s="45">
        <f t="shared" si="88"/>
        <v>25699.528215588885</v>
      </c>
      <c r="BH139" s="45">
        <f t="shared" si="88"/>
        <v>26680.068722741715</v>
      </c>
      <c r="BI139" s="45">
        <f t="shared" si="88"/>
        <v>27660.609229894548</v>
      </c>
      <c r="BJ139" s="45">
        <f t="shared" si="88"/>
        <v>28641.149737047381</v>
      </c>
      <c r="BK139" s="45">
        <f t="shared" si="88"/>
        <v>29621.69024420021</v>
      </c>
      <c r="BL139" s="45">
        <f t="shared" si="89"/>
        <v>30602.230751353043</v>
      </c>
      <c r="BM139" s="45">
        <f t="shared" si="89"/>
        <v>31582.771258505873</v>
      </c>
      <c r="BN139" s="45">
        <f t="shared" si="89"/>
        <v>32563.311765658706</v>
      </c>
      <c r="BO139" s="45">
        <f t="shared" si="89"/>
        <v>33543.852272811535</v>
      </c>
      <c r="BP139" s="45">
        <f t="shared" si="89"/>
        <v>34524.392779964372</v>
      </c>
      <c r="BQ139" s="45">
        <f t="shared" si="89"/>
        <v>35504.933287117194</v>
      </c>
      <c r="BR139" s="45">
        <f t="shared" si="89"/>
        <v>36485.47379427003</v>
      </c>
      <c r="BS139" s="45">
        <f t="shared" si="89"/>
        <v>37466.01430142286</v>
      </c>
      <c r="BT139" s="45">
        <f t="shared" si="89"/>
        <v>38446.554808575689</v>
      </c>
      <c r="BU139" s="45">
        <f t="shared" si="89"/>
        <v>39427.095315728526</v>
      </c>
      <c r="BV139" s="45">
        <f t="shared" si="90"/>
        <v>40407.635822881355</v>
      </c>
      <c r="BW139" s="45">
        <f t="shared" si="90"/>
        <v>41388.176330034185</v>
      </c>
      <c r="BX139" s="45">
        <f t="shared" si="90"/>
        <v>42368.716837187021</v>
      </c>
      <c r="BY139" s="45">
        <f t="shared" si="90"/>
        <v>43349.257344339851</v>
      </c>
      <c r="BZ139" s="45">
        <f t="shared" si="90"/>
        <v>44329.79785149268</v>
      </c>
      <c r="CA139" s="45">
        <f t="shared" si="90"/>
        <v>45310.338358645509</v>
      </c>
      <c r="CB139" s="45">
        <f t="shared" si="90"/>
        <v>46290.878865798346</v>
      </c>
      <c r="CC139" s="45">
        <f t="shared" si="90"/>
        <v>47271.419372951175</v>
      </c>
      <c r="CD139" s="45">
        <f t="shared" si="90"/>
        <v>48251.959880104005</v>
      </c>
      <c r="CE139" s="45">
        <f t="shared" si="90"/>
        <v>49232.500387256834</v>
      </c>
      <c r="CF139" s="45">
        <f t="shared" si="90"/>
        <v>50213.040894409671</v>
      </c>
      <c r="CG139" s="45">
        <f t="shared" si="90"/>
        <v>-3975.7027113975728</v>
      </c>
      <c r="CH139" s="45">
        <f t="shared" si="90"/>
        <v>-1354.9748518462256</v>
      </c>
    </row>
    <row r="140" spans="1:86">
      <c r="A140" s="58">
        <f>'Q5-Q7 VaR'!G114</f>
        <v>45720</v>
      </c>
      <c r="B140" s="45">
        <f>'Q5-Q7 VaR'!L114</f>
        <v>-11544.040734683604</v>
      </c>
      <c r="C140" s="45">
        <f>1000000*'Q5-Q7 VaR'!K114/100</f>
        <v>-6542.6215918012604</v>
      </c>
      <c r="D140" s="45">
        <f t="shared" si="83"/>
        <v>53882.175183329004</v>
      </c>
      <c r="E140" s="45">
        <f t="shared" si="83"/>
        <v>52246.519785378681</v>
      </c>
      <c r="F140" s="45">
        <f t="shared" si="83"/>
        <v>50610.864387428373</v>
      </c>
      <c r="G140" s="45">
        <f t="shared" si="83"/>
        <v>48975.208989478051</v>
      </c>
      <c r="H140" s="45">
        <f t="shared" si="83"/>
        <v>47339.553591527743</v>
      </c>
      <c r="I140" s="45">
        <f t="shared" si="83"/>
        <v>45703.898193577421</v>
      </c>
      <c r="J140" s="45">
        <f t="shared" si="83"/>
        <v>44068.242795627113</v>
      </c>
      <c r="K140" s="45">
        <f t="shared" si="83"/>
        <v>42432.587397676791</v>
      </c>
      <c r="L140" s="45">
        <f t="shared" si="83"/>
        <v>40796.931999726483</v>
      </c>
      <c r="M140" s="45">
        <f t="shared" si="83"/>
        <v>39161.276601776161</v>
      </c>
      <c r="N140" s="45">
        <f t="shared" si="84"/>
        <v>37525.621203825853</v>
      </c>
      <c r="O140" s="45">
        <f t="shared" si="84"/>
        <v>35889.96580587553</v>
      </c>
      <c r="P140" s="45">
        <f t="shared" si="84"/>
        <v>34254.310407925223</v>
      </c>
      <c r="Q140" s="45">
        <f t="shared" si="84"/>
        <v>32618.655009974904</v>
      </c>
      <c r="R140" s="45">
        <f t="shared" si="84"/>
        <v>30982.999612024589</v>
      </c>
      <c r="S140" s="45">
        <f t="shared" si="84"/>
        <v>29347.344214074274</v>
      </c>
      <c r="T140" s="45">
        <f t="shared" si="84"/>
        <v>27711.688816123959</v>
      </c>
      <c r="U140" s="45">
        <f t="shared" si="84"/>
        <v>26076.033418173643</v>
      </c>
      <c r="V140" s="45">
        <f t="shared" si="84"/>
        <v>24440.378020223328</v>
      </c>
      <c r="W140" s="45">
        <f t="shared" si="84"/>
        <v>22804.722622273013</v>
      </c>
      <c r="X140" s="45">
        <f t="shared" si="85"/>
        <v>21169.067224322698</v>
      </c>
      <c r="Y140" s="45">
        <f t="shared" si="85"/>
        <v>19533.411826372383</v>
      </c>
      <c r="Z140" s="45">
        <f t="shared" si="85"/>
        <v>17897.756428422068</v>
      </c>
      <c r="AA140" s="45">
        <f t="shared" si="85"/>
        <v>16262.101030471753</v>
      </c>
      <c r="AB140" s="45">
        <f t="shared" si="85"/>
        <v>14626.445632521438</v>
      </c>
      <c r="AC140" s="45">
        <f t="shared" si="85"/>
        <v>12990.790234571123</v>
      </c>
      <c r="AD140" s="45">
        <f t="shared" si="85"/>
        <v>11355.134836620808</v>
      </c>
      <c r="AE140" s="45">
        <f t="shared" si="85"/>
        <v>9719.4794386704925</v>
      </c>
      <c r="AF140" s="45">
        <f t="shared" si="85"/>
        <v>8083.8240407201774</v>
      </c>
      <c r="AG140" s="45">
        <f t="shared" si="85"/>
        <v>6448.1686427698623</v>
      </c>
      <c r="AH140" s="45">
        <f t="shared" si="86"/>
        <v>4812.5132448195473</v>
      </c>
      <c r="AI140" s="45">
        <f t="shared" si="86"/>
        <v>3176.8578468692322</v>
      </c>
      <c r="AJ140" s="45">
        <f t="shared" si="86"/>
        <v>1541.2024489189171</v>
      </c>
      <c r="AK140" s="45">
        <f t="shared" si="86"/>
        <v>-94.45294903139802</v>
      </c>
      <c r="AL140" s="45">
        <f t="shared" si="86"/>
        <v>-1730.1083469817131</v>
      </c>
      <c r="AM140" s="45">
        <f t="shared" si="86"/>
        <v>-3365.7637449320282</v>
      </c>
      <c r="AN140" s="45">
        <f t="shared" si="86"/>
        <v>-5001.4191428823433</v>
      </c>
      <c r="AO140" s="45">
        <f t="shared" si="86"/>
        <v>-6637.0745408326584</v>
      </c>
      <c r="AP140" s="45">
        <f t="shared" si="86"/>
        <v>-8272.7299387829735</v>
      </c>
      <c r="AQ140" s="45">
        <f t="shared" si="86"/>
        <v>-9908.3853367332886</v>
      </c>
      <c r="AR140" s="45">
        <f t="shared" si="87"/>
        <v>-11544.040734683604</v>
      </c>
      <c r="AS140" s="45">
        <f t="shared" si="87"/>
        <v>-13179.696132633919</v>
      </c>
      <c r="AT140" s="45">
        <f t="shared" si="87"/>
        <v>-14815.351530584234</v>
      </c>
      <c r="AU140" s="45">
        <f t="shared" si="87"/>
        <v>-16451.006928534549</v>
      </c>
      <c r="AV140" s="45">
        <f t="shared" si="87"/>
        <v>-18086.662326484864</v>
      </c>
      <c r="AW140" s="45">
        <f t="shared" si="87"/>
        <v>-19722.317724435179</v>
      </c>
      <c r="AX140" s="45">
        <f t="shared" si="87"/>
        <v>-21357.973122385494</v>
      </c>
      <c r="AY140" s="45">
        <f t="shared" si="87"/>
        <v>-22993.628520335809</v>
      </c>
      <c r="AZ140" s="45">
        <f t="shared" si="87"/>
        <v>-24629.283918286124</v>
      </c>
      <c r="BA140" s="45">
        <f t="shared" si="87"/>
        <v>-26264.939316236439</v>
      </c>
      <c r="BB140" s="45">
        <f t="shared" si="88"/>
        <v>-27900.594714186755</v>
      </c>
      <c r="BC140" s="45">
        <f t="shared" si="88"/>
        <v>-29536.25011213707</v>
      </c>
      <c r="BD140" s="45">
        <f t="shared" si="88"/>
        <v>-31171.905510087385</v>
      </c>
      <c r="BE140" s="45">
        <f t="shared" si="88"/>
        <v>-32807.560908037703</v>
      </c>
      <c r="BF140" s="45">
        <f t="shared" si="88"/>
        <v>-34443.216305988011</v>
      </c>
      <c r="BG140" s="45">
        <f t="shared" si="88"/>
        <v>-36078.871703938334</v>
      </c>
      <c r="BH140" s="45">
        <f t="shared" si="88"/>
        <v>-37714.527101888641</v>
      </c>
      <c r="BI140" s="45">
        <f t="shared" si="88"/>
        <v>-39350.182499838964</v>
      </c>
      <c r="BJ140" s="45">
        <f t="shared" si="88"/>
        <v>-40985.837897789272</v>
      </c>
      <c r="BK140" s="45">
        <f t="shared" si="88"/>
        <v>-42621.493295739594</v>
      </c>
      <c r="BL140" s="45">
        <f t="shared" si="89"/>
        <v>-44257.148693689902</v>
      </c>
      <c r="BM140" s="45">
        <f t="shared" si="89"/>
        <v>-45892.804091640224</v>
      </c>
      <c r="BN140" s="45">
        <f t="shared" si="89"/>
        <v>-47528.459489590532</v>
      </c>
      <c r="BO140" s="45">
        <f t="shared" si="89"/>
        <v>-49164.114887540854</v>
      </c>
      <c r="BP140" s="45">
        <f t="shared" si="89"/>
        <v>-50799.770285491162</v>
      </c>
      <c r="BQ140" s="45">
        <f t="shared" si="89"/>
        <v>-52435.425683441485</v>
      </c>
      <c r="BR140" s="45">
        <f t="shared" si="89"/>
        <v>-54071.081081391792</v>
      </c>
      <c r="BS140" s="45">
        <f t="shared" si="89"/>
        <v>-55706.736479342115</v>
      </c>
      <c r="BT140" s="45">
        <f t="shared" si="89"/>
        <v>-57342.391877292423</v>
      </c>
      <c r="BU140" s="45">
        <f t="shared" si="89"/>
        <v>-58978.047275242745</v>
      </c>
      <c r="BV140" s="45">
        <f t="shared" si="90"/>
        <v>-60613.702673193053</v>
      </c>
      <c r="BW140" s="45">
        <f t="shared" si="90"/>
        <v>-62249.358071143375</v>
      </c>
      <c r="BX140" s="45">
        <f t="shared" si="90"/>
        <v>-63885.013469093683</v>
      </c>
      <c r="BY140" s="45">
        <f t="shared" si="90"/>
        <v>-65520.668867044005</v>
      </c>
      <c r="BZ140" s="45">
        <f t="shared" si="90"/>
        <v>-67156.324264994313</v>
      </c>
      <c r="CA140" s="45">
        <f t="shared" si="90"/>
        <v>-68791.979662944635</v>
      </c>
      <c r="CB140" s="45">
        <f t="shared" si="90"/>
        <v>-70427.635060894943</v>
      </c>
      <c r="CC140" s="45">
        <f t="shared" si="90"/>
        <v>-72063.290458845266</v>
      </c>
      <c r="CD140" s="45">
        <f t="shared" si="90"/>
        <v>-73698.945856795573</v>
      </c>
      <c r="CE140" s="45">
        <f t="shared" si="90"/>
        <v>-75334.601254745896</v>
      </c>
      <c r="CF140" s="45">
        <f t="shared" si="90"/>
        <v>-76970.256652696204</v>
      </c>
      <c r="CG140" s="45">
        <f t="shared" si="90"/>
        <v>13422.858512274062</v>
      </c>
      <c r="CH140" s="45">
        <f t="shared" si="90"/>
        <v>9051.1801993802437</v>
      </c>
    </row>
    <row r="141" spans="1:86">
      <c r="A141" s="58">
        <f>'Q5-Q7 VaR'!G115</f>
        <v>45721</v>
      </c>
      <c r="B141" s="45">
        <f>'Q5-Q7 VaR'!L115</f>
        <v>-3943.1401451504412</v>
      </c>
      <c r="C141" s="45">
        <f>1000000*'Q5-Q7 VaR'!K115/100</f>
        <v>-2579.4689622467604</v>
      </c>
      <c r="D141" s="45">
        <f t="shared" ref="D141:M150" si="91">$B141+D$26*$C141</f>
        <v>21851.549477317159</v>
      </c>
      <c r="E141" s="45">
        <f t="shared" si="91"/>
        <v>21206.682236755471</v>
      </c>
      <c r="F141" s="45">
        <f t="shared" si="91"/>
        <v>20561.814996193782</v>
      </c>
      <c r="G141" s="45">
        <f t="shared" si="91"/>
        <v>19916.947755632093</v>
      </c>
      <c r="H141" s="45">
        <f t="shared" si="91"/>
        <v>19272.0805150704</v>
      </c>
      <c r="I141" s="45">
        <f t="shared" si="91"/>
        <v>18627.213274508711</v>
      </c>
      <c r="J141" s="45">
        <f t="shared" si="91"/>
        <v>17982.346033947022</v>
      </c>
      <c r="K141" s="45">
        <f t="shared" si="91"/>
        <v>17337.478793385329</v>
      </c>
      <c r="L141" s="45">
        <f t="shared" si="91"/>
        <v>16692.611552823641</v>
      </c>
      <c r="M141" s="45">
        <f t="shared" si="91"/>
        <v>16047.744312261953</v>
      </c>
      <c r="N141" s="45">
        <f t="shared" ref="N141:W150" si="92">$B141+N$26*$C141</f>
        <v>15402.877071700261</v>
      </c>
      <c r="O141" s="45">
        <f t="shared" si="92"/>
        <v>14758.009831138572</v>
      </c>
      <c r="P141" s="45">
        <f t="shared" si="92"/>
        <v>14113.142590576883</v>
      </c>
      <c r="Q141" s="45">
        <f t="shared" si="92"/>
        <v>13468.27535001519</v>
      </c>
      <c r="R141" s="45">
        <f t="shared" si="92"/>
        <v>12823.408109453501</v>
      </c>
      <c r="S141" s="45">
        <f t="shared" si="92"/>
        <v>12178.540868891812</v>
      </c>
      <c r="T141" s="45">
        <f t="shared" si="92"/>
        <v>11533.673628330122</v>
      </c>
      <c r="U141" s="45">
        <f t="shared" si="92"/>
        <v>10888.806387768431</v>
      </c>
      <c r="V141" s="45">
        <f t="shared" si="92"/>
        <v>10243.939147206742</v>
      </c>
      <c r="W141" s="45">
        <f t="shared" si="92"/>
        <v>9599.0719066450511</v>
      </c>
      <c r="X141" s="45">
        <f t="shared" ref="X141:AG150" si="93">$B141+X$26*$C141</f>
        <v>8954.2046660833603</v>
      </c>
      <c r="Y141" s="45">
        <f t="shared" si="93"/>
        <v>8309.3374255216713</v>
      </c>
      <c r="Z141" s="45">
        <f t="shared" si="93"/>
        <v>7664.4701849599805</v>
      </c>
      <c r="AA141" s="45">
        <f t="shared" si="93"/>
        <v>7019.6029443982916</v>
      </c>
      <c r="AB141" s="45">
        <f t="shared" si="93"/>
        <v>6374.7357038366008</v>
      </c>
      <c r="AC141" s="45">
        <f t="shared" si="93"/>
        <v>5729.86846327491</v>
      </c>
      <c r="AD141" s="45">
        <f t="shared" si="93"/>
        <v>5085.0012227132211</v>
      </c>
      <c r="AE141" s="45">
        <f t="shared" si="93"/>
        <v>4440.1339821515303</v>
      </c>
      <c r="AF141" s="45">
        <f t="shared" si="93"/>
        <v>3795.26674158984</v>
      </c>
      <c r="AG141" s="45">
        <f t="shared" si="93"/>
        <v>3150.3995010281501</v>
      </c>
      <c r="AH141" s="45">
        <f t="shared" ref="AH141:AQ150" si="94">$B141+AH$26*$C141</f>
        <v>2505.5322604664593</v>
      </c>
      <c r="AI141" s="45">
        <f t="shared" si="94"/>
        <v>1860.6650199047695</v>
      </c>
      <c r="AJ141" s="45">
        <f t="shared" si="94"/>
        <v>1215.7977793430796</v>
      </c>
      <c r="AK141" s="45">
        <f t="shared" si="94"/>
        <v>570.93053878138971</v>
      </c>
      <c r="AL141" s="45">
        <f t="shared" si="94"/>
        <v>-73.936701780300609</v>
      </c>
      <c r="AM141" s="45">
        <f t="shared" si="94"/>
        <v>-718.80394234199093</v>
      </c>
      <c r="AN141" s="45">
        <f t="shared" si="94"/>
        <v>-1363.6711829036808</v>
      </c>
      <c r="AO141" s="45">
        <f t="shared" si="94"/>
        <v>-2008.5384234653709</v>
      </c>
      <c r="AP141" s="45">
        <f t="shared" si="94"/>
        <v>-2653.405664027061</v>
      </c>
      <c r="AQ141" s="45">
        <f t="shared" si="94"/>
        <v>-3298.2729045887509</v>
      </c>
      <c r="AR141" s="45">
        <f t="shared" ref="AR141:BA150" si="95">$B141+AR$26*$C141</f>
        <v>-3943.1401451504412</v>
      </c>
      <c r="AS141" s="45">
        <f t="shared" si="95"/>
        <v>-4588.0073857121315</v>
      </c>
      <c r="AT141" s="45">
        <f t="shared" si="95"/>
        <v>-5232.8746262738214</v>
      </c>
      <c r="AU141" s="45">
        <f t="shared" si="95"/>
        <v>-5877.7418668355112</v>
      </c>
      <c r="AV141" s="45">
        <f t="shared" si="95"/>
        <v>-6522.609107397202</v>
      </c>
      <c r="AW141" s="45">
        <f t="shared" si="95"/>
        <v>-7167.476347958891</v>
      </c>
      <c r="AX141" s="45">
        <f t="shared" si="95"/>
        <v>-7812.3435885205818</v>
      </c>
      <c r="AY141" s="45">
        <f t="shared" si="95"/>
        <v>-8457.2108290822725</v>
      </c>
      <c r="AZ141" s="45">
        <f t="shared" si="95"/>
        <v>-9102.0780696439615</v>
      </c>
      <c r="BA141" s="45">
        <f t="shared" si="95"/>
        <v>-9746.9453102056523</v>
      </c>
      <c r="BB141" s="45">
        <f t="shared" ref="BB141:BK150" si="96">$B141+BB$26*$C141</f>
        <v>-10391.812550767341</v>
      </c>
      <c r="BC141" s="45">
        <f t="shared" si="96"/>
        <v>-11036.679791329032</v>
      </c>
      <c r="BD141" s="45">
        <f t="shared" si="96"/>
        <v>-11681.547031890723</v>
      </c>
      <c r="BE141" s="45">
        <f t="shared" si="96"/>
        <v>-12326.414272452412</v>
      </c>
      <c r="BF141" s="45">
        <f t="shared" si="96"/>
        <v>-12971.281513014103</v>
      </c>
      <c r="BG141" s="45">
        <f t="shared" si="96"/>
        <v>-13616.148753575791</v>
      </c>
      <c r="BH141" s="45">
        <f t="shared" si="96"/>
        <v>-14261.015994137482</v>
      </c>
      <c r="BI141" s="45">
        <f t="shared" si="96"/>
        <v>-14905.883234699173</v>
      </c>
      <c r="BJ141" s="45">
        <f t="shared" si="96"/>
        <v>-15550.750475260862</v>
      </c>
      <c r="BK141" s="45">
        <f t="shared" si="96"/>
        <v>-16195.617715822553</v>
      </c>
      <c r="BL141" s="45">
        <f t="shared" ref="BL141:BU150" si="97">$B141+BL$26*$C141</f>
        <v>-16840.484956384244</v>
      </c>
      <c r="BM141" s="45">
        <f t="shared" si="97"/>
        <v>-17485.352196945933</v>
      </c>
      <c r="BN141" s="45">
        <f t="shared" si="97"/>
        <v>-18130.219437507625</v>
      </c>
      <c r="BO141" s="45">
        <f t="shared" si="97"/>
        <v>-18775.086678069314</v>
      </c>
      <c r="BP141" s="45">
        <f t="shared" si="97"/>
        <v>-19419.953918631003</v>
      </c>
      <c r="BQ141" s="45">
        <f t="shared" si="97"/>
        <v>-20064.821159192696</v>
      </c>
      <c r="BR141" s="45">
        <f t="shared" si="97"/>
        <v>-20709.688399754385</v>
      </c>
      <c r="BS141" s="45">
        <f t="shared" si="97"/>
        <v>-21354.555640316074</v>
      </c>
      <c r="BT141" s="45">
        <f t="shared" si="97"/>
        <v>-21999.422880877766</v>
      </c>
      <c r="BU141" s="45">
        <f t="shared" si="97"/>
        <v>-22644.290121439455</v>
      </c>
      <c r="BV141" s="45">
        <f t="shared" ref="BV141:CH150" si="98">$B141+BV$26*$C141</f>
        <v>-23289.157362001144</v>
      </c>
      <c r="BW141" s="45">
        <f t="shared" si="98"/>
        <v>-23934.024602562837</v>
      </c>
      <c r="BX141" s="45">
        <f t="shared" si="98"/>
        <v>-24578.891843124526</v>
      </c>
      <c r="BY141" s="45">
        <f t="shared" si="98"/>
        <v>-25223.759083686215</v>
      </c>
      <c r="BZ141" s="45">
        <f t="shared" si="98"/>
        <v>-25868.626324247907</v>
      </c>
      <c r="CA141" s="45">
        <f t="shared" si="98"/>
        <v>-26513.493564809596</v>
      </c>
      <c r="CB141" s="45">
        <f t="shared" si="98"/>
        <v>-27158.360805371285</v>
      </c>
      <c r="CC141" s="45">
        <f t="shared" si="98"/>
        <v>-27803.228045932978</v>
      </c>
      <c r="CD141" s="45">
        <f t="shared" si="98"/>
        <v>-28448.095286494667</v>
      </c>
      <c r="CE141" s="45">
        <f t="shared" si="98"/>
        <v>-29092.962527056356</v>
      </c>
      <c r="CF141" s="45">
        <f t="shared" si="98"/>
        <v>-29737.829767618045</v>
      </c>
      <c r="CG141" s="45">
        <f t="shared" si="98"/>
        <v>5900.2140497142627</v>
      </c>
      <c r="CH141" s="45">
        <f t="shared" si="98"/>
        <v>4176.6528804166337</v>
      </c>
    </row>
    <row r="142" spans="1:86">
      <c r="A142" s="58">
        <f>'Q5-Q7 VaR'!G116</f>
        <v>45722</v>
      </c>
      <c r="B142" s="45">
        <f>'Q5-Q7 VaR'!L116</f>
        <v>12965.323739089448</v>
      </c>
      <c r="C142" s="45">
        <f>1000000*'Q5-Q7 VaR'!K116/100</f>
        <v>73.823453908394654</v>
      </c>
      <c r="D142" s="45">
        <f t="shared" si="91"/>
        <v>12227.089200005501</v>
      </c>
      <c r="E142" s="45">
        <f t="shared" si="91"/>
        <v>12245.545063482601</v>
      </c>
      <c r="F142" s="45">
        <f t="shared" si="91"/>
        <v>12264.000926959699</v>
      </c>
      <c r="G142" s="45">
        <f t="shared" si="91"/>
        <v>12282.456790436798</v>
      </c>
      <c r="H142" s="45">
        <f t="shared" si="91"/>
        <v>12300.912653913896</v>
      </c>
      <c r="I142" s="45">
        <f t="shared" si="91"/>
        <v>12319.368517390994</v>
      </c>
      <c r="J142" s="45">
        <f t="shared" si="91"/>
        <v>12337.824380868095</v>
      </c>
      <c r="K142" s="45">
        <f t="shared" si="91"/>
        <v>12356.280244345193</v>
      </c>
      <c r="L142" s="45">
        <f t="shared" si="91"/>
        <v>12374.736107822291</v>
      </c>
      <c r="M142" s="45">
        <f t="shared" si="91"/>
        <v>12393.191971299389</v>
      </c>
      <c r="N142" s="45">
        <f t="shared" si="92"/>
        <v>12411.647834776488</v>
      </c>
      <c r="O142" s="45">
        <f t="shared" si="92"/>
        <v>12430.103698253588</v>
      </c>
      <c r="P142" s="45">
        <f t="shared" si="92"/>
        <v>12448.559561730686</v>
      </c>
      <c r="Q142" s="45">
        <f t="shared" si="92"/>
        <v>12467.015425207785</v>
      </c>
      <c r="R142" s="45">
        <f t="shared" si="92"/>
        <v>12485.471288684883</v>
      </c>
      <c r="S142" s="45">
        <f t="shared" si="92"/>
        <v>12503.927152161981</v>
      </c>
      <c r="T142" s="45">
        <f t="shared" si="92"/>
        <v>12522.38301563908</v>
      </c>
      <c r="U142" s="45">
        <f t="shared" si="92"/>
        <v>12540.83887911618</v>
      </c>
      <c r="V142" s="45">
        <f t="shared" si="92"/>
        <v>12559.294742593278</v>
      </c>
      <c r="W142" s="45">
        <f t="shared" si="92"/>
        <v>12577.750606070376</v>
      </c>
      <c r="X142" s="45">
        <f t="shared" si="93"/>
        <v>12596.206469547475</v>
      </c>
      <c r="Y142" s="45">
        <f t="shared" si="93"/>
        <v>12614.662333024573</v>
      </c>
      <c r="Z142" s="45">
        <f t="shared" si="93"/>
        <v>12633.118196501673</v>
      </c>
      <c r="AA142" s="45">
        <f t="shared" si="93"/>
        <v>12651.574059978771</v>
      </c>
      <c r="AB142" s="45">
        <f t="shared" si="93"/>
        <v>12670.02992345587</v>
      </c>
      <c r="AC142" s="45">
        <f t="shared" si="93"/>
        <v>12688.485786932968</v>
      </c>
      <c r="AD142" s="45">
        <f t="shared" si="93"/>
        <v>12706.941650410066</v>
      </c>
      <c r="AE142" s="45">
        <f t="shared" si="93"/>
        <v>12725.397513887166</v>
      </c>
      <c r="AF142" s="45">
        <f t="shared" si="93"/>
        <v>12743.853377364265</v>
      </c>
      <c r="AG142" s="45">
        <f t="shared" si="93"/>
        <v>12762.309240841363</v>
      </c>
      <c r="AH142" s="45">
        <f t="shared" si="94"/>
        <v>12780.765104318461</v>
      </c>
      <c r="AI142" s="45">
        <f t="shared" si="94"/>
        <v>12799.22096779556</v>
      </c>
      <c r="AJ142" s="45">
        <f t="shared" si="94"/>
        <v>12817.676831272658</v>
      </c>
      <c r="AK142" s="45">
        <f t="shared" si="94"/>
        <v>12836.132694749758</v>
      </c>
      <c r="AL142" s="45">
        <f t="shared" si="94"/>
        <v>12854.588558226857</v>
      </c>
      <c r="AM142" s="45">
        <f t="shared" si="94"/>
        <v>12873.044421703955</v>
      </c>
      <c r="AN142" s="45">
        <f t="shared" si="94"/>
        <v>12891.500285181053</v>
      </c>
      <c r="AO142" s="45">
        <f t="shared" si="94"/>
        <v>12909.956148658152</v>
      </c>
      <c r="AP142" s="45">
        <f t="shared" si="94"/>
        <v>12928.412012135252</v>
      </c>
      <c r="AQ142" s="45">
        <f t="shared" si="94"/>
        <v>12946.86787561235</v>
      </c>
      <c r="AR142" s="45">
        <f t="shared" si="95"/>
        <v>12965.323739089448</v>
      </c>
      <c r="AS142" s="45">
        <f t="shared" si="95"/>
        <v>12983.779602566547</v>
      </c>
      <c r="AT142" s="45">
        <f t="shared" si="95"/>
        <v>13002.235466043645</v>
      </c>
      <c r="AU142" s="45">
        <f t="shared" si="95"/>
        <v>13020.691329520745</v>
      </c>
      <c r="AV142" s="45">
        <f t="shared" si="95"/>
        <v>13039.147192997843</v>
      </c>
      <c r="AW142" s="45">
        <f t="shared" si="95"/>
        <v>13057.603056474942</v>
      </c>
      <c r="AX142" s="45">
        <f t="shared" si="95"/>
        <v>13076.05891995204</v>
      </c>
      <c r="AY142" s="45">
        <f t="shared" si="95"/>
        <v>13094.514783429138</v>
      </c>
      <c r="AZ142" s="45">
        <f t="shared" si="95"/>
        <v>13112.970646906238</v>
      </c>
      <c r="BA142" s="45">
        <f t="shared" si="95"/>
        <v>13131.426510383337</v>
      </c>
      <c r="BB142" s="45">
        <f t="shared" si="96"/>
        <v>13149.882373860435</v>
      </c>
      <c r="BC142" s="45">
        <f t="shared" si="96"/>
        <v>13168.338237337533</v>
      </c>
      <c r="BD142" s="45">
        <f t="shared" si="96"/>
        <v>13186.794100814632</v>
      </c>
      <c r="BE142" s="45">
        <f t="shared" si="96"/>
        <v>13205.24996429173</v>
      </c>
      <c r="BF142" s="45">
        <f t="shared" si="96"/>
        <v>13223.70582776883</v>
      </c>
      <c r="BG142" s="45">
        <f t="shared" si="96"/>
        <v>13242.161691245929</v>
      </c>
      <c r="BH142" s="45">
        <f t="shared" si="96"/>
        <v>13260.617554723027</v>
      </c>
      <c r="BI142" s="45">
        <f t="shared" si="96"/>
        <v>13279.073418200125</v>
      </c>
      <c r="BJ142" s="45">
        <f t="shared" si="96"/>
        <v>13297.529281677223</v>
      </c>
      <c r="BK142" s="45">
        <f t="shared" si="96"/>
        <v>13315.985145154324</v>
      </c>
      <c r="BL142" s="45">
        <f t="shared" si="97"/>
        <v>13334.441008631422</v>
      </c>
      <c r="BM142" s="45">
        <f t="shared" si="97"/>
        <v>13352.89687210852</v>
      </c>
      <c r="BN142" s="45">
        <f t="shared" si="97"/>
        <v>13371.352735585619</v>
      </c>
      <c r="BO142" s="45">
        <f t="shared" si="97"/>
        <v>13389.808599062717</v>
      </c>
      <c r="BP142" s="45">
        <f t="shared" si="97"/>
        <v>13408.264462539817</v>
      </c>
      <c r="BQ142" s="45">
        <f t="shared" si="97"/>
        <v>13426.720326016915</v>
      </c>
      <c r="BR142" s="45">
        <f t="shared" si="97"/>
        <v>13445.176189494014</v>
      </c>
      <c r="BS142" s="45">
        <f t="shared" si="97"/>
        <v>13463.632052971112</v>
      </c>
      <c r="BT142" s="45">
        <f t="shared" si="97"/>
        <v>13482.08791644821</v>
      </c>
      <c r="BU142" s="45">
        <f t="shared" si="97"/>
        <v>13500.543779925309</v>
      </c>
      <c r="BV142" s="45">
        <f t="shared" si="98"/>
        <v>13518.999643402409</v>
      </c>
      <c r="BW142" s="45">
        <f t="shared" si="98"/>
        <v>13537.455506879507</v>
      </c>
      <c r="BX142" s="45">
        <f t="shared" si="98"/>
        <v>13555.911370356605</v>
      </c>
      <c r="BY142" s="45">
        <f t="shared" si="98"/>
        <v>13574.367233833704</v>
      </c>
      <c r="BZ142" s="45">
        <f t="shared" si="98"/>
        <v>13592.823097310802</v>
      </c>
      <c r="CA142" s="45">
        <f t="shared" si="98"/>
        <v>13611.278960787902</v>
      </c>
      <c r="CB142" s="45">
        <f t="shared" si="98"/>
        <v>13629.734824265</v>
      </c>
      <c r="CC142" s="45">
        <f t="shared" si="98"/>
        <v>13648.190687742099</v>
      </c>
      <c r="CD142" s="45">
        <f t="shared" si="98"/>
        <v>13666.646551219197</v>
      </c>
      <c r="CE142" s="45">
        <f t="shared" si="98"/>
        <v>13685.102414696295</v>
      </c>
      <c r="CF142" s="45">
        <f t="shared" si="98"/>
        <v>13703.558278173396</v>
      </c>
      <c r="CG142" s="45">
        <f t="shared" si="98"/>
        <v>12683.610558840264</v>
      </c>
      <c r="CH142" s="45">
        <f t="shared" si="98"/>
        <v>12732.938246206239</v>
      </c>
    </row>
    <row r="143" spans="1:86">
      <c r="A143" s="58">
        <f>'Q5-Q7 VaR'!G117</f>
        <v>45723</v>
      </c>
      <c r="B143" s="45">
        <f>'Q5-Q7 VaR'!L117</f>
        <v>-11262.613429800134</v>
      </c>
      <c r="C143" s="45">
        <f>1000000*'Q5-Q7 VaR'!K117/100</f>
        <v>-1769.6905487788815</v>
      </c>
      <c r="D143" s="45">
        <f t="shared" si="91"/>
        <v>6434.2920579886813</v>
      </c>
      <c r="E143" s="45">
        <f t="shared" si="91"/>
        <v>5991.8694207939589</v>
      </c>
      <c r="F143" s="45">
        <f t="shared" si="91"/>
        <v>5549.44678359924</v>
      </c>
      <c r="G143" s="45">
        <f t="shared" si="91"/>
        <v>5107.0241464045193</v>
      </c>
      <c r="H143" s="45">
        <f t="shared" si="91"/>
        <v>4664.6015092097987</v>
      </c>
      <c r="I143" s="45">
        <f t="shared" si="91"/>
        <v>4222.1788720150798</v>
      </c>
      <c r="J143" s="45">
        <f t="shared" si="91"/>
        <v>3779.7562348203592</v>
      </c>
      <c r="K143" s="45">
        <f t="shared" si="91"/>
        <v>3337.3335976256385</v>
      </c>
      <c r="L143" s="45">
        <f t="shared" si="91"/>
        <v>2894.9109604309178</v>
      </c>
      <c r="M143" s="45">
        <f t="shared" si="91"/>
        <v>2452.4883232361972</v>
      </c>
      <c r="N143" s="45">
        <f t="shared" si="92"/>
        <v>2010.0656860414765</v>
      </c>
      <c r="O143" s="45">
        <f t="shared" si="92"/>
        <v>1567.6430488467558</v>
      </c>
      <c r="P143" s="45">
        <f t="shared" si="92"/>
        <v>1125.220411652037</v>
      </c>
      <c r="Q143" s="45">
        <f t="shared" si="92"/>
        <v>682.79777445731634</v>
      </c>
      <c r="R143" s="45">
        <f t="shared" si="92"/>
        <v>240.37513726259567</v>
      </c>
      <c r="S143" s="45">
        <f t="shared" si="92"/>
        <v>-202.04749993212499</v>
      </c>
      <c r="T143" s="45">
        <f t="shared" si="92"/>
        <v>-644.47013712684566</v>
      </c>
      <c r="U143" s="45">
        <f t="shared" si="92"/>
        <v>-1086.8927743215663</v>
      </c>
      <c r="V143" s="45">
        <f t="shared" si="92"/>
        <v>-1529.3154115162852</v>
      </c>
      <c r="W143" s="45">
        <f t="shared" si="92"/>
        <v>-1971.7380487110058</v>
      </c>
      <c r="X143" s="45">
        <f t="shared" si="93"/>
        <v>-2414.1606859057265</v>
      </c>
      <c r="Y143" s="45">
        <f t="shared" si="93"/>
        <v>-2856.5833231004472</v>
      </c>
      <c r="Z143" s="45">
        <f t="shared" si="93"/>
        <v>-3299.0059602951678</v>
      </c>
      <c r="AA143" s="45">
        <f t="shared" si="93"/>
        <v>-3741.4285974898876</v>
      </c>
      <c r="AB143" s="45">
        <f t="shared" si="93"/>
        <v>-4183.8512346846082</v>
      </c>
      <c r="AC143" s="45">
        <f t="shared" si="93"/>
        <v>-4626.2738718793289</v>
      </c>
      <c r="AD143" s="45">
        <f t="shared" si="93"/>
        <v>-5068.6965090740487</v>
      </c>
      <c r="AE143" s="45">
        <f t="shared" si="93"/>
        <v>-5511.1191462687693</v>
      </c>
      <c r="AF143" s="45">
        <f t="shared" si="93"/>
        <v>-5953.54178346349</v>
      </c>
      <c r="AG143" s="45">
        <f t="shared" si="93"/>
        <v>-6395.9644206582097</v>
      </c>
      <c r="AH143" s="45">
        <f t="shared" si="94"/>
        <v>-6838.3870578529304</v>
      </c>
      <c r="AI143" s="45">
        <f t="shared" si="94"/>
        <v>-7280.8096950476511</v>
      </c>
      <c r="AJ143" s="45">
        <f t="shared" si="94"/>
        <v>-7723.2323322423708</v>
      </c>
      <c r="AK143" s="45">
        <f t="shared" si="94"/>
        <v>-8165.6549694370915</v>
      </c>
      <c r="AL143" s="45">
        <f t="shared" si="94"/>
        <v>-8608.0776066318122</v>
      </c>
      <c r="AM143" s="45">
        <f t="shared" si="94"/>
        <v>-9050.5002438265328</v>
      </c>
      <c r="AN143" s="45">
        <f t="shared" si="94"/>
        <v>-9492.9228810212535</v>
      </c>
      <c r="AO143" s="45">
        <f t="shared" si="94"/>
        <v>-9935.3455182159742</v>
      </c>
      <c r="AP143" s="45">
        <f t="shared" si="94"/>
        <v>-10377.768155410693</v>
      </c>
      <c r="AQ143" s="45">
        <f t="shared" si="94"/>
        <v>-10820.190792605414</v>
      </c>
      <c r="AR143" s="45">
        <f t="shared" si="95"/>
        <v>-11262.613429800134</v>
      </c>
      <c r="AS143" s="45">
        <f t="shared" si="95"/>
        <v>-11705.036066994855</v>
      </c>
      <c r="AT143" s="45">
        <f t="shared" si="95"/>
        <v>-12147.458704189576</v>
      </c>
      <c r="AU143" s="45">
        <f t="shared" si="95"/>
        <v>-12589.881341384295</v>
      </c>
      <c r="AV143" s="45">
        <f t="shared" si="95"/>
        <v>-13032.303978579015</v>
      </c>
      <c r="AW143" s="45">
        <f t="shared" si="95"/>
        <v>-13474.726615773736</v>
      </c>
      <c r="AX143" s="45">
        <f t="shared" si="95"/>
        <v>-13917.149252968456</v>
      </c>
      <c r="AY143" s="45">
        <f t="shared" si="95"/>
        <v>-14359.571890163177</v>
      </c>
      <c r="AZ143" s="45">
        <f t="shared" si="95"/>
        <v>-14801.994527357898</v>
      </c>
      <c r="BA143" s="45">
        <f t="shared" si="95"/>
        <v>-15244.417164552618</v>
      </c>
      <c r="BB143" s="45">
        <f t="shared" si="96"/>
        <v>-15686.839801747337</v>
      </c>
      <c r="BC143" s="45">
        <f t="shared" si="96"/>
        <v>-16129.26243894206</v>
      </c>
      <c r="BD143" s="45">
        <f t="shared" si="96"/>
        <v>-16571.685076136779</v>
      </c>
      <c r="BE143" s="45">
        <f t="shared" si="96"/>
        <v>-17014.107713331498</v>
      </c>
      <c r="BF143" s="45">
        <f t="shared" si="96"/>
        <v>-17456.53035052622</v>
      </c>
      <c r="BG143" s="45">
        <f t="shared" si="96"/>
        <v>-17898.952987720939</v>
      </c>
      <c r="BH143" s="45">
        <f t="shared" si="96"/>
        <v>-18341.375624915661</v>
      </c>
      <c r="BI143" s="45">
        <f t="shared" si="96"/>
        <v>-18783.79826211038</v>
      </c>
      <c r="BJ143" s="45">
        <f t="shared" si="96"/>
        <v>-19226.220899305103</v>
      </c>
      <c r="BK143" s="45">
        <f t="shared" si="96"/>
        <v>-19668.643536499821</v>
      </c>
      <c r="BL143" s="45">
        <f t="shared" si="97"/>
        <v>-20111.06617369454</v>
      </c>
      <c r="BM143" s="45">
        <f t="shared" si="97"/>
        <v>-20553.488810889263</v>
      </c>
      <c r="BN143" s="45">
        <f t="shared" si="97"/>
        <v>-20995.911448083985</v>
      </c>
      <c r="BO143" s="45">
        <f t="shared" si="97"/>
        <v>-21438.334085278701</v>
      </c>
      <c r="BP143" s="45">
        <f t="shared" si="97"/>
        <v>-21880.756722473423</v>
      </c>
      <c r="BQ143" s="45">
        <f t="shared" si="97"/>
        <v>-22323.179359668145</v>
      </c>
      <c r="BR143" s="45">
        <f t="shared" si="97"/>
        <v>-22765.601996862864</v>
      </c>
      <c r="BS143" s="45">
        <f t="shared" si="97"/>
        <v>-23208.024634057583</v>
      </c>
      <c r="BT143" s="45">
        <f t="shared" si="97"/>
        <v>-23650.447271252306</v>
      </c>
      <c r="BU143" s="45">
        <f t="shared" si="97"/>
        <v>-24092.869908447024</v>
      </c>
      <c r="BV143" s="45">
        <f t="shared" si="98"/>
        <v>-24535.292545641743</v>
      </c>
      <c r="BW143" s="45">
        <f t="shared" si="98"/>
        <v>-24977.715182836466</v>
      </c>
      <c r="BX143" s="45">
        <f t="shared" si="98"/>
        <v>-25420.137820031188</v>
      </c>
      <c r="BY143" s="45">
        <f t="shared" si="98"/>
        <v>-25862.560457225907</v>
      </c>
      <c r="BZ143" s="45">
        <f t="shared" si="98"/>
        <v>-26304.983094420626</v>
      </c>
      <c r="CA143" s="45">
        <f t="shared" si="98"/>
        <v>-26747.405731615348</v>
      </c>
      <c r="CB143" s="45">
        <f t="shared" si="98"/>
        <v>-27189.828368810067</v>
      </c>
      <c r="CC143" s="45">
        <f t="shared" si="98"/>
        <v>-27632.251006004786</v>
      </c>
      <c r="CD143" s="45">
        <f t="shared" si="98"/>
        <v>-28074.673643199509</v>
      </c>
      <c r="CE143" s="45">
        <f t="shared" si="98"/>
        <v>-28517.096280394228</v>
      </c>
      <c r="CF143" s="45">
        <f t="shared" si="98"/>
        <v>-28959.51891758895</v>
      </c>
      <c r="CG143" s="45">
        <f t="shared" si="98"/>
        <v>-4509.4052532760097</v>
      </c>
      <c r="CH143" s="45">
        <f t="shared" si="98"/>
        <v>-5691.8850412442816</v>
      </c>
    </row>
    <row r="144" spans="1:86">
      <c r="A144" s="58">
        <f>'Q5-Q7 VaR'!G118</f>
        <v>45726</v>
      </c>
      <c r="B144" s="45">
        <f>'Q5-Q7 VaR'!L118</f>
        <v>32722.501055382156</v>
      </c>
      <c r="C144" s="45">
        <f>1000000*'Q5-Q7 VaR'!K118/100</f>
        <v>6522.9070664172868</v>
      </c>
      <c r="D144" s="45">
        <f t="shared" si="91"/>
        <v>-32506.569608790713</v>
      </c>
      <c r="E144" s="45">
        <f t="shared" si="91"/>
        <v>-30875.842842186394</v>
      </c>
      <c r="F144" s="45">
        <f t="shared" si="91"/>
        <v>-29245.116075582067</v>
      </c>
      <c r="G144" s="45">
        <f t="shared" si="91"/>
        <v>-27614.389308977748</v>
      </c>
      <c r="H144" s="45">
        <f t="shared" si="91"/>
        <v>-25983.662542373429</v>
      </c>
      <c r="I144" s="45">
        <f t="shared" si="91"/>
        <v>-24352.935775769103</v>
      </c>
      <c r="J144" s="45">
        <f t="shared" si="91"/>
        <v>-22722.209009164784</v>
      </c>
      <c r="K144" s="45">
        <f t="shared" si="91"/>
        <v>-21091.482242560458</v>
      </c>
      <c r="L144" s="45">
        <f t="shared" si="91"/>
        <v>-19460.755475956139</v>
      </c>
      <c r="M144" s="45">
        <f t="shared" si="91"/>
        <v>-17830.02870935182</v>
      </c>
      <c r="N144" s="45">
        <f t="shared" si="92"/>
        <v>-16199.301942747494</v>
      </c>
      <c r="O144" s="45">
        <f t="shared" si="92"/>
        <v>-14568.575176143175</v>
      </c>
      <c r="P144" s="45">
        <f t="shared" si="92"/>
        <v>-12937.848409538849</v>
      </c>
      <c r="Q144" s="45">
        <f t="shared" si="92"/>
        <v>-11307.12164293453</v>
      </c>
      <c r="R144" s="45">
        <f t="shared" si="92"/>
        <v>-9676.3948763302105</v>
      </c>
      <c r="S144" s="45">
        <f t="shared" si="92"/>
        <v>-8045.6681097258843</v>
      </c>
      <c r="T144" s="45">
        <f t="shared" si="92"/>
        <v>-6414.9413431215653</v>
      </c>
      <c r="U144" s="45">
        <f t="shared" si="92"/>
        <v>-4784.2145765172463</v>
      </c>
      <c r="V144" s="45">
        <f t="shared" si="92"/>
        <v>-3153.4878099129201</v>
      </c>
      <c r="W144" s="45">
        <f t="shared" si="92"/>
        <v>-1522.7610433086011</v>
      </c>
      <c r="X144" s="45">
        <f t="shared" si="93"/>
        <v>107.96572329572155</v>
      </c>
      <c r="Y144" s="45">
        <f t="shared" si="93"/>
        <v>1738.6924899000442</v>
      </c>
      <c r="Z144" s="45">
        <f t="shared" si="93"/>
        <v>3369.4192565043631</v>
      </c>
      <c r="AA144" s="45">
        <f t="shared" si="93"/>
        <v>5000.1460231086858</v>
      </c>
      <c r="AB144" s="45">
        <f t="shared" si="93"/>
        <v>6630.8727897130084</v>
      </c>
      <c r="AC144" s="45">
        <f t="shared" si="93"/>
        <v>8261.599556317331</v>
      </c>
      <c r="AD144" s="45">
        <f t="shared" si="93"/>
        <v>9892.3263229216536</v>
      </c>
      <c r="AE144" s="45">
        <f t="shared" si="93"/>
        <v>11523.053089525973</v>
      </c>
      <c r="AF144" s="45">
        <f t="shared" si="93"/>
        <v>13153.779856130295</v>
      </c>
      <c r="AG144" s="45">
        <f t="shared" si="93"/>
        <v>14784.506622734618</v>
      </c>
      <c r="AH144" s="45">
        <f t="shared" si="94"/>
        <v>16415.233389338937</v>
      </c>
      <c r="AI144" s="45">
        <f t="shared" si="94"/>
        <v>18045.960155943259</v>
      </c>
      <c r="AJ144" s="45">
        <f t="shared" si="94"/>
        <v>19676.686922547582</v>
      </c>
      <c r="AK144" s="45">
        <f t="shared" si="94"/>
        <v>21307.413689151905</v>
      </c>
      <c r="AL144" s="45">
        <f t="shared" si="94"/>
        <v>22938.140455756227</v>
      </c>
      <c r="AM144" s="45">
        <f t="shared" si="94"/>
        <v>24568.867222360546</v>
      </c>
      <c r="AN144" s="45">
        <f t="shared" si="94"/>
        <v>26199.593988964869</v>
      </c>
      <c r="AO144" s="45">
        <f t="shared" si="94"/>
        <v>27830.320755569192</v>
      </c>
      <c r="AP144" s="45">
        <f t="shared" si="94"/>
        <v>29461.047522173511</v>
      </c>
      <c r="AQ144" s="45">
        <f t="shared" si="94"/>
        <v>31091.774288777833</v>
      </c>
      <c r="AR144" s="45">
        <f t="shared" si="95"/>
        <v>32722.501055382156</v>
      </c>
      <c r="AS144" s="45">
        <f t="shared" si="95"/>
        <v>34353.227821986475</v>
      </c>
      <c r="AT144" s="45">
        <f t="shared" si="95"/>
        <v>35983.954588590801</v>
      </c>
      <c r="AU144" s="45">
        <f t="shared" si="95"/>
        <v>37614.68135519512</v>
      </c>
      <c r="AV144" s="45">
        <f t="shared" si="95"/>
        <v>39245.408121799439</v>
      </c>
      <c r="AW144" s="45">
        <f t="shared" si="95"/>
        <v>40876.134888403765</v>
      </c>
      <c r="AX144" s="45">
        <f t="shared" si="95"/>
        <v>42506.861655008084</v>
      </c>
      <c r="AY144" s="45">
        <f t="shared" si="95"/>
        <v>44137.58842161241</v>
      </c>
      <c r="AZ144" s="45">
        <f t="shared" si="95"/>
        <v>45768.315188216729</v>
      </c>
      <c r="BA144" s="45">
        <f t="shared" si="95"/>
        <v>47399.041954821048</v>
      </c>
      <c r="BB144" s="45">
        <f t="shared" si="96"/>
        <v>49029.768721425375</v>
      </c>
      <c r="BC144" s="45">
        <f t="shared" si="96"/>
        <v>50660.495488029694</v>
      </c>
      <c r="BD144" s="45">
        <f t="shared" si="96"/>
        <v>52291.22225463402</v>
      </c>
      <c r="BE144" s="45">
        <f t="shared" si="96"/>
        <v>53921.949021238339</v>
      </c>
      <c r="BF144" s="45">
        <f t="shared" si="96"/>
        <v>55552.675787842658</v>
      </c>
      <c r="BG144" s="45">
        <f t="shared" si="96"/>
        <v>57183.402554446977</v>
      </c>
      <c r="BH144" s="45">
        <f t="shared" si="96"/>
        <v>58814.129321051303</v>
      </c>
      <c r="BI144" s="45">
        <f t="shared" si="96"/>
        <v>60444.856087655629</v>
      </c>
      <c r="BJ144" s="45">
        <f t="shared" si="96"/>
        <v>62075.582854259948</v>
      </c>
      <c r="BK144" s="45">
        <f t="shared" si="96"/>
        <v>63706.309620864267</v>
      </c>
      <c r="BL144" s="45">
        <f t="shared" si="97"/>
        <v>65337.036387468586</v>
      </c>
      <c r="BM144" s="45">
        <f t="shared" si="97"/>
        <v>66967.76315407292</v>
      </c>
      <c r="BN144" s="45">
        <f t="shared" si="97"/>
        <v>68598.489920677239</v>
      </c>
      <c r="BO144" s="45">
        <f t="shared" si="97"/>
        <v>70229.216687281558</v>
      </c>
      <c r="BP144" s="45">
        <f t="shared" si="97"/>
        <v>71859.943453885877</v>
      </c>
      <c r="BQ144" s="45">
        <f t="shared" si="97"/>
        <v>73490.670220490196</v>
      </c>
      <c r="BR144" s="45">
        <f t="shared" si="97"/>
        <v>75121.396987094515</v>
      </c>
      <c r="BS144" s="45">
        <f t="shared" si="97"/>
        <v>76752.123753698834</v>
      </c>
      <c r="BT144" s="45">
        <f t="shared" si="97"/>
        <v>78382.850520303153</v>
      </c>
      <c r="BU144" s="45">
        <f t="shared" si="97"/>
        <v>80013.577286907486</v>
      </c>
      <c r="BV144" s="45">
        <f t="shared" si="98"/>
        <v>81644.304053511805</v>
      </c>
      <c r="BW144" s="45">
        <f t="shared" si="98"/>
        <v>83275.030820116139</v>
      </c>
      <c r="BX144" s="45">
        <f t="shared" si="98"/>
        <v>84905.757586720458</v>
      </c>
      <c r="BY144" s="45">
        <f t="shared" si="98"/>
        <v>86536.484353324777</v>
      </c>
      <c r="BZ144" s="45">
        <f t="shared" si="98"/>
        <v>88167.211119929096</v>
      </c>
      <c r="CA144" s="45">
        <f t="shared" si="98"/>
        <v>89797.937886533415</v>
      </c>
      <c r="CB144" s="45">
        <f t="shared" si="98"/>
        <v>91428.664653137734</v>
      </c>
      <c r="CC144" s="45">
        <f t="shared" si="98"/>
        <v>93059.391419742053</v>
      </c>
      <c r="CD144" s="45">
        <f t="shared" si="98"/>
        <v>94690.118186346372</v>
      </c>
      <c r="CE144" s="45">
        <f t="shared" si="98"/>
        <v>96320.844952950705</v>
      </c>
      <c r="CF144" s="45">
        <f t="shared" si="98"/>
        <v>97951.571719555024</v>
      </c>
      <c r="CG144" s="45">
        <f t="shared" si="98"/>
        <v>7830.833206428626</v>
      </c>
      <c r="CH144" s="45">
        <f t="shared" si="98"/>
        <v>12189.338579108673</v>
      </c>
    </row>
    <row r="145" spans="1:86">
      <c r="A145" s="58">
        <f>'Q5-Q7 VaR'!G119</f>
        <v>45727</v>
      </c>
      <c r="B145" s="45">
        <f>'Q5-Q7 VaR'!L119</f>
        <v>-16889.880217050017</v>
      </c>
      <c r="C145" s="45">
        <f>1000000*'Q5-Q7 VaR'!K119/100</f>
        <v>-4857.0747751402678</v>
      </c>
      <c r="D145" s="45">
        <f t="shared" si="91"/>
        <v>31680.867534352659</v>
      </c>
      <c r="E145" s="45">
        <f t="shared" si="91"/>
        <v>30466.598840567593</v>
      </c>
      <c r="F145" s="45">
        <f t="shared" si="91"/>
        <v>29252.330146782526</v>
      </c>
      <c r="G145" s="45">
        <f t="shared" si="91"/>
        <v>28038.061452997459</v>
      </c>
      <c r="H145" s="45">
        <f t="shared" si="91"/>
        <v>26823.792759212392</v>
      </c>
      <c r="I145" s="45">
        <f t="shared" si="91"/>
        <v>25609.524065427326</v>
      </c>
      <c r="J145" s="45">
        <f t="shared" si="91"/>
        <v>24395.255371642259</v>
      </c>
      <c r="K145" s="45">
        <f t="shared" si="91"/>
        <v>23180.986677857192</v>
      </c>
      <c r="L145" s="45">
        <f t="shared" si="91"/>
        <v>21966.717984072126</v>
      </c>
      <c r="M145" s="45">
        <f t="shared" si="91"/>
        <v>20752.449290287059</v>
      </c>
      <c r="N145" s="45">
        <f t="shared" si="92"/>
        <v>19538.180596501992</v>
      </c>
      <c r="O145" s="45">
        <f t="shared" si="92"/>
        <v>18323.911902716925</v>
      </c>
      <c r="P145" s="45">
        <f t="shared" si="92"/>
        <v>17109.643208931859</v>
      </c>
      <c r="Q145" s="45">
        <f t="shared" si="92"/>
        <v>15895.374515146792</v>
      </c>
      <c r="R145" s="45">
        <f t="shared" si="92"/>
        <v>14681.105821361725</v>
      </c>
      <c r="S145" s="45">
        <f t="shared" si="92"/>
        <v>13466.837127576659</v>
      </c>
      <c r="T145" s="45">
        <f t="shared" si="92"/>
        <v>12252.568433791592</v>
      </c>
      <c r="U145" s="45">
        <f t="shared" si="92"/>
        <v>11038.299740006521</v>
      </c>
      <c r="V145" s="45">
        <f t="shared" si="92"/>
        <v>9824.0310462214547</v>
      </c>
      <c r="W145" s="45">
        <f t="shared" si="92"/>
        <v>8609.762352436388</v>
      </c>
      <c r="X145" s="45">
        <f t="shared" si="93"/>
        <v>7395.4936586513213</v>
      </c>
      <c r="Y145" s="45">
        <f t="shared" si="93"/>
        <v>6181.2249648662546</v>
      </c>
      <c r="Z145" s="45">
        <f t="shared" si="93"/>
        <v>4966.9562710811879</v>
      </c>
      <c r="AA145" s="45">
        <f t="shared" si="93"/>
        <v>3752.6875772961212</v>
      </c>
      <c r="AB145" s="45">
        <f t="shared" si="93"/>
        <v>2538.4188835110544</v>
      </c>
      <c r="AC145" s="45">
        <f t="shared" si="93"/>
        <v>1324.1501897259877</v>
      </c>
      <c r="AD145" s="45">
        <f t="shared" si="93"/>
        <v>109.88149594092101</v>
      </c>
      <c r="AE145" s="45">
        <f t="shared" si="93"/>
        <v>-1104.3871978441457</v>
      </c>
      <c r="AF145" s="45">
        <f t="shared" si="93"/>
        <v>-2318.6558916292124</v>
      </c>
      <c r="AG145" s="45">
        <f t="shared" si="93"/>
        <v>-3532.924585414281</v>
      </c>
      <c r="AH145" s="45">
        <f t="shared" si="94"/>
        <v>-4747.1932791993477</v>
      </c>
      <c r="AI145" s="45">
        <f t="shared" si="94"/>
        <v>-5961.4619729844144</v>
      </c>
      <c r="AJ145" s="45">
        <f t="shared" si="94"/>
        <v>-7175.7306667694811</v>
      </c>
      <c r="AK145" s="45">
        <f t="shared" si="94"/>
        <v>-8389.9993605545478</v>
      </c>
      <c r="AL145" s="45">
        <f t="shared" si="94"/>
        <v>-9604.2680543396145</v>
      </c>
      <c r="AM145" s="45">
        <f t="shared" si="94"/>
        <v>-10818.536748124683</v>
      </c>
      <c r="AN145" s="45">
        <f t="shared" si="94"/>
        <v>-12032.80544190975</v>
      </c>
      <c r="AO145" s="45">
        <f t="shared" si="94"/>
        <v>-13247.074135694817</v>
      </c>
      <c r="AP145" s="45">
        <f t="shared" si="94"/>
        <v>-14461.342829479883</v>
      </c>
      <c r="AQ145" s="45">
        <f t="shared" si="94"/>
        <v>-15675.61152326495</v>
      </c>
      <c r="AR145" s="45">
        <f t="shared" si="95"/>
        <v>-16889.880217050017</v>
      </c>
      <c r="AS145" s="45">
        <f t="shared" si="95"/>
        <v>-18104.148910835083</v>
      </c>
      <c r="AT145" s="45">
        <f t="shared" si="95"/>
        <v>-19318.41760462015</v>
      </c>
      <c r="AU145" s="45">
        <f t="shared" si="95"/>
        <v>-20532.686298405217</v>
      </c>
      <c r="AV145" s="45">
        <f t="shared" si="95"/>
        <v>-21746.954992190284</v>
      </c>
      <c r="AW145" s="45">
        <f t="shared" si="95"/>
        <v>-22961.22368597535</v>
      </c>
      <c r="AX145" s="45">
        <f t="shared" si="95"/>
        <v>-24175.492379760421</v>
      </c>
      <c r="AY145" s="45">
        <f t="shared" si="95"/>
        <v>-25389.761073545487</v>
      </c>
      <c r="AZ145" s="45">
        <f t="shared" si="95"/>
        <v>-26604.029767330554</v>
      </c>
      <c r="BA145" s="45">
        <f t="shared" si="95"/>
        <v>-27818.298461115621</v>
      </c>
      <c r="BB145" s="45">
        <f t="shared" si="96"/>
        <v>-29032.567154900687</v>
      </c>
      <c r="BC145" s="45">
        <f t="shared" si="96"/>
        <v>-30246.835848685754</v>
      </c>
      <c r="BD145" s="45">
        <f t="shared" si="96"/>
        <v>-31461.104542470821</v>
      </c>
      <c r="BE145" s="45">
        <f t="shared" si="96"/>
        <v>-32675.373236255888</v>
      </c>
      <c r="BF145" s="45">
        <f t="shared" si="96"/>
        <v>-33889.641930040954</v>
      </c>
      <c r="BG145" s="45">
        <f t="shared" si="96"/>
        <v>-35103.910623826021</v>
      </c>
      <c r="BH145" s="45">
        <f t="shared" si="96"/>
        <v>-36318.179317611088</v>
      </c>
      <c r="BI145" s="45">
        <f t="shared" si="96"/>
        <v>-37532.448011396154</v>
      </c>
      <c r="BJ145" s="45">
        <f t="shared" si="96"/>
        <v>-38746.716705181221</v>
      </c>
      <c r="BK145" s="45">
        <f t="shared" si="96"/>
        <v>-39960.985398966288</v>
      </c>
      <c r="BL145" s="45">
        <f t="shared" si="97"/>
        <v>-41175.254092751355</v>
      </c>
      <c r="BM145" s="45">
        <f t="shared" si="97"/>
        <v>-42389.522786536421</v>
      </c>
      <c r="BN145" s="45">
        <f t="shared" si="97"/>
        <v>-43603.791480321488</v>
      </c>
      <c r="BO145" s="45">
        <f t="shared" si="97"/>
        <v>-44818.060174106555</v>
      </c>
      <c r="BP145" s="45">
        <f t="shared" si="97"/>
        <v>-46032.328867891629</v>
      </c>
      <c r="BQ145" s="45">
        <f t="shared" si="97"/>
        <v>-47246.597561676695</v>
      </c>
      <c r="BR145" s="45">
        <f t="shared" si="97"/>
        <v>-48460.866255461762</v>
      </c>
      <c r="BS145" s="45">
        <f t="shared" si="97"/>
        <v>-49675.134949246829</v>
      </c>
      <c r="BT145" s="45">
        <f t="shared" si="97"/>
        <v>-50889.403643031896</v>
      </c>
      <c r="BU145" s="45">
        <f t="shared" si="97"/>
        <v>-52103.672336816962</v>
      </c>
      <c r="BV145" s="45">
        <f t="shared" si="98"/>
        <v>-53317.941030602029</v>
      </c>
      <c r="BW145" s="45">
        <f t="shared" si="98"/>
        <v>-54532.209724387096</v>
      </c>
      <c r="BX145" s="45">
        <f t="shared" si="98"/>
        <v>-55746.478418172162</v>
      </c>
      <c r="BY145" s="45">
        <f t="shared" si="98"/>
        <v>-56960.747111957229</v>
      </c>
      <c r="BZ145" s="45">
        <f t="shared" si="98"/>
        <v>-58175.015805742296</v>
      </c>
      <c r="CA145" s="45">
        <f t="shared" si="98"/>
        <v>-59389.284499527363</v>
      </c>
      <c r="CB145" s="45">
        <f t="shared" si="98"/>
        <v>-60603.553193312429</v>
      </c>
      <c r="CC145" s="45">
        <f t="shared" si="98"/>
        <v>-61817.821887097496</v>
      </c>
      <c r="CD145" s="45">
        <f t="shared" si="98"/>
        <v>-63032.090580882563</v>
      </c>
      <c r="CE145" s="45">
        <f t="shared" si="98"/>
        <v>-64246.35927466763</v>
      </c>
      <c r="CF145" s="45">
        <f t="shared" si="98"/>
        <v>-65460.627968452696</v>
      </c>
      <c r="CG145" s="45">
        <f t="shared" si="98"/>
        <v>1644.906617913588</v>
      </c>
      <c r="CH145" s="45">
        <f t="shared" si="98"/>
        <v>-1600.5154442751664</v>
      </c>
    </row>
    <row r="146" spans="1:86">
      <c r="A146" s="58">
        <f>'Q5-Q7 VaR'!G120</f>
        <v>45728</v>
      </c>
      <c r="B146" s="45">
        <f>'Q5-Q7 VaR'!L120</f>
        <v>-12669.68262209073</v>
      </c>
      <c r="C146" s="45">
        <f>1000000*'Q5-Q7 VaR'!K120/100</f>
        <v>-2358.703197829122</v>
      </c>
      <c r="D146" s="45">
        <f t="shared" si="91"/>
        <v>10917.34935620049</v>
      </c>
      <c r="E146" s="45">
        <f t="shared" si="91"/>
        <v>10327.67355674321</v>
      </c>
      <c r="F146" s="45">
        <f t="shared" si="91"/>
        <v>9737.9977572859298</v>
      </c>
      <c r="G146" s="45">
        <f t="shared" si="91"/>
        <v>9148.3219578286498</v>
      </c>
      <c r="H146" s="45">
        <f t="shared" si="91"/>
        <v>8558.6461583713699</v>
      </c>
      <c r="I146" s="45">
        <f t="shared" si="91"/>
        <v>7968.9703589140863</v>
      </c>
      <c r="J146" s="45">
        <f t="shared" si="91"/>
        <v>7379.2945594568064</v>
      </c>
      <c r="K146" s="45">
        <f t="shared" si="91"/>
        <v>6789.6187599995264</v>
      </c>
      <c r="L146" s="45">
        <f t="shared" si="91"/>
        <v>6199.9429605422465</v>
      </c>
      <c r="M146" s="45">
        <f t="shared" si="91"/>
        <v>5610.2671610849666</v>
      </c>
      <c r="N146" s="45">
        <f t="shared" si="92"/>
        <v>5020.5913616276866</v>
      </c>
      <c r="O146" s="45">
        <f t="shared" si="92"/>
        <v>4430.9155621704067</v>
      </c>
      <c r="P146" s="45">
        <f t="shared" si="92"/>
        <v>3841.2397627131231</v>
      </c>
      <c r="Q146" s="45">
        <f t="shared" si="92"/>
        <v>3251.5639632558432</v>
      </c>
      <c r="R146" s="45">
        <f t="shared" si="92"/>
        <v>2661.8881637985633</v>
      </c>
      <c r="S146" s="45">
        <f t="shared" si="92"/>
        <v>2072.2123643412833</v>
      </c>
      <c r="T146" s="45">
        <f t="shared" si="92"/>
        <v>1482.5365648840034</v>
      </c>
      <c r="U146" s="45">
        <f t="shared" si="92"/>
        <v>892.86076542672163</v>
      </c>
      <c r="V146" s="45">
        <f t="shared" si="92"/>
        <v>303.18496596944169</v>
      </c>
      <c r="W146" s="45">
        <f t="shared" si="92"/>
        <v>-286.49083348783824</v>
      </c>
      <c r="X146" s="45">
        <f t="shared" si="93"/>
        <v>-876.16663294512</v>
      </c>
      <c r="Y146" s="45">
        <f t="shared" si="93"/>
        <v>-1465.8424324023999</v>
      </c>
      <c r="Z146" s="45">
        <f t="shared" si="93"/>
        <v>-2055.5182318596799</v>
      </c>
      <c r="AA146" s="45">
        <f t="shared" si="93"/>
        <v>-2645.1940313169616</v>
      </c>
      <c r="AB146" s="45">
        <f t="shared" si="93"/>
        <v>-3234.8698307742416</v>
      </c>
      <c r="AC146" s="45">
        <f t="shared" si="93"/>
        <v>-3824.5456302315215</v>
      </c>
      <c r="AD146" s="45">
        <f t="shared" si="93"/>
        <v>-4414.2214296888033</v>
      </c>
      <c r="AE146" s="45">
        <f t="shared" si="93"/>
        <v>-5003.8972291460832</v>
      </c>
      <c r="AF146" s="45">
        <f t="shared" si="93"/>
        <v>-5593.5730286033631</v>
      </c>
      <c r="AG146" s="45">
        <f t="shared" si="93"/>
        <v>-6183.248828060644</v>
      </c>
      <c r="AH146" s="45">
        <f t="shared" si="94"/>
        <v>-6772.9246275179248</v>
      </c>
      <c r="AI146" s="45">
        <f t="shared" si="94"/>
        <v>-7362.6004269752048</v>
      </c>
      <c r="AJ146" s="45">
        <f t="shared" si="94"/>
        <v>-7952.2762264324856</v>
      </c>
      <c r="AK146" s="45">
        <f t="shared" si="94"/>
        <v>-8541.9520258897664</v>
      </c>
      <c r="AL146" s="45">
        <f t="shared" si="94"/>
        <v>-9131.6278253470464</v>
      </c>
      <c r="AM146" s="45">
        <f t="shared" si="94"/>
        <v>-9721.3036248043281</v>
      </c>
      <c r="AN146" s="45">
        <f t="shared" si="94"/>
        <v>-10310.979424261608</v>
      </c>
      <c r="AO146" s="45">
        <f t="shared" si="94"/>
        <v>-10900.655223718888</v>
      </c>
      <c r="AP146" s="45">
        <f t="shared" si="94"/>
        <v>-11490.331023176168</v>
      </c>
      <c r="AQ146" s="45">
        <f t="shared" si="94"/>
        <v>-12080.00682263345</v>
      </c>
      <c r="AR146" s="45">
        <f t="shared" si="95"/>
        <v>-12669.68262209073</v>
      </c>
      <c r="AS146" s="45">
        <f t="shared" si="95"/>
        <v>-13259.35842154801</v>
      </c>
      <c r="AT146" s="45">
        <f t="shared" si="95"/>
        <v>-13849.034221005291</v>
      </c>
      <c r="AU146" s="45">
        <f t="shared" si="95"/>
        <v>-14438.710020462571</v>
      </c>
      <c r="AV146" s="45">
        <f t="shared" si="95"/>
        <v>-15028.385819919851</v>
      </c>
      <c r="AW146" s="45">
        <f t="shared" si="95"/>
        <v>-15618.061619377131</v>
      </c>
      <c r="AX146" s="45">
        <f t="shared" si="95"/>
        <v>-16207.737418834413</v>
      </c>
      <c r="AY146" s="45">
        <f t="shared" si="95"/>
        <v>-16797.413218291695</v>
      </c>
      <c r="AZ146" s="45">
        <f t="shared" si="95"/>
        <v>-17387.089017748975</v>
      </c>
      <c r="BA146" s="45">
        <f t="shared" si="95"/>
        <v>-17976.764817206255</v>
      </c>
      <c r="BB146" s="45">
        <f t="shared" si="96"/>
        <v>-18566.440616663534</v>
      </c>
      <c r="BC146" s="45">
        <f t="shared" si="96"/>
        <v>-19156.116416120814</v>
      </c>
      <c r="BD146" s="45">
        <f t="shared" si="96"/>
        <v>-19745.792215578098</v>
      </c>
      <c r="BE146" s="45">
        <f t="shared" si="96"/>
        <v>-20335.468015035374</v>
      </c>
      <c r="BF146" s="45">
        <f t="shared" si="96"/>
        <v>-20925.143814492658</v>
      </c>
      <c r="BG146" s="45">
        <f t="shared" si="96"/>
        <v>-21514.819613949938</v>
      </c>
      <c r="BH146" s="45">
        <f t="shared" si="96"/>
        <v>-22104.495413407218</v>
      </c>
      <c r="BI146" s="45">
        <f t="shared" si="96"/>
        <v>-22694.171212864498</v>
      </c>
      <c r="BJ146" s="45">
        <f t="shared" si="96"/>
        <v>-23283.847012321778</v>
      </c>
      <c r="BK146" s="45">
        <f t="shared" si="96"/>
        <v>-23873.522811779061</v>
      </c>
      <c r="BL146" s="45">
        <f t="shared" si="97"/>
        <v>-24463.198611236337</v>
      </c>
      <c r="BM146" s="45">
        <f t="shared" si="97"/>
        <v>-25052.874410693621</v>
      </c>
      <c r="BN146" s="45">
        <f t="shared" si="97"/>
        <v>-25642.550210150901</v>
      </c>
      <c r="BO146" s="45">
        <f t="shared" si="97"/>
        <v>-26232.226009608181</v>
      </c>
      <c r="BP146" s="45">
        <f t="shared" si="97"/>
        <v>-26821.901809065464</v>
      </c>
      <c r="BQ146" s="45">
        <f t="shared" si="97"/>
        <v>-27411.577608522741</v>
      </c>
      <c r="BR146" s="45">
        <f t="shared" si="97"/>
        <v>-28001.253407980024</v>
      </c>
      <c r="BS146" s="45">
        <f t="shared" si="97"/>
        <v>-28590.929207437301</v>
      </c>
      <c r="BT146" s="45">
        <f t="shared" si="97"/>
        <v>-29180.605006894584</v>
      </c>
      <c r="BU146" s="45">
        <f t="shared" si="97"/>
        <v>-29770.280806351868</v>
      </c>
      <c r="BV146" s="45">
        <f t="shared" si="98"/>
        <v>-30359.956605809144</v>
      </c>
      <c r="BW146" s="45">
        <f t="shared" si="98"/>
        <v>-30949.632405266428</v>
      </c>
      <c r="BX146" s="45">
        <f t="shared" si="98"/>
        <v>-31539.308204723704</v>
      </c>
      <c r="BY146" s="45">
        <f t="shared" si="98"/>
        <v>-32128.984004180988</v>
      </c>
      <c r="BZ146" s="45">
        <f t="shared" si="98"/>
        <v>-32718.659803638264</v>
      </c>
      <c r="CA146" s="45">
        <f t="shared" si="98"/>
        <v>-33308.335603095547</v>
      </c>
      <c r="CB146" s="45">
        <f t="shared" si="98"/>
        <v>-33898.011402552831</v>
      </c>
      <c r="CC146" s="45">
        <f t="shared" si="98"/>
        <v>-34487.687202010107</v>
      </c>
      <c r="CD146" s="45">
        <f t="shared" si="98"/>
        <v>-35077.363001467391</v>
      </c>
      <c r="CE146" s="45">
        <f t="shared" si="98"/>
        <v>-35667.038800924667</v>
      </c>
      <c r="CF146" s="45">
        <f t="shared" si="98"/>
        <v>-36256.714600381951</v>
      </c>
      <c r="CG146" s="45">
        <f t="shared" si="98"/>
        <v>-3668.779197158954</v>
      </c>
      <c r="CH146" s="45">
        <f t="shared" si="98"/>
        <v>-5244.8281053557057</v>
      </c>
    </row>
    <row r="147" spans="1:86">
      <c r="A147" s="58">
        <f>'Q5-Q7 VaR'!G121</f>
        <v>45729</v>
      </c>
      <c r="B147" s="45">
        <f>'Q5-Q7 VaR'!L121</f>
        <v>8735.9353087264135</v>
      </c>
      <c r="C147" s="45">
        <f>1000000*'Q5-Q7 VaR'!K121/100</f>
        <v>3180.6462765761412</v>
      </c>
      <c r="D147" s="45">
        <f t="shared" si="91"/>
        <v>-23070.527457034997</v>
      </c>
      <c r="E147" s="45">
        <f t="shared" si="91"/>
        <v>-22275.365887890963</v>
      </c>
      <c r="F147" s="45">
        <f t="shared" si="91"/>
        <v>-21480.204318746928</v>
      </c>
      <c r="G147" s="45">
        <f t="shared" si="91"/>
        <v>-20685.042749602893</v>
      </c>
      <c r="H147" s="45">
        <f t="shared" si="91"/>
        <v>-19889.881180458859</v>
      </c>
      <c r="I147" s="45">
        <f t="shared" si="91"/>
        <v>-19094.71961131482</v>
      </c>
      <c r="J147" s="45">
        <f t="shared" si="91"/>
        <v>-18299.558042170785</v>
      </c>
      <c r="K147" s="45">
        <f t="shared" si="91"/>
        <v>-17504.396473026751</v>
      </c>
      <c r="L147" s="45">
        <f t="shared" si="91"/>
        <v>-16709.234903882716</v>
      </c>
      <c r="M147" s="45">
        <f t="shared" si="91"/>
        <v>-15914.073334738681</v>
      </c>
      <c r="N147" s="45">
        <f t="shared" si="92"/>
        <v>-15118.911765594647</v>
      </c>
      <c r="O147" s="45">
        <f t="shared" si="92"/>
        <v>-14323.750196450612</v>
      </c>
      <c r="P147" s="45">
        <f t="shared" si="92"/>
        <v>-13528.588627306573</v>
      </c>
      <c r="Q147" s="45">
        <f t="shared" si="92"/>
        <v>-12733.427058162539</v>
      </c>
      <c r="R147" s="45">
        <f t="shared" si="92"/>
        <v>-11938.265489018504</v>
      </c>
      <c r="S147" s="45">
        <f t="shared" si="92"/>
        <v>-11143.103919874469</v>
      </c>
      <c r="T147" s="45">
        <f t="shared" si="92"/>
        <v>-10347.942350730435</v>
      </c>
      <c r="U147" s="45">
        <f t="shared" si="92"/>
        <v>-9552.7807815863998</v>
      </c>
      <c r="V147" s="45">
        <f t="shared" si="92"/>
        <v>-8757.6192124423615</v>
      </c>
      <c r="W147" s="45">
        <f t="shared" si="92"/>
        <v>-7962.4576432983267</v>
      </c>
      <c r="X147" s="45">
        <f t="shared" si="93"/>
        <v>-7167.296074154292</v>
      </c>
      <c r="Y147" s="45">
        <f t="shared" si="93"/>
        <v>-6372.1345050102573</v>
      </c>
      <c r="Z147" s="45">
        <f t="shared" si="93"/>
        <v>-5576.9729358662225</v>
      </c>
      <c r="AA147" s="45">
        <f t="shared" si="93"/>
        <v>-4781.811366722186</v>
      </c>
      <c r="AB147" s="45">
        <f t="shared" si="93"/>
        <v>-3986.6497975781513</v>
      </c>
      <c r="AC147" s="45">
        <f t="shared" si="93"/>
        <v>-3191.4882284341165</v>
      </c>
      <c r="AD147" s="45">
        <f t="shared" si="93"/>
        <v>-2396.32665929008</v>
      </c>
      <c r="AE147" s="45">
        <f t="shared" si="93"/>
        <v>-1601.1650901460453</v>
      </c>
      <c r="AF147" s="45">
        <f t="shared" si="93"/>
        <v>-806.00352100201053</v>
      </c>
      <c r="AG147" s="45">
        <f t="shared" si="93"/>
        <v>-10.841951857973982</v>
      </c>
      <c r="AH147" s="45">
        <f t="shared" si="94"/>
        <v>784.31961728606075</v>
      </c>
      <c r="AI147" s="45">
        <f t="shared" si="94"/>
        <v>1579.4811864300955</v>
      </c>
      <c r="AJ147" s="45">
        <f t="shared" si="94"/>
        <v>2374.6427555741311</v>
      </c>
      <c r="AK147" s="45">
        <f t="shared" si="94"/>
        <v>3169.8043247181668</v>
      </c>
      <c r="AL147" s="45">
        <f t="shared" si="94"/>
        <v>3964.9658938622015</v>
      </c>
      <c r="AM147" s="45">
        <f t="shared" si="94"/>
        <v>4760.1274630062371</v>
      </c>
      <c r="AN147" s="45">
        <f t="shared" si="94"/>
        <v>5555.2890321502728</v>
      </c>
      <c r="AO147" s="45">
        <f t="shared" si="94"/>
        <v>6350.4506012943075</v>
      </c>
      <c r="AP147" s="45">
        <f t="shared" si="94"/>
        <v>7145.6121704383431</v>
      </c>
      <c r="AQ147" s="45">
        <f t="shared" si="94"/>
        <v>7940.7737395823779</v>
      </c>
      <c r="AR147" s="45">
        <f t="shared" si="95"/>
        <v>8735.9353087264135</v>
      </c>
      <c r="AS147" s="45">
        <f t="shared" si="95"/>
        <v>9531.0968778704482</v>
      </c>
      <c r="AT147" s="45">
        <f t="shared" si="95"/>
        <v>10326.258447014485</v>
      </c>
      <c r="AU147" s="45">
        <f t="shared" si="95"/>
        <v>11121.42001615852</v>
      </c>
      <c r="AV147" s="45">
        <f t="shared" si="95"/>
        <v>11916.581585302554</v>
      </c>
      <c r="AW147" s="45">
        <f t="shared" si="95"/>
        <v>12711.743154446591</v>
      </c>
      <c r="AX147" s="45">
        <f t="shared" si="95"/>
        <v>13506.904723590626</v>
      </c>
      <c r="AY147" s="45">
        <f t="shared" si="95"/>
        <v>14302.06629273466</v>
      </c>
      <c r="AZ147" s="45">
        <f t="shared" si="95"/>
        <v>15097.227861878695</v>
      </c>
      <c r="BA147" s="45">
        <f t="shared" si="95"/>
        <v>15892.389431022732</v>
      </c>
      <c r="BB147" s="45">
        <f t="shared" si="96"/>
        <v>16687.551000166764</v>
      </c>
      <c r="BC147" s="45">
        <f t="shared" si="96"/>
        <v>17482.712569310803</v>
      </c>
      <c r="BD147" s="45">
        <f t="shared" si="96"/>
        <v>18277.874138454838</v>
      </c>
      <c r="BE147" s="45">
        <f t="shared" si="96"/>
        <v>19073.035707598872</v>
      </c>
      <c r="BF147" s="45">
        <f t="shared" si="96"/>
        <v>19868.197276742907</v>
      </c>
      <c r="BG147" s="45">
        <f t="shared" si="96"/>
        <v>20663.358845886942</v>
      </c>
      <c r="BH147" s="45">
        <f t="shared" si="96"/>
        <v>21458.52041503098</v>
      </c>
      <c r="BI147" s="45">
        <f t="shared" si="96"/>
        <v>22253.681984175011</v>
      </c>
      <c r="BJ147" s="45">
        <f t="shared" si="96"/>
        <v>23048.84355331905</v>
      </c>
      <c r="BK147" s="45">
        <f t="shared" si="96"/>
        <v>23844.005122463084</v>
      </c>
      <c r="BL147" s="45">
        <f t="shared" si="97"/>
        <v>24639.166691607119</v>
      </c>
      <c r="BM147" s="45">
        <f t="shared" si="97"/>
        <v>25434.328260751154</v>
      </c>
      <c r="BN147" s="45">
        <f t="shared" si="97"/>
        <v>26229.489829895188</v>
      </c>
      <c r="BO147" s="45">
        <f t="shared" si="97"/>
        <v>27024.651399039227</v>
      </c>
      <c r="BP147" s="45">
        <f t="shared" si="97"/>
        <v>27819.812968183262</v>
      </c>
      <c r="BQ147" s="45">
        <f t="shared" si="97"/>
        <v>28614.974537327296</v>
      </c>
      <c r="BR147" s="45">
        <f t="shared" si="97"/>
        <v>29410.136106471331</v>
      </c>
      <c r="BS147" s="45">
        <f t="shared" si="97"/>
        <v>30205.297675615366</v>
      </c>
      <c r="BT147" s="45">
        <f t="shared" si="97"/>
        <v>31000.4592447594</v>
      </c>
      <c r="BU147" s="45">
        <f t="shared" si="97"/>
        <v>31795.620813903439</v>
      </c>
      <c r="BV147" s="45">
        <f t="shared" si="98"/>
        <v>32590.782383047474</v>
      </c>
      <c r="BW147" s="45">
        <f t="shared" si="98"/>
        <v>33385.943952191505</v>
      </c>
      <c r="BX147" s="45">
        <f t="shared" si="98"/>
        <v>34181.105521335543</v>
      </c>
      <c r="BY147" s="45">
        <f t="shared" si="98"/>
        <v>34976.267090479581</v>
      </c>
      <c r="BZ147" s="45">
        <f t="shared" si="98"/>
        <v>35771.428659623612</v>
      </c>
      <c r="CA147" s="45">
        <f t="shared" si="98"/>
        <v>36566.590228767644</v>
      </c>
      <c r="CB147" s="45">
        <f t="shared" si="98"/>
        <v>37361.751797911682</v>
      </c>
      <c r="CC147" s="45">
        <f t="shared" si="98"/>
        <v>38156.91336705572</v>
      </c>
      <c r="CD147" s="45">
        <f t="shared" si="98"/>
        <v>38952.074936199759</v>
      </c>
      <c r="CE147" s="45">
        <f t="shared" si="98"/>
        <v>39747.23650534379</v>
      </c>
      <c r="CF147" s="45">
        <f t="shared" si="98"/>
        <v>40542.398074487821</v>
      </c>
      <c r="CG147" s="45">
        <f t="shared" si="98"/>
        <v>-3401.534971841169</v>
      </c>
      <c r="CH147" s="45">
        <f t="shared" si="98"/>
        <v>-1276.2764415726851</v>
      </c>
    </row>
    <row r="148" spans="1:86">
      <c r="A148" s="58">
        <f>'Q5-Q7 VaR'!G122</f>
        <v>45730</v>
      </c>
      <c r="B148" s="45">
        <f>'Q5-Q7 VaR'!L122</f>
        <v>-16608.580843208543</v>
      </c>
      <c r="C148" s="45">
        <f>1000000*'Q5-Q7 VaR'!K122/100</f>
        <v>-3241.3932333957159</v>
      </c>
      <c r="D148" s="45">
        <f t="shared" si="91"/>
        <v>15805.351490748617</v>
      </c>
      <c r="E148" s="45">
        <f t="shared" si="91"/>
        <v>14995.003182399687</v>
      </c>
      <c r="F148" s="45">
        <f t="shared" si="91"/>
        <v>14184.654874050757</v>
      </c>
      <c r="G148" s="45">
        <f t="shared" si="91"/>
        <v>13374.306565701831</v>
      </c>
      <c r="H148" s="45">
        <f t="shared" si="91"/>
        <v>12563.958257352901</v>
      </c>
      <c r="I148" s="45">
        <f t="shared" si="91"/>
        <v>11753.609949003971</v>
      </c>
      <c r="J148" s="45">
        <f t="shared" si="91"/>
        <v>10943.261640655041</v>
      </c>
      <c r="K148" s="45">
        <f t="shared" si="91"/>
        <v>10132.913332306114</v>
      </c>
      <c r="L148" s="45">
        <f t="shared" si="91"/>
        <v>9322.5650239571842</v>
      </c>
      <c r="M148" s="45">
        <f t="shared" si="91"/>
        <v>8512.2167156082542</v>
      </c>
      <c r="N148" s="45">
        <f t="shared" si="92"/>
        <v>7701.8684072593278</v>
      </c>
      <c r="O148" s="45">
        <f t="shared" si="92"/>
        <v>6891.5200989103978</v>
      </c>
      <c r="P148" s="45">
        <f t="shared" si="92"/>
        <v>6081.1717905614678</v>
      </c>
      <c r="Q148" s="45">
        <f t="shared" si="92"/>
        <v>5270.8234822125378</v>
      </c>
      <c r="R148" s="45">
        <f t="shared" si="92"/>
        <v>4460.4751738636114</v>
      </c>
      <c r="S148" s="45">
        <f t="shared" si="92"/>
        <v>3650.1268655146814</v>
      </c>
      <c r="T148" s="45">
        <f t="shared" si="92"/>
        <v>2839.7785571657514</v>
      </c>
      <c r="U148" s="45">
        <f t="shared" si="92"/>
        <v>2029.430248816825</v>
      </c>
      <c r="V148" s="45">
        <f t="shared" si="92"/>
        <v>1219.081940467895</v>
      </c>
      <c r="W148" s="45">
        <f t="shared" si="92"/>
        <v>408.73363211896503</v>
      </c>
      <c r="X148" s="45">
        <f t="shared" si="93"/>
        <v>-401.61467622996315</v>
      </c>
      <c r="Y148" s="45">
        <f t="shared" si="93"/>
        <v>-1211.9629845788932</v>
      </c>
      <c r="Z148" s="45">
        <f t="shared" si="93"/>
        <v>-2022.3112929278213</v>
      </c>
      <c r="AA148" s="45">
        <f t="shared" si="93"/>
        <v>-2832.6596012767513</v>
      </c>
      <c r="AB148" s="45">
        <f t="shared" si="93"/>
        <v>-3643.0079096256795</v>
      </c>
      <c r="AC148" s="45">
        <f t="shared" si="93"/>
        <v>-4453.3562179746077</v>
      </c>
      <c r="AD148" s="45">
        <f t="shared" si="93"/>
        <v>-5263.7045263235377</v>
      </c>
      <c r="AE148" s="45">
        <f t="shared" si="93"/>
        <v>-6074.0528346724659</v>
      </c>
      <c r="AF148" s="45">
        <f t="shared" si="93"/>
        <v>-6884.4011430213959</v>
      </c>
      <c r="AG148" s="45">
        <f t="shared" si="93"/>
        <v>-7694.7494513703241</v>
      </c>
      <c r="AH148" s="45">
        <f t="shared" si="94"/>
        <v>-8505.0977597192541</v>
      </c>
      <c r="AI148" s="45">
        <f t="shared" si="94"/>
        <v>-9315.4460680681823</v>
      </c>
      <c r="AJ148" s="45">
        <f t="shared" si="94"/>
        <v>-10125.79437641711</v>
      </c>
      <c r="AK148" s="45">
        <f t="shared" si="94"/>
        <v>-10936.14268476604</v>
      </c>
      <c r="AL148" s="45">
        <f t="shared" si="94"/>
        <v>-11746.49099311497</v>
      </c>
      <c r="AM148" s="45">
        <f t="shared" si="94"/>
        <v>-12556.839301463899</v>
      </c>
      <c r="AN148" s="45">
        <f t="shared" si="94"/>
        <v>-13367.187609812827</v>
      </c>
      <c r="AO148" s="45">
        <f t="shared" si="94"/>
        <v>-14177.535918161757</v>
      </c>
      <c r="AP148" s="45">
        <f t="shared" si="94"/>
        <v>-14987.884226510685</v>
      </c>
      <c r="AQ148" s="45">
        <f t="shared" si="94"/>
        <v>-15798.232534859615</v>
      </c>
      <c r="AR148" s="45">
        <f t="shared" si="95"/>
        <v>-16608.580843208543</v>
      </c>
      <c r="AS148" s="45">
        <f t="shared" si="95"/>
        <v>-17418.929151557473</v>
      </c>
      <c r="AT148" s="45">
        <f t="shared" si="95"/>
        <v>-18229.2774599064</v>
      </c>
      <c r="AU148" s="45">
        <f t="shared" si="95"/>
        <v>-19039.62576825533</v>
      </c>
      <c r="AV148" s="45">
        <f t="shared" si="95"/>
        <v>-19849.97407660426</v>
      </c>
      <c r="AW148" s="45">
        <f t="shared" si="95"/>
        <v>-20660.32238495319</v>
      </c>
      <c r="AX148" s="45">
        <f t="shared" si="95"/>
        <v>-21470.670693302116</v>
      </c>
      <c r="AY148" s="45">
        <f t="shared" si="95"/>
        <v>-22281.019001651046</v>
      </c>
      <c r="AZ148" s="45">
        <f t="shared" si="95"/>
        <v>-23091.367309999976</v>
      </c>
      <c r="BA148" s="45">
        <f t="shared" si="95"/>
        <v>-23901.715618348906</v>
      </c>
      <c r="BB148" s="45">
        <f t="shared" si="96"/>
        <v>-24712.063926697832</v>
      </c>
      <c r="BC148" s="45">
        <f t="shared" si="96"/>
        <v>-25522.412235046762</v>
      </c>
      <c r="BD148" s="45">
        <f t="shared" si="96"/>
        <v>-26332.760543395692</v>
      </c>
      <c r="BE148" s="45">
        <f t="shared" si="96"/>
        <v>-27143.108851744619</v>
      </c>
      <c r="BF148" s="45">
        <f t="shared" si="96"/>
        <v>-27953.457160093549</v>
      </c>
      <c r="BG148" s="45">
        <f t="shared" si="96"/>
        <v>-28763.805468442479</v>
      </c>
      <c r="BH148" s="45">
        <f t="shared" si="96"/>
        <v>-29574.153776791405</v>
      </c>
      <c r="BI148" s="45">
        <f t="shared" si="96"/>
        <v>-30384.502085140335</v>
      </c>
      <c r="BJ148" s="45">
        <f t="shared" si="96"/>
        <v>-31194.850393489265</v>
      </c>
      <c r="BK148" s="45">
        <f t="shared" si="96"/>
        <v>-32005.198701838191</v>
      </c>
      <c r="BL148" s="45">
        <f t="shared" si="97"/>
        <v>-32815.547010187125</v>
      </c>
      <c r="BM148" s="45">
        <f t="shared" si="97"/>
        <v>-33625.895318536051</v>
      </c>
      <c r="BN148" s="45">
        <f t="shared" si="97"/>
        <v>-34436.243626884985</v>
      </c>
      <c r="BO148" s="45">
        <f t="shared" si="97"/>
        <v>-35246.591935233911</v>
      </c>
      <c r="BP148" s="45">
        <f t="shared" si="97"/>
        <v>-36056.940243582838</v>
      </c>
      <c r="BQ148" s="45">
        <f t="shared" si="97"/>
        <v>-36867.288551931764</v>
      </c>
      <c r="BR148" s="45">
        <f t="shared" si="97"/>
        <v>-37677.636860280698</v>
      </c>
      <c r="BS148" s="45">
        <f t="shared" si="97"/>
        <v>-38487.985168629624</v>
      </c>
      <c r="BT148" s="45">
        <f t="shared" si="97"/>
        <v>-39298.333476978558</v>
      </c>
      <c r="BU148" s="45">
        <f t="shared" si="97"/>
        <v>-40108.681785327484</v>
      </c>
      <c r="BV148" s="45">
        <f t="shared" si="98"/>
        <v>-40919.030093676411</v>
      </c>
      <c r="BW148" s="45">
        <f t="shared" si="98"/>
        <v>-41729.378402025337</v>
      </c>
      <c r="BX148" s="45">
        <f t="shared" si="98"/>
        <v>-42539.726710374271</v>
      </c>
      <c r="BY148" s="45">
        <f t="shared" si="98"/>
        <v>-43350.075018723204</v>
      </c>
      <c r="BZ148" s="45">
        <f t="shared" si="98"/>
        <v>-44160.423327072131</v>
      </c>
      <c r="CA148" s="45">
        <f t="shared" si="98"/>
        <v>-44970.771635421057</v>
      </c>
      <c r="CB148" s="45">
        <f t="shared" si="98"/>
        <v>-45781.119943769983</v>
      </c>
      <c r="CC148" s="45">
        <f t="shared" si="98"/>
        <v>-46591.468252118917</v>
      </c>
      <c r="CD148" s="45">
        <f t="shared" si="98"/>
        <v>-47401.816560467843</v>
      </c>
      <c r="CE148" s="45">
        <f t="shared" si="98"/>
        <v>-48212.164868816777</v>
      </c>
      <c r="CF148" s="45">
        <f t="shared" si="98"/>
        <v>-49022.513177165703</v>
      </c>
      <c r="CG148" s="45">
        <f t="shared" si="98"/>
        <v>-4239.297805446784</v>
      </c>
      <c r="CH148" s="45">
        <f t="shared" si="98"/>
        <v>-6405.1465104603903</v>
      </c>
    </row>
    <row r="149" spans="1:86">
      <c r="A149" s="58">
        <f>'Q5-Q7 VaR'!G123</f>
        <v>45733</v>
      </c>
      <c r="B149" s="45">
        <f>'Q5-Q7 VaR'!L123</f>
        <v>-7884.9605806021318</v>
      </c>
      <c r="C149" s="45">
        <f>1000000*'Q5-Q7 VaR'!K123/100</f>
        <v>1034.1569660405373</v>
      </c>
      <c r="D149" s="45">
        <f t="shared" si="91"/>
        <v>-18226.530241007506</v>
      </c>
      <c r="E149" s="45">
        <f t="shared" si="91"/>
        <v>-17967.990999497371</v>
      </c>
      <c r="F149" s="45">
        <f t="shared" si="91"/>
        <v>-17709.451757987237</v>
      </c>
      <c r="G149" s="45">
        <f t="shared" si="91"/>
        <v>-17450.912516477103</v>
      </c>
      <c r="H149" s="45">
        <f t="shared" si="91"/>
        <v>-17192.373274966965</v>
      </c>
      <c r="I149" s="45">
        <f t="shared" si="91"/>
        <v>-16933.834033456835</v>
      </c>
      <c r="J149" s="45">
        <f t="shared" si="91"/>
        <v>-16675.294791946697</v>
      </c>
      <c r="K149" s="45">
        <f t="shared" si="91"/>
        <v>-16416.755550436566</v>
      </c>
      <c r="L149" s="45">
        <f t="shared" si="91"/>
        <v>-16158.21630892643</v>
      </c>
      <c r="M149" s="45">
        <f t="shared" si="91"/>
        <v>-15899.677067416296</v>
      </c>
      <c r="N149" s="45">
        <f t="shared" si="92"/>
        <v>-15641.137825906162</v>
      </c>
      <c r="O149" s="45">
        <f t="shared" si="92"/>
        <v>-15382.598584396026</v>
      </c>
      <c r="P149" s="45">
        <f t="shared" si="92"/>
        <v>-15124.059342885892</v>
      </c>
      <c r="Q149" s="45">
        <f t="shared" si="92"/>
        <v>-14865.520101375758</v>
      </c>
      <c r="R149" s="45">
        <f t="shared" si="92"/>
        <v>-14606.980859865624</v>
      </c>
      <c r="S149" s="45">
        <f t="shared" si="92"/>
        <v>-14348.441618355489</v>
      </c>
      <c r="T149" s="45">
        <f t="shared" si="92"/>
        <v>-14089.902376845355</v>
      </c>
      <c r="U149" s="45">
        <f t="shared" si="92"/>
        <v>-13831.363135335221</v>
      </c>
      <c r="V149" s="45">
        <f t="shared" si="92"/>
        <v>-13572.823893825087</v>
      </c>
      <c r="W149" s="45">
        <f t="shared" si="92"/>
        <v>-13314.284652314953</v>
      </c>
      <c r="X149" s="45">
        <f t="shared" si="93"/>
        <v>-13055.745410804819</v>
      </c>
      <c r="Y149" s="45">
        <f t="shared" si="93"/>
        <v>-12797.206169294685</v>
      </c>
      <c r="Z149" s="45">
        <f t="shared" si="93"/>
        <v>-12538.66692778455</v>
      </c>
      <c r="AA149" s="45">
        <f t="shared" si="93"/>
        <v>-12280.127686274416</v>
      </c>
      <c r="AB149" s="45">
        <f t="shared" si="93"/>
        <v>-12021.588444764282</v>
      </c>
      <c r="AC149" s="45">
        <f t="shared" si="93"/>
        <v>-11763.049203254148</v>
      </c>
      <c r="AD149" s="45">
        <f t="shared" si="93"/>
        <v>-11504.509961744012</v>
      </c>
      <c r="AE149" s="45">
        <f t="shared" si="93"/>
        <v>-11245.970720233878</v>
      </c>
      <c r="AF149" s="45">
        <f t="shared" si="93"/>
        <v>-10987.431478723744</v>
      </c>
      <c r="AG149" s="45">
        <f t="shared" si="93"/>
        <v>-10728.892237213609</v>
      </c>
      <c r="AH149" s="45">
        <f t="shared" si="94"/>
        <v>-10470.352995703475</v>
      </c>
      <c r="AI149" s="45">
        <f t="shared" si="94"/>
        <v>-10211.813754193341</v>
      </c>
      <c r="AJ149" s="45">
        <f t="shared" si="94"/>
        <v>-9953.2745126832069</v>
      </c>
      <c r="AK149" s="45">
        <f t="shared" si="94"/>
        <v>-9694.7352711730728</v>
      </c>
      <c r="AL149" s="45">
        <f t="shared" si="94"/>
        <v>-9436.1960296629368</v>
      </c>
      <c r="AM149" s="45">
        <f t="shared" si="94"/>
        <v>-9177.6567881528026</v>
      </c>
      <c r="AN149" s="45">
        <f t="shared" si="94"/>
        <v>-8919.1175466426685</v>
      </c>
      <c r="AO149" s="45">
        <f t="shared" si="94"/>
        <v>-8660.5783051325343</v>
      </c>
      <c r="AP149" s="45">
        <f t="shared" si="94"/>
        <v>-8402.0390636224001</v>
      </c>
      <c r="AQ149" s="45">
        <f t="shared" si="94"/>
        <v>-8143.499822112266</v>
      </c>
      <c r="AR149" s="45">
        <f t="shared" si="95"/>
        <v>-7884.9605806021318</v>
      </c>
      <c r="AS149" s="45">
        <f t="shared" si="95"/>
        <v>-7626.4213390919977</v>
      </c>
      <c r="AT149" s="45">
        <f t="shared" si="95"/>
        <v>-7367.8820975818635</v>
      </c>
      <c r="AU149" s="45">
        <f t="shared" si="95"/>
        <v>-7109.3428560717293</v>
      </c>
      <c r="AV149" s="45">
        <f t="shared" si="95"/>
        <v>-6850.8036145615943</v>
      </c>
      <c r="AW149" s="45">
        <f t="shared" si="95"/>
        <v>-6592.2643730514601</v>
      </c>
      <c r="AX149" s="45">
        <f t="shared" si="95"/>
        <v>-6333.7251315413259</v>
      </c>
      <c r="AY149" s="45">
        <f t="shared" si="95"/>
        <v>-6075.1858900311918</v>
      </c>
      <c r="AZ149" s="45">
        <f t="shared" si="95"/>
        <v>-5816.6466485210567</v>
      </c>
      <c r="BA149" s="45">
        <f t="shared" si="95"/>
        <v>-5558.1074070109225</v>
      </c>
      <c r="BB149" s="45">
        <f t="shared" si="96"/>
        <v>-5299.5681655007884</v>
      </c>
      <c r="BC149" s="45">
        <f t="shared" si="96"/>
        <v>-5041.0289239906542</v>
      </c>
      <c r="BD149" s="45">
        <f t="shared" si="96"/>
        <v>-4782.4896824805201</v>
      </c>
      <c r="BE149" s="45">
        <f t="shared" si="96"/>
        <v>-4523.9504409703859</v>
      </c>
      <c r="BF149" s="45">
        <f t="shared" si="96"/>
        <v>-4265.4111994602517</v>
      </c>
      <c r="BG149" s="45">
        <f t="shared" si="96"/>
        <v>-4006.8719579501167</v>
      </c>
      <c r="BH149" s="45">
        <f t="shared" si="96"/>
        <v>-3748.3327164399825</v>
      </c>
      <c r="BI149" s="45">
        <f t="shared" si="96"/>
        <v>-3489.7934749298483</v>
      </c>
      <c r="BJ149" s="45">
        <f t="shared" si="96"/>
        <v>-3231.2542334197142</v>
      </c>
      <c r="BK149" s="45">
        <f t="shared" si="96"/>
        <v>-2972.7149919095791</v>
      </c>
      <c r="BL149" s="45">
        <f t="shared" si="97"/>
        <v>-2714.175750399445</v>
      </c>
      <c r="BM149" s="45">
        <f t="shared" si="97"/>
        <v>-2455.6365088893108</v>
      </c>
      <c r="BN149" s="45">
        <f t="shared" si="97"/>
        <v>-2197.0972673791766</v>
      </c>
      <c r="BO149" s="45">
        <f t="shared" si="97"/>
        <v>-1938.5580258690425</v>
      </c>
      <c r="BP149" s="45">
        <f t="shared" si="97"/>
        <v>-1680.0187843589083</v>
      </c>
      <c r="BQ149" s="45">
        <f t="shared" si="97"/>
        <v>-1421.4795428487732</v>
      </c>
      <c r="BR149" s="45">
        <f t="shared" si="97"/>
        <v>-1162.9403013386391</v>
      </c>
      <c r="BS149" s="45">
        <f t="shared" si="97"/>
        <v>-904.40105982850491</v>
      </c>
      <c r="BT149" s="45">
        <f t="shared" si="97"/>
        <v>-645.86181831837075</v>
      </c>
      <c r="BU149" s="45">
        <f t="shared" si="97"/>
        <v>-387.32257680823659</v>
      </c>
      <c r="BV149" s="45">
        <f t="shared" si="98"/>
        <v>-128.78333529810152</v>
      </c>
      <c r="BW149" s="45">
        <f t="shared" si="98"/>
        <v>129.75590621203264</v>
      </c>
      <c r="BX149" s="45">
        <f t="shared" si="98"/>
        <v>388.2951477221668</v>
      </c>
      <c r="BY149" s="45">
        <f t="shared" si="98"/>
        <v>646.83438923230096</v>
      </c>
      <c r="BZ149" s="45">
        <f t="shared" si="98"/>
        <v>905.37363074243513</v>
      </c>
      <c r="CA149" s="45">
        <f t="shared" si="98"/>
        <v>1163.9128722525693</v>
      </c>
      <c r="CB149" s="45">
        <f t="shared" si="98"/>
        <v>1422.4521137627034</v>
      </c>
      <c r="CC149" s="45">
        <f t="shared" si="98"/>
        <v>1680.9913552728376</v>
      </c>
      <c r="CD149" s="45">
        <f t="shared" si="98"/>
        <v>1939.5305967829736</v>
      </c>
      <c r="CE149" s="45">
        <f t="shared" si="98"/>
        <v>2198.0698382931078</v>
      </c>
      <c r="CF149" s="45">
        <f t="shared" si="98"/>
        <v>2456.6090798032419</v>
      </c>
      <c r="CG149" s="45">
        <f t="shared" si="98"/>
        <v>-11831.343909423851</v>
      </c>
      <c r="CH149" s="45">
        <f t="shared" si="98"/>
        <v>-11140.336257959967</v>
      </c>
    </row>
    <row r="150" spans="1:86">
      <c r="A150" s="58">
        <f>'Q5-Q7 VaR'!G124</f>
        <v>45734</v>
      </c>
      <c r="B150" s="45">
        <f>'Q5-Q7 VaR'!L124</f>
        <v>1126.8538657021261</v>
      </c>
      <c r="C150" s="45">
        <f>1000000*'Q5-Q7 VaR'!K124/100</f>
        <v>1108.0771293832263</v>
      </c>
      <c r="D150" s="45">
        <f t="shared" si="91"/>
        <v>-9953.9174281301366</v>
      </c>
      <c r="E150" s="45">
        <f t="shared" si="91"/>
        <v>-9676.8981457843311</v>
      </c>
      <c r="F150" s="45">
        <f t="shared" si="91"/>
        <v>-9399.8788634385237</v>
      </c>
      <c r="G150" s="45">
        <f t="shared" si="91"/>
        <v>-9122.8595810927181</v>
      </c>
      <c r="H150" s="45">
        <f t="shared" si="91"/>
        <v>-8845.8402987469108</v>
      </c>
      <c r="I150" s="45">
        <f t="shared" si="91"/>
        <v>-8568.8210164011052</v>
      </c>
      <c r="J150" s="45">
        <f t="shared" si="91"/>
        <v>-8291.8017340552979</v>
      </c>
      <c r="K150" s="45">
        <f t="shared" si="91"/>
        <v>-8014.7824517094914</v>
      </c>
      <c r="L150" s="45">
        <f t="shared" si="91"/>
        <v>-7737.763169363684</v>
      </c>
      <c r="M150" s="45">
        <f t="shared" si="91"/>
        <v>-7460.7438870178767</v>
      </c>
      <c r="N150" s="45">
        <f t="shared" si="92"/>
        <v>-7183.7246046720711</v>
      </c>
      <c r="O150" s="45">
        <f t="shared" si="92"/>
        <v>-6906.7053223262646</v>
      </c>
      <c r="P150" s="45">
        <f t="shared" si="92"/>
        <v>-6629.6860399804582</v>
      </c>
      <c r="Q150" s="45">
        <f t="shared" si="92"/>
        <v>-6352.6667576346508</v>
      </c>
      <c r="R150" s="45">
        <f t="shared" si="92"/>
        <v>-6075.6474752888444</v>
      </c>
      <c r="S150" s="45">
        <f t="shared" si="92"/>
        <v>-5798.6281929430379</v>
      </c>
      <c r="T150" s="45">
        <f t="shared" si="92"/>
        <v>-5521.6089105972314</v>
      </c>
      <c r="U150" s="45">
        <f t="shared" si="92"/>
        <v>-5244.589628251425</v>
      </c>
      <c r="V150" s="45">
        <f t="shared" si="92"/>
        <v>-4967.5703459056185</v>
      </c>
      <c r="W150" s="45">
        <f t="shared" si="92"/>
        <v>-4690.5510635598121</v>
      </c>
      <c r="X150" s="45">
        <f t="shared" si="93"/>
        <v>-4413.5317812140047</v>
      </c>
      <c r="Y150" s="45">
        <f t="shared" si="93"/>
        <v>-4136.5124988681982</v>
      </c>
      <c r="Z150" s="45">
        <f t="shared" si="93"/>
        <v>-3859.4932165223918</v>
      </c>
      <c r="AA150" s="45">
        <f t="shared" si="93"/>
        <v>-3582.4739341765853</v>
      </c>
      <c r="AB150" s="45">
        <f t="shared" si="93"/>
        <v>-3305.4546518307789</v>
      </c>
      <c r="AC150" s="45">
        <f t="shared" si="93"/>
        <v>-3028.4353694849724</v>
      </c>
      <c r="AD150" s="45">
        <f t="shared" si="93"/>
        <v>-2751.4160871391659</v>
      </c>
      <c r="AE150" s="45">
        <f t="shared" si="93"/>
        <v>-2474.3968047933595</v>
      </c>
      <c r="AF150" s="45">
        <f t="shared" si="93"/>
        <v>-2197.377522447553</v>
      </c>
      <c r="AG150" s="45">
        <f t="shared" si="93"/>
        <v>-1920.3582401017463</v>
      </c>
      <c r="AH150" s="45">
        <f t="shared" si="94"/>
        <v>-1643.3389577559394</v>
      </c>
      <c r="AI150" s="45">
        <f t="shared" si="94"/>
        <v>-1366.319675410133</v>
      </c>
      <c r="AJ150" s="45">
        <f t="shared" si="94"/>
        <v>-1089.3003930643265</v>
      </c>
      <c r="AK150" s="45">
        <f t="shared" si="94"/>
        <v>-812.28111071852004</v>
      </c>
      <c r="AL150" s="45">
        <f t="shared" si="94"/>
        <v>-535.26182837271335</v>
      </c>
      <c r="AM150" s="45">
        <f t="shared" si="94"/>
        <v>-258.24254602690667</v>
      </c>
      <c r="AN150" s="45">
        <f t="shared" si="94"/>
        <v>18.776736318899793</v>
      </c>
      <c r="AO150" s="45">
        <f t="shared" si="94"/>
        <v>295.79601866470637</v>
      </c>
      <c r="AP150" s="45">
        <f t="shared" si="94"/>
        <v>572.81530101051294</v>
      </c>
      <c r="AQ150" s="45">
        <f t="shared" si="94"/>
        <v>849.83458335631951</v>
      </c>
      <c r="AR150" s="45">
        <f t="shared" si="95"/>
        <v>1126.8538657021261</v>
      </c>
      <c r="AS150" s="45">
        <f t="shared" si="95"/>
        <v>1403.8731480479328</v>
      </c>
      <c r="AT150" s="45">
        <f t="shared" si="95"/>
        <v>1680.8924303937392</v>
      </c>
      <c r="AU150" s="45">
        <f t="shared" si="95"/>
        <v>1957.9117127395457</v>
      </c>
      <c r="AV150" s="45">
        <f t="shared" si="95"/>
        <v>2234.9309950853522</v>
      </c>
      <c r="AW150" s="45">
        <f t="shared" si="95"/>
        <v>2511.9502774311586</v>
      </c>
      <c r="AX150" s="45">
        <f t="shared" si="95"/>
        <v>2788.9695597769655</v>
      </c>
      <c r="AY150" s="45">
        <f t="shared" si="95"/>
        <v>3065.9888421227724</v>
      </c>
      <c r="AZ150" s="45">
        <f t="shared" si="95"/>
        <v>3343.0081244685789</v>
      </c>
      <c r="BA150" s="45">
        <f t="shared" si="95"/>
        <v>3620.0274068143854</v>
      </c>
      <c r="BB150" s="45">
        <f t="shared" si="96"/>
        <v>3897.0466891601918</v>
      </c>
      <c r="BC150" s="45">
        <f t="shared" si="96"/>
        <v>4174.0659715059983</v>
      </c>
      <c r="BD150" s="45">
        <f t="shared" si="96"/>
        <v>4451.0852538518047</v>
      </c>
      <c r="BE150" s="45">
        <f t="shared" si="96"/>
        <v>4728.1045361976112</v>
      </c>
      <c r="BF150" s="45">
        <f t="shared" si="96"/>
        <v>5005.1238185434186</v>
      </c>
      <c r="BG150" s="45">
        <f t="shared" si="96"/>
        <v>5282.143100889225</v>
      </c>
      <c r="BH150" s="45">
        <f t="shared" si="96"/>
        <v>5559.1623832350315</v>
      </c>
      <c r="BI150" s="45">
        <f t="shared" si="96"/>
        <v>5836.1816655808379</v>
      </c>
      <c r="BJ150" s="45">
        <f t="shared" si="96"/>
        <v>6113.2009479266444</v>
      </c>
      <c r="BK150" s="45">
        <f t="shared" si="96"/>
        <v>6390.2202302724509</v>
      </c>
      <c r="BL150" s="45">
        <f t="shared" si="97"/>
        <v>6667.2395126182573</v>
      </c>
      <c r="BM150" s="45">
        <f t="shared" si="97"/>
        <v>6944.2587949640647</v>
      </c>
      <c r="BN150" s="45">
        <f t="shared" si="97"/>
        <v>7221.2780773098712</v>
      </c>
      <c r="BO150" s="45">
        <f t="shared" si="97"/>
        <v>7498.2973596556776</v>
      </c>
      <c r="BP150" s="45">
        <f t="shared" si="97"/>
        <v>7775.3166420014841</v>
      </c>
      <c r="BQ150" s="45">
        <f t="shared" si="97"/>
        <v>8052.3359243472905</v>
      </c>
      <c r="BR150" s="45">
        <f t="shared" si="97"/>
        <v>8329.355206693097</v>
      </c>
      <c r="BS150" s="45">
        <f t="shared" si="97"/>
        <v>8606.3744890389025</v>
      </c>
      <c r="BT150" s="45">
        <f t="shared" si="97"/>
        <v>8883.3937713847099</v>
      </c>
      <c r="BU150" s="45">
        <f t="shared" si="97"/>
        <v>9160.4130537305173</v>
      </c>
      <c r="BV150" s="45">
        <f t="shared" si="98"/>
        <v>9437.4323360763228</v>
      </c>
      <c r="BW150" s="45">
        <f t="shared" si="98"/>
        <v>9714.4516184221284</v>
      </c>
      <c r="BX150" s="45">
        <f t="shared" si="98"/>
        <v>9991.4709007679357</v>
      </c>
      <c r="BY150" s="45">
        <f t="shared" si="98"/>
        <v>10268.490183113743</v>
      </c>
      <c r="BZ150" s="45">
        <f t="shared" si="98"/>
        <v>10545.509465459549</v>
      </c>
      <c r="CA150" s="45">
        <f t="shared" si="98"/>
        <v>10822.528747805356</v>
      </c>
      <c r="CB150" s="45">
        <f t="shared" si="98"/>
        <v>11099.548030151162</v>
      </c>
      <c r="CC150" s="45">
        <f t="shared" si="98"/>
        <v>11376.567312496969</v>
      </c>
      <c r="CD150" s="45">
        <f t="shared" si="98"/>
        <v>11653.586594842775</v>
      </c>
      <c r="CE150" s="45">
        <f t="shared" si="98"/>
        <v>11930.605877188582</v>
      </c>
      <c r="CF150" s="45">
        <f t="shared" si="98"/>
        <v>12207.625159534387</v>
      </c>
      <c r="CG150" s="45">
        <f t="shared" si="98"/>
        <v>-3101.6116903430484</v>
      </c>
      <c r="CH150" s="45">
        <f t="shared" si="98"/>
        <v>-2361.2117317685479</v>
      </c>
    </row>
    <row r="151" spans="1:86">
      <c r="A151" s="58">
        <f>'Q5-Q7 VaR'!G125</f>
        <v>45735</v>
      </c>
      <c r="B151" s="45">
        <f>'Q5-Q7 VaR'!L125</f>
        <v>19171.167187877887</v>
      </c>
      <c r="C151" s="45">
        <f>1000000*'Q5-Q7 VaR'!K125/100</f>
        <v>3032.426019969997</v>
      </c>
      <c r="D151" s="45">
        <f t="shared" ref="D151:M160" si="99">$B151+D$26*$C151</f>
        <v>-11153.093011822082</v>
      </c>
      <c r="E151" s="45">
        <f t="shared" si="99"/>
        <v>-10394.986506829584</v>
      </c>
      <c r="F151" s="45">
        <f t="shared" si="99"/>
        <v>-9636.8800018370857</v>
      </c>
      <c r="G151" s="45">
        <f t="shared" si="99"/>
        <v>-8878.7734968445839</v>
      </c>
      <c r="H151" s="45">
        <f t="shared" si="99"/>
        <v>-8120.6669918520856</v>
      </c>
      <c r="I151" s="45">
        <f t="shared" si="99"/>
        <v>-7362.5604868595874</v>
      </c>
      <c r="J151" s="45">
        <f t="shared" si="99"/>
        <v>-6604.4539818670892</v>
      </c>
      <c r="K151" s="45">
        <f t="shared" si="99"/>
        <v>-5846.3474768745873</v>
      </c>
      <c r="L151" s="45">
        <f t="shared" si="99"/>
        <v>-5088.2409718820891</v>
      </c>
      <c r="M151" s="45">
        <f t="shared" si="99"/>
        <v>-4330.1344668895908</v>
      </c>
      <c r="N151" s="45">
        <f t="shared" ref="N151:W160" si="100">$B151+N$26*$C151</f>
        <v>-3572.027961897089</v>
      </c>
      <c r="O151" s="45">
        <f t="shared" si="100"/>
        <v>-2813.9214569045907</v>
      </c>
      <c r="P151" s="45">
        <f t="shared" si="100"/>
        <v>-2055.8149519120925</v>
      </c>
      <c r="Q151" s="45">
        <f t="shared" si="100"/>
        <v>-1297.7084469195943</v>
      </c>
      <c r="R151" s="45">
        <f t="shared" si="100"/>
        <v>-539.60194192709241</v>
      </c>
      <c r="S151" s="45">
        <f t="shared" si="100"/>
        <v>218.50456306540582</v>
      </c>
      <c r="T151" s="45">
        <f t="shared" si="100"/>
        <v>976.61106805790405</v>
      </c>
      <c r="U151" s="45">
        <f t="shared" si="100"/>
        <v>1734.7175730504059</v>
      </c>
      <c r="V151" s="45">
        <f t="shared" si="100"/>
        <v>2492.8240780429041</v>
      </c>
      <c r="W151" s="45">
        <f t="shared" si="100"/>
        <v>3250.9305830354024</v>
      </c>
      <c r="X151" s="45">
        <f t="shared" ref="X151:AG160" si="101">$B151+X$26*$C151</f>
        <v>4009.0370880279024</v>
      </c>
      <c r="Y151" s="45">
        <f t="shared" si="101"/>
        <v>4767.1435930204007</v>
      </c>
      <c r="Z151" s="45">
        <f t="shared" si="101"/>
        <v>5525.2500980129007</v>
      </c>
      <c r="AA151" s="45">
        <f t="shared" si="101"/>
        <v>6283.3566030053989</v>
      </c>
      <c r="AB151" s="45">
        <f t="shared" si="101"/>
        <v>7041.463107997899</v>
      </c>
      <c r="AC151" s="45">
        <f t="shared" si="101"/>
        <v>7799.569612990399</v>
      </c>
      <c r="AD151" s="45">
        <f t="shared" si="101"/>
        <v>8557.6761179828973</v>
      </c>
      <c r="AE151" s="45">
        <f t="shared" si="101"/>
        <v>9315.7826229753973</v>
      </c>
      <c r="AF151" s="45">
        <f t="shared" si="101"/>
        <v>10073.889127967896</v>
      </c>
      <c r="AG151" s="45">
        <f t="shared" si="101"/>
        <v>10831.995632960396</v>
      </c>
      <c r="AH151" s="45">
        <f t="shared" ref="AH151:AQ160" si="102">$B151+AH$26*$C151</f>
        <v>11590.102137952894</v>
      </c>
      <c r="AI151" s="45">
        <f t="shared" si="102"/>
        <v>12348.208642945394</v>
      </c>
      <c r="AJ151" s="45">
        <f t="shared" si="102"/>
        <v>13106.315147937894</v>
      </c>
      <c r="AK151" s="45">
        <f t="shared" si="102"/>
        <v>13864.421652930392</v>
      </c>
      <c r="AL151" s="45">
        <f t="shared" si="102"/>
        <v>14622.52815792289</v>
      </c>
      <c r="AM151" s="45">
        <f t="shared" si="102"/>
        <v>15380.63466291539</v>
      </c>
      <c r="AN151" s="45">
        <f t="shared" si="102"/>
        <v>16138.74116790789</v>
      </c>
      <c r="AO151" s="45">
        <f t="shared" si="102"/>
        <v>16896.847672900389</v>
      </c>
      <c r="AP151" s="45">
        <f t="shared" si="102"/>
        <v>17654.954177892887</v>
      </c>
      <c r="AQ151" s="45">
        <f t="shared" si="102"/>
        <v>18413.060682885389</v>
      </c>
      <c r="AR151" s="45">
        <f t="shared" ref="AR151:BA160" si="103">$B151+AR$26*$C151</f>
        <v>19171.167187877887</v>
      </c>
      <c r="AS151" s="45">
        <f t="shared" si="103"/>
        <v>19929.273692870385</v>
      </c>
      <c r="AT151" s="45">
        <f t="shared" si="103"/>
        <v>20687.380197862887</v>
      </c>
      <c r="AU151" s="45">
        <f t="shared" si="103"/>
        <v>21445.486702855385</v>
      </c>
      <c r="AV151" s="45">
        <f t="shared" si="103"/>
        <v>22203.593207847884</v>
      </c>
      <c r="AW151" s="45">
        <f t="shared" si="103"/>
        <v>22961.699712840382</v>
      </c>
      <c r="AX151" s="45">
        <f t="shared" si="103"/>
        <v>23719.806217832884</v>
      </c>
      <c r="AY151" s="45">
        <f t="shared" si="103"/>
        <v>24477.912722825382</v>
      </c>
      <c r="AZ151" s="45">
        <f t="shared" si="103"/>
        <v>25236.01922781788</v>
      </c>
      <c r="BA151" s="45">
        <f t="shared" si="103"/>
        <v>25994.125732810382</v>
      </c>
      <c r="BB151" s="45">
        <f t="shared" ref="BB151:BK160" si="104">$B151+BB$26*$C151</f>
        <v>26752.23223780288</v>
      </c>
      <c r="BC151" s="45">
        <f t="shared" si="104"/>
        <v>27510.338742795378</v>
      </c>
      <c r="BD151" s="45">
        <f t="shared" si="104"/>
        <v>28268.44524778788</v>
      </c>
      <c r="BE151" s="45">
        <f t="shared" si="104"/>
        <v>29026.551752780375</v>
      </c>
      <c r="BF151" s="45">
        <f t="shared" si="104"/>
        <v>29784.658257772877</v>
      </c>
      <c r="BG151" s="45">
        <f t="shared" si="104"/>
        <v>30542.764762765375</v>
      </c>
      <c r="BH151" s="45">
        <f t="shared" si="104"/>
        <v>31300.871267757873</v>
      </c>
      <c r="BI151" s="45">
        <f t="shared" si="104"/>
        <v>32058.977772750375</v>
      </c>
      <c r="BJ151" s="45">
        <f t="shared" si="104"/>
        <v>32817.084277742877</v>
      </c>
      <c r="BK151" s="45">
        <f t="shared" si="104"/>
        <v>33575.190782735372</v>
      </c>
      <c r="BL151" s="45">
        <f t="shared" ref="BL151:BU160" si="105">$B151+BL$26*$C151</f>
        <v>34333.297287727873</v>
      </c>
      <c r="BM151" s="45">
        <f t="shared" si="105"/>
        <v>35091.403792720375</v>
      </c>
      <c r="BN151" s="45">
        <f t="shared" si="105"/>
        <v>35849.51029771287</v>
      </c>
      <c r="BO151" s="45">
        <f t="shared" si="105"/>
        <v>36607.616802705365</v>
      </c>
      <c r="BP151" s="45">
        <f t="shared" si="105"/>
        <v>37365.723307697874</v>
      </c>
      <c r="BQ151" s="45">
        <f t="shared" si="105"/>
        <v>38123.829812690368</v>
      </c>
      <c r="BR151" s="45">
        <f t="shared" si="105"/>
        <v>38881.936317682863</v>
      </c>
      <c r="BS151" s="45">
        <f t="shared" si="105"/>
        <v>39640.042822675372</v>
      </c>
      <c r="BT151" s="45">
        <f t="shared" si="105"/>
        <v>40398.149327667867</v>
      </c>
      <c r="BU151" s="45">
        <f t="shared" si="105"/>
        <v>41156.255832660361</v>
      </c>
      <c r="BV151" s="45">
        <f t="shared" ref="BV151:CH160" si="106">$B151+BV$26*$C151</f>
        <v>41914.362337652863</v>
      </c>
      <c r="BW151" s="45">
        <f t="shared" si="106"/>
        <v>42672.468842645365</v>
      </c>
      <c r="BX151" s="45">
        <f t="shared" si="106"/>
        <v>43430.57534763786</v>
      </c>
      <c r="BY151" s="45">
        <f t="shared" si="106"/>
        <v>44188.681852630361</v>
      </c>
      <c r="BZ151" s="45">
        <f t="shared" si="106"/>
        <v>44946.788357622863</v>
      </c>
      <c r="CA151" s="45">
        <f t="shared" si="106"/>
        <v>45704.894862615358</v>
      </c>
      <c r="CB151" s="45">
        <f t="shared" si="106"/>
        <v>46463.00136760786</v>
      </c>
      <c r="CC151" s="45">
        <f t="shared" si="106"/>
        <v>47221.107872600362</v>
      </c>
      <c r="CD151" s="45">
        <f t="shared" si="106"/>
        <v>47979.214377592856</v>
      </c>
      <c r="CE151" s="45">
        <f t="shared" si="106"/>
        <v>48737.320882585358</v>
      </c>
      <c r="CF151" s="45">
        <f t="shared" si="106"/>
        <v>49495.42738757786</v>
      </c>
      <c r="CG151" s="45">
        <f t="shared" si="106"/>
        <v>7599.3111891573772</v>
      </c>
      <c r="CH151" s="45">
        <f t="shared" si="106"/>
        <v>9625.5312419218826</v>
      </c>
    </row>
    <row r="152" spans="1:86">
      <c r="A152" s="58">
        <f>'Q5-Q7 VaR'!G126</f>
        <v>45736</v>
      </c>
      <c r="B152" s="45">
        <f>'Q5-Q7 VaR'!L126</f>
        <v>2535.5726951164706</v>
      </c>
      <c r="C152" s="45">
        <f>1000000*'Q5-Q7 VaR'!K126/100</f>
        <v>369.18634770924211</v>
      </c>
      <c r="D152" s="45">
        <f t="shared" si="99"/>
        <v>-1156.2907819759503</v>
      </c>
      <c r="E152" s="45">
        <f t="shared" si="99"/>
        <v>-1063.99419504864</v>
      </c>
      <c r="F152" s="45">
        <f t="shared" si="99"/>
        <v>-971.69760812132927</v>
      </c>
      <c r="G152" s="45">
        <f t="shared" si="99"/>
        <v>-879.40102119401899</v>
      </c>
      <c r="H152" s="45">
        <f t="shared" si="99"/>
        <v>-787.10443426670827</v>
      </c>
      <c r="I152" s="45">
        <f t="shared" si="99"/>
        <v>-694.80784733939799</v>
      </c>
      <c r="J152" s="45">
        <f t="shared" si="99"/>
        <v>-602.51126041208727</v>
      </c>
      <c r="K152" s="45">
        <f t="shared" si="99"/>
        <v>-510.21467348477699</v>
      </c>
      <c r="L152" s="45">
        <f t="shared" si="99"/>
        <v>-417.91808655746627</v>
      </c>
      <c r="M152" s="45">
        <f t="shared" si="99"/>
        <v>-325.62149963015554</v>
      </c>
      <c r="N152" s="45">
        <f t="shared" si="100"/>
        <v>-233.32491270284527</v>
      </c>
      <c r="O152" s="45">
        <f t="shared" si="100"/>
        <v>-141.02832577553454</v>
      </c>
      <c r="P152" s="45">
        <f t="shared" si="100"/>
        <v>-48.731738848224268</v>
      </c>
      <c r="Q152" s="45">
        <f t="shared" si="100"/>
        <v>43.56484807908646</v>
      </c>
      <c r="R152" s="45">
        <f t="shared" si="100"/>
        <v>135.86143500639673</v>
      </c>
      <c r="S152" s="45">
        <f t="shared" si="100"/>
        <v>228.15802193370746</v>
      </c>
      <c r="T152" s="45">
        <f t="shared" si="100"/>
        <v>320.45460886101773</v>
      </c>
      <c r="U152" s="45">
        <f t="shared" si="100"/>
        <v>412.75119578832846</v>
      </c>
      <c r="V152" s="45">
        <f t="shared" si="100"/>
        <v>505.04778271563896</v>
      </c>
      <c r="W152" s="45">
        <f t="shared" si="100"/>
        <v>597.34436964294946</v>
      </c>
      <c r="X152" s="45">
        <f t="shared" si="101"/>
        <v>689.64095657026019</v>
      </c>
      <c r="Y152" s="45">
        <f t="shared" si="101"/>
        <v>781.93754349757069</v>
      </c>
      <c r="Z152" s="45">
        <f t="shared" si="101"/>
        <v>874.23413042488119</v>
      </c>
      <c r="AA152" s="45">
        <f t="shared" si="101"/>
        <v>966.53071735219169</v>
      </c>
      <c r="AB152" s="45">
        <f t="shared" si="101"/>
        <v>1058.8273042795022</v>
      </c>
      <c r="AC152" s="45">
        <f t="shared" si="101"/>
        <v>1151.1238912068127</v>
      </c>
      <c r="AD152" s="45">
        <f t="shared" si="101"/>
        <v>1243.4204781341232</v>
      </c>
      <c r="AE152" s="45">
        <f t="shared" si="101"/>
        <v>1335.7170650614337</v>
      </c>
      <c r="AF152" s="45">
        <f t="shared" si="101"/>
        <v>1428.0136519887442</v>
      </c>
      <c r="AG152" s="45">
        <f t="shared" si="101"/>
        <v>1520.3102389160549</v>
      </c>
      <c r="AH152" s="45">
        <f t="shared" si="102"/>
        <v>1612.6068258433654</v>
      </c>
      <c r="AI152" s="45">
        <f t="shared" si="102"/>
        <v>1704.9034127706759</v>
      </c>
      <c r="AJ152" s="45">
        <f t="shared" si="102"/>
        <v>1797.1999996979864</v>
      </c>
      <c r="AK152" s="45">
        <f t="shared" si="102"/>
        <v>1889.4965866252969</v>
      </c>
      <c r="AL152" s="45">
        <f t="shared" si="102"/>
        <v>1981.7931735526074</v>
      </c>
      <c r="AM152" s="45">
        <f t="shared" si="102"/>
        <v>2074.0897604799179</v>
      </c>
      <c r="AN152" s="45">
        <f t="shared" si="102"/>
        <v>2166.3863474072286</v>
      </c>
      <c r="AO152" s="45">
        <f t="shared" si="102"/>
        <v>2258.6829343345389</v>
      </c>
      <c r="AP152" s="45">
        <f t="shared" si="102"/>
        <v>2350.9795212618496</v>
      </c>
      <c r="AQ152" s="45">
        <f t="shared" si="102"/>
        <v>2443.2761081891599</v>
      </c>
      <c r="AR152" s="45">
        <f t="shared" si="103"/>
        <v>2535.5726951164706</v>
      </c>
      <c r="AS152" s="45">
        <f t="shared" si="103"/>
        <v>2627.8692820437814</v>
      </c>
      <c r="AT152" s="45">
        <f t="shared" si="103"/>
        <v>2720.1658689710916</v>
      </c>
      <c r="AU152" s="45">
        <f t="shared" si="103"/>
        <v>2812.4624558984024</v>
      </c>
      <c r="AV152" s="45">
        <f t="shared" si="103"/>
        <v>2904.7590428257126</v>
      </c>
      <c r="AW152" s="45">
        <f t="shared" si="103"/>
        <v>2997.0556297530234</v>
      </c>
      <c r="AX152" s="45">
        <f t="shared" si="103"/>
        <v>3089.3522166803341</v>
      </c>
      <c r="AY152" s="45">
        <f t="shared" si="103"/>
        <v>3181.6488036076444</v>
      </c>
      <c r="AZ152" s="45">
        <f t="shared" si="103"/>
        <v>3273.9453905349546</v>
      </c>
      <c r="BA152" s="45">
        <f t="shared" si="103"/>
        <v>3366.2419774622654</v>
      </c>
      <c r="BB152" s="45">
        <f t="shared" si="104"/>
        <v>3458.5385643895761</v>
      </c>
      <c r="BC152" s="45">
        <f t="shared" si="104"/>
        <v>3550.8351513168864</v>
      </c>
      <c r="BD152" s="45">
        <f t="shared" si="104"/>
        <v>3643.1317382441971</v>
      </c>
      <c r="BE152" s="45">
        <f t="shared" si="104"/>
        <v>3735.4283251715078</v>
      </c>
      <c r="BF152" s="45">
        <f t="shared" si="104"/>
        <v>3827.7249120988181</v>
      </c>
      <c r="BG152" s="45">
        <f t="shared" si="104"/>
        <v>3920.0214990261284</v>
      </c>
      <c r="BH152" s="45">
        <f t="shared" si="104"/>
        <v>4012.3180859534391</v>
      </c>
      <c r="BI152" s="45">
        <f t="shared" si="104"/>
        <v>4104.6146728807498</v>
      </c>
      <c r="BJ152" s="45">
        <f t="shared" si="104"/>
        <v>4196.9112598080601</v>
      </c>
      <c r="BK152" s="45">
        <f t="shared" si="104"/>
        <v>4289.2078467353704</v>
      </c>
      <c r="BL152" s="45">
        <f t="shared" si="105"/>
        <v>4381.5044336626815</v>
      </c>
      <c r="BM152" s="45">
        <f t="shared" si="105"/>
        <v>4473.8010205899918</v>
      </c>
      <c r="BN152" s="45">
        <f t="shared" si="105"/>
        <v>4566.0976075173021</v>
      </c>
      <c r="BO152" s="45">
        <f t="shared" si="105"/>
        <v>4658.3941944446124</v>
      </c>
      <c r="BP152" s="45">
        <f t="shared" si="105"/>
        <v>4750.6907813719235</v>
      </c>
      <c r="BQ152" s="45">
        <f t="shared" si="105"/>
        <v>4842.9873682992338</v>
      </c>
      <c r="BR152" s="45">
        <f t="shared" si="105"/>
        <v>4935.283955226545</v>
      </c>
      <c r="BS152" s="45">
        <f t="shared" si="105"/>
        <v>5027.5805421538553</v>
      </c>
      <c r="BT152" s="45">
        <f t="shared" si="105"/>
        <v>5119.8771290811655</v>
      </c>
      <c r="BU152" s="45">
        <f t="shared" si="105"/>
        <v>5212.1737160084758</v>
      </c>
      <c r="BV152" s="45">
        <f t="shared" si="106"/>
        <v>5304.4703029357861</v>
      </c>
      <c r="BW152" s="45">
        <f t="shared" si="106"/>
        <v>5396.7668898630964</v>
      </c>
      <c r="BX152" s="45">
        <f t="shared" si="106"/>
        <v>5489.0634767904075</v>
      </c>
      <c r="BY152" s="45">
        <f t="shared" si="106"/>
        <v>5581.3600637177187</v>
      </c>
      <c r="BZ152" s="45">
        <f t="shared" si="106"/>
        <v>5673.656650645029</v>
      </c>
      <c r="CA152" s="45">
        <f t="shared" si="106"/>
        <v>5765.9532375723393</v>
      </c>
      <c r="CB152" s="45">
        <f t="shared" si="106"/>
        <v>5858.2498244996495</v>
      </c>
      <c r="CC152" s="45">
        <f t="shared" si="106"/>
        <v>5950.5464114269598</v>
      </c>
      <c r="CD152" s="45">
        <f t="shared" si="106"/>
        <v>6042.8429983542701</v>
      </c>
      <c r="CE152" s="45">
        <f t="shared" si="106"/>
        <v>6135.1395852815813</v>
      </c>
      <c r="CF152" s="45">
        <f t="shared" si="106"/>
        <v>6227.4361722088915</v>
      </c>
      <c r="CG152" s="45">
        <f t="shared" si="106"/>
        <v>1126.743188889249</v>
      </c>
      <c r="CH152" s="45">
        <f t="shared" si="106"/>
        <v>1373.427782679523</v>
      </c>
    </row>
    <row r="153" spans="1:86">
      <c r="A153" s="58">
        <f>'Q5-Q7 VaR'!G127</f>
        <v>45737</v>
      </c>
      <c r="B153" s="45">
        <f>'Q5-Q7 VaR'!L127</f>
        <v>4226.2574864342841</v>
      </c>
      <c r="C153" s="45">
        <f>1000000*'Q5-Q7 VaR'!K127/100</f>
        <v>-664.10023342205523</v>
      </c>
      <c r="D153" s="45">
        <f t="shared" si="99"/>
        <v>10867.259820654835</v>
      </c>
      <c r="E153" s="45">
        <f t="shared" si="99"/>
        <v>10701.234762299322</v>
      </c>
      <c r="F153" s="45">
        <f t="shared" si="99"/>
        <v>10535.209703943809</v>
      </c>
      <c r="G153" s="45">
        <f t="shared" si="99"/>
        <v>10369.184645588295</v>
      </c>
      <c r="H153" s="45">
        <f t="shared" si="99"/>
        <v>10203.159587232782</v>
      </c>
      <c r="I153" s="45">
        <f t="shared" si="99"/>
        <v>10037.134528877268</v>
      </c>
      <c r="J153" s="45">
        <f t="shared" si="99"/>
        <v>9871.1094705217547</v>
      </c>
      <c r="K153" s="45">
        <f t="shared" si="99"/>
        <v>9705.0844121662394</v>
      </c>
      <c r="L153" s="45">
        <f t="shared" si="99"/>
        <v>9539.059353810726</v>
      </c>
      <c r="M153" s="45">
        <f t="shared" si="99"/>
        <v>9373.0342954552125</v>
      </c>
      <c r="N153" s="45">
        <f t="shared" si="100"/>
        <v>9207.0092370996972</v>
      </c>
      <c r="O153" s="45">
        <f t="shared" si="100"/>
        <v>9040.9841787441837</v>
      </c>
      <c r="P153" s="45">
        <f t="shared" si="100"/>
        <v>8874.9591203886703</v>
      </c>
      <c r="Q153" s="45">
        <f t="shared" si="100"/>
        <v>8708.9340620331568</v>
      </c>
      <c r="R153" s="45">
        <f t="shared" si="100"/>
        <v>8542.9090036776433</v>
      </c>
      <c r="S153" s="45">
        <f t="shared" si="100"/>
        <v>8376.8839453221299</v>
      </c>
      <c r="T153" s="45">
        <f t="shared" si="100"/>
        <v>8210.8588869666164</v>
      </c>
      <c r="U153" s="45">
        <f t="shared" si="100"/>
        <v>8044.8338286111011</v>
      </c>
      <c r="V153" s="45">
        <f t="shared" si="100"/>
        <v>7878.8087702555877</v>
      </c>
      <c r="W153" s="45">
        <f t="shared" si="100"/>
        <v>7712.7837119000742</v>
      </c>
      <c r="X153" s="45">
        <f t="shared" si="101"/>
        <v>7546.7586535445607</v>
      </c>
      <c r="Y153" s="45">
        <f t="shared" si="101"/>
        <v>7380.7335951890464</v>
      </c>
      <c r="Z153" s="45">
        <f t="shared" si="101"/>
        <v>7214.7085368335329</v>
      </c>
      <c r="AA153" s="45">
        <f t="shared" si="101"/>
        <v>7048.6834784780185</v>
      </c>
      <c r="AB153" s="45">
        <f t="shared" si="101"/>
        <v>6882.658420122505</v>
      </c>
      <c r="AC153" s="45">
        <f t="shared" si="101"/>
        <v>6716.6333617669916</v>
      </c>
      <c r="AD153" s="45">
        <f t="shared" si="101"/>
        <v>6550.6083034114772</v>
      </c>
      <c r="AE153" s="45">
        <f t="shared" si="101"/>
        <v>6384.5832450559637</v>
      </c>
      <c r="AF153" s="45">
        <f t="shared" si="101"/>
        <v>6218.5581867004494</v>
      </c>
      <c r="AG153" s="45">
        <f t="shared" si="101"/>
        <v>6052.5331283449359</v>
      </c>
      <c r="AH153" s="45">
        <f t="shared" si="102"/>
        <v>5886.5080699894224</v>
      </c>
      <c r="AI153" s="45">
        <f t="shared" si="102"/>
        <v>5720.483011633909</v>
      </c>
      <c r="AJ153" s="45">
        <f t="shared" si="102"/>
        <v>5554.4579532783946</v>
      </c>
      <c r="AK153" s="45">
        <f t="shared" si="102"/>
        <v>5388.4328949228802</v>
      </c>
      <c r="AL153" s="45">
        <f t="shared" si="102"/>
        <v>5222.4078365673668</v>
      </c>
      <c r="AM153" s="45">
        <f t="shared" si="102"/>
        <v>5056.3827782118533</v>
      </c>
      <c r="AN153" s="45">
        <f t="shared" si="102"/>
        <v>4890.3577198563398</v>
      </c>
      <c r="AO153" s="45">
        <f t="shared" si="102"/>
        <v>4724.3326615008255</v>
      </c>
      <c r="AP153" s="45">
        <f t="shared" si="102"/>
        <v>4558.307603145312</v>
      </c>
      <c r="AQ153" s="45">
        <f t="shared" si="102"/>
        <v>4392.2825447897976</v>
      </c>
      <c r="AR153" s="45">
        <f t="shared" si="103"/>
        <v>4226.2574864342841</v>
      </c>
      <c r="AS153" s="45">
        <f t="shared" si="103"/>
        <v>4060.2324280787702</v>
      </c>
      <c r="AT153" s="45">
        <f t="shared" si="103"/>
        <v>3894.2073697232563</v>
      </c>
      <c r="AU153" s="45">
        <f t="shared" si="103"/>
        <v>3728.1823113677428</v>
      </c>
      <c r="AV153" s="45">
        <f t="shared" si="103"/>
        <v>3562.1572530122289</v>
      </c>
      <c r="AW153" s="45">
        <f t="shared" si="103"/>
        <v>3396.132194656715</v>
      </c>
      <c r="AX153" s="45">
        <f t="shared" si="103"/>
        <v>3230.1071363012015</v>
      </c>
      <c r="AY153" s="45">
        <f t="shared" si="103"/>
        <v>3064.0820779456876</v>
      </c>
      <c r="AZ153" s="45">
        <f t="shared" si="103"/>
        <v>2898.0570195901737</v>
      </c>
      <c r="BA153" s="45">
        <f t="shared" si="103"/>
        <v>2732.0319612346598</v>
      </c>
      <c r="BB153" s="45">
        <f t="shared" si="104"/>
        <v>2566.0069028791459</v>
      </c>
      <c r="BC153" s="45">
        <f t="shared" si="104"/>
        <v>2399.9818445236324</v>
      </c>
      <c r="BD153" s="45">
        <f t="shared" si="104"/>
        <v>2233.9567861681185</v>
      </c>
      <c r="BE153" s="45">
        <f t="shared" si="104"/>
        <v>2067.9317278126045</v>
      </c>
      <c r="BF153" s="45">
        <f t="shared" si="104"/>
        <v>1901.9066694570911</v>
      </c>
      <c r="BG153" s="45">
        <f t="shared" si="104"/>
        <v>1735.8816111015772</v>
      </c>
      <c r="BH153" s="45">
        <f t="shared" si="104"/>
        <v>1569.8565527460632</v>
      </c>
      <c r="BI153" s="45">
        <f t="shared" si="104"/>
        <v>1403.8314943905493</v>
      </c>
      <c r="BJ153" s="45">
        <f t="shared" si="104"/>
        <v>1237.8064360350354</v>
      </c>
      <c r="BK153" s="45">
        <f t="shared" si="104"/>
        <v>1071.7813776795219</v>
      </c>
      <c r="BL153" s="45">
        <f t="shared" si="105"/>
        <v>905.75631932400802</v>
      </c>
      <c r="BM153" s="45">
        <f t="shared" si="105"/>
        <v>739.7312609684941</v>
      </c>
      <c r="BN153" s="45">
        <f t="shared" si="105"/>
        <v>573.70620261298063</v>
      </c>
      <c r="BO153" s="45">
        <f t="shared" si="105"/>
        <v>407.68114425746671</v>
      </c>
      <c r="BP153" s="45">
        <f t="shared" si="105"/>
        <v>241.65608590195279</v>
      </c>
      <c r="BQ153" s="45">
        <f t="shared" si="105"/>
        <v>75.631027546439327</v>
      </c>
      <c r="BR153" s="45">
        <f t="shared" si="105"/>
        <v>-90.394030809075048</v>
      </c>
      <c r="BS153" s="45">
        <f t="shared" si="105"/>
        <v>-256.41908916458851</v>
      </c>
      <c r="BT153" s="45">
        <f t="shared" si="105"/>
        <v>-422.44414752010198</v>
      </c>
      <c r="BU153" s="45">
        <f t="shared" si="105"/>
        <v>-588.46920587561635</v>
      </c>
      <c r="BV153" s="45">
        <f t="shared" si="106"/>
        <v>-754.49426423112982</v>
      </c>
      <c r="BW153" s="45">
        <f t="shared" si="106"/>
        <v>-920.51932258664419</v>
      </c>
      <c r="BX153" s="45">
        <f t="shared" si="106"/>
        <v>-1086.5443809421577</v>
      </c>
      <c r="BY153" s="45">
        <f t="shared" si="106"/>
        <v>-1252.5694392976711</v>
      </c>
      <c r="BZ153" s="45">
        <f t="shared" si="106"/>
        <v>-1418.5944976531855</v>
      </c>
      <c r="CA153" s="45">
        <f t="shared" si="106"/>
        <v>-1584.619556008699</v>
      </c>
      <c r="CB153" s="45">
        <f t="shared" si="106"/>
        <v>-1750.6446143642133</v>
      </c>
      <c r="CC153" s="45">
        <f t="shared" si="106"/>
        <v>-1916.6696727197268</v>
      </c>
      <c r="CD153" s="45">
        <f t="shared" si="106"/>
        <v>-2082.6947310752403</v>
      </c>
      <c r="CE153" s="45">
        <f t="shared" si="106"/>
        <v>-2248.7197894307546</v>
      </c>
      <c r="CF153" s="45">
        <f t="shared" si="106"/>
        <v>-2414.7448477862681</v>
      </c>
      <c r="CG153" s="45">
        <f t="shared" si="106"/>
        <v>6760.4898862580849</v>
      </c>
      <c r="CH153" s="45">
        <f t="shared" si="106"/>
        <v>6316.7484062866552</v>
      </c>
    </row>
    <row r="154" spans="1:86">
      <c r="A154" s="58">
        <f>'Q5-Q7 VaR'!G128</f>
        <v>45740</v>
      </c>
      <c r="B154" s="45">
        <f>'Q5-Q7 VaR'!L128</f>
        <v>-24482.41815634755</v>
      </c>
      <c r="C154" s="45">
        <f>1000000*'Q5-Q7 VaR'!K128/100</f>
        <v>-6542.621591801194</v>
      </c>
      <c r="D154" s="45">
        <f t="shared" si="99"/>
        <v>40943.797761664391</v>
      </c>
      <c r="E154" s="45">
        <f t="shared" si="99"/>
        <v>39308.142363714091</v>
      </c>
      <c r="F154" s="45">
        <f t="shared" si="99"/>
        <v>37672.48696576379</v>
      </c>
      <c r="G154" s="45">
        <f t="shared" si="99"/>
        <v>36036.831567813497</v>
      </c>
      <c r="H154" s="45">
        <f t="shared" si="99"/>
        <v>34401.176169863196</v>
      </c>
      <c r="I154" s="45">
        <f t="shared" si="99"/>
        <v>32765.520771912896</v>
      </c>
      <c r="J154" s="45">
        <f t="shared" si="99"/>
        <v>31129.865373962595</v>
      </c>
      <c r="K154" s="45">
        <f t="shared" si="99"/>
        <v>29494.209976012302</v>
      </c>
      <c r="L154" s="45">
        <f t="shared" si="99"/>
        <v>27858.554578062001</v>
      </c>
      <c r="M154" s="45">
        <f t="shared" si="99"/>
        <v>26222.899180111701</v>
      </c>
      <c r="N154" s="45">
        <f t="shared" si="100"/>
        <v>24587.243782161408</v>
      </c>
      <c r="O154" s="45">
        <f t="shared" si="100"/>
        <v>22951.588384211107</v>
      </c>
      <c r="P154" s="45">
        <f t="shared" si="100"/>
        <v>21315.932986260807</v>
      </c>
      <c r="Q154" s="45">
        <f t="shared" si="100"/>
        <v>19680.277588310506</v>
      </c>
      <c r="R154" s="45">
        <f t="shared" si="100"/>
        <v>18044.622190360213</v>
      </c>
      <c r="S154" s="45">
        <f t="shared" si="100"/>
        <v>16408.966792409912</v>
      </c>
      <c r="T154" s="45">
        <f t="shared" si="100"/>
        <v>14773.311394459612</v>
      </c>
      <c r="U154" s="45">
        <f t="shared" si="100"/>
        <v>13137.655996509318</v>
      </c>
      <c r="V154" s="45">
        <f t="shared" si="100"/>
        <v>11502.000598559018</v>
      </c>
      <c r="W154" s="45">
        <f t="shared" si="100"/>
        <v>9866.3452006087173</v>
      </c>
      <c r="X154" s="45">
        <f t="shared" si="101"/>
        <v>8230.6898026584204</v>
      </c>
      <c r="Y154" s="45">
        <f t="shared" si="101"/>
        <v>6595.0344047081198</v>
      </c>
      <c r="Z154" s="45">
        <f t="shared" si="101"/>
        <v>4959.3790067578229</v>
      </c>
      <c r="AA154" s="45">
        <f t="shared" si="101"/>
        <v>3323.7236088075224</v>
      </c>
      <c r="AB154" s="45">
        <f t="shared" si="101"/>
        <v>1688.0682108572255</v>
      </c>
      <c r="AC154" s="45">
        <f t="shared" si="101"/>
        <v>52.412812906928593</v>
      </c>
      <c r="AD154" s="45">
        <f t="shared" si="101"/>
        <v>-1583.2425850433719</v>
      </c>
      <c r="AE154" s="45">
        <f t="shared" si="101"/>
        <v>-3218.8979829936688</v>
      </c>
      <c r="AF154" s="45">
        <f t="shared" si="101"/>
        <v>-4854.5533809439694</v>
      </c>
      <c r="AG154" s="45">
        <f t="shared" si="101"/>
        <v>-6490.2087788942663</v>
      </c>
      <c r="AH154" s="45">
        <f t="shared" si="102"/>
        <v>-8125.864176844565</v>
      </c>
      <c r="AI154" s="45">
        <f t="shared" si="102"/>
        <v>-9761.5195747948637</v>
      </c>
      <c r="AJ154" s="45">
        <f t="shared" si="102"/>
        <v>-11397.174972745162</v>
      </c>
      <c r="AK154" s="45">
        <f t="shared" si="102"/>
        <v>-13032.830370695461</v>
      </c>
      <c r="AL154" s="45">
        <f t="shared" si="102"/>
        <v>-14668.48576864576</v>
      </c>
      <c r="AM154" s="45">
        <f t="shared" si="102"/>
        <v>-16304.141166596059</v>
      </c>
      <c r="AN154" s="45">
        <f t="shared" si="102"/>
        <v>-17939.796564546356</v>
      </c>
      <c r="AO154" s="45">
        <f t="shared" si="102"/>
        <v>-19575.451962496656</v>
      </c>
      <c r="AP154" s="45">
        <f t="shared" si="102"/>
        <v>-21211.107360446953</v>
      </c>
      <c r="AQ154" s="45">
        <f t="shared" si="102"/>
        <v>-22846.762758397253</v>
      </c>
      <c r="AR154" s="45">
        <f t="shared" si="103"/>
        <v>-24482.41815634755</v>
      </c>
      <c r="AS154" s="45">
        <f t="shared" si="103"/>
        <v>-26118.073554297847</v>
      </c>
      <c r="AT154" s="45">
        <f t="shared" si="103"/>
        <v>-27753.728952248148</v>
      </c>
      <c r="AU154" s="45">
        <f t="shared" si="103"/>
        <v>-29389.384350198445</v>
      </c>
      <c r="AV154" s="45">
        <f t="shared" si="103"/>
        <v>-31025.039748148745</v>
      </c>
      <c r="AW154" s="45">
        <f t="shared" si="103"/>
        <v>-32660.695146099042</v>
      </c>
      <c r="AX154" s="45">
        <f t="shared" si="103"/>
        <v>-34296.350544049339</v>
      </c>
      <c r="AY154" s="45">
        <f t="shared" si="103"/>
        <v>-35932.00594199964</v>
      </c>
      <c r="AZ154" s="45">
        <f t="shared" si="103"/>
        <v>-37567.66133994994</v>
      </c>
      <c r="BA154" s="45">
        <f t="shared" si="103"/>
        <v>-39203.316737900241</v>
      </c>
      <c r="BB154" s="45">
        <f t="shared" si="104"/>
        <v>-40838.972135850534</v>
      </c>
      <c r="BC154" s="45">
        <f t="shared" si="104"/>
        <v>-42474.627533800834</v>
      </c>
      <c r="BD154" s="45">
        <f t="shared" si="104"/>
        <v>-44110.282931751135</v>
      </c>
      <c r="BE154" s="45">
        <f t="shared" si="104"/>
        <v>-45745.938329701428</v>
      </c>
      <c r="BF154" s="45">
        <f t="shared" si="104"/>
        <v>-47381.593727651729</v>
      </c>
      <c r="BG154" s="45">
        <f t="shared" si="104"/>
        <v>-49017.249125602029</v>
      </c>
      <c r="BH154" s="45">
        <f t="shared" si="104"/>
        <v>-50652.904523552323</v>
      </c>
      <c r="BI154" s="45">
        <f t="shared" si="104"/>
        <v>-52288.559921502623</v>
      </c>
      <c r="BJ154" s="45">
        <f t="shared" si="104"/>
        <v>-53924.215319452924</v>
      </c>
      <c r="BK154" s="45">
        <f t="shared" si="104"/>
        <v>-55559.870717403217</v>
      </c>
      <c r="BL154" s="45">
        <f t="shared" si="105"/>
        <v>-57195.526115353525</v>
      </c>
      <c r="BM154" s="45">
        <f t="shared" si="105"/>
        <v>-58831.181513303818</v>
      </c>
      <c r="BN154" s="45">
        <f t="shared" si="105"/>
        <v>-60466.836911254119</v>
      </c>
      <c r="BO154" s="45">
        <f t="shared" si="105"/>
        <v>-62102.492309204419</v>
      </c>
      <c r="BP154" s="45">
        <f t="shared" si="105"/>
        <v>-63738.147707154712</v>
      </c>
      <c r="BQ154" s="45">
        <f t="shared" si="105"/>
        <v>-65373.803105105013</v>
      </c>
      <c r="BR154" s="45">
        <f t="shared" si="105"/>
        <v>-67009.458503055313</v>
      </c>
      <c r="BS154" s="45">
        <f t="shared" si="105"/>
        <v>-68645.113901005607</v>
      </c>
      <c r="BT154" s="45">
        <f t="shared" si="105"/>
        <v>-70280.769298955915</v>
      </c>
      <c r="BU154" s="45">
        <f t="shared" si="105"/>
        <v>-71916.424696906208</v>
      </c>
      <c r="BV154" s="45">
        <f t="shared" si="106"/>
        <v>-73552.080094856501</v>
      </c>
      <c r="BW154" s="45">
        <f t="shared" si="106"/>
        <v>-75187.735492806794</v>
      </c>
      <c r="BX154" s="45">
        <f t="shared" si="106"/>
        <v>-76823.390890757102</v>
      </c>
      <c r="BY154" s="45">
        <f t="shared" si="106"/>
        <v>-78459.04628870741</v>
      </c>
      <c r="BZ154" s="45">
        <f t="shared" si="106"/>
        <v>-80094.701686657703</v>
      </c>
      <c r="CA154" s="45">
        <f t="shared" si="106"/>
        <v>-81730.357084607997</v>
      </c>
      <c r="CB154" s="45">
        <f t="shared" si="106"/>
        <v>-83366.01248255829</v>
      </c>
      <c r="CC154" s="45">
        <f t="shared" si="106"/>
        <v>-85001.667880508598</v>
      </c>
      <c r="CD154" s="45">
        <f t="shared" si="106"/>
        <v>-86637.323278458891</v>
      </c>
      <c r="CE154" s="45">
        <f t="shared" si="106"/>
        <v>-88272.978676409199</v>
      </c>
      <c r="CF154" s="45">
        <f t="shared" si="106"/>
        <v>-89908.634074359492</v>
      </c>
      <c r="CG154" s="45">
        <f t="shared" si="106"/>
        <v>484.48109060986098</v>
      </c>
      <c r="CH154" s="45">
        <f t="shared" si="106"/>
        <v>-3887.1972222839104</v>
      </c>
    </row>
    <row r="155" spans="1:86">
      <c r="A155" s="58">
        <f>'Q5-Q7 VaR'!G129</f>
        <v>45741</v>
      </c>
      <c r="B155" s="45">
        <f>'Q5-Q7 VaR'!L129</f>
        <v>5635.34664254988</v>
      </c>
      <c r="C155" s="45">
        <f>1000000*'Q5-Q7 VaR'!K129/100</f>
        <v>1699.6871175277067</v>
      </c>
      <c r="D155" s="45">
        <f t="shared" si="99"/>
        <v>-11361.524532727188</v>
      </c>
      <c r="E155" s="45">
        <f t="shared" si="99"/>
        <v>-10936.602753345258</v>
      </c>
      <c r="F155" s="45">
        <f t="shared" si="99"/>
        <v>-10511.680973963335</v>
      </c>
      <c r="G155" s="45">
        <f t="shared" si="99"/>
        <v>-10086.759194581406</v>
      </c>
      <c r="H155" s="45">
        <f t="shared" si="99"/>
        <v>-9661.8374151994794</v>
      </c>
      <c r="I155" s="45">
        <f t="shared" si="99"/>
        <v>-9236.9156358175533</v>
      </c>
      <c r="J155" s="45">
        <f t="shared" si="99"/>
        <v>-8811.9938564356271</v>
      </c>
      <c r="K155" s="45">
        <f t="shared" si="99"/>
        <v>-8387.0720770537009</v>
      </c>
      <c r="L155" s="45">
        <f t="shared" si="99"/>
        <v>-7962.1502976717738</v>
      </c>
      <c r="M155" s="45">
        <f t="shared" si="99"/>
        <v>-7537.2285182898477</v>
      </c>
      <c r="N155" s="45">
        <f t="shared" si="100"/>
        <v>-7112.3067389079197</v>
      </c>
      <c r="O155" s="45">
        <f t="shared" si="100"/>
        <v>-6687.3849595259935</v>
      </c>
      <c r="P155" s="45">
        <f t="shared" si="100"/>
        <v>-6262.4631801440673</v>
      </c>
      <c r="Q155" s="45">
        <f t="shared" si="100"/>
        <v>-5837.5414007621412</v>
      </c>
      <c r="R155" s="45">
        <f t="shared" si="100"/>
        <v>-5412.6196213802132</v>
      </c>
      <c r="S155" s="45">
        <f t="shared" si="100"/>
        <v>-4987.697841998287</v>
      </c>
      <c r="T155" s="45">
        <f t="shared" si="100"/>
        <v>-4562.7760626163608</v>
      </c>
      <c r="U155" s="45">
        <f t="shared" si="100"/>
        <v>-4137.8542832344328</v>
      </c>
      <c r="V155" s="45">
        <f t="shared" si="100"/>
        <v>-3712.9325038525067</v>
      </c>
      <c r="W155" s="45">
        <f t="shared" si="100"/>
        <v>-3288.0107244705805</v>
      </c>
      <c r="X155" s="45">
        <f t="shared" si="101"/>
        <v>-2863.0889450886543</v>
      </c>
      <c r="Y155" s="45">
        <f t="shared" si="101"/>
        <v>-2438.1671657067272</v>
      </c>
      <c r="Z155" s="45">
        <f t="shared" si="101"/>
        <v>-2013.2453863248002</v>
      </c>
      <c r="AA155" s="45">
        <f t="shared" si="101"/>
        <v>-1588.323606942874</v>
      </c>
      <c r="AB155" s="45">
        <f t="shared" si="101"/>
        <v>-1163.4018275609469</v>
      </c>
      <c r="AC155" s="45">
        <f t="shared" si="101"/>
        <v>-738.48004817901983</v>
      </c>
      <c r="AD155" s="45">
        <f t="shared" si="101"/>
        <v>-313.55826879709366</v>
      </c>
      <c r="AE155" s="45">
        <f t="shared" si="101"/>
        <v>111.36351058483342</v>
      </c>
      <c r="AF155" s="45">
        <f t="shared" si="101"/>
        <v>536.28528996675959</v>
      </c>
      <c r="AG155" s="45">
        <f t="shared" si="101"/>
        <v>961.20706934868667</v>
      </c>
      <c r="AH155" s="45">
        <f t="shared" si="102"/>
        <v>1386.1288487306128</v>
      </c>
      <c r="AI155" s="45">
        <f t="shared" si="102"/>
        <v>1811.0506281125399</v>
      </c>
      <c r="AJ155" s="45">
        <f t="shared" si="102"/>
        <v>2235.9724074944666</v>
      </c>
      <c r="AK155" s="45">
        <f t="shared" si="102"/>
        <v>2660.8941868763932</v>
      </c>
      <c r="AL155" s="45">
        <f t="shared" si="102"/>
        <v>3085.8159662583198</v>
      </c>
      <c r="AM155" s="45">
        <f t="shared" si="102"/>
        <v>3510.7377456402464</v>
      </c>
      <c r="AN155" s="45">
        <f t="shared" si="102"/>
        <v>3935.6595250221735</v>
      </c>
      <c r="AO155" s="45">
        <f t="shared" si="102"/>
        <v>4360.5813044040997</v>
      </c>
      <c r="AP155" s="45">
        <f t="shared" si="102"/>
        <v>4785.5030837860268</v>
      </c>
      <c r="AQ155" s="45">
        <f t="shared" si="102"/>
        <v>5210.4248631679529</v>
      </c>
      <c r="AR155" s="45">
        <f t="shared" si="103"/>
        <v>5635.34664254988</v>
      </c>
      <c r="AS155" s="45">
        <f t="shared" si="103"/>
        <v>6060.2684219318071</v>
      </c>
      <c r="AT155" s="45">
        <f t="shared" si="103"/>
        <v>6485.1902013137333</v>
      </c>
      <c r="AU155" s="45">
        <f t="shared" si="103"/>
        <v>6910.1119806956603</v>
      </c>
      <c r="AV155" s="45">
        <f t="shared" si="103"/>
        <v>7335.0337600775865</v>
      </c>
      <c r="AW155" s="45">
        <f t="shared" si="103"/>
        <v>7759.9555394595136</v>
      </c>
      <c r="AX155" s="45">
        <f t="shared" si="103"/>
        <v>8184.8773188414398</v>
      </c>
      <c r="AY155" s="45">
        <f t="shared" si="103"/>
        <v>8609.7990982233678</v>
      </c>
      <c r="AZ155" s="45">
        <f t="shared" si="103"/>
        <v>9034.7208776052939</v>
      </c>
      <c r="BA155" s="45">
        <f t="shared" si="103"/>
        <v>9459.6426569872201</v>
      </c>
      <c r="BB155" s="45">
        <f t="shared" si="104"/>
        <v>9884.5644363691463</v>
      </c>
      <c r="BC155" s="45">
        <f t="shared" si="104"/>
        <v>10309.486215751072</v>
      </c>
      <c r="BD155" s="45">
        <f t="shared" si="104"/>
        <v>10734.407995133</v>
      </c>
      <c r="BE155" s="45">
        <f t="shared" si="104"/>
        <v>11159.329774514927</v>
      </c>
      <c r="BF155" s="45">
        <f t="shared" si="104"/>
        <v>11584.251553896855</v>
      </c>
      <c r="BG155" s="45">
        <f t="shared" si="104"/>
        <v>12009.173333278781</v>
      </c>
      <c r="BH155" s="45">
        <f t="shared" si="104"/>
        <v>12434.095112660707</v>
      </c>
      <c r="BI155" s="45">
        <f t="shared" si="104"/>
        <v>12859.016892042633</v>
      </c>
      <c r="BJ155" s="45">
        <f t="shared" si="104"/>
        <v>13283.938671424559</v>
      </c>
      <c r="BK155" s="45">
        <f t="shared" si="104"/>
        <v>13708.860450806487</v>
      </c>
      <c r="BL155" s="45">
        <f t="shared" si="105"/>
        <v>14133.782230188415</v>
      </c>
      <c r="BM155" s="45">
        <f t="shared" si="105"/>
        <v>14558.704009570341</v>
      </c>
      <c r="BN155" s="45">
        <f t="shared" si="105"/>
        <v>14983.625788952268</v>
      </c>
      <c r="BO155" s="45">
        <f t="shared" si="105"/>
        <v>15408.547568334194</v>
      </c>
      <c r="BP155" s="45">
        <f t="shared" si="105"/>
        <v>15833.46934771612</v>
      </c>
      <c r="BQ155" s="45">
        <f t="shared" si="105"/>
        <v>16258.391127098046</v>
      </c>
      <c r="BR155" s="45">
        <f t="shared" si="105"/>
        <v>16683.312906479972</v>
      </c>
      <c r="BS155" s="45">
        <f t="shared" si="105"/>
        <v>17108.234685861902</v>
      </c>
      <c r="BT155" s="45">
        <f t="shared" si="105"/>
        <v>17533.156465243828</v>
      </c>
      <c r="BU155" s="45">
        <f t="shared" si="105"/>
        <v>17958.078244625754</v>
      </c>
      <c r="BV155" s="45">
        <f t="shared" si="106"/>
        <v>18383.000024007681</v>
      </c>
      <c r="BW155" s="45">
        <f t="shared" si="106"/>
        <v>18807.921803389607</v>
      </c>
      <c r="BX155" s="45">
        <f t="shared" si="106"/>
        <v>19232.843582771533</v>
      </c>
      <c r="BY155" s="45">
        <f t="shared" si="106"/>
        <v>19657.765362153459</v>
      </c>
      <c r="BZ155" s="45">
        <f t="shared" si="106"/>
        <v>20082.687141535389</v>
      </c>
      <c r="CA155" s="45">
        <f t="shared" si="106"/>
        <v>20507.608920917315</v>
      </c>
      <c r="CB155" s="45">
        <f t="shared" si="106"/>
        <v>20932.530700299241</v>
      </c>
      <c r="CC155" s="45">
        <f t="shared" si="106"/>
        <v>21357.452479681167</v>
      </c>
      <c r="CD155" s="45">
        <f t="shared" si="106"/>
        <v>21782.374259063094</v>
      </c>
      <c r="CE155" s="45">
        <f t="shared" si="106"/>
        <v>22207.29603844502</v>
      </c>
      <c r="CF155" s="45">
        <f t="shared" si="106"/>
        <v>22632.21781782695</v>
      </c>
      <c r="CG155" s="45">
        <f t="shared" si="106"/>
        <v>-850.72570921867828</v>
      </c>
      <c r="CH155" s="45">
        <f t="shared" si="106"/>
        <v>284.97887129874471</v>
      </c>
    </row>
    <row r="156" spans="1:86">
      <c r="A156" s="58">
        <f>'Q5-Q7 VaR'!G130</f>
        <v>45742</v>
      </c>
      <c r="B156" s="45">
        <f>'Q5-Q7 VaR'!L130</f>
        <v>-563.38653357443798</v>
      </c>
      <c r="C156" s="45">
        <f>1000000*'Q5-Q7 VaR'!K130/100</f>
        <v>-2873.7266053692078</v>
      </c>
      <c r="D156" s="45">
        <f t="shared" si="99"/>
        <v>28173.87952011764</v>
      </c>
      <c r="E156" s="45">
        <f t="shared" si="99"/>
        <v>27455.44786877534</v>
      </c>
      <c r="F156" s="45">
        <f t="shared" si="99"/>
        <v>26737.016217433036</v>
      </c>
      <c r="G156" s="45">
        <f t="shared" si="99"/>
        <v>26018.584566090736</v>
      </c>
      <c r="H156" s="45">
        <f t="shared" si="99"/>
        <v>25300.152914748433</v>
      </c>
      <c r="I156" s="45">
        <f t="shared" si="99"/>
        <v>24581.721263406132</v>
      </c>
      <c r="J156" s="45">
        <f t="shared" si="99"/>
        <v>23863.289612063829</v>
      </c>
      <c r="K156" s="45">
        <f t="shared" si="99"/>
        <v>23144.857960721529</v>
      </c>
      <c r="L156" s="45">
        <f t="shared" si="99"/>
        <v>22426.426309379225</v>
      </c>
      <c r="M156" s="45">
        <f t="shared" si="99"/>
        <v>21707.994658036921</v>
      </c>
      <c r="N156" s="45">
        <f t="shared" si="100"/>
        <v>20989.563006694621</v>
      </c>
      <c r="O156" s="45">
        <f t="shared" si="100"/>
        <v>20271.131355352318</v>
      </c>
      <c r="P156" s="45">
        <f t="shared" si="100"/>
        <v>19552.699704010018</v>
      </c>
      <c r="Q156" s="45">
        <f t="shared" si="100"/>
        <v>18834.268052667714</v>
      </c>
      <c r="R156" s="45">
        <f t="shared" si="100"/>
        <v>18115.836401325414</v>
      </c>
      <c r="S156" s="45">
        <f t="shared" si="100"/>
        <v>17397.40474998311</v>
      </c>
      <c r="T156" s="45">
        <f t="shared" si="100"/>
        <v>16678.97309864081</v>
      </c>
      <c r="U156" s="45">
        <f t="shared" si="100"/>
        <v>15960.541447298507</v>
      </c>
      <c r="V156" s="45">
        <f t="shared" si="100"/>
        <v>15242.109795956205</v>
      </c>
      <c r="W156" s="45">
        <f t="shared" si="100"/>
        <v>14523.678144613903</v>
      </c>
      <c r="X156" s="45">
        <f t="shared" si="101"/>
        <v>13805.246493271601</v>
      </c>
      <c r="Y156" s="45">
        <f t="shared" si="101"/>
        <v>13086.814841929299</v>
      </c>
      <c r="Z156" s="45">
        <f t="shared" si="101"/>
        <v>12368.383190586997</v>
      </c>
      <c r="AA156" s="45">
        <f t="shared" si="101"/>
        <v>11649.951539244696</v>
      </c>
      <c r="AB156" s="45">
        <f t="shared" si="101"/>
        <v>10931.519887902394</v>
      </c>
      <c r="AC156" s="45">
        <f t="shared" si="101"/>
        <v>10213.088236560092</v>
      </c>
      <c r="AD156" s="45">
        <f t="shared" si="101"/>
        <v>9494.6565852177901</v>
      </c>
      <c r="AE156" s="45">
        <f t="shared" si="101"/>
        <v>8776.2249338754882</v>
      </c>
      <c r="AF156" s="45">
        <f t="shared" si="101"/>
        <v>8057.7932825331864</v>
      </c>
      <c r="AG156" s="45">
        <f t="shared" si="101"/>
        <v>7339.3616311908836</v>
      </c>
      <c r="AH156" s="45">
        <f t="shared" si="102"/>
        <v>6620.9299798485818</v>
      </c>
      <c r="AI156" s="45">
        <f t="shared" si="102"/>
        <v>5902.4983285062799</v>
      </c>
      <c r="AJ156" s="45">
        <f t="shared" si="102"/>
        <v>5184.0666771639781</v>
      </c>
      <c r="AK156" s="45">
        <f t="shared" si="102"/>
        <v>4465.6350258216762</v>
      </c>
      <c r="AL156" s="45">
        <f t="shared" si="102"/>
        <v>3747.2033744793739</v>
      </c>
      <c r="AM156" s="45">
        <f t="shared" si="102"/>
        <v>3028.7717231370716</v>
      </c>
      <c r="AN156" s="45">
        <f t="shared" si="102"/>
        <v>2310.3400717947698</v>
      </c>
      <c r="AO156" s="45">
        <f t="shared" si="102"/>
        <v>1591.9084204524679</v>
      </c>
      <c r="AP156" s="45">
        <f t="shared" si="102"/>
        <v>873.47676911016595</v>
      </c>
      <c r="AQ156" s="45">
        <f t="shared" si="102"/>
        <v>155.04511776786399</v>
      </c>
      <c r="AR156" s="45">
        <f t="shared" si="103"/>
        <v>-563.38653357443798</v>
      </c>
      <c r="AS156" s="45">
        <f t="shared" si="103"/>
        <v>-1281.8181849167399</v>
      </c>
      <c r="AT156" s="45">
        <f t="shared" si="103"/>
        <v>-2000.2498362590418</v>
      </c>
      <c r="AU156" s="45">
        <f t="shared" si="103"/>
        <v>-2718.6814876013441</v>
      </c>
      <c r="AV156" s="45">
        <f t="shared" si="103"/>
        <v>-3437.1131389436459</v>
      </c>
      <c r="AW156" s="45">
        <f t="shared" si="103"/>
        <v>-4155.5447902859478</v>
      </c>
      <c r="AX156" s="45">
        <f t="shared" si="103"/>
        <v>-4873.9764416282496</v>
      </c>
      <c r="AY156" s="45">
        <f t="shared" si="103"/>
        <v>-5592.4080929705515</v>
      </c>
      <c r="AZ156" s="45">
        <f t="shared" si="103"/>
        <v>-6310.8397443128533</v>
      </c>
      <c r="BA156" s="45">
        <f t="shared" si="103"/>
        <v>-7029.2713956551552</v>
      </c>
      <c r="BB156" s="45">
        <f t="shared" si="104"/>
        <v>-7747.703046997457</v>
      </c>
      <c r="BC156" s="45">
        <f t="shared" si="104"/>
        <v>-8466.1346983397598</v>
      </c>
      <c r="BD156" s="45">
        <f t="shared" si="104"/>
        <v>-9184.5663496820616</v>
      </c>
      <c r="BE156" s="45">
        <f t="shared" si="104"/>
        <v>-9902.9980010243635</v>
      </c>
      <c r="BF156" s="45">
        <f t="shared" si="104"/>
        <v>-10621.429652366665</v>
      </c>
      <c r="BG156" s="45">
        <f t="shared" si="104"/>
        <v>-11339.861303708967</v>
      </c>
      <c r="BH156" s="45">
        <f t="shared" si="104"/>
        <v>-12058.292955051269</v>
      </c>
      <c r="BI156" s="45">
        <f t="shared" si="104"/>
        <v>-12776.724606393571</v>
      </c>
      <c r="BJ156" s="45">
        <f t="shared" si="104"/>
        <v>-13495.156257735873</v>
      </c>
      <c r="BK156" s="45">
        <f t="shared" si="104"/>
        <v>-14213.587909078175</v>
      </c>
      <c r="BL156" s="45">
        <f t="shared" si="105"/>
        <v>-14932.019560420476</v>
      </c>
      <c r="BM156" s="45">
        <f t="shared" si="105"/>
        <v>-15650.451211762778</v>
      </c>
      <c r="BN156" s="45">
        <f t="shared" si="105"/>
        <v>-16368.88286310508</v>
      </c>
      <c r="BO156" s="45">
        <f t="shared" si="105"/>
        <v>-17087.314514447382</v>
      </c>
      <c r="BP156" s="45">
        <f t="shared" si="105"/>
        <v>-17805.746165789686</v>
      </c>
      <c r="BQ156" s="45">
        <f t="shared" si="105"/>
        <v>-18524.177817131986</v>
      </c>
      <c r="BR156" s="45">
        <f t="shared" si="105"/>
        <v>-19242.609468474289</v>
      </c>
      <c r="BS156" s="45">
        <f t="shared" si="105"/>
        <v>-19961.041119816589</v>
      </c>
      <c r="BT156" s="45">
        <f t="shared" si="105"/>
        <v>-20679.472771158893</v>
      </c>
      <c r="BU156" s="45">
        <f t="shared" si="105"/>
        <v>-21397.904422501193</v>
      </c>
      <c r="BV156" s="45">
        <f t="shared" si="106"/>
        <v>-22116.336073843497</v>
      </c>
      <c r="BW156" s="45">
        <f t="shared" si="106"/>
        <v>-22834.767725185797</v>
      </c>
      <c r="BX156" s="45">
        <f t="shared" si="106"/>
        <v>-23553.1993765281</v>
      </c>
      <c r="BY156" s="45">
        <f t="shared" si="106"/>
        <v>-24271.631027870404</v>
      </c>
      <c r="BZ156" s="45">
        <f t="shared" si="106"/>
        <v>-24990.062679212704</v>
      </c>
      <c r="CA156" s="45">
        <f t="shared" si="106"/>
        <v>-25708.494330555008</v>
      </c>
      <c r="CB156" s="45">
        <f t="shared" si="106"/>
        <v>-26426.925981897308</v>
      </c>
      <c r="CC156" s="45">
        <f t="shared" si="106"/>
        <v>-27145.357633239611</v>
      </c>
      <c r="CD156" s="45">
        <f t="shared" si="106"/>
        <v>-27863.789284581911</v>
      </c>
      <c r="CE156" s="45">
        <f t="shared" si="106"/>
        <v>-28582.220935924215</v>
      </c>
      <c r="CF156" s="45">
        <f t="shared" si="106"/>
        <v>-29300.652587266515</v>
      </c>
      <c r="CG156" s="45">
        <f t="shared" si="106"/>
        <v>10402.86630755948</v>
      </c>
      <c r="CH156" s="45">
        <f t="shared" si="106"/>
        <v>8482.6867432054005</v>
      </c>
    </row>
    <row r="157" spans="1:86">
      <c r="A157" s="58">
        <f>'Q5-Q7 VaR'!G131</f>
        <v>45743</v>
      </c>
      <c r="B157" s="45">
        <f>'Q5-Q7 VaR'!L131</f>
        <v>7326.4758259095679</v>
      </c>
      <c r="C157" s="45">
        <f>1000000*'Q5-Q7 VaR'!K131/100</f>
        <v>-590.33894986432051</v>
      </c>
      <c r="D157" s="45">
        <f t="shared" si="99"/>
        <v>13229.865324552773</v>
      </c>
      <c r="E157" s="45">
        <f t="shared" si="99"/>
        <v>13082.280587086694</v>
      </c>
      <c r="F157" s="45">
        <f t="shared" si="99"/>
        <v>12934.695849620613</v>
      </c>
      <c r="G157" s="45">
        <f t="shared" si="99"/>
        <v>12787.111112154533</v>
      </c>
      <c r="H157" s="45">
        <f t="shared" si="99"/>
        <v>12639.526374688452</v>
      </c>
      <c r="I157" s="45">
        <f t="shared" si="99"/>
        <v>12491.941637222371</v>
      </c>
      <c r="J157" s="45">
        <f t="shared" si="99"/>
        <v>12344.356899756292</v>
      </c>
      <c r="K157" s="45">
        <f t="shared" si="99"/>
        <v>12196.772162290212</v>
      </c>
      <c r="L157" s="45">
        <f t="shared" si="99"/>
        <v>12049.187424824133</v>
      </c>
      <c r="M157" s="45">
        <f t="shared" si="99"/>
        <v>11901.602687358052</v>
      </c>
      <c r="N157" s="45">
        <f t="shared" si="100"/>
        <v>11754.017949891972</v>
      </c>
      <c r="O157" s="45">
        <f t="shared" si="100"/>
        <v>11606.433212425891</v>
      </c>
      <c r="P157" s="45">
        <f t="shared" si="100"/>
        <v>11458.84847495981</v>
      </c>
      <c r="Q157" s="45">
        <f t="shared" si="100"/>
        <v>11311.263737493731</v>
      </c>
      <c r="R157" s="45">
        <f t="shared" si="100"/>
        <v>11163.679000027652</v>
      </c>
      <c r="S157" s="45">
        <f t="shared" si="100"/>
        <v>11016.094262561572</v>
      </c>
      <c r="T157" s="45">
        <f t="shared" si="100"/>
        <v>10868.509525095491</v>
      </c>
      <c r="U157" s="45">
        <f t="shared" si="100"/>
        <v>10720.92478762941</v>
      </c>
      <c r="V157" s="45">
        <f t="shared" si="100"/>
        <v>10573.34005016333</v>
      </c>
      <c r="W157" s="45">
        <f t="shared" si="100"/>
        <v>10425.755312697251</v>
      </c>
      <c r="X157" s="45">
        <f t="shared" si="101"/>
        <v>10278.17057523117</v>
      </c>
      <c r="Y157" s="45">
        <f t="shared" si="101"/>
        <v>10130.585837765091</v>
      </c>
      <c r="Z157" s="45">
        <f t="shared" si="101"/>
        <v>9983.0011002990104</v>
      </c>
      <c r="AA157" s="45">
        <f t="shared" si="101"/>
        <v>9835.4163628329297</v>
      </c>
      <c r="AB157" s="45">
        <f t="shared" si="101"/>
        <v>9687.831625366849</v>
      </c>
      <c r="AC157" s="45">
        <f t="shared" si="101"/>
        <v>9540.2468879007702</v>
      </c>
      <c r="AD157" s="45">
        <f t="shared" si="101"/>
        <v>9392.6621504346895</v>
      </c>
      <c r="AE157" s="45">
        <f t="shared" si="101"/>
        <v>9245.0774129686106</v>
      </c>
      <c r="AF157" s="45">
        <f t="shared" si="101"/>
        <v>9097.4926755025299</v>
      </c>
      <c r="AG157" s="45">
        <f t="shared" si="101"/>
        <v>8949.9079380364492</v>
      </c>
      <c r="AH157" s="45">
        <f t="shared" si="102"/>
        <v>8802.3232005703685</v>
      </c>
      <c r="AI157" s="45">
        <f t="shared" si="102"/>
        <v>8654.7384631042896</v>
      </c>
      <c r="AJ157" s="45">
        <f t="shared" si="102"/>
        <v>8507.1537256382089</v>
      </c>
      <c r="AK157" s="45">
        <f t="shared" si="102"/>
        <v>8359.5689881721282</v>
      </c>
      <c r="AL157" s="45">
        <f t="shared" si="102"/>
        <v>8211.9842507060494</v>
      </c>
      <c r="AM157" s="45">
        <f t="shared" si="102"/>
        <v>8064.3995132399687</v>
      </c>
      <c r="AN157" s="45">
        <f t="shared" si="102"/>
        <v>7916.814775773888</v>
      </c>
      <c r="AO157" s="45">
        <f t="shared" si="102"/>
        <v>7769.2300383078082</v>
      </c>
      <c r="AP157" s="45">
        <f t="shared" si="102"/>
        <v>7621.6453008417284</v>
      </c>
      <c r="AQ157" s="45">
        <f t="shared" si="102"/>
        <v>7474.0605633756477</v>
      </c>
      <c r="AR157" s="45">
        <f t="shared" si="103"/>
        <v>7326.4758259095679</v>
      </c>
      <c r="AS157" s="45">
        <f t="shared" si="103"/>
        <v>7178.8910884434881</v>
      </c>
      <c r="AT157" s="45">
        <f t="shared" si="103"/>
        <v>7031.3063509774074</v>
      </c>
      <c r="AU157" s="45">
        <f t="shared" si="103"/>
        <v>6883.7216135113276</v>
      </c>
      <c r="AV157" s="45">
        <f t="shared" si="103"/>
        <v>6736.1368760452478</v>
      </c>
      <c r="AW157" s="45">
        <f t="shared" si="103"/>
        <v>6588.5521385791671</v>
      </c>
      <c r="AX157" s="45">
        <f t="shared" si="103"/>
        <v>6440.9674011130874</v>
      </c>
      <c r="AY157" s="45">
        <f t="shared" si="103"/>
        <v>6293.3826636470076</v>
      </c>
      <c r="AZ157" s="45">
        <f t="shared" si="103"/>
        <v>6145.7979261809269</v>
      </c>
      <c r="BA157" s="45">
        <f t="shared" si="103"/>
        <v>5998.2131887148462</v>
      </c>
      <c r="BB157" s="45">
        <f t="shared" si="104"/>
        <v>5850.6284512487664</v>
      </c>
      <c r="BC157" s="45">
        <f t="shared" si="104"/>
        <v>5703.0437137826866</v>
      </c>
      <c r="BD157" s="45">
        <f t="shared" si="104"/>
        <v>5555.4589763166059</v>
      </c>
      <c r="BE157" s="45">
        <f t="shared" si="104"/>
        <v>5407.8742388505261</v>
      </c>
      <c r="BF157" s="45">
        <f t="shared" si="104"/>
        <v>5260.2895013844463</v>
      </c>
      <c r="BG157" s="45">
        <f t="shared" si="104"/>
        <v>5112.7047639183656</v>
      </c>
      <c r="BH157" s="45">
        <f t="shared" si="104"/>
        <v>4965.1200264522859</v>
      </c>
      <c r="BI157" s="45">
        <f t="shared" si="104"/>
        <v>4817.5352889862061</v>
      </c>
      <c r="BJ157" s="45">
        <f t="shared" si="104"/>
        <v>4669.9505515201254</v>
      </c>
      <c r="BK157" s="45">
        <f t="shared" si="104"/>
        <v>4522.3658140540456</v>
      </c>
      <c r="BL157" s="45">
        <f t="shared" si="105"/>
        <v>4374.7810765879658</v>
      </c>
      <c r="BM157" s="45">
        <f t="shared" si="105"/>
        <v>4227.1963391218851</v>
      </c>
      <c r="BN157" s="45">
        <f t="shared" si="105"/>
        <v>4079.6116016558053</v>
      </c>
      <c r="BO157" s="45">
        <f t="shared" si="105"/>
        <v>3932.0268641897251</v>
      </c>
      <c r="BP157" s="45">
        <f t="shared" si="105"/>
        <v>3784.4421267236448</v>
      </c>
      <c r="BQ157" s="45">
        <f t="shared" si="105"/>
        <v>3636.8573892575646</v>
      </c>
      <c r="BR157" s="45">
        <f t="shared" si="105"/>
        <v>3489.2726517914843</v>
      </c>
      <c r="BS157" s="45">
        <f t="shared" si="105"/>
        <v>3341.6879143254046</v>
      </c>
      <c r="BT157" s="45">
        <f t="shared" si="105"/>
        <v>3194.1031768593248</v>
      </c>
      <c r="BU157" s="45">
        <f t="shared" si="105"/>
        <v>3046.5184393932441</v>
      </c>
      <c r="BV157" s="45">
        <f t="shared" si="106"/>
        <v>2898.9337019271643</v>
      </c>
      <c r="BW157" s="45">
        <f t="shared" si="106"/>
        <v>2751.3489644610836</v>
      </c>
      <c r="BX157" s="45">
        <f t="shared" si="106"/>
        <v>2603.7642269950038</v>
      </c>
      <c r="BY157" s="45">
        <f t="shared" si="106"/>
        <v>2456.179489528924</v>
      </c>
      <c r="BZ157" s="45">
        <f t="shared" si="106"/>
        <v>2308.5947520628433</v>
      </c>
      <c r="CA157" s="45">
        <f t="shared" si="106"/>
        <v>2161.0100145967635</v>
      </c>
      <c r="CB157" s="45">
        <f t="shared" si="106"/>
        <v>2013.4252771306828</v>
      </c>
      <c r="CC157" s="45">
        <f t="shared" si="106"/>
        <v>1865.8405396646031</v>
      </c>
      <c r="CD157" s="45">
        <f t="shared" si="106"/>
        <v>1718.2558021985233</v>
      </c>
      <c r="CE157" s="45">
        <f t="shared" si="106"/>
        <v>1570.6710647324426</v>
      </c>
      <c r="CF157" s="45">
        <f t="shared" si="106"/>
        <v>1423.0863272663628</v>
      </c>
      <c r="CG157" s="45">
        <f t="shared" si="106"/>
        <v>9579.2322899678056</v>
      </c>
      <c r="CH157" s="45">
        <f t="shared" si="106"/>
        <v>9184.7769560979086</v>
      </c>
    </row>
    <row r="158" spans="1:86">
      <c r="A158" s="58">
        <f>'Q5-Q7 VaR'!G132</f>
        <v>45744</v>
      </c>
      <c r="B158" s="45">
        <f>'Q5-Q7 VaR'!L132</f>
        <v>22557.546280800019</v>
      </c>
      <c r="C158" s="45">
        <f>1000000*'Q5-Q7 VaR'!K132/100</f>
        <v>8236.5756050267519</v>
      </c>
      <c r="D158" s="45">
        <f t="shared" si="99"/>
        <v>-59808.209769467503</v>
      </c>
      <c r="E158" s="45">
        <f t="shared" si="99"/>
        <v>-57749.065868210819</v>
      </c>
      <c r="F158" s="45">
        <f t="shared" si="99"/>
        <v>-55689.921966954134</v>
      </c>
      <c r="G158" s="45">
        <f t="shared" si="99"/>
        <v>-53630.778065697436</v>
      </c>
      <c r="H158" s="45">
        <f t="shared" si="99"/>
        <v>-51571.634164440751</v>
      </c>
      <c r="I158" s="45">
        <f t="shared" si="99"/>
        <v>-49512.490263184067</v>
      </c>
      <c r="J158" s="45">
        <f t="shared" si="99"/>
        <v>-47453.346361927368</v>
      </c>
      <c r="K158" s="45">
        <f t="shared" si="99"/>
        <v>-45394.202460670684</v>
      </c>
      <c r="L158" s="45">
        <f t="shared" si="99"/>
        <v>-43335.058559413999</v>
      </c>
      <c r="M158" s="45">
        <f t="shared" si="99"/>
        <v>-41275.914658157315</v>
      </c>
      <c r="N158" s="45">
        <f t="shared" si="100"/>
        <v>-39216.770756900616</v>
      </c>
      <c r="O158" s="45">
        <f t="shared" si="100"/>
        <v>-37157.626855643932</v>
      </c>
      <c r="P158" s="45">
        <f t="shared" si="100"/>
        <v>-35098.482954387247</v>
      </c>
      <c r="Q158" s="45">
        <f t="shared" si="100"/>
        <v>-33039.339053130563</v>
      </c>
      <c r="R158" s="45">
        <f t="shared" si="100"/>
        <v>-30980.195151873868</v>
      </c>
      <c r="S158" s="45">
        <f t="shared" si="100"/>
        <v>-28921.051250617176</v>
      </c>
      <c r="T158" s="45">
        <f t="shared" si="100"/>
        <v>-26861.907349360492</v>
      </c>
      <c r="U158" s="45">
        <f t="shared" si="100"/>
        <v>-24802.763448103808</v>
      </c>
      <c r="V158" s="45">
        <f t="shared" si="100"/>
        <v>-22743.619546847116</v>
      </c>
      <c r="W158" s="45">
        <f t="shared" si="100"/>
        <v>-20684.475645590424</v>
      </c>
      <c r="X158" s="45">
        <f t="shared" si="101"/>
        <v>-18625.33174433374</v>
      </c>
      <c r="Y158" s="45">
        <f t="shared" si="101"/>
        <v>-16566.187843077056</v>
      </c>
      <c r="Z158" s="45">
        <f t="shared" si="101"/>
        <v>-14507.043941820364</v>
      </c>
      <c r="AA158" s="45">
        <f t="shared" si="101"/>
        <v>-12447.900040563673</v>
      </c>
      <c r="AB158" s="45">
        <f t="shared" si="101"/>
        <v>-10388.756139306988</v>
      </c>
      <c r="AC158" s="45">
        <f t="shared" si="101"/>
        <v>-8329.6122380503002</v>
      </c>
      <c r="AD158" s="45">
        <f t="shared" si="101"/>
        <v>-6270.4683367936123</v>
      </c>
      <c r="AE158" s="45">
        <f t="shared" si="101"/>
        <v>-4211.3244355369243</v>
      </c>
      <c r="AF158" s="45">
        <f t="shared" si="101"/>
        <v>-2152.1805342802363</v>
      </c>
      <c r="AG158" s="45">
        <f t="shared" si="101"/>
        <v>-93.036633023548347</v>
      </c>
      <c r="AH158" s="45">
        <f t="shared" si="102"/>
        <v>1966.1072682331396</v>
      </c>
      <c r="AI158" s="45">
        <f t="shared" si="102"/>
        <v>4025.2511694898276</v>
      </c>
      <c r="AJ158" s="45">
        <f t="shared" si="102"/>
        <v>6084.3950707465156</v>
      </c>
      <c r="AK158" s="45">
        <f t="shared" si="102"/>
        <v>8143.5389720032035</v>
      </c>
      <c r="AL158" s="45">
        <f t="shared" si="102"/>
        <v>10202.682873259891</v>
      </c>
      <c r="AM158" s="45">
        <f t="shared" si="102"/>
        <v>12261.826774516579</v>
      </c>
      <c r="AN158" s="45">
        <f t="shared" si="102"/>
        <v>14320.970675773267</v>
      </c>
      <c r="AO158" s="45">
        <f t="shared" si="102"/>
        <v>16380.114577029955</v>
      </c>
      <c r="AP158" s="45">
        <f t="shared" si="102"/>
        <v>18439.258478286643</v>
      </c>
      <c r="AQ158" s="45">
        <f t="shared" si="102"/>
        <v>20498.402379543331</v>
      </c>
      <c r="AR158" s="45">
        <f t="shared" si="103"/>
        <v>22557.546280800019</v>
      </c>
      <c r="AS158" s="45">
        <f t="shared" si="103"/>
        <v>24616.690182056707</v>
      </c>
      <c r="AT158" s="45">
        <f t="shared" si="103"/>
        <v>26675.834083313395</v>
      </c>
      <c r="AU158" s="45">
        <f t="shared" si="103"/>
        <v>28734.977984570083</v>
      </c>
      <c r="AV158" s="45">
        <f t="shared" si="103"/>
        <v>30794.121885826771</v>
      </c>
      <c r="AW158" s="45">
        <f t="shared" si="103"/>
        <v>32853.265787083459</v>
      </c>
      <c r="AX158" s="45">
        <f t="shared" si="103"/>
        <v>34912.409688340151</v>
      </c>
      <c r="AY158" s="45">
        <f t="shared" si="103"/>
        <v>36971.553589596835</v>
      </c>
      <c r="AZ158" s="45">
        <f t="shared" si="103"/>
        <v>39030.697490853519</v>
      </c>
      <c r="BA158" s="45">
        <f t="shared" si="103"/>
        <v>41089.841392110211</v>
      </c>
      <c r="BB158" s="45">
        <f t="shared" si="104"/>
        <v>43148.985293366903</v>
      </c>
      <c r="BC158" s="45">
        <f t="shared" si="104"/>
        <v>45208.129194623587</v>
      </c>
      <c r="BD158" s="45">
        <f t="shared" si="104"/>
        <v>47267.273095880271</v>
      </c>
      <c r="BE158" s="45">
        <f t="shared" si="104"/>
        <v>49326.416997136963</v>
      </c>
      <c r="BF158" s="45">
        <f t="shared" si="104"/>
        <v>51385.560898393654</v>
      </c>
      <c r="BG158" s="45">
        <f t="shared" si="104"/>
        <v>53444.704799650339</v>
      </c>
      <c r="BH158" s="45">
        <f t="shared" si="104"/>
        <v>55503.848700907023</v>
      </c>
      <c r="BI158" s="45">
        <f t="shared" si="104"/>
        <v>57562.992602163707</v>
      </c>
      <c r="BJ158" s="45">
        <f t="shared" si="104"/>
        <v>59622.136503420406</v>
      </c>
      <c r="BK158" s="45">
        <f t="shared" si="104"/>
        <v>61681.280404677091</v>
      </c>
      <c r="BL158" s="45">
        <f t="shared" si="105"/>
        <v>63740.424305933775</v>
      </c>
      <c r="BM158" s="45">
        <f t="shared" si="105"/>
        <v>65799.568207190459</v>
      </c>
      <c r="BN158" s="45">
        <f t="shared" si="105"/>
        <v>67858.712108447158</v>
      </c>
      <c r="BO158" s="45">
        <f t="shared" si="105"/>
        <v>69917.856009703843</v>
      </c>
      <c r="BP158" s="45">
        <f t="shared" si="105"/>
        <v>71976.999910960527</v>
      </c>
      <c r="BQ158" s="45">
        <f t="shared" si="105"/>
        <v>74036.143812217211</v>
      </c>
      <c r="BR158" s="45">
        <f t="shared" si="105"/>
        <v>76095.28771347391</v>
      </c>
      <c r="BS158" s="45">
        <f t="shared" si="105"/>
        <v>78154.431614730594</v>
      </c>
      <c r="BT158" s="45">
        <f t="shared" si="105"/>
        <v>80213.575515987279</v>
      </c>
      <c r="BU158" s="45">
        <f t="shared" si="105"/>
        <v>82272.719417243963</v>
      </c>
      <c r="BV158" s="45">
        <f t="shared" si="106"/>
        <v>84331.863318500662</v>
      </c>
      <c r="BW158" s="45">
        <f t="shared" si="106"/>
        <v>86391.007219757346</v>
      </c>
      <c r="BX158" s="45">
        <f t="shared" si="106"/>
        <v>88450.151121014031</v>
      </c>
      <c r="BY158" s="45">
        <f t="shared" si="106"/>
        <v>90509.295022270715</v>
      </c>
      <c r="BZ158" s="45">
        <f t="shared" si="106"/>
        <v>92568.438923527399</v>
      </c>
      <c r="CA158" s="45">
        <f t="shared" si="106"/>
        <v>94627.582824784098</v>
      </c>
      <c r="CB158" s="45">
        <f t="shared" si="106"/>
        <v>96686.726726040783</v>
      </c>
      <c r="CC158" s="45">
        <f t="shared" si="106"/>
        <v>98745.870627297467</v>
      </c>
      <c r="CD158" s="45">
        <f t="shared" si="106"/>
        <v>100805.01452855417</v>
      </c>
      <c r="CE158" s="45">
        <f t="shared" si="106"/>
        <v>102864.15842981085</v>
      </c>
      <c r="CF158" s="45">
        <f t="shared" si="106"/>
        <v>104923.30233106753</v>
      </c>
      <c r="CG158" s="45">
        <f t="shared" si="106"/>
        <v>-8873.5475682386677</v>
      </c>
      <c r="CH158" s="45">
        <f t="shared" si="106"/>
        <v>-3369.995446237921</v>
      </c>
    </row>
    <row r="159" spans="1:86">
      <c r="A159" s="58">
        <f>'Q5-Q7 VaR'!G133</f>
        <v>45747</v>
      </c>
      <c r="B159" s="45">
        <f>'Q5-Q7 VaR'!L133</f>
        <v>7890.2394193980072</v>
      </c>
      <c r="C159" s="45">
        <f>1000000*'Q5-Q7 VaR'!K133/100</f>
        <v>3180.6462765761412</v>
      </c>
      <c r="D159" s="45">
        <f t="shared" si="99"/>
        <v>-23916.223346363404</v>
      </c>
      <c r="E159" s="45">
        <f t="shared" si="99"/>
        <v>-23121.061777219369</v>
      </c>
      <c r="F159" s="45">
        <f t="shared" si="99"/>
        <v>-22325.900208075334</v>
      </c>
      <c r="G159" s="45">
        <f t="shared" si="99"/>
        <v>-21530.7386389313</v>
      </c>
      <c r="H159" s="45">
        <f t="shared" si="99"/>
        <v>-20735.577069787265</v>
      </c>
      <c r="I159" s="45">
        <f t="shared" si="99"/>
        <v>-19940.415500643227</v>
      </c>
      <c r="J159" s="45">
        <f t="shared" si="99"/>
        <v>-19145.253931499192</v>
      </c>
      <c r="K159" s="45">
        <f t="shared" si="99"/>
        <v>-18350.092362355157</v>
      </c>
      <c r="L159" s="45">
        <f t="shared" si="99"/>
        <v>-17554.930793211122</v>
      </c>
      <c r="M159" s="45">
        <f t="shared" si="99"/>
        <v>-16759.769224067088</v>
      </c>
      <c r="N159" s="45">
        <f t="shared" si="100"/>
        <v>-15964.607654923053</v>
      </c>
      <c r="O159" s="45">
        <f t="shared" si="100"/>
        <v>-15169.446085779018</v>
      </c>
      <c r="P159" s="45">
        <f t="shared" si="100"/>
        <v>-14374.28451663498</v>
      </c>
      <c r="Q159" s="45">
        <f t="shared" si="100"/>
        <v>-13579.122947490945</v>
      </c>
      <c r="R159" s="45">
        <f t="shared" si="100"/>
        <v>-12783.96137834691</v>
      </c>
      <c r="S159" s="45">
        <f t="shared" si="100"/>
        <v>-11988.799809202876</v>
      </c>
      <c r="T159" s="45">
        <f t="shared" si="100"/>
        <v>-11193.638240058841</v>
      </c>
      <c r="U159" s="45">
        <f t="shared" si="100"/>
        <v>-10398.476670914806</v>
      </c>
      <c r="V159" s="45">
        <f t="shared" si="100"/>
        <v>-9603.3151017707678</v>
      </c>
      <c r="W159" s="45">
        <f t="shared" si="100"/>
        <v>-8808.1535326267331</v>
      </c>
      <c r="X159" s="45">
        <f t="shared" si="101"/>
        <v>-8012.9919634826983</v>
      </c>
      <c r="Y159" s="45">
        <f t="shared" si="101"/>
        <v>-7217.8303943386636</v>
      </c>
      <c r="Z159" s="45">
        <f t="shared" si="101"/>
        <v>-6422.6688251946289</v>
      </c>
      <c r="AA159" s="45">
        <f t="shared" si="101"/>
        <v>-5627.5072560505923</v>
      </c>
      <c r="AB159" s="45">
        <f t="shared" si="101"/>
        <v>-4832.3456869065576</v>
      </c>
      <c r="AC159" s="45">
        <f t="shared" si="101"/>
        <v>-4037.1841177625229</v>
      </c>
      <c r="AD159" s="45">
        <f t="shared" si="101"/>
        <v>-3242.0225486184863</v>
      </c>
      <c r="AE159" s="45">
        <f t="shared" si="101"/>
        <v>-2446.8609794744516</v>
      </c>
      <c r="AF159" s="45">
        <f t="shared" si="101"/>
        <v>-1651.6994103304169</v>
      </c>
      <c r="AG159" s="45">
        <f t="shared" si="101"/>
        <v>-856.53784118638032</v>
      </c>
      <c r="AH159" s="45">
        <f t="shared" si="102"/>
        <v>-61.37627204234559</v>
      </c>
      <c r="AI159" s="45">
        <f t="shared" si="102"/>
        <v>733.78529710168914</v>
      </c>
      <c r="AJ159" s="45">
        <f t="shared" si="102"/>
        <v>1528.9468662457248</v>
      </c>
      <c r="AK159" s="45">
        <f t="shared" si="102"/>
        <v>2324.1084353897604</v>
      </c>
      <c r="AL159" s="45">
        <f t="shared" si="102"/>
        <v>3119.2700045337951</v>
      </c>
      <c r="AM159" s="45">
        <f t="shared" si="102"/>
        <v>3914.4315736778308</v>
      </c>
      <c r="AN159" s="45">
        <f t="shared" si="102"/>
        <v>4709.5931428218664</v>
      </c>
      <c r="AO159" s="45">
        <f t="shared" si="102"/>
        <v>5504.7547119659012</v>
      </c>
      <c r="AP159" s="45">
        <f t="shared" si="102"/>
        <v>6299.9162811099368</v>
      </c>
      <c r="AQ159" s="45">
        <f t="shared" si="102"/>
        <v>7095.0778502539715</v>
      </c>
      <c r="AR159" s="45">
        <f t="shared" si="103"/>
        <v>7890.2394193980072</v>
      </c>
      <c r="AS159" s="45">
        <f t="shared" si="103"/>
        <v>8685.4009885420419</v>
      </c>
      <c r="AT159" s="45">
        <f t="shared" si="103"/>
        <v>9480.5625576860784</v>
      </c>
      <c r="AU159" s="45">
        <f t="shared" si="103"/>
        <v>10275.724126830113</v>
      </c>
      <c r="AV159" s="45">
        <f t="shared" si="103"/>
        <v>11070.885695974148</v>
      </c>
      <c r="AW159" s="45">
        <f t="shared" si="103"/>
        <v>11866.047265118184</v>
      </c>
      <c r="AX159" s="45">
        <f t="shared" si="103"/>
        <v>12661.208834262219</v>
      </c>
      <c r="AY159" s="45">
        <f t="shared" si="103"/>
        <v>13456.370403406254</v>
      </c>
      <c r="AZ159" s="45">
        <f t="shared" si="103"/>
        <v>14251.531972550289</v>
      </c>
      <c r="BA159" s="45">
        <f t="shared" si="103"/>
        <v>15046.693541694325</v>
      </c>
      <c r="BB159" s="45">
        <f t="shared" si="104"/>
        <v>15841.85511083836</v>
      </c>
      <c r="BC159" s="45">
        <f t="shared" si="104"/>
        <v>16637.016679982393</v>
      </c>
      <c r="BD159" s="45">
        <f t="shared" si="104"/>
        <v>17432.178249126431</v>
      </c>
      <c r="BE159" s="45">
        <f t="shared" si="104"/>
        <v>18227.339818270466</v>
      </c>
      <c r="BF159" s="45">
        <f t="shared" si="104"/>
        <v>19022.501387414501</v>
      </c>
      <c r="BG159" s="45">
        <f t="shared" si="104"/>
        <v>19817.662956558539</v>
      </c>
      <c r="BH159" s="45">
        <f t="shared" si="104"/>
        <v>20612.82452570257</v>
      </c>
      <c r="BI159" s="45">
        <f t="shared" si="104"/>
        <v>21407.986094846608</v>
      </c>
      <c r="BJ159" s="45">
        <f t="shared" si="104"/>
        <v>22203.147663990643</v>
      </c>
      <c r="BK159" s="45">
        <f t="shared" si="104"/>
        <v>22998.309233134678</v>
      </c>
      <c r="BL159" s="45">
        <f t="shared" si="105"/>
        <v>23793.470802278713</v>
      </c>
      <c r="BM159" s="45">
        <f t="shared" si="105"/>
        <v>24588.632371422747</v>
      </c>
      <c r="BN159" s="45">
        <f t="shared" si="105"/>
        <v>25383.793940566782</v>
      </c>
      <c r="BO159" s="45">
        <f t="shared" si="105"/>
        <v>26178.95550971082</v>
      </c>
      <c r="BP159" s="45">
        <f t="shared" si="105"/>
        <v>26974.117078854855</v>
      </c>
      <c r="BQ159" s="45">
        <f t="shared" si="105"/>
        <v>27769.27864799889</v>
      </c>
      <c r="BR159" s="45">
        <f t="shared" si="105"/>
        <v>28564.440217142925</v>
      </c>
      <c r="BS159" s="45">
        <f t="shared" si="105"/>
        <v>29359.601786286959</v>
      </c>
      <c r="BT159" s="45">
        <f t="shared" si="105"/>
        <v>30154.763355430994</v>
      </c>
      <c r="BU159" s="45">
        <f t="shared" si="105"/>
        <v>30949.924924575032</v>
      </c>
      <c r="BV159" s="45">
        <f t="shared" si="106"/>
        <v>31745.086493719067</v>
      </c>
      <c r="BW159" s="45">
        <f t="shared" si="106"/>
        <v>32540.248062863102</v>
      </c>
      <c r="BX159" s="45">
        <f t="shared" si="106"/>
        <v>33335.40963200714</v>
      </c>
      <c r="BY159" s="45">
        <f t="shared" si="106"/>
        <v>34130.571201151171</v>
      </c>
      <c r="BZ159" s="45">
        <f t="shared" si="106"/>
        <v>34925.732770295202</v>
      </c>
      <c r="CA159" s="45">
        <f t="shared" si="106"/>
        <v>35720.894339439241</v>
      </c>
      <c r="CB159" s="45">
        <f t="shared" si="106"/>
        <v>36516.055908583279</v>
      </c>
      <c r="CC159" s="45">
        <f t="shared" si="106"/>
        <v>37311.217477727318</v>
      </c>
      <c r="CD159" s="45">
        <f t="shared" si="106"/>
        <v>38106.379046871349</v>
      </c>
      <c r="CE159" s="45">
        <f t="shared" si="106"/>
        <v>38901.54061601538</v>
      </c>
      <c r="CF159" s="45">
        <f t="shared" si="106"/>
        <v>39696.702185159418</v>
      </c>
      <c r="CG159" s="45">
        <f t="shared" si="106"/>
        <v>-4247.2308611695753</v>
      </c>
      <c r="CH159" s="45">
        <f t="shared" si="106"/>
        <v>-2121.9723309010915</v>
      </c>
    </row>
    <row r="160" spans="1:86">
      <c r="A160" s="58">
        <f>'Q5-Q7 VaR'!G134</f>
        <v>45748</v>
      </c>
      <c r="B160" s="45">
        <f>'Q5-Q7 VaR'!L134</f>
        <v>563.41346642543795</v>
      </c>
      <c r="C160" s="45">
        <f>1000000*'Q5-Q7 VaR'!K134/100</f>
        <v>2736.0684005585244</v>
      </c>
      <c r="D160" s="45">
        <f t="shared" si="99"/>
        <v>-26797.270539159807</v>
      </c>
      <c r="E160" s="45">
        <f t="shared" si="99"/>
        <v>-26113.253439020176</v>
      </c>
      <c r="F160" s="45">
        <f t="shared" si="99"/>
        <v>-25429.236338880546</v>
      </c>
      <c r="G160" s="45">
        <f t="shared" si="99"/>
        <v>-24745.219238740912</v>
      </c>
      <c r="H160" s="45">
        <f t="shared" si="99"/>
        <v>-24061.202138601282</v>
      </c>
      <c r="I160" s="45">
        <f t="shared" si="99"/>
        <v>-23377.185038461652</v>
      </c>
      <c r="J160" s="45">
        <f t="shared" si="99"/>
        <v>-22693.167938322018</v>
      </c>
      <c r="K160" s="45">
        <f t="shared" si="99"/>
        <v>-22009.150838182388</v>
      </c>
      <c r="L160" s="45">
        <f t="shared" si="99"/>
        <v>-21325.133738042758</v>
      </c>
      <c r="M160" s="45">
        <f t="shared" si="99"/>
        <v>-20641.116637903127</v>
      </c>
      <c r="N160" s="45">
        <f t="shared" si="100"/>
        <v>-19957.099537763497</v>
      </c>
      <c r="O160" s="45">
        <f t="shared" si="100"/>
        <v>-19273.082437623863</v>
      </c>
      <c r="P160" s="45">
        <f t="shared" si="100"/>
        <v>-18589.065337484233</v>
      </c>
      <c r="Q160" s="45">
        <f t="shared" si="100"/>
        <v>-17905.048237344603</v>
      </c>
      <c r="R160" s="45">
        <f t="shared" si="100"/>
        <v>-17221.031137204969</v>
      </c>
      <c r="S160" s="45">
        <f t="shared" si="100"/>
        <v>-16537.014037065339</v>
      </c>
      <c r="T160" s="45">
        <f t="shared" si="100"/>
        <v>-15852.996936925709</v>
      </c>
      <c r="U160" s="45">
        <f t="shared" si="100"/>
        <v>-15168.979836786079</v>
      </c>
      <c r="V160" s="45">
        <f t="shared" si="100"/>
        <v>-14484.962736646447</v>
      </c>
      <c r="W160" s="45">
        <f t="shared" si="100"/>
        <v>-13800.945636506814</v>
      </c>
      <c r="X160" s="45">
        <f t="shared" si="101"/>
        <v>-13116.928536367184</v>
      </c>
      <c r="Y160" s="45">
        <f t="shared" si="101"/>
        <v>-12432.911436227554</v>
      </c>
      <c r="Z160" s="45">
        <f t="shared" si="101"/>
        <v>-11748.894336087922</v>
      </c>
      <c r="AA160" s="45">
        <f t="shared" si="101"/>
        <v>-11064.87723594829</v>
      </c>
      <c r="AB160" s="45">
        <f t="shared" si="101"/>
        <v>-10380.86013580866</v>
      </c>
      <c r="AC160" s="45">
        <f t="shared" si="101"/>
        <v>-9696.8430356690296</v>
      </c>
      <c r="AD160" s="45">
        <f t="shared" si="101"/>
        <v>-9012.8259355293976</v>
      </c>
      <c r="AE160" s="45">
        <f t="shared" si="101"/>
        <v>-8328.8088353897656</v>
      </c>
      <c r="AF160" s="45">
        <f t="shared" si="101"/>
        <v>-7644.7917352501354</v>
      </c>
      <c r="AG160" s="45">
        <f t="shared" si="101"/>
        <v>-6960.7746351105043</v>
      </c>
      <c r="AH160" s="45">
        <f t="shared" si="102"/>
        <v>-6276.7575349708732</v>
      </c>
      <c r="AI160" s="45">
        <f t="shared" si="102"/>
        <v>-5592.7404348312421</v>
      </c>
      <c r="AJ160" s="45">
        <f t="shared" si="102"/>
        <v>-4908.7233346916109</v>
      </c>
      <c r="AK160" s="45">
        <f t="shared" si="102"/>
        <v>-4224.7062345519798</v>
      </c>
      <c r="AL160" s="45">
        <f t="shared" si="102"/>
        <v>-3540.6891344123487</v>
      </c>
      <c r="AM160" s="45">
        <f t="shared" si="102"/>
        <v>-2856.6720342727176</v>
      </c>
      <c r="AN160" s="45">
        <f t="shared" si="102"/>
        <v>-2172.6549341330865</v>
      </c>
      <c r="AO160" s="45">
        <f t="shared" si="102"/>
        <v>-1488.6378339934554</v>
      </c>
      <c r="AP160" s="45">
        <f t="shared" si="102"/>
        <v>-804.62073385382428</v>
      </c>
      <c r="AQ160" s="45">
        <f t="shared" si="102"/>
        <v>-120.60363371419317</v>
      </c>
      <c r="AR160" s="45">
        <f t="shared" si="103"/>
        <v>563.41346642543795</v>
      </c>
      <c r="AS160" s="45">
        <f t="shared" si="103"/>
        <v>1247.4305665650691</v>
      </c>
      <c r="AT160" s="45">
        <f t="shared" si="103"/>
        <v>1931.4476667047002</v>
      </c>
      <c r="AU160" s="45">
        <f t="shared" si="103"/>
        <v>2615.4647668443313</v>
      </c>
      <c r="AV160" s="45">
        <f t="shared" si="103"/>
        <v>3299.4818669839624</v>
      </c>
      <c r="AW160" s="45">
        <f t="shared" si="103"/>
        <v>3983.4989671235935</v>
      </c>
      <c r="AX160" s="45">
        <f t="shared" si="103"/>
        <v>4667.5160672632246</v>
      </c>
      <c r="AY160" s="45">
        <f t="shared" si="103"/>
        <v>5351.5331674028557</v>
      </c>
      <c r="AZ160" s="45">
        <f t="shared" si="103"/>
        <v>6035.5502675424868</v>
      </c>
      <c r="BA160" s="45">
        <f t="shared" si="103"/>
        <v>6719.5673676821179</v>
      </c>
      <c r="BB160" s="45">
        <f t="shared" si="104"/>
        <v>7403.5844678217491</v>
      </c>
      <c r="BC160" s="45">
        <f t="shared" si="104"/>
        <v>8087.6015679613802</v>
      </c>
      <c r="BD160" s="45">
        <f t="shared" si="104"/>
        <v>8771.6186681010113</v>
      </c>
      <c r="BE160" s="45">
        <f t="shared" si="104"/>
        <v>9455.6357682406415</v>
      </c>
      <c r="BF160" s="45">
        <f t="shared" si="104"/>
        <v>10139.652868380274</v>
      </c>
      <c r="BG160" s="45">
        <f t="shared" si="104"/>
        <v>10823.669968519906</v>
      </c>
      <c r="BH160" s="45">
        <f t="shared" si="104"/>
        <v>11507.687068659536</v>
      </c>
      <c r="BI160" s="45">
        <f t="shared" si="104"/>
        <v>12191.704168799166</v>
      </c>
      <c r="BJ160" s="45">
        <f t="shared" si="104"/>
        <v>12875.721268938798</v>
      </c>
      <c r="BK160" s="45">
        <f t="shared" si="104"/>
        <v>13559.73836907843</v>
      </c>
      <c r="BL160" s="45">
        <f t="shared" si="105"/>
        <v>14243.75546921806</v>
      </c>
      <c r="BM160" s="45">
        <f t="shared" si="105"/>
        <v>14927.77256935769</v>
      </c>
      <c r="BN160" s="45">
        <f t="shared" si="105"/>
        <v>15611.789669497322</v>
      </c>
      <c r="BO160" s="45">
        <f t="shared" si="105"/>
        <v>16295.806769636954</v>
      </c>
      <c r="BP160" s="45">
        <f t="shared" si="105"/>
        <v>16979.823869776585</v>
      </c>
      <c r="BQ160" s="45">
        <f t="shared" si="105"/>
        <v>17663.840969916215</v>
      </c>
      <c r="BR160" s="45">
        <f t="shared" si="105"/>
        <v>18347.858070055845</v>
      </c>
      <c r="BS160" s="45">
        <f t="shared" si="105"/>
        <v>19031.875170195479</v>
      </c>
      <c r="BT160" s="45">
        <f t="shared" si="105"/>
        <v>19715.892270335109</v>
      </c>
      <c r="BU160" s="45">
        <f t="shared" si="105"/>
        <v>20399.909370474739</v>
      </c>
      <c r="BV160" s="45">
        <f t="shared" si="106"/>
        <v>21083.926470614373</v>
      </c>
      <c r="BW160" s="45">
        <f t="shared" si="106"/>
        <v>21767.943570754003</v>
      </c>
      <c r="BX160" s="45">
        <f t="shared" si="106"/>
        <v>22451.960670893634</v>
      </c>
      <c r="BY160" s="45">
        <f t="shared" si="106"/>
        <v>23135.977771033264</v>
      </c>
      <c r="BZ160" s="45">
        <f t="shared" si="106"/>
        <v>23819.994871172894</v>
      </c>
      <c r="CA160" s="45">
        <f t="shared" si="106"/>
        <v>24504.011971312528</v>
      </c>
      <c r="CB160" s="45">
        <f t="shared" si="106"/>
        <v>25188.029071452158</v>
      </c>
      <c r="CC160" s="45">
        <f t="shared" si="106"/>
        <v>25872.046171591788</v>
      </c>
      <c r="CD160" s="45">
        <f t="shared" si="106"/>
        <v>26556.063271731422</v>
      </c>
      <c r="CE160" s="45">
        <f t="shared" si="106"/>
        <v>27240.080371871052</v>
      </c>
      <c r="CF160" s="45">
        <f t="shared" si="106"/>
        <v>27924.097472010682</v>
      </c>
      <c r="CG160" s="45">
        <f t="shared" si="106"/>
        <v>-9877.5302945788462</v>
      </c>
      <c r="CH160" s="45">
        <f t="shared" si="106"/>
        <v>-8049.3318084697457</v>
      </c>
    </row>
    <row r="161" spans="1:86">
      <c r="A161" s="58">
        <f>'Q5-Q7 VaR'!G135</f>
        <v>45749</v>
      </c>
      <c r="B161" s="45">
        <f>'Q5-Q7 VaR'!L135</f>
        <v>5635.3466425500046</v>
      </c>
      <c r="C161" s="45">
        <f>1000000*'Q5-Q7 VaR'!K135/100</f>
        <v>2736.0684005585244</v>
      </c>
      <c r="D161" s="45">
        <f t="shared" ref="D161:M170" si="107">$B161+D$26*$C161</f>
        <v>-21725.33736303524</v>
      </c>
      <c r="E161" s="45">
        <f t="shared" si="107"/>
        <v>-21041.32026289561</v>
      </c>
      <c r="F161" s="45">
        <f t="shared" si="107"/>
        <v>-20357.303162755979</v>
      </c>
      <c r="G161" s="45">
        <f t="shared" si="107"/>
        <v>-19673.286062616346</v>
      </c>
      <c r="H161" s="45">
        <f t="shared" si="107"/>
        <v>-18989.268962476715</v>
      </c>
      <c r="I161" s="45">
        <f t="shared" si="107"/>
        <v>-18305.251862337085</v>
      </c>
      <c r="J161" s="45">
        <f t="shared" si="107"/>
        <v>-17621.234762197451</v>
      </c>
      <c r="K161" s="45">
        <f t="shared" si="107"/>
        <v>-16937.217662057821</v>
      </c>
      <c r="L161" s="45">
        <f t="shared" si="107"/>
        <v>-16253.200561918191</v>
      </c>
      <c r="M161" s="45">
        <f t="shared" si="107"/>
        <v>-15569.183461778561</v>
      </c>
      <c r="N161" s="45">
        <f t="shared" ref="N161:W170" si="108">$B161+N$26*$C161</f>
        <v>-14885.166361638931</v>
      </c>
      <c r="O161" s="45">
        <f t="shared" si="108"/>
        <v>-14201.149261499297</v>
      </c>
      <c r="P161" s="45">
        <f t="shared" si="108"/>
        <v>-13517.132161359666</v>
      </c>
      <c r="Q161" s="45">
        <f t="shared" si="108"/>
        <v>-12833.115061220036</v>
      </c>
      <c r="R161" s="45">
        <f t="shared" si="108"/>
        <v>-12149.097961080402</v>
      </c>
      <c r="S161" s="45">
        <f t="shared" si="108"/>
        <v>-11465.080860940772</v>
      </c>
      <c r="T161" s="45">
        <f t="shared" si="108"/>
        <v>-10781.063760801142</v>
      </c>
      <c r="U161" s="45">
        <f t="shared" si="108"/>
        <v>-10097.046660661512</v>
      </c>
      <c r="V161" s="45">
        <f t="shared" si="108"/>
        <v>-9413.0295605218798</v>
      </c>
      <c r="W161" s="45">
        <f t="shared" si="108"/>
        <v>-8729.0124603822478</v>
      </c>
      <c r="X161" s="45">
        <f t="shared" ref="X161:AG170" si="109">$B161+X$26*$C161</f>
        <v>-8044.9953602426176</v>
      </c>
      <c r="Y161" s="45">
        <f t="shared" si="109"/>
        <v>-7360.9782601029874</v>
      </c>
      <c r="Z161" s="45">
        <f t="shared" si="109"/>
        <v>-6676.9611599633554</v>
      </c>
      <c r="AA161" s="45">
        <f t="shared" si="109"/>
        <v>-5992.9440598237234</v>
      </c>
      <c r="AB161" s="45">
        <f t="shared" si="109"/>
        <v>-5308.9269596840932</v>
      </c>
      <c r="AC161" s="45">
        <f t="shared" si="109"/>
        <v>-4624.909859544463</v>
      </c>
      <c r="AD161" s="45">
        <f t="shared" si="109"/>
        <v>-3940.8927594048309</v>
      </c>
      <c r="AE161" s="45">
        <f t="shared" si="109"/>
        <v>-3256.8756592651989</v>
      </c>
      <c r="AF161" s="45">
        <f t="shared" si="109"/>
        <v>-2572.8585591255687</v>
      </c>
      <c r="AG161" s="45">
        <f t="shared" si="109"/>
        <v>-1888.8414589859376</v>
      </c>
      <c r="AH161" s="45">
        <f t="shared" ref="AH161:AQ170" si="110">$B161+AH$26*$C161</f>
        <v>-1204.8243588463065</v>
      </c>
      <c r="AI161" s="45">
        <f t="shared" si="110"/>
        <v>-520.80725870667538</v>
      </c>
      <c r="AJ161" s="45">
        <f t="shared" si="110"/>
        <v>163.20984143295573</v>
      </c>
      <c r="AK161" s="45">
        <f t="shared" si="110"/>
        <v>847.22694157258684</v>
      </c>
      <c r="AL161" s="45">
        <f t="shared" si="110"/>
        <v>1531.2440417122179</v>
      </c>
      <c r="AM161" s="45">
        <f t="shared" si="110"/>
        <v>2215.2611418518491</v>
      </c>
      <c r="AN161" s="45">
        <f t="shared" si="110"/>
        <v>2899.2782419914802</v>
      </c>
      <c r="AO161" s="45">
        <f t="shared" si="110"/>
        <v>3583.2953421311113</v>
      </c>
      <c r="AP161" s="45">
        <f t="shared" si="110"/>
        <v>4267.3124422707424</v>
      </c>
      <c r="AQ161" s="45">
        <f t="shared" si="110"/>
        <v>4951.3295424103735</v>
      </c>
      <c r="AR161" s="45">
        <f t="shared" ref="AR161:BA170" si="111">$B161+AR$26*$C161</f>
        <v>5635.3466425500046</v>
      </c>
      <c r="AS161" s="45">
        <f t="shared" si="111"/>
        <v>6319.3637426896357</v>
      </c>
      <c r="AT161" s="45">
        <f t="shared" si="111"/>
        <v>7003.3808428292668</v>
      </c>
      <c r="AU161" s="45">
        <f t="shared" si="111"/>
        <v>7687.397942968898</v>
      </c>
      <c r="AV161" s="45">
        <f t="shared" si="111"/>
        <v>8371.4150431085291</v>
      </c>
      <c r="AW161" s="45">
        <f t="shared" si="111"/>
        <v>9055.4321432481593</v>
      </c>
      <c r="AX161" s="45">
        <f t="shared" si="111"/>
        <v>9739.4492433877913</v>
      </c>
      <c r="AY161" s="45">
        <f t="shared" si="111"/>
        <v>10423.466343527423</v>
      </c>
      <c r="AZ161" s="45">
        <f t="shared" si="111"/>
        <v>11107.483443667054</v>
      </c>
      <c r="BA161" s="45">
        <f t="shared" si="111"/>
        <v>11791.500543806684</v>
      </c>
      <c r="BB161" s="45">
        <f t="shared" ref="BB161:BK170" si="112">$B161+BB$26*$C161</f>
        <v>12475.517643946316</v>
      </c>
      <c r="BC161" s="45">
        <f t="shared" si="112"/>
        <v>13159.534744085948</v>
      </c>
      <c r="BD161" s="45">
        <f t="shared" si="112"/>
        <v>13843.551844225578</v>
      </c>
      <c r="BE161" s="45">
        <f t="shared" si="112"/>
        <v>14527.568944365208</v>
      </c>
      <c r="BF161" s="45">
        <f t="shared" si="112"/>
        <v>15211.58604450484</v>
      </c>
      <c r="BG161" s="45">
        <f t="shared" si="112"/>
        <v>15895.603144644472</v>
      </c>
      <c r="BH161" s="45">
        <f t="shared" si="112"/>
        <v>16579.620244784102</v>
      </c>
      <c r="BI161" s="45">
        <f t="shared" si="112"/>
        <v>17263.637344923733</v>
      </c>
      <c r="BJ161" s="45">
        <f t="shared" si="112"/>
        <v>17947.654445063366</v>
      </c>
      <c r="BK161" s="45">
        <f t="shared" si="112"/>
        <v>18631.671545202997</v>
      </c>
      <c r="BL161" s="45">
        <f t="shared" ref="BL161:BU170" si="113">$B161+BL$26*$C161</f>
        <v>19315.688645342627</v>
      </c>
      <c r="BM161" s="45">
        <f t="shared" si="113"/>
        <v>19999.705745482257</v>
      </c>
      <c r="BN161" s="45">
        <f t="shared" si="113"/>
        <v>20683.722845621887</v>
      </c>
      <c r="BO161" s="45">
        <f t="shared" si="113"/>
        <v>21367.739945761521</v>
      </c>
      <c r="BP161" s="45">
        <f t="shared" si="113"/>
        <v>22051.757045901151</v>
      </c>
      <c r="BQ161" s="45">
        <f t="shared" si="113"/>
        <v>22735.774146040781</v>
      </c>
      <c r="BR161" s="45">
        <f t="shared" si="113"/>
        <v>23419.791246180412</v>
      </c>
      <c r="BS161" s="45">
        <f t="shared" si="113"/>
        <v>24103.808346320046</v>
      </c>
      <c r="BT161" s="45">
        <f t="shared" si="113"/>
        <v>24787.825446459676</v>
      </c>
      <c r="BU161" s="45">
        <f t="shared" si="113"/>
        <v>25471.842546599306</v>
      </c>
      <c r="BV161" s="45">
        <f t="shared" ref="BV161:CH170" si="114">$B161+BV$26*$C161</f>
        <v>26155.85964673894</v>
      </c>
      <c r="BW161" s="45">
        <f t="shared" si="114"/>
        <v>26839.87674687857</v>
      </c>
      <c r="BX161" s="45">
        <f t="shared" si="114"/>
        <v>27523.8938470182</v>
      </c>
      <c r="BY161" s="45">
        <f t="shared" si="114"/>
        <v>28207.91094715783</v>
      </c>
      <c r="BZ161" s="45">
        <f t="shared" si="114"/>
        <v>28891.928047297461</v>
      </c>
      <c r="CA161" s="45">
        <f t="shared" si="114"/>
        <v>29575.945147437094</v>
      </c>
      <c r="CB161" s="45">
        <f t="shared" si="114"/>
        <v>30259.962247576725</v>
      </c>
      <c r="CC161" s="45">
        <f t="shared" si="114"/>
        <v>30943.979347716355</v>
      </c>
      <c r="CD161" s="45">
        <f t="shared" si="114"/>
        <v>31627.996447855989</v>
      </c>
      <c r="CE161" s="45">
        <f t="shared" si="114"/>
        <v>32312.013547995619</v>
      </c>
      <c r="CF161" s="45">
        <f t="shared" si="114"/>
        <v>32996.030648135245</v>
      </c>
      <c r="CG161" s="45">
        <f t="shared" si="114"/>
        <v>-4805.5971184542796</v>
      </c>
      <c r="CH161" s="45">
        <f t="shared" si="114"/>
        <v>-2977.3986323451791</v>
      </c>
    </row>
    <row r="162" spans="1:86">
      <c r="A162" s="58">
        <f>'Q5-Q7 VaR'!G136</f>
        <v>45750</v>
      </c>
      <c r="B162" s="45">
        <f>'Q5-Q7 VaR'!L136</f>
        <v>50249.267556385479</v>
      </c>
      <c r="C162" s="45">
        <f>1000000*'Q5-Q7 VaR'!K136/100</f>
        <v>7640.1025138973109</v>
      </c>
      <c r="D162" s="45">
        <f t="shared" si="107"/>
        <v>-26151.757582587634</v>
      </c>
      <c r="E162" s="45">
        <f t="shared" si="107"/>
        <v>-24241.731954113297</v>
      </c>
      <c r="F162" s="45">
        <f t="shared" si="107"/>
        <v>-22331.706325638974</v>
      </c>
      <c r="G162" s="45">
        <f t="shared" si="107"/>
        <v>-20421.680697164651</v>
      </c>
      <c r="H162" s="45">
        <f t="shared" si="107"/>
        <v>-18511.655068690314</v>
      </c>
      <c r="I162" s="45">
        <f t="shared" si="107"/>
        <v>-16601.629440215991</v>
      </c>
      <c r="J162" s="45">
        <f t="shared" si="107"/>
        <v>-14691.603811741661</v>
      </c>
      <c r="K162" s="45">
        <f t="shared" si="107"/>
        <v>-12781.578183267338</v>
      </c>
      <c r="L162" s="45">
        <f t="shared" si="107"/>
        <v>-10871.552554793008</v>
      </c>
      <c r="M162" s="45">
        <f t="shared" si="107"/>
        <v>-8961.5269263186783</v>
      </c>
      <c r="N162" s="45">
        <f t="shared" si="108"/>
        <v>-7051.5012978443556</v>
      </c>
      <c r="O162" s="45">
        <f t="shared" si="108"/>
        <v>-5141.4756693700256</v>
      </c>
      <c r="P162" s="45">
        <f t="shared" si="108"/>
        <v>-3231.4500408956956</v>
      </c>
      <c r="Q162" s="45">
        <f t="shared" si="108"/>
        <v>-1321.4244124213728</v>
      </c>
      <c r="R162" s="45">
        <f t="shared" si="108"/>
        <v>588.60121605295717</v>
      </c>
      <c r="S162" s="45">
        <f t="shared" si="108"/>
        <v>2498.6268445272872</v>
      </c>
      <c r="T162" s="45">
        <f t="shared" si="108"/>
        <v>4408.6524730016172</v>
      </c>
      <c r="U162" s="45">
        <f t="shared" si="108"/>
        <v>6318.6781014759399</v>
      </c>
      <c r="V162" s="45">
        <f t="shared" si="108"/>
        <v>8228.7037299502699</v>
      </c>
      <c r="W162" s="45">
        <f t="shared" si="108"/>
        <v>10138.7293584246</v>
      </c>
      <c r="X162" s="45">
        <f t="shared" si="109"/>
        <v>12048.754986898923</v>
      </c>
      <c r="Y162" s="45">
        <f t="shared" si="109"/>
        <v>13958.780615373253</v>
      </c>
      <c r="Z162" s="45">
        <f t="shared" si="109"/>
        <v>15868.806243847583</v>
      </c>
      <c r="AA162" s="45">
        <f t="shared" si="109"/>
        <v>17778.831872321909</v>
      </c>
      <c r="AB162" s="45">
        <f t="shared" si="109"/>
        <v>19688.857500796235</v>
      </c>
      <c r="AC162" s="45">
        <f t="shared" si="109"/>
        <v>21598.883129270562</v>
      </c>
      <c r="AD162" s="45">
        <f t="shared" si="109"/>
        <v>23508.908757744892</v>
      </c>
      <c r="AE162" s="45">
        <f t="shared" si="109"/>
        <v>25418.934386219218</v>
      </c>
      <c r="AF162" s="45">
        <f t="shared" si="109"/>
        <v>27328.960014693548</v>
      </c>
      <c r="AG162" s="45">
        <f t="shared" si="109"/>
        <v>29238.985643167875</v>
      </c>
      <c r="AH162" s="45">
        <f t="shared" si="110"/>
        <v>31149.011271642201</v>
      </c>
      <c r="AI162" s="45">
        <f t="shared" si="110"/>
        <v>33059.036900116531</v>
      </c>
      <c r="AJ162" s="45">
        <f t="shared" si="110"/>
        <v>34969.062528590861</v>
      </c>
      <c r="AK162" s="45">
        <f t="shared" si="110"/>
        <v>36879.088157065184</v>
      </c>
      <c r="AL162" s="45">
        <f t="shared" si="110"/>
        <v>38789.113785539514</v>
      </c>
      <c r="AM162" s="45">
        <f t="shared" si="110"/>
        <v>40699.139414013844</v>
      </c>
      <c r="AN162" s="45">
        <f t="shared" si="110"/>
        <v>42609.165042488166</v>
      </c>
      <c r="AO162" s="45">
        <f t="shared" si="110"/>
        <v>44519.190670962496</v>
      </c>
      <c r="AP162" s="45">
        <f t="shared" si="110"/>
        <v>46429.216299436826</v>
      </c>
      <c r="AQ162" s="45">
        <f t="shared" si="110"/>
        <v>48339.241927911149</v>
      </c>
      <c r="AR162" s="45">
        <f t="shared" si="111"/>
        <v>50249.267556385479</v>
      </c>
      <c r="AS162" s="45">
        <f t="shared" si="111"/>
        <v>52159.293184859809</v>
      </c>
      <c r="AT162" s="45">
        <f t="shared" si="111"/>
        <v>54069.318813334132</v>
      </c>
      <c r="AU162" s="45">
        <f t="shared" si="111"/>
        <v>55979.344441808462</v>
      </c>
      <c r="AV162" s="45">
        <f t="shared" si="111"/>
        <v>57889.370070282792</v>
      </c>
      <c r="AW162" s="45">
        <f t="shared" si="111"/>
        <v>59799.395698757115</v>
      </c>
      <c r="AX162" s="45">
        <f t="shared" si="111"/>
        <v>61709.421327231445</v>
      </c>
      <c r="AY162" s="45">
        <f t="shared" si="111"/>
        <v>63619.446955705775</v>
      </c>
      <c r="AZ162" s="45">
        <f t="shared" si="111"/>
        <v>65529.472584180097</v>
      </c>
      <c r="BA162" s="45">
        <f t="shared" si="111"/>
        <v>67439.498212654435</v>
      </c>
      <c r="BB162" s="45">
        <f t="shared" si="112"/>
        <v>69349.523841128757</v>
      </c>
      <c r="BC162" s="45">
        <f t="shared" si="112"/>
        <v>71259.54946960308</v>
      </c>
      <c r="BD162" s="45">
        <f t="shared" si="112"/>
        <v>73169.575098077417</v>
      </c>
      <c r="BE162" s="45">
        <f t="shared" si="112"/>
        <v>75079.60072655174</v>
      </c>
      <c r="BF162" s="45">
        <f t="shared" si="112"/>
        <v>76989.626355026063</v>
      </c>
      <c r="BG162" s="45">
        <f t="shared" si="112"/>
        <v>78899.6519835004</v>
      </c>
      <c r="BH162" s="45">
        <f t="shared" si="112"/>
        <v>80809.677611974723</v>
      </c>
      <c r="BI162" s="45">
        <f t="shared" si="112"/>
        <v>82719.703240449046</v>
      </c>
      <c r="BJ162" s="45">
        <f t="shared" si="112"/>
        <v>84629.728868923383</v>
      </c>
      <c r="BK162" s="45">
        <f t="shared" si="112"/>
        <v>86539.754497397706</v>
      </c>
      <c r="BL162" s="45">
        <f t="shared" si="113"/>
        <v>88449.780125872028</v>
      </c>
      <c r="BM162" s="45">
        <f t="shared" si="113"/>
        <v>90359.805754346366</v>
      </c>
      <c r="BN162" s="45">
        <f t="shared" si="113"/>
        <v>92269.831382820688</v>
      </c>
      <c r="BO162" s="45">
        <f t="shared" si="113"/>
        <v>94179.857011295011</v>
      </c>
      <c r="BP162" s="45">
        <f t="shared" si="113"/>
        <v>96089.882639769348</v>
      </c>
      <c r="BQ162" s="45">
        <f t="shared" si="113"/>
        <v>97999.908268243671</v>
      </c>
      <c r="BR162" s="45">
        <f t="shared" si="113"/>
        <v>99909.933896717994</v>
      </c>
      <c r="BS162" s="45">
        <f t="shared" si="113"/>
        <v>101819.95952519233</v>
      </c>
      <c r="BT162" s="45">
        <f t="shared" si="113"/>
        <v>103729.98515366665</v>
      </c>
      <c r="BU162" s="45">
        <f t="shared" si="113"/>
        <v>105640.01078214098</v>
      </c>
      <c r="BV162" s="45">
        <f t="shared" si="114"/>
        <v>107550.03641061531</v>
      </c>
      <c r="BW162" s="45">
        <f t="shared" si="114"/>
        <v>109460.06203908964</v>
      </c>
      <c r="BX162" s="45">
        <f t="shared" si="114"/>
        <v>111370.08766756396</v>
      </c>
      <c r="BY162" s="45">
        <f t="shared" si="114"/>
        <v>113280.1132960383</v>
      </c>
      <c r="BZ162" s="45">
        <f t="shared" si="114"/>
        <v>115190.13892451262</v>
      </c>
      <c r="CA162" s="45">
        <f t="shared" si="114"/>
        <v>117100.16455298694</v>
      </c>
      <c r="CB162" s="45">
        <f t="shared" si="114"/>
        <v>119010.19018146128</v>
      </c>
      <c r="CC162" s="45">
        <f t="shared" si="114"/>
        <v>120920.21580993562</v>
      </c>
      <c r="CD162" s="45">
        <f t="shared" si="114"/>
        <v>122830.24143840992</v>
      </c>
      <c r="CE162" s="45">
        <f t="shared" si="114"/>
        <v>124740.26706688426</v>
      </c>
      <c r="CF162" s="45">
        <f t="shared" si="114"/>
        <v>126650.2926953586</v>
      </c>
      <c r="CG162" s="45">
        <f t="shared" si="114"/>
        <v>21094.338293788998</v>
      </c>
      <c r="CH162" s="45">
        <f t="shared" si="114"/>
        <v>26199.33634382829</v>
      </c>
    </row>
    <row r="163" spans="1:86">
      <c r="A163" s="58">
        <f>'Q5-Q7 VaR'!G137</f>
        <v>45751</v>
      </c>
      <c r="B163" s="45">
        <f>'Q5-Q7 VaR'!L137</f>
        <v>8454.0299457375695</v>
      </c>
      <c r="C163" s="45">
        <f>1000000*'Q5-Q7 VaR'!K137/100</f>
        <v>2439.8213062149571</v>
      </c>
      <c r="D163" s="45">
        <f t="shared" si="107"/>
        <v>-15944.183116412001</v>
      </c>
      <c r="E163" s="45">
        <f t="shared" si="107"/>
        <v>-15334.227789858262</v>
      </c>
      <c r="F163" s="45">
        <f t="shared" si="107"/>
        <v>-14724.272463304522</v>
      </c>
      <c r="G163" s="45">
        <f t="shared" si="107"/>
        <v>-14114.317136750782</v>
      </c>
      <c r="H163" s="45">
        <f t="shared" si="107"/>
        <v>-13504.361810197046</v>
      </c>
      <c r="I163" s="45">
        <f t="shared" si="107"/>
        <v>-12894.406483643306</v>
      </c>
      <c r="J163" s="45">
        <f t="shared" si="107"/>
        <v>-12284.451157089567</v>
      </c>
      <c r="K163" s="45">
        <f t="shared" si="107"/>
        <v>-11674.495830535827</v>
      </c>
      <c r="L163" s="45">
        <f t="shared" si="107"/>
        <v>-11064.540503982087</v>
      </c>
      <c r="M163" s="45">
        <f t="shared" si="107"/>
        <v>-10454.585177428347</v>
      </c>
      <c r="N163" s="45">
        <f t="shared" si="108"/>
        <v>-9844.6298508746077</v>
      </c>
      <c r="O163" s="45">
        <f t="shared" si="108"/>
        <v>-9234.6745243208679</v>
      </c>
      <c r="P163" s="45">
        <f t="shared" si="108"/>
        <v>-8624.7191977671282</v>
      </c>
      <c r="Q163" s="45">
        <f t="shared" si="108"/>
        <v>-8014.7638712133921</v>
      </c>
      <c r="R163" s="45">
        <f t="shared" si="108"/>
        <v>-7404.8085446596524</v>
      </c>
      <c r="S163" s="45">
        <f t="shared" si="108"/>
        <v>-6794.8532181059127</v>
      </c>
      <c r="T163" s="45">
        <f t="shared" si="108"/>
        <v>-6184.897891552173</v>
      </c>
      <c r="U163" s="45">
        <f t="shared" si="108"/>
        <v>-5574.9425649984332</v>
      </c>
      <c r="V163" s="45">
        <f t="shared" si="108"/>
        <v>-4964.9872384446935</v>
      </c>
      <c r="W163" s="45">
        <f t="shared" si="108"/>
        <v>-4355.0319118909556</v>
      </c>
      <c r="X163" s="45">
        <f t="shared" si="109"/>
        <v>-3745.0765853372159</v>
      </c>
      <c r="Y163" s="45">
        <f t="shared" si="109"/>
        <v>-3135.1212587834762</v>
      </c>
      <c r="Z163" s="45">
        <f t="shared" si="109"/>
        <v>-2525.1659322297382</v>
      </c>
      <c r="AA163" s="45">
        <f t="shared" si="109"/>
        <v>-1915.2106056759985</v>
      </c>
      <c r="AB163" s="45">
        <f t="shared" si="109"/>
        <v>-1305.2552791222588</v>
      </c>
      <c r="AC163" s="45">
        <f t="shared" si="109"/>
        <v>-695.29995256851907</v>
      </c>
      <c r="AD163" s="45">
        <f t="shared" si="109"/>
        <v>-85.344626014779351</v>
      </c>
      <c r="AE163" s="45">
        <f t="shared" si="109"/>
        <v>524.61070053895855</v>
      </c>
      <c r="AF163" s="45">
        <f t="shared" si="109"/>
        <v>1134.5660270926983</v>
      </c>
      <c r="AG163" s="45">
        <f t="shared" si="109"/>
        <v>1744.521353646438</v>
      </c>
      <c r="AH163" s="45">
        <f t="shared" si="110"/>
        <v>2354.4766802001768</v>
      </c>
      <c r="AI163" s="45">
        <f t="shared" si="110"/>
        <v>2964.4320067539156</v>
      </c>
      <c r="AJ163" s="45">
        <f t="shared" si="110"/>
        <v>3574.3873333076554</v>
      </c>
      <c r="AK163" s="45">
        <f t="shared" si="110"/>
        <v>4184.3426598613951</v>
      </c>
      <c r="AL163" s="45">
        <f t="shared" si="110"/>
        <v>4794.2979864151339</v>
      </c>
      <c r="AM163" s="45">
        <f t="shared" si="110"/>
        <v>5404.2533129688727</v>
      </c>
      <c r="AN163" s="45">
        <f t="shared" si="110"/>
        <v>6014.2086395226124</v>
      </c>
      <c r="AO163" s="45">
        <f t="shared" si="110"/>
        <v>6624.1639660763522</v>
      </c>
      <c r="AP163" s="45">
        <f t="shared" si="110"/>
        <v>7234.119292630091</v>
      </c>
      <c r="AQ163" s="45">
        <f t="shared" si="110"/>
        <v>7844.0746191838298</v>
      </c>
      <c r="AR163" s="45">
        <f t="shared" si="111"/>
        <v>8454.0299457375695</v>
      </c>
      <c r="AS163" s="45">
        <f t="shared" si="111"/>
        <v>9063.9852722913092</v>
      </c>
      <c r="AT163" s="45">
        <f t="shared" si="111"/>
        <v>9673.940598845049</v>
      </c>
      <c r="AU163" s="45">
        <f t="shared" si="111"/>
        <v>10283.895925398787</v>
      </c>
      <c r="AV163" s="45">
        <f t="shared" si="111"/>
        <v>10893.851251952527</v>
      </c>
      <c r="AW163" s="45">
        <f t="shared" si="111"/>
        <v>11503.806578506266</v>
      </c>
      <c r="AX163" s="45">
        <f t="shared" si="111"/>
        <v>12113.761905060004</v>
      </c>
      <c r="AY163" s="45">
        <f t="shared" si="111"/>
        <v>12723.717231613744</v>
      </c>
      <c r="AZ163" s="45">
        <f t="shared" si="111"/>
        <v>13333.672558167484</v>
      </c>
      <c r="BA163" s="45">
        <f t="shared" si="111"/>
        <v>13943.627884721223</v>
      </c>
      <c r="BB163" s="45">
        <f t="shared" si="112"/>
        <v>14553.583211274963</v>
      </c>
      <c r="BC163" s="45">
        <f t="shared" si="112"/>
        <v>15163.538537828701</v>
      </c>
      <c r="BD163" s="45">
        <f t="shared" si="112"/>
        <v>15773.493864382441</v>
      </c>
      <c r="BE163" s="45">
        <f t="shared" si="112"/>
        <v>16383.44919093618</v>
      </c>
      <c r="BF163" s="45">
        <f t="shared" si="112"/>
        <v>16993.404517489918</v>
      </c>
      <c r="BG163" s="45">
        <f t="shared" si="112"/>
        <v>17603.359844043658</v>
      </c>
      <c r="BH163" s="45">
        <f t="shared" si="112"/>
        <v>18213.315170597398</v>
      </c>
      <c r="BI163" s="45">
        <f t="shared" si="112"/>
        <v>18823.270497151138</v>
      </c>
      <c r="BJ163" s="45">
        <f t="shared" si="112"/>
        <v>19433.225823704877</v>
      </c>
      <c r="BK163" s="45">
        <f t="shared" si="112"/>
        <v>20043.181150258613</v>
      </c>
      <c r="BL163" s="45">
        <f t="shared" si="113"/>
        <v>20653.136476812353</v>
      </c>
      <c r="BM163" s="45">
        <f t="shared" si="113"/>
        <v>21263.091803366093</v>
      </c>
      <c r="BN163" s="45">
        <f t="shared" si="113"/>
        <v>21873.047129919833</v>
      </c>
      <c r="BO163" s="45">
        <f t="shared" si="113"/>
        <v>22483.002456473572</v>
      </c>
      <c r="BP163" s="45">
        <f t="shared" si="113"/>
        <v>23092.957783027312</v>
      </c>
      <c r="BQ163" s="45">
        <f t="shared" si="113"/>
        <v>23702.913109581052</v>
      </c>
      <c r="BR163" s="45">
        <f t="shared" si="113"/>
        <v>24312.868436134791</v>
      </c>
      <c r="BS163" s="45">
        <f t="shared" si="113"/>
        <v>24922.823762688531</v>
      </c>
      <c r="BT163" s="45">
        <f t="shared" si="113"/>
        <v>25532.779089242267</v>
      </c>
      <c r="BU163" s="45">
        <f t="shared" si="113"/>
        <v>26142.734415796007</v>
      </c>
      <c r="BV163" s="45">
        <f t="shared" si="114"/>
        <v>26752.689742349747</v>
      </c>
      <c r="BW163" s="45">
        <f t="shared" si="114"/>
        <v>27362.645068903486</v>
      </c>
      <c r="BX163" s="45">
        <f t="shared" si="114"/>
        <v>27972.600395457226</v>
      </c>
      <c r="BY163" s="45">
        <f t="shared" si="114"/>
        <v>28582.555722010966</v>
      </c>
      <c r="BZ163" s="45">
        <f t="shared" si="114"/>
        <v>29192.511048564706</v>
      </c>
      <c r="CA163" s="45">
        <f t="shared" si="114"/>
        <v>29802.466375118445</v>
      </c>
      <c r="CB163" s="45">
        <f t="shared" si="114"/>
        <v>30412.421701672185</v>
      </c>
      <c r="CC163" s="45">
        <f t="shared" si="114"/>
        <v>31022.377028225921</v>
      </c>
      <c r="CD163" s="45">
        <f t="shared" si="114"/>
        <v>31632.332354779661</v>
      </c>
      <c r="CE163" s="45">
        <f t="shared" si="114"/>
        <v>32242.287681333401</v>
      </c>
      <c r="CF163" s="45">
        <f t="shared" si="114"/>
        <v>32852.24300788714</v>
      </c>
      <c r="CG163" s="45">
        <f t="shared" si="114"/>
        <v>-856.42334552161992</v>
      </c>
      <c r="CH163" s="45">
        <f t="shared" si="114"/>
        <v>773.8274250689019</v>
      </c>
    </row>
    <row r="164" spans="1:86">
      <c r="A164" s="58">
        <f>'Q5-Q7 VaR'!G138</f>
        <v>45754</v>
      </c>
      <c r="B164" s="45">
        <f>'Q5-Q7 VaR'!L138</f>
        <v>-31227.220042853685</v>
      </c>
      <c r="C164" s="45">
        <f>1000000*'Q5-Q7 VaR'!K138/100</f>
        <v>-13828.602939115233</v>
      </c>
      <c r="D164" s="45">
        <f t="shared" si="107"/>
        <v>107058.80934829863</v>
      </c>
      <c r="E164" s="45">
        <f t="shared" si="107"/>
        <v>103601.65861351984</v>
      </c>
      <c r="F164" s="45">
        <f t="shared" si="107"/>
        <v>100144.50787874103</v>
      </c>
      <c r="G164" s="45">
        <f t="shared" si="107"/>
        <v>96687.357143962217</v>
      </c>
      <c r="H164" s="45">
        <f t="shared" si="107"/>
        <v>93230.206409183404</v>
      </c>
      <c r="I164" s="45">
        <f t="shared" si="107"/>
        <v>89773.055674404604</v>
      </c>
      <c r="J164" s="45">
        <f t="shared" si="107"/>
        <v>86315.904939625791</v>
      </c>
      <c r="K164" s="45">
        <f t="shared" si="107"/>
        <v>82858.754204846991</v>
      </c>
      <c r="L164" s="45">
        <f t="shared" si="107"/>
        <v>79401.603470068178</v>
      </c>
      <c r="M164" s="45">
        <f t="shared" si="107"/>
        <v>75944.452735289364</v>
      </c>
      <c r="N164" s="45">
        <f t="shared" si="108"/>
        <v>72487.302000510565</v>
      </c>
      <c r="O164" s="45">
        <f t="shared" si="108"/>
        <v>69030.151265731751</v>
      </c>
      <c r="P164" s="45">
        <f t="shared" si="108"/>
        <v>65573.000530952952</v>
      </c>
      <c r="Q164" s="45">
        <f t="shared" si="108"/>
        <v>62115.849796174138</v>
      </c>
      <c r="R164" s="45">
        <f t="shared" si="108"/>
        <v>58658.699061395324</v>
      </c>
      <c r="S164" s="45">
        <f t="shared" si="108"/>
        <v>55201.548326616525</v>
      </c>
      <c r="T164" s="45">
        <f t="shared" si="108"/>
        <v>51744.397591837711</v>
      </c>
      <c r="U164" s="45">
        <f t="shared" si="108"/>
        <v>48287.246857058897</v>
      </c>
      <c r="V164" s="45">
        <f t="shared" si="108"/>
        <v>44830.096122280098</v>
      </c>
      <c r="W164" s="45">
        <f t="shared" si="108"/>
        <v>41372.945387501284</v>
      </c>
      <c r="X164" s="45">
        <f t="shared" si="109"/>
        <v>37915.79465272247</v>
      </c>
      <c r="Y164" s="45">
        <f t="shared" si="109"/>
        <v>34458.643917943671</v>
      </c>
      <c r="Z164" s="45">
        <f t="shared" si="109"/>
        <v>31001.493183164861</v>
      </c>
      <c r="AA164" s="45">
        <f t="shared" si="109"/>
        <v>27544.342448386054</v>
      </c>
      <c r="AB164" s="45">
        <f t="shared" si="109"/>
        <v>24087.191713607248</v>
      </c>
      <c r="AC164" s="45">
        <f t="shared" si="109"/>
        <v>20630.040978828441</v>
      </c>
      <c r="AD164" s="45">
        <f t="shared" si="109"/>
        <v>17172.890244049635</v>
      </c>
      <c r="AE164" s="45">
        <f t="shared" si="109"/>
        <v>13715.739509270821</v>
      </c>
      <c r="AF164" s="45">
        <f t="shared" si="109"/>
        <v>10258.588774492015</v>
      </c>
      <c r="AG164" s="45">
        <f t="shared" si="109"/>
        <v>6801.4380397132081</v>
      </c>
      <c r="AH164" s="45">
        <f t="shared" si="110"/>
        <v>3344.2873049343943</v>
      </c>
      <c r="AI164" s="45">
        <f t="shared" si="110"/>
        <v>-112.86342984441217</v>
      </c>
      <c r="AJ164" s="45">
        <f t="shared" si="110"/>
        <v>-3570.0141646232187</v>
      </c>
      <c r="AK164" s="45">
        <f t="shared" si="110"/>
        <v>-7027.1648994020252</v>
      </c>
      <c r="AL164" s="45">
        <f t="shared" si="110"/>
        <v>-10484.315634180835</v>
      </c>
      <c r="AM164" s="45">
        <f t="shared" si="110"/>
        <v>-13941.466368959645</v>
      </c>
      <c r="AN164" s="45">
        <f t="shared" si="110"/>
        <v>-17398.617103738452</v>
      </c>
      <c r="AO164" s="45">
        <f t="shared" si="110"/>
        <v>-20855.767838517262</v>
      </c>
      <c r="AP164" s="45">
        <f t="shared" si="110"/>
        <v>-24312.918573296069</v>
      </c>
      <c r="AQ164" s="45">
        <f t="shared" si="110"/>
        <v>-27770.069308074875</v>
      </c>
      <c r="AR164" s="45">
        <f t="shared" si="111"/>
        <v>-31227.220042853685</v>
      </c>
      <c r="AS164" s="45">
        <f t="shared" si="111"/>
        <v>-34684.370777632495</v>
      </c>
      <c r="AT164" s="45">
        <f t="shared" si="111"/>
        <v>-38141.521512411302</v>
      </c>
      <c r="AU164" s="45">
        <f t="shared" si="111"/>
        <v>-41598.672247190108</v>
      </c>
      <c r="AV164" s="45">
        <f t="shared" si="111"/>
        <v>-45055.822981968915</v>
      </c>
      <c r="AW164" s="45">
        <f t="shared" si="111"/>
        <v>-48512.973716747729</v>
      </c>
      <c r="AX164" s="45">
        <f t="shared" si="111"/>
        <v>-51970.124451526535</v>
      </c>
      <c r="AY164" s="45">
        <f t="shared" si="111"/>
        <v>-55427.275186305342</v>
      </c>
      <c r="AZ164" s="45">
        <f t="shared" si="111"/>
        <v>-58884.425921084156</v>
      </c>
      <c r="BA164" s="45">
        <f t="shared" si="111"/>
        <v>-62341.576655862955</v>
      </c>
      <c r="BB164" s="45">
        <f t="shared" si="112"/>
        <v>-65798.727390641769</v>
      </c>
      <c r="BC164" s="45">
        <f t="shared" si="112"/>
        <v>-69255.878125420582</v>
      </c>
      <c r="BD164" s="45">
        <f t="shared" si="112"/>
        <v>-72713.028860199382</v>
      </c>
      <c r="BE164" s="45">
        <f t="shared" si="112"/>
        <v>-76170.179594978195</v>
      </c>
      <c r="BF164" s="45">
        <f t="shared" si="112"/>
        <v>-79627.330329757009</v>
      </c>
      <c r="BG164" s="45">
        <f t="shared" si="112"/>
        <v>-83084.481064535808</v>
      </c>
      <c r="BH164" s="45">
        <f t="shared" si="112"/>
        <v>-86541.631799314622</v>
      </c>
      <c r="BI164" s="45">
        <f t="shared" si="112"/>
        <v>-89998.782534093421</v>
      </c>
      <c r="BJ164" s="45">
        <f t="shared" si="112"/>
        <v>-93455.933268872235</v>
      </c>
      <c r="BK164" s="45">
        <f t="shared" si="112"/>
        <v>-96913.084003651049</v>
      </c>
      <c r="BL164" s="45">
        <f t="shared" si="113"/>
        <v>-100370.23473842985</v>
      </c>
      <c r="BM164" s="45">
        <f t="shared" si="113"/>
        <v>-103827.38547320866</v>
      </c>
      <c r="BN164" s="45">
        <f t="shared" si="113"/>
        <v>-107284.53620798748</v>
      </c>
      <c r="BO164" s="45">
        <f t="shared" si="113"/>
        <v>-110741.68694276628</v>
      </c>
      <c r="BP164" s="45">
        <f t="shared" si="113"/>
        <v>-114198.83767754509</v>
      </c>
      <c r="BQ164" s="45">
        <f t="shared" si="113"/>
        <v>-117655.9884123239</v>
      </c>
      <c r="BR164" s="45">
        <f t="shared" si="113"/>
        <v>-121113.1391471027</v>
      </c>
      <c r="BS164" s="45">
        <f t="shared" si="113"/>
        <v>-124570.28988188152</v>
      </c>
      <c r="BT164" s="45">
        <f t="shared" si="113"/>
        <v>-128027.44061666033</v>
      </c>
      <c r="BU164" s="45">
        <f t="shared" si="113"/>
        <v>-131484.59135143913</v>
      </c>
      <c r="BV164" s="45">
        <f t="shared" si="114"/>
        <v>-134941.74208621794</v>
      </c>
      <c r="BW164" s="45">
        <f t="shared" si="114"/>
        <v>-138398.89282099673</v>
      </c>
      <c r="BX164" s="45">
        <f t="shared" si="114"/>
        <v>-141856.04355577554</v>
      </c>
      <c r="BY164" s="45">
        <f t="shared" si="114"/>
        <v>-145313.19429055435</v>
      </c>
      <c r="BZ164" s="45">
        <f t="shared" si="114"/>
        <v>-148770.34502533317</v>
      </c>
      <c r="CA164" s="45">
        <f t="shared" si="114"/>
        <v>-152227.49576011198</v>
      </c>
      <c r="CB164" s="45">
        <f t="shared" si="114"/>
        <v>-155684.64649489077</v>
      </c>
      <c r="CC164" s="45">
        <f t="shared" si="114"/>
        <v>-159141.79722966958</v>
      </c>
      <c r="CD164" s="45">
        <f t="shared" si="114"/>
        <v>-162598.94796444839</v>
      </c>
      <c r="CE164" s="45">
        <f t="shared" si="114"/>
        <v>-166056.09869922721</v>
      </c>
      <c r="CF164" s="45">
        <f t="shared" si="114"/>
        <v>-169513.24943400599</v>
      </c>
      <c r="CG164" s="45">
        <f t="shared" si="114"/>
        <v>21543.268279399916</v>
      </c>
      <c r="CH164" s="45">
        <f t="shared" si="114"/>
        <v>12303.210189794579</v>
      </c>
    </row>
    <row r="165" spans="1:86">
      <c r="A165" s="58">
        <f>'Q5-Q7 VaR'!G139</f>
        <v>45755</v>
      </c>
      <c r="B165" s="45">
        <f>'Q5-Q7 VaR'!L139</f>
        <v>10427.508884127354</v>
      </c>
      <c r="C165" s="45">
        <f>1000000*'Q5-Q7 VaR'!K139/100</f>
        <v>-8005.3441146560308</v>
      </c>
      <c r="D165" s="45">
        <f t="shared" si="107"/>
        <v>90480.950030687658</v>
      </c>
      <c r="E165" s="45">
        <f t="shared" si="107"/>
        <v>88479.614002023649</v>
      </c>
      <c r="F165" s="45">
        <f t="shared" si="107"/>
        <v>86478.27797335964</v>
      </c>
      <c r="G165" s="45">
        <f t="shared" si="107"/>
        <v>84476.941944695645</v>
      </c>
      <c r="H165" s="45">
        <f t="shared" si="107"/>
        <v>82475.605916031636</v>
      </c>
      <c r="I165" s="45">
        <f t="shared" si="107"/>
        <v>80474.269887367627</v>
      </c>
      <c r="J165" s="45">
        <f t="shared" si="107"/>
        <v>78472.933858703618</v>
      </c>
      <c r="K165" s="45">
        <f t="shared" si="107"/>
        <v>76471.597830039609</v>
      </c>
      <c r="L165" s="45">
        <f t="shared" si="107"/>
        <v>74470.2618013756</v>
      </c>
      <c r="M165" s="45">
        <f t="shared" si="107"/>
        <v>72468.925772711591</v>
      </c>
      <c r="N165" s="45">
        <f t="shared" si="108"/>
        <v>70467.589744047582</v>
      </c>
      <c r="O165" s="45">
        <f t="shared" si="108"/>
        <v>68466.253715383587</v>
      </c>
      <c r="P165" s="45">
        <f t="shared" si="108"/>
        <v>66464.917686719564</v>
      </c>
      <c r="Q165" s="45">
        <f t="shared" si="108"/>
        <v>64463.581658055562</v>
      </c>
      <c r="R165" s="45">
        <f t="shared" si="108"/>
        <v>62462.245629391553</v>
      </c>
      <c r="S165" s="45">
        <f t="shared" si="108"/>
        <v>60460.909600727544</v>
      </c>
      <c r="T165" s="45">
        <f t="shared" si="108"/>
        <v>58459.573572063542</v>
      </c>
      <c r="U165" s="45">
        <f t="shared" si="108"/>
        <v>56458.237543399533</v>
      </c>
      <c r="V165" s="45">
        <f t="shared" si="108"/>
        <v>54456.901514735524</v>
      </c>
      <c r="W165" s="45">
        <f t="shared" si="108"/>
        <v>52455.565486071515</v>
      </c>
      <c r="X165" s="45">
        <f t="shared" si="109"/>
        <v>50454.229457407506</v>
      </c>
      <c r="Y165" s="45">
        <f t="shared" si="109"/>
        <v>48452.893428743497</v>
      </c>
      <c r="Z165" s="45">
        <f t="shared" si="109"/>
        <v>46451.557400079495</v>
      </c>
      <c r="AA165" s="45">
        <f t="shared" si="109"/>
        <v>44450.221371415486</v>
      </c>
      <c r="AB165" s="45">
        <f t="shared" si="109"/>
        <v>42448.885342751477</v>
      </c>
      <c r="AC165" s="45">
        <f t="shared" si="109"/>
        <v>40447.549314087468</v>
      </c>
      <c r="AD165" s="45">
        <f t="shared" si="109"/>
        <v>38446.213285423466</v>
      </c>
      <c r="AE165" s="45">
        <f t="shared" si="109"/>
        <v>36444.877256759457</v>
      </c>
      <c r="AF165" s="45">
        <f t="shared" si="109"/>
        <v>34443.541228095448</v>
      </c>
      <c r="AG165" s="45">
        <f t="shared" si="109"/>
        <v>32442.205199431439</v>
      </c>
      <c r="AH165" s="45">
        <f t="shared" si="110"/>
        <v>30440.86917076743</v>
      </c>
      <c r="AI165" s="45">
        <f t="shared" si="110"/>
        <v>28439.533142103424</v>
      </c>
      <c r="AJ165" s="45">
        <f t="shared" si="110"/>
        <v>26438.197113439415</v>
      </c>
      <c r="AK165" s="45">
        <f t="shared" si="110"/>
        <v>24436.86108477541</v>
      </c>
      <c r="AL165" s="45">
        <f t="shared" si="110"/>
        <v>22435.525056111401</v>
      </c>
      <c r="AM165" s="45">
        <f t="shared" si="110"/>
        <v>20434.189027447392</v>
      </c>
      <c r="AN165" s="45">
        <f t="shared" si="110"/>
        <v>18432.852998783383</v>
      </c>
      <c r="AO165" s="45">
        <f t="shared" si="110"/>
        <v>16431.516970119377</v>
      </c>
      <c r="AP165" s="45">
        <f t="shared" si="110"/>
        <v>14430.180941455368</v>
      </c>
      <c r="AQ165" s="45">
        <f t="shared" si="110"/>
        <v>12428.844912791361</v>
      </c>
      <c r="AR165" s="45">
        <f t="shared" si="111"/>
        <v>10427.508884127354</v>
      </c>
      <c r="AS165" s="45">
        <f t="shared" si="111"/>
        <v>8426.1728554633464</v>
      </c>
      <c r="AT165" s="45">
        <f t="shared" si="111"/>
        <v>6424.8368267993383</v>
      </c>
      <c r="AU165" s="45">
        <f t="shared" si="111"/>
        <v>4423.5007981353301</v>
      </c>
      <c r="AV165" s="45">
        <f t="shared" si="111"/>
        <v>2422.1647694713229</v>
      </c>
      <c r="AW165" s="45">
        <f t="shared" si="111"/>
        <v>420.82874080731563</v>
      </c>
      <c r="AX165" s="45">
        <f t="shared" si="111"/>
        <v>-1580.5072878566934</v>
      </c>
      <c r="AY165" s="45">
        <f t="shared" si="111"/>
        <v>-3581.8433165207007</v>
      </c>
      <c r="AZ165" s="45">
        <f t="shared" si="111"/>
        <v>-5583.1793451847079</v>
      </c>
      <c r="BA165" s="45">
        <f t="shared" si="111"/>
        <v>-7584.515373848717</v>
      </c>
      <c r="BB165" s="45">
        <f t="shared" si="112"/>
        <v>-9585.8514025127224</v>
      </c>
      <c r="BC165" s="45">
        <f t="shared" si="112"/>
        <v>-11587.187431176731</v>
      </c>
      <c r="BD165" s="45">
        <f t="shared" si="112"/>
        <v>-13588.523459840741</v>
      </c>
      <c r="BE165" s="45">
        <f t="shared" si="112"/>
        <v>-15589.859488504746</v>
      </c>
      <c r="BF165" s="45">
        <f t="shared" si="112"/>
        <v>-17591.195517168755</v>
      </c>
      <c r="BG165" s="45">
        <f t="shared" si="112"/>
        <v>-19592.53154583276</v>
      </c>
      <c r="BH165" s="45">
        <f t="shared" si="112"/>
        <v>-21593.86757449677</v>
      </c>
      <c r="BI165" s="45">
        <f t="shared" si="112"/>
        <v>-23595.203603160779</v>
      </c>
      <c r="BJ165" s="45">
        <f t="shared" si="112"/>
        <v>-25596.539631824788</v>
      </c>
      <c r="BK165" s="45">
        <f t="shared" si="112"/>
        <v>-27597.875660488789</v>
      </c>
      <c r="BL165" s="45">
        <f t="shared" si="113"/>
        <v>-29599.211689152798</v>
      </c>
      <c r="BM165" s="45">
        <f t="shared" si="113"/>
        <v>-31600.547717816808</v>
      </c>
      <c r="BN165" s="45">
        <f t="shared" si="113"/>
        <v>-33601.883746480817</v>
      </c>
      <c r="BO165" s="45">
        <f t="shared" si="113"/>
        <v>-35603.219775144826</v>
      </c>
      <c r="BP165" s="45">
        <f t="shared" si="113"/>
        <v>-37604.555803808835</v>
      </c>
      <c r="BQ165" s="45">
        <f t="shared" si="113"/>
        <v>-39605.891832472837</v>
      </c>
      <c r="BR165" s="45">
        <f t="shared" si="113"/>
        <v>-41607.227861136846</v>
      </c>
      <c r="BS165" s="45">
        <f t="shared" si="113"/>
        <v>-43608.563889800855</v>
      </c>
      <c r="BT165" s="45">
        <f t="shared" si="113"/>
        <v>-45609.899918464864</v>
      </c>
      <c r="BU165" s="45">
        <f t="shared" si="113"/>
        <v>-47611.235947128873</v>
      </c>
      <c r="BV165" s="45">
        <f t="shared" si="114"/>
        <v>-49612.571975792875</v>
      </c>
      <c r="BW165" s="45">
        <f t="shared" si="114"/>
        <v>-51613.908004456884</v>
      </c>
      <c r="BX165" s="45">
        <f t="shared" si="114"/>
        <v>-53615.244033120893</v>
      </c>
      <c r="BY165" s="45">
        <f t="shared" si="114"/>
        <v>-55616.580061784902</v>
      </c>
      <c r="BZ165" s="45">
        <f t="shared" si="114"/>
        <v>-57617.916090448911</v>
      </c>
      <c r="CA165" s="45">
        <f t="shared" si="114"/>
        <v>-59619.25211911292</v>
      </c>
      <c r="CB165" s="45">
        <f t="shared" si="114"/>
        <v>-61620.588147776929</v>
      </c>
      <c r="CC165" s="45">
        <f t="shared" si="114"/>
        <v>-63621.924176440938</v>
      </c>
      <c r="CD165" s="45">
        <f t="shared" si="114"/>
        <v>-65623.260205104933</v>
      </c>
      <c r="CE165" s="45">
        <f t="shared" si="114"/>
        <v>-67624.596233768942</v>
      </c>
      <c r="CF165" s="45">
        <f t="shared" si="114"/>
        <v>-69625.932262432951</v>
      </c>
      <c r="CG165" s="45">
        <f t="shared" si="114"/>
        <v>40976.214344688226</v>
      </c>
      <c r="CH165" s="45">
        <f t="shared" si="114"/>
        <v>35627.167519612885</v>
      </c>
    </row>
    <row r="166" spans="1:86">
      <c r="A166" s="58">
        <f>'Q5-Q7 VaR'!G140</f>
        <v>45756</v>
      </c>
      <c r="B166" s="45">
        <f>'Q5-Q7 VaR'!L140</f>
        <v>-51157.884530434487</v>
      </c>
      <c r="C166" s="45">
        <f>1000000*'Q5-Q7 VaR'!K140/100</f>
        <v>-3020.8139800300573</v>
      </c>
      <c r="D166" s="45">
        <f t="shared" si="107"/>
        <v>-20949.744730133913</v>
      </c>
      <c r="E166" s="45">
        <f t="shared" si="107"/>
        <v>-21704.948225141427</v>
      </c>
      <c r="F166" s="45">
        <f t="shared" si="107"/>
        <v>-22460.151720148941</v>
      </c>
      <c r="G166" s="45">
        <f t="shared" si="107"/>
        <v>-23215.355215156458</v>
      </c>
      <c r="H166" s="45">
        <f t="shared" si="107"/>
        <v>-23970.558710163972</v>
      </c>
      <c r="I166" s="45">
        <f t="shared" si="107"/>
        <v>-24725.762205171486</v>
      </c>
      <c r="J166" s="45">
        <f t="shared" si="107"/>
        <v>-25480.965700179</v>
      </c>
      <c r="K166" s="45">
        <f t="shared" si="107"/>
        <v>-26236.169195186514</v>
      </c>
      <c r="L166" s="45">
        <f t="shared" si="107"/>
        <v>-26991.372690194028</v>
      </c>
      <c r="M166" s="45">
        <f t="shared" si="107"/>
        <v>-27746.576185201542</v>
      </c>
      <c r="N166" s="45">
        <f t="shared" si="108"/>
        <v>-28501.779680209056</v>
      </c>
      <c r="O166" s="45">
        <f t="shared" si="108"/>
        <v>-29256.98317521657</v>
      </c>
      <c r="P166" s="45">
        <f t="shared" si="108"/>
        <v>-30012.186670224084</v>
      </c>
      <c r="Q166" s="45">
        <f t="shared" si="108"/>
        <v>-30767.390165231598</v>
      </c>
      <c r="R166" s="45">
        <f t="shared" si="108"/>
        <v>-31522.593660239116</v>
      </c>
      <c r="S166" s="45">
        <f t="shared" si="108"/>
        <v>-32277.79715524663</v>
      </c>
      <c r="T166" s="45">
        <f t="shared" si="108"/>
        <v>-33033.000650254144</v>
      </c>
      <c r="U166" s="45">
        <f t="shared" si="108"/>
        <v>-33788.204145261654</v>
      </c>
      <c r="V166" s="45">
        <f t="shared" si="108"/>
        <v>-34543.407640269172</v>
      </c>
      <c r="W166" s="45">
        <f t="shared" si="108"/>
        <v>-35298.611135276689</v>
      </c>
      <c r="X166" s="45">
        <f t="shared" si="109"/>
        <v>-36053.8146302842</v>
      </c>
      <c r="Y166" s="45">
        <f t="shared" si="109"/>
        <v>-36809.01812529171</v>
      </c>
      <c r="Z166" s="45">
        <f t="shared" si="109"/>
        <v>-37564.221620299228</v>
      </c>
      <c r="AA166" s="45">
        <f t="shared" si="109"/>
        <v>-38319.425115306745</v>
      </c>
      <c r="AB166" s="45">
        <f t="shared" si="109"/>
        <v>-39074.628610314256</v>
      </c>
      <c r="AC166" s="45">
        <f t="shared" si="109"/>
        <v>-39829.832105321773</v>
      </c>
      <c r="AD166" s="45">
        <f t="shared" si="109"/>
        <v>-40585.035600329284</v>
      </c>
      <c r="AE166" s="45">
        <f t="shared" si="109"/>
        <v>-41340.239095336801</v>
      </c>
      <c r="AF166" s="45">
        <f t="shared" si="109"/>
        <v>-42095.442590344319</v>
      </c>
      <c r="AG166" s="45">
        <f t="shared" si="109"/>
        <v>-42850.646085351829</v>
      </c>
      <c r="AH166" s="45">
        <f t="shared" si="110"/>
        <v>-43605.84958035934</v>
      </c>
      <c r="AI166" s="45">
        <f t="shared" si="110"/>
        <v>-44361.053075366857</v>
      </c>
      <c r="AJ166" s="45">
        <f t="shared" si="110"/>
        <v>-45116.256570374375</v>
      </c>
      <c r="AK166" s="45">
        <f t="shared" si="110"/>
        <v>-45871.460065381885</v>
      </c>
      <c r="AL166" s="45">
        <f t="shared" si="110"/>
        <v>-46626.663560389403</v>
      </c>
      <c r="AM166" s="45">
        <f t="shared" si="110"/>
        <v>-47381.867055396913</v>
      </c>
      <c r="AN166" s="45">
        <f t="shared" si="110"/>
        <v>-48137.070550404431</v>
      </c>
      <c r="AO166" s="45">
        <f t="shared" si="110"/>
        <v>-48892.274045411941</v>
      </c>
      <c r="AP166" s="45">
        <f t="shared" si="110"/>
        <v>-49647.477540419459</v>
      </c>
      <c r="AQ166" s="45">
        <f t="shared" si="110"/>
        <v>-50402.681035426969</v>
      </c>
      <c r="AR166" s="45">
        <f t="shared" si="111"/>
        <v>-51157.884530434487</v>
      </c>
      <c r="AS166" s="45">
        <f t="shared" si="111"/>
        <v>-51913.088025442004</v>
      </c>
      <c r="AT166" s="45">
        <f t="shared" si="111"/>
        <v>-52668.291520449515</v>
      </c>
      <c r="AU166" s="45">
        <f t="shared" si="111"/>
        <v>-53423.495015457032</v>
      </c>
      <c r="AV166" s="45">
        <f t="shared" si="111"/>
        <v>-54178.698510464543</v>
      </c>
      <c r="AW166" s="45">
        <f t="shared" si="111"/>
        <v>-54933.90200547206</v>
      </c>
      <c r="AX166" s="45">
        <f t="shared" si="111"/>
        <v>-55689.105500479571</v>
      </c>
      <c r="AY166" s="45">
        <f t="shared" si="111"/>
        <v>-56444.308995487088</v>
      </c>
      <c r="AZ166" s="45">
        <f t="shared" si="111"/>
        <v>-57199.512490494599</v>
      </c>
      <c r="BA166" s="45">
        <f t="shared" si="111"/>
        <v>-57954.715985502116</v>
      </c>
      <c r="BB166" s="45">
        <f t="shared" si="112"/>
        <v>-58709.919480509634</v>
      </c>
      <c r="BC166" s="45">
        <f t="shared" si="112"/>
        <v>-59465.122975517144</v>
      </c>
      <c r="BD166" s="45">
        <f t="shared" si="112"/>
        <v>-60220.326470524655</v>
      </c>
      <c r="BE166" s="45">
        <f t="shared" si="112"/>
        <v>-60975.529965532172</v>
      </c>
      <c r="BF166" s="45">
        <f t="shared" si="112"/>
        <v>-61730.73346053969</v>
      </c>
      <c r="BG166" s="45">
        <f t="shared" si="112"/>
        <v>-62485.9369555472</v>
      </c>
      <c r="BH166" s="45">
        <f t="shared" si="112"/>
        <v>-63241.140450554718</v>
      </c>
      <c r="BI166" s="45">
        <f t="shared" si="112"/>
        <v>-63996.343945562228</v>
      </c>
      <c r="BJ166" s="45">
        <f t="shared" si="112"/>
        <v>-64751.547440569746</v>
      </c>
      <c r="BK166" s="45">
        <f t="shared" si="112"/>
        <v>-65506.750935577264</v>
      </c>
      <c r="BL166" s="45">
        <f t="shared" si="113"/>
        <v>-66261.954430584767</v>
      </c>
      <c r="BM166" s="45">
        <f t="shared" si="113"/>
        <v>-67017.157925592284</v>
      </c>
      <c r="BN166" s="45">
        <f t="shared" si="113"/>
        <v>-67772.361420599802</v>
      </c>
      <c r="BO166" s="45">
        <f t="shared" si="113"/>
        <v>-68527.56491560732</v>
      </c>
      <c r="BP166" s="45">
        <f t="shared" si="113"/>
        <v>-69282.768410614837</v>
      </c>
      <c r="BQ166" s="45">
        <f t="shared" si="113"/>
        <v>-70037.97190562234</v>
      </c>
      <c r="BR166" s="45">
        <f t="shared" si="113"/>
        <v>-70793.175400629858</v>
      </c>
      <c r="BS166" s="45">
        <f t="shared" si="113"/>
        <v>-71548.378895637376</v>
      </c>
      <c r="BT166" s="45">
        <f t="shared" si="113"/>
        <v>-72303.582390644893</v>
      </c>
      <c r="BU166" s="45">
        <f t="shared" si="113"/>
        <v>-73058.785885652411</v>
      </c>
      <c r="BV166" s="45">
        <f t="shared" si="114"/>
        <v>-73813.989380659914</v>
      </c>
      <c r="BW166" s="45">
        <f t="shared" si="114"/>
        <v>-74569.192875667432</v>
      </c>
      <c r="BX166" s="45">
        <f t="shared" si="114"/>
        <v>-75324.396370674949</v>
      </c>
      <c r="BY166" s="45">
        <f t="shared" si="114"/>
        <v>-76079.599865682452</v>
      </c>
      <c r="BZ166" s="45">
        <f t="shared" si="114"/>
        <v>-76834.80336068997</v>
      </c>
      <c r="CA166" s="45">
        <f t="shared" si="114"/>
        <v>-77590.006855697487</v>
      </c>
      <c r="CB166" s="45">
        <f t="shared" si="114"/>
        <v>-78345.210350705005</v>
      </c>
      <c r="CC166" s="45">
        <f t="shared" si="114"/>
        <v>-79100.413845712523</v>
      </c>
      <c r="CD166" s="45">
        <f t="shared" si="114"/>
        <v>-79855.617340720026</v>
      </c>
      <c r="CE166" s="45">
        <f t="shared" si="114"/>
        <v>-80610.820835727543</v>
      </c>
      <c r="CF166" s="45">
        <f t="shared" si="114"/>
        <v>-81366.024330735061</v>
      </c>
      <c r="CG166" s="45">
        <f t="shared" si="114"/>
        <v>-39630.34052915479</v>
      </c>
      <c r="CH166" s="45">
        <f t="shared" si="114"/>
        <v>-41648.801596860845</v>
      </c>
    </row>
    <row r="167" spans="1:86">
      <c r="A167" s="58">
        <f>'Q5-Q7 VaR'!G141</f>
        <v>45757</v>
      </c>
      <c r="B167" s="45">
        <f>'Q5-Q7 VaR'!L141</f>
        <v>12683.317377909354</v>
      </c>
      <c r="C167" s="45">
        <f>1000000*'Q5-Q7 VaR'!K141/100</f>
        <v>-6762.2061195562928</v>
      </c>
      <c r="D167" s="45">
        <f t="shared" si="107"/>
        <v>80305.378573472277</v>
      </c>
      <c r="E167" s="45">
        <f t="shared" si="107"/>
        <v>78614.827043583209</v>
      </c>
      <c r="F167" s="45">
        <f t="shared" si="107"/>
        <v>76924.275513694127</v>
      </c>
      <c r="G167" s="45">
        <f t="shared" si="107"/>
        <v>75233.723983805059</v>
      </c>
      <c r="H167" s="45">
        <f t="shared" si="107"/>
        <v>73543.172453915991</v>
      </c>
      <c r="I167" s="45">
        <f t="shared" si="107"/>
        <v>71852.620924026909</v>
      </c>
      <c r="J167" s="45">
        <f t="shared" si="107"/>
        <v>70162.069394137841</v>
      </c>
      <c r="K167" s="45">
        <f t="shared" si="107"/>
        <v>68471.517864248774</v>
      </c>
      <c r="L167" s="45">
        <f t="shared" si="107"/>
        <v>66780.966334359691</v>
      </c>
      <c r="M167" s="45">
        <f t="shared" si="107"/>
        <v>65090.414804470623</v>
      </c>
      <c r="N167" s="45">
        <f t="shared" si="108"/>
        <v>63399.863274581548</v>
      </c>
      <c r="O167" s="45">
        <f t="shared" si="108"/>
        <v>61709.311744692481</v>
      </c>
      <c r="P167" s="45">
        <f t="shared" si="108"/>
        <v>60018.760214803406</v>
      </c>
      <c r="Q167" s="45">
        <f t="shared" si="108"/>
        <v>58328.208684914331</v>
      </c>
      <c r="R167" s="45">
        <f t="shared" si="108"/>
        <v>56637.657155025263</v>
      </c>
      <c r="S167" s="45">
        <f t="shared" si="108"/>
        <v>54947.105625136188</v>
      </c>
      <c r="T167" s="45">
        <f t="shared" si="108"/>
        <v>53256.554095247113</v>
      </c>
      <c r="U167" s="45">
        <f t="shared" si="108"/>
        <v>51566.002565358038</v>
      </c>
      <c r="V167" s="45">
        <f t="shared" si="108"/>
        <v>49875.451035468963</v>
      </c>
      <c r="W167" s="45">
        <f t="shared" si="108"/>
        <v>48184.899505579895</v>
      </c>
      <c r="X167" s="45">
        <f t="shared" si="109"/>
        <v>46494.34797569082</v>
      </c>
      <c r="Y167" s="45">
        <f t="shared" si="109"/>
        <v>44803.796445801745</v>
      </c>
      <c r="Z167" s="45">
        <f t="shared" si="109"/>
        <v>43113.24491591267</v>
      </c>
      <c r="AA167" s="45">
        <f t="shared" si="109"/>
        <v>41422.693386023602</v>
      </c>
      <c r="AB167" s="45">
        <f t="shared" si="109"/>
        <v>39732.141856134527</v>
      </c>
      <c r="AC167" s="45">
        <f t="shared" si="109"/>
        <v>38041.590326245452</v>
      </c>
      <c r="AD167" s="45">
        <f t="shared" si="109"/>
        <v>36351.038796356377</v>
      </c>
      <c r="AE167" s="45">
        <f t="shared" si="109"/>
        <v>34660.487266467309</v>
      </c>
      <c r="AF167" s="45">
        <f t="shared" si="109"/>
        <v>32969.935736578234</v>
      </c>
      <c r="AG167" s="45">
        <f t="shared" si="109"/>
        <v>31279.384206689159</v>
      </c>
      <c r="AH167" s="45">
        <f t="shared" si="110"/>
        <v>29588.832676800084</v>
      </c>
      <c r="AI167" s="45">
        <f t="shared" si="110"/>
        <v>27898.281146911013</v>
      </c>
      <c r="AJ167" s="45">
        <f t="shared" si="110"/>
        <v>26207.729617021942</v>
      </c>
      <c r="AK167" s="45">
        <f t="shared" si="110"/>
        <v>24517.178087132866</v>
      </c>
      <c r="AL167" s="45">
        <f t="shared" si="110"/>
        <v>22826.626557243791</v>
      </c>
      <c r="AM167" s="45">
        <f t="shared" si="110"/>
        <v>21136.07502735472</v>
      </c>
      <c r="AN167" s="45">
        <f t="shared" si="110"/>
        <v>19445.523497465649</v>
      </c>
      <c r="AO167" s="45">
        <f t="shared" si="110"/>
        <v>17754.971967576574</v>
      </c>
      <c r="AP167" s="45">
        <f t="shared" si="110"/>
        <v>16064.4204376875</v>
      </c>
      <c r="AQ167" s="45">
        <f t="shared" si="110"/>
        <v>14373.868907798427</v>
      </c>
      <c r="AR167" s="45">
        <f t="shared" si="111"/>
        <v>12683.317377909354</v>
      </c>
      <c r="AS167" s="45">
        <f t="shared" si="111"/>
        <v>10992.765848020281</v>
      </c>
      <c r="AT167" s="45">
        <f t="shared" si="111"/>
        <v>9302.2143181312076</v>
      </c>
      <c r="AU167" s="45">
        <f t="shared" si="111"/>
        <v>7611.6627882421344</v>
      </c>
      <c r="AV167" s="45">
        <f t="shared" si="111"/>
        <v>5921.1112583530612</v>
      </c>
      <c r="AW167" s="45">
        <f t="shared" si="111"/>
        <v>4230.559728463988</v>
      </c>
      <c r="AX167" s="45">
        <f t="shared" si="111"/>
        <v>2540.0081985749148</v>
      </c>
      <c r="AY167" s="45">
        <f t="shared" si="111"/>
        <v>849.45666868584158</v>
      </c>
      <c r="AZ167" s="45">
        <f t="shared" si="111"/>
        <v>-841.09486120323163</v>
      </c>
      <c r="BA167" s="45">
        <f t="shared" si="111"/>
        <v>-2531.6463910923048</v>
      </c>
      <c r="BB167" s="45">
        <f t="shared" si="112"/>
        <v>-4222.197920981378</v>
      </c>
      <c r="BC167" s="45">
        <f t="shared" si="112"/>
        <v>-5912.7494508704494</v>
      </c>
      <c r="BD167" s="45">
        <f t="shared" si="112"/>
        <v>-7603.3009807595245</v>
      </c>
      <c r="BE167" s="45">
        <f t="shared" si="112"/>
        <v>-9293.8525106485995</v>
      </c>
      <c r="BF167" s="45">
        <f t="shared" si="112"/>
        <v>-10984.404040537671</v>
      </c>
      <c r="BG167" s="45">
        <f t="shared" si="112"/>
        <v>-12674.955570426742</v>
      </c>
      <c r="BH167" s="45">
        <f t="shared" si="112"/>
        <v>-14365.507100315817</v>
      </c>
      <c r="BI167" s="45">
        <f t="shared" si="112"/>
        <v>-16056.058630204892</v>
      </c>
      <c r="BJ167" s="45">
        <f t="shared" si="112"/>
        <v>-17746.610160093966</v>
      </c>
      <c r="BK167" s="45">
        <f t="shared" si="112"/>
        <v>-19437.161689983033</v>
      </c>
      <c r="BL167" s="45">
        <f t="shared" si="113"/>
        <v>-21127.713219872108</v>
      </c>
      <c r="BM167" s="45">
        <f t="shared" si="113"/>
        <v>-22818.264749761183</v>
      </c>
      <c r="BN167" s="45">
        <f t="shared" si="113"/>
        <v>-24508.816279650251</v>
      </c>
      <c r="BO167" s="45">
        <f t="shared" si="113"/>
        <v>-26199.367809539326</v>
      </c>
      <c r="BP167" s="45">
        <f t="shared" si="113"/>
        <v>-27889.919339428401</v>
      </c>
      <c r="BQ167" s="45">
        <f t="shared" si="113"/>
        <v>-29580.470869317476</v>
      </c>
      <c r="BR167" s="45">
        <f t="shared" si="113"/>
        <v>-31271.022399206551</v>
      </c>
      <c r="BS167" s="45">
        <f t="shared" si="113"/>
        <v>-32961.573929095619</v>
      </c>
      <c r="BT167" s="45">
        <f t="shared" si="113"/>
        <v>-34652.125458984694</v>
      </c>
      <c r="BU167" s="45">
        <f t="shared" si="113"/>
        <v>-36342.676988873769</v>
      </c>
      <c r="BV167" s="45">
        <f t="shared" si="114"/>
        <v>-38033.228518762837</v>
      </c>
      <c r="BW167" s="45">
        <f t="shared" si="114"/>
        <v>-39723.780048651912</v>
      </c>
      <c r="BX167" s="45">
        <f t="shared" si="114"/>
        <v>-41414.331578540987</v>
      </c>
      <c r="BY167" s="45">
        <f t="shared" si="114"/>
        <v>-43104.883108430062</v>
      </c>
      <c r="BZ167" s="45">
        <f t="shared" si="114"/>
        <v>-44795.434638319137</v>
      </c>
      <c r="CA167" s="45">
        <f t="shared" si="114"/>
        <v>-46485.986168208205</v>
      </c>
      <c r="CB167" s="45">
        <f t="shared" si="114"/>
        <v>-48176.53769809728</v>
      </c>
      <c r="CC167" s="45">
        <f t="shared" si="114"/>
        <v>-49867.089227986355</v>
      </c>
      <c r="CD167" s="45">
        <f t="shared" si="114"/>
        <v>-51557.640757875422</v>
      </c>
      <c r="CE167" s="45">
        <f t="shared" si="114"/>
        <v>-53248.192287764505</v>
      </c>
      <c r="CF167" s="45">
        <f t="shared" si="114"/>
        <v>-54938.743817653572</v>
      </c>
      <c r="CG167" s="45">
        <f t="shared" si="114"/>
        <v>38488.159749610895</v>
      </c>
      <c r="CH167" s="45">
        <f t="shared" si="114"/>
        <v>33969.75845964063</v>
      </c>
    </row>
    <row r="168" spans="1:86">
      <c r="A168" s="58">
        <f>'Q5-Q7 VaR'!G142</f>
        <v>45758</v>
      </c>
      <c r="B168" s="45">
        <f>'Q5-Q7 VaR'!L142</f>
        <v>-27293.223600617614</v>
      </c>
      <c r="C168" s="45">
        <f>1000000*'Q5-Q7 VaR'!K142/100</f>
        <v>-4710.332791316484</v>
      </c>
      <c r="D168" s="45">
        <f t="shared" si="107"/>
        <v>19810.104312547224</v>
      </c>
      <c r="E168" s="45">
        <f t="shared" si="107"/>
        <v>18632.521114718107</v>
      </c>
      <c r="F168" s="45">
        <f t="shared" si="107"/>
        <v>17454.937916888983</v>
      </c>
      <c r="G168" s="45">
        <f t="shared" si="107"/>
        <v>16277.354719059866</v>
      </c>
      <c r="H168" s="45">
        <f t="shared" si="107"/>
        <v>15099.771521230741</v>
      </c>
      <c r="I168" s="45">
        <f t="shared" si="107"/>
        <v>13922.188323401624</v>
      </c>
      <c r="J168" s="45">
        <f t="shared" si="107"/>
        <v>12744.6051255725</v>
      </c>
      <c r="K168" s="45">
        <f t="shared" si="107"/>
        <v>11567.021927743383</v>
      </c>
      <c r="L168" s="45">
        <f t="shared" si="107"/>
        <v>10389.438729914258</v>
      </c>
      <c r="M168" s="45">
        <f t="shared" si="107"/>
        <v>9211.8555320851337</v>
      </c>
      <c r="N168" s="45">
        <f t="shared" si="108"/>
        <v>8034.2723342560166</v>
      </c>
      <c r="O168" s="45">
        <f t="shared" si="108"/>
        <v>6856.6891364268922</v>
      </c>
      <c r="P168" s="45">
        <f t="shared" si="108"/>
        <v>5679.1059385977751</v>
      </c>
      <c r="Q168" s="45">
        <f t="shared" si="108"/>
        <v>4501.5227407686543</v>
      </c>
      <c r="R168" s="45">
        <f t="shared" si="108"/>
        <v>3323.9395429395336</v>
      </c>
      <c r="S168" s="45">
        <f t="shared" si="108"/>
        <v>2146.3563451104128</v>
      </c>
      <c r="T168" s="45">
        <f t="shared" si="108"/>
        <v>968.77314728129204</v>
      </c>
      <c r="U168" s="45">
        <f t="shared" si="108"/>
        <v>-208.81005054783236</v>
      </c>
      <c r="V168" s="45">
        <f t="shared" si="108"/>
        <v>-1386.3932483769531</v>
      </c>
      <c r="W168" s="45">
        <f t="shared" si="108"/>
        <v>-2563.9764462060739</v>
      </c>
      <c r="X168" s="45">
        <f t="shared" si="109"/>
        <v>-3741.5596440351947</v>
      </c>
      <c r="Y168" s="45">
        <f t="shared" si="109"/>
        <v>-4919.1428418643154</v>
      </c>
      <c r="Z168" s="45">
        <f t="shared" si="109"/>
        <v>-6096.7260396934362</v>
      </c>
      <c r="AA168" s="45">
        <f t="shared" si="109"/>
        <v>-7274.3092375225569</v>
      </c>
      <c r="AB168" s="45">
        <f t="shared" si="109"/>
        <v>-8451.8924353516777</v>
      </c>
      <c r="AC168" s="45">
        <f t="shared" si="109"/>
        <v>-9629.4756331807985</v>
      </c>
      <c r="AD168" s="45">
        <f t="shared" si="109"/>
        <v>-10807.058831009919</v>
      </c>
      <c r="AE168" s="45">
        <f t="shared" si="109"/>
        <v>-11984.64202883904</v>
      </c>
      <c r="AF168" s="45">
        <f t="shared" si="109"/>
        <v>-13162.225226668161</v>
      </c>
      <c r="AG168" s="45">
        <f t="shared" si="109"/>
        <v>-14339.808424497283</v>
      </c>
      <c r="AH168" s="45">
        <f t="shared" si="110"/>
        <v>-15517.391622326404</v>
      </c>
      <c r="AI168" s="45">
        <f t="shared" si="110"/>
        <v>-16694.974820155527</v>
      </c>
      <c r="AJ168" s="45">
        <f t="shared" si="110"/>
        <v>-17872.558017984644</v>
      </c>
      <c r="AK168" s="45">
        <f t="shared" si="110"/>
        <v>-19050.141215813768</v>
      </c>
      <c r="AL168" s="45">
        <f t="shared" si="110"/>
        <v>-20227.724413642885</v>
      </c>
      <c r="AM168" s="45">
        <f t="shared" si="110"/>
        <v>-21405.30761147201</v>
      </c>
      <c r="AN168" s="45">
        <f t="shared" si="110"/>
        <v>-22582.890809301131</v>
      </c>
      <c r="AO168" s="45">
        <f t="shared" si="110"/>
        <v>-23760.474007130251</v>
      </c>
      <c r="AP168" s="45">
        <f t="shared" si="110"/>
        <v>-24938.057204959372</v>
      </c>
      <c r="AQ168" s="45">
        <f t="shared" si="110"/>
        <v>-26115.640402788493</v>
      </c>
      <c r="AR168" s="45">
        <f t="shared" si="111"/>
        <v>-27293.223600617614</v>
      </c>
      <c r="AS168" s="45">
        <f t="shared" si="111"/>
        <v>-28470.806798446734</v>
      </c>
      <c r="AT168" s="45">
        <f t="shared" si="111"/>
        <v>-29648.389996275855</v>
      </c>
      <c r="AU168" s="45">
        <f t="shared" si="111"/>
        <v>-30825.973194104976</v>
      </c>
      <c r="AV168" s="45">
        <f t="shared" si="111"/>
        <v>-32003.556391934097</v>
      </c>
      <c r="AW168" s="45">
        <f t="shared" si="111"/>
        <v>-33181.139589763217</v>
      </c>
      <c r="AX168" s="45">
        <f t="shared" si="111"/>
        <v>-34358.722787592342</v>
      </c>
      <c r="AY168" s="45">
        <f t="shared" si="111"/>
        <v>-35536.305985421459</v>
      </c>
      <c r="AZ168" s="45">
        <f t="shared" si="111"/>
        <v>-36713.889183250583</v>
      </c>
      <c r="BA168" s="45">
        <f t="shared" si="111"/>
        <v>-37891.4723810797</v>
      </c>
      <c r="BB168" s="45">
        <f t="shared" si="112"/>
        <v>-39069.055578908825</v>
      </c>
      <c r="BC168" s="45">
        <f t="shared" si="112"/>
        <v>-40246.638776737942</v>
      </c>
      <c r="BD168" s="45">
        <f t="shared" si="112"/>
        <v>-41424.221974567066</v>
      </c>
      <c r="BE168" s="45">
        <f t="shared" si="112"/>
        <v>-42601.805172396183</v>
      </c>
      <c r="BF168" s="45">
        <f t="shared" si="112"/>
        <v>-43779.388370225308</v>
      </c>
      <c r="BG168" s="45">
        <f t="shared" si="112"/>
        <v>-44956.971568054432</v>
      </c>
      <c r="BH168" s="45">
        <f t="shared" si="112"/>
        <v>-46134.554765883549</v>
      </c>
      <c r="BI168" s="45">
        <f t="shared" si="112"/>
        <v>-47312.137963712667</v>
      </c>
      <c r="BJ168" s="45">
        <f t="shared" si="112"/>
        <v>-48489.721161541791</v>
      </c>
      <c r="BK168" s="45">
        <f t="shared" si="112"/>
        <v>-49667.304359370915</v>
      </c>
      <c r="BL168" s="45">
        <f t="shared" si="113"/>
        <v>-50844.887557200032</v>
      </c>
      <c r="BM168" s="45">
        <f t="shared" si="113"/>
        <v>-52022.47075502915</v>
      </c>
      <c r="BN168" s="45">
        <f t="shared" si="113"/>
        <v>-53200.053952858274</v>
      </c>
      <c r="BO168" s="45">
        <f t="shared" si="113"/>
        <v>-54377.637150687398</v>
      </c>
      <c r="BP168" s="45">
        <f t="shared" si="113"/>
        <v>-55555.220348516523</v>
      </c>
      <c r="BQ168" s="45">
        <f t="shared" si="113"/>
        <v>-56732.80354634564</v>
      </c>
      <c r="BR168" s="45">
        <f t="shared" si="113"/>
        <v>-57910.386744174757</v>
      </c>
      <c r="BS168" s="45">
        <f t="shared" si="113"/>
        <v>-59087.969942003881</v>
      </c>
      <c r="BT168" s="45">
        <f t="shared" si="113"/>
        <v>-60265.553139833006</v>
      </c>
      <c r="BU168" s="45">
        <f t="shared" si="113"/>
        <v>-61443.136337662116</v>
      </c>
      <c r="BV168" s="45">
        <f t="shared" si="114"/>
        <v>-62620.71953549124</v>
      </c>
      <c r="BW168" s="45">
        <f t="shared" si="114"/>
        <v>-63798.302733320364</v>
      </c>
      <c r="BX168" s="45">
        <f t="shared" si="114"/>
        <v>-64975.885931149489</v>
      </c>
      <c r="BY168" s="45">
        <f t="shared" si="114"/>
        <v>-66153.469128978613</v>
      </c>
      <c r="BZ168" s="45">
        <f t="shared" si="114"/>
        <v>-67331.052326807723</v>
      </c>
      <c r="CA168" s="45">
        <f t="shared" si="114"/>
        <v>-68508.635524636848</v>
      </c>
      <c r="CB168" s="45">
        <f t="shared" si="114"/>
        <v>-69686.218722465972</v>
      </c>
      <c r="CC168" s="45">
        <f t="shared" si="114"/>
        <v>-70863.801920295096</v>
      </c>
      <c r="CD168" s="45">
        <f t="shared" si="114"/>
        <v>-72041.385118124206</v>
      </c>
      <c r="CE168" s="45">
        <f t="shared" si="114"/>
        <v>-73218.968315953331</v>
      </c>
      <c r="CF168" s="45">
        <f t="shared" si="114"/>
        <v>-74396.551513782455</v>
      </c>
      <c r="CG168" s="45">
        <f t="shared" si="114"/>
        <v>-9318.4099008905287</v>
      </c>
      <c r="CH168" s="45">
        <f t="shared" si="114"/>
        <v>-12465.781244529804</v>
      </c>
    </row>
    <row r="169" spans="1:86">
      <c r="A169" s="58">
        <f>'Q5-Q7 VaR'!G143</f>
        <v>45761</v>
      </c>
      <c r="B169" s="45">
        <f>'Q5-Q7 VaR'!L143</f>
        <v>32722.501055382028</v>
      </c>
      <c r="C169" s="45">
        <f>1000000*'Q5-Q7 VaR'!K143/100</f>
        <v>8609.5957910266952</v>
      </c>
      <c r="D169" s="45">
        <f t="shared" si="107"/>
        <v>-53373.45685488492</v>
      </c>
      <c r="E169" s="45">
        <f t="shared" si="107"/>
        <v>-51221.057907128241</v>
      </c>
      <c r="F169" s="45">
        <f t="shared" si="107"/>
        <v>-49068.658959371576</v>
      </c>
      <c r="G169" s="45">
        <f t="shared" si="107"/>
        <v>-46916.260011614897</v>
      </c>
      <c r="H169" s="45">
        <f t="shared" si="107"/>
        <v>-44763.861063858218</v>
      </c>
      <c r="I169" s="45">
        <f t="shared" si="107"/>
        <v>-42611.462116101553</v>
      </c>
      <c r="J169" s="45">
        <f t="shared" si="107"/>
        <v>-40459.063168344874</v>
      </c>
      <c r="K169" s="45">
        <f t="shared" si="107"/>
        <v>-38306.664220588209</v>
      </c>
      <c r="L169" s="45">
        <f t="shared" si="107"/>
        <v>-36154.26527283153</v>
      </c>
      <c r="M169" s="45">
        <f t="shared" si="107"/>
        <v>-34001.86632507485</v>
      </c>
      <c r="N169" s="45">
        <f t="shared" si="108"/>
        <v>-31849.467377318189</v>
      </c>
      <c r="O169" s="45">
        <f t="shared" si="108"/>
        <v>-29697.06842956151</v>
      </c>
      <c r="P169" s="45">
        <f t="shared" si="108"/>
        <v>-27544.669481804838</v>
      </c>
      <c r="Q169" s="45">
        <f t="shared" si="108"/>
        <v>-25392.270534048166</v>
      </c>
      <c r="R169" s="45">
        <f t="shared" si="108"/>
        <v>-23239.871586291487</v>
      </c>
      <c r="S169" s="45">
        <f t="shared" si="108"/>
        <v>-21087.472638534815</v>
      </c>
      <c r="T169" s="45">
        <f t="shared" si="108"/>
        <v>-18935.073690778143</v>
      </c>
      <c r="U169" s="45">
        <f t="shared" si="108"/>
        <v>-16782.674743021471</v>
      </c>
      <c r="V169" s="45">
        <f t="shared" si="108"/>
        <v>-14630.275795264799</v>
      </c>
      <c r="W169" s="45">
        <f t="shared" si="108"/>
        <v>-12477.87684750812</v>
      </c>
      <c r="X169" s="45">
        <f t="shared" si="109"/>
        <v>-10325.477899751448</v>
      </c>
      <c r="Y169" s="45">
        <f t="shared" si="109"/>
        <v>-8173.0789519947757</v>
      </c>
      <c r="Z169" s="45">
        <f t="shared" si="109"/>
        <v>-6020.6800042380964</v>
      </c>
      <c r="AA169" s="45">
        <f t="shared" si="109"/>
        <v>-3868.2810564814245</v>
      </c>
      <c r="AB169" s="45">
        <f t="shared" si="109"/>
        <v>-1715.8821087247525</v>
      </c>
      <c r="AC169" s="45">
        <f t="shared" si="109"/>
        <v>436.51683903191952</v>
      </c>
      <c r="AD169" s="45">
        <f t="shared" si="109"/>
        <v>2588.9157867885951</v>
      </c>
      <c r="AE169" s="45">
        <f t="shared" si="109"/>
        <v>4741.3147345452708</v>
      </c>
      <c r="AF169" s="45">
        <f t="shared" si="109"/>
        <v>6893.7136823019428</v>
      </c>
      <c r="AG169" s="45">
        <f t="shared" si="109"/>
        <v>9046.1126300586147</v>
      </c>
      <c r="AH169" s="45">
        <f t="shared" si="110"/>
        <v>11198.51157781529</v>
      </c>
      <c r="AI169" s="45">
        <f t="shared" si="110"/>
        <v>13350.910525571966</v>
      </c>
      <c r="AJ169" s="45">
        <f t="shared" si="110"/>
        <v>15503.309473328638</v>
      </c>
      <c r="AK169" s="45">
        <f t="shared" si="110"/>
        <v>17655.708421085314</v>
      </c>
      <c r="AL169" s="45">
        <f t="shared" si="110"/>
        <v>19808.107368841986</v>
      </c>
      <c r="AM169" s="45">
        <f t="shared" si="110"/>
        <v>21960.506316598658</v>
      </c>
      <c r="AN169" s="45">
        <f t="shared" si="110"/>
        <v>24112.905264355333</v>
      </c>
      <c r="AO169" s="45">
        <f t="shared" si="110"/>
        <v>26265.304212112009</v>
      </c>
      <c r="AP169" s="45">
        <f t="shared" si="110"/>
        <v>28417.703159868681</v>
      </c>
      <c r="AQ169" s="45">
        <f t="shared" si="110"/>
        <v>30570.102107625353</v>
      </c>
      <c r="AR169" s="45">
        <f t="shared" si="111"/>
        <v>32722.501055382028</v>
      </c>
      <c r="AS169" s="45">
        <f t="shared" si="111"/>
        <v>34874.900003138704</v>
      </c>
      <c r="AT169" s="45">
        <f t="shared" si="111"/>
        <v>37027.298950895376</v>
      </c>
      <c r="AU169" s="45">
        <f t="shared" si="111"/>
        <v>39179.697898652048</v>
      </c>
      <c r="AV169" s="45">
        <f t="shared" si="111"/>
        <v>41332.09684640872</v>
      </c>
      <c r="AW169" s="45">
        <f t="shared" si="111"/>
        <v>43484.495794165399</v>
      </c>
      <c r="AX169" s="45">
        <f t="shared" si="111"/>
        <v>45636.894741922071</v>
      </c>
      <c r="AY169" s="45">
        <f t="shared" si="111"/>
        <v>47789.293689678743</v>
      </c>
      <c r="AZ169" s="45">
        <f t="shared" si="111"/>
        <v>49941.692637435423</v>
      </c>
      <c r="BA169" s="45">
        <f t="shared" si="111"/>
        <v>52094.091585192087</v>
      </c>
      <c r="BB169" s="45">
        <f t="shared" si="112"/>
        <v>54246.490532948766</v>
      </c>
      <c r="BC169" s="45">
        <f t="shared" si="112"/>
        <v>56398.889480705446</v>
      </c>
      <c r="BD169" s="45">
        <f t="shared" si="112"/>
        <v>58551.28842846211</v>
      </c>
      <c r="BE169" s="45">
        <f t="shared" si="112"/>
        <v>60703.68737621879</v>
      </c>
      <c r="BF169" s="45">
        <f t="shared" si="112"/>
        <v>62856.086323975462</v>
      </c>
      <c r="BG169" s="45">
        <f t="shared" si="112"/>
        <v>65008.485271732134</v>
      </c>
      <c r="BH169" s="45">
        <f t="shared" si="112"/>
        <v>67160.884219488813</v>
      </c>
      <c r="BI169" s="45">
        <f t="shared" si="112"/>
        <v>69313.283167245478</v>
      </c>
      <c r="BJ169" s="45">
        <f t="shared" si="112"/>
        <v>71465.682115002157</v>
      </c>
      <c r="BK169" s="45">
        <f t="shared" si="112"/>
        <v>73618.081062758836</v>
      </c>
      <c r="BL169" s="45">
        <f t="shared" si="113"/>
        <v>75770.480010515501</v>
      </c>
      <c r="BM169" s="45">
        <f t="shared" si="113"/>
        <v>77922.87895827218</v>
      </c>
      <c r="BN169" s="45">
        <f t="shared" si="113"/>
        <v>80075.277906028859</v>
      </c>
      <c r="BO169" s="45">
        <f t="shared" si="113"/>
        <v>82227.676853785524</v>
      </c>
      <c r="BP169" s="45">
        <f t="shared" si="113"/>
        <v>84380.075801542203</v>
      </c>
      <c r="BQ169" s="45">
        <f t="shared" si="113"/>
        <v>86532.474749298868</v>
      </c>
      <c r="BR169" s="45">
        <f t="shared" si="113"/>
        <v>88684.873697055547</v>
      </c>
      <c r="BS169" s="45">
        <f t="shared" si="113"/>
        <v>90837.272644812227</v>
      </c>
      <c r="BT169" s="45">
        <f t="shared" si="113"/>
        <v>92989.671592568891</v>
      </c>
      <c r="BU169" s="45">
        <f t="shared" si="113"/>
        <v>95142.070540325571</v>
      </c>
      <c r="BV169" s="45">
        <f t="shared" si="114"/>
        <v>97294.46948808225</v>
      </c>
      <c r="BW169" s="45">
        <f t="shared" si="114"/>
        <v>99446.868435838915</v>
      </c>
      <c r="BX169" s="45">
        <f t="shared" si="114"/>
        <v>101599.26738359559</v>
      </c>
      <c r="BY169" s="45">
        <f t="shared" si="114"/>
        <v>103751.66633135227</v>
      </c>
      <c r="BZ169" s="45">
        <f t="shared" si="114"/>
        <v>105904.06527910894</v>
      </c>
      <c r="CA169" s="45">
        <f t="shared" si="114"/>
        <v>108056.46422686562</v>
      </c>
      <c r="CB169" s="45">
        <f t="shared" si="114"/>
        <v>110208.86317462228</v>
      </c>
      <c r="CC169" s="45">
        <f t="shared" si="114"/>
        <v>112361.26212237896</v>
      </c>
      <c r="CD169" s="45">
        <f t="shared" si="114"/>
        <v>114513.66107013564</v>
      </c>
      <c r="CE169" s="45">
        <f t="shared" si="114"/>
        <v>116666.06001789231</v>
      </c>
      <c r="CF169" s="45">
        <f t="shared" si="114"/>
        <v>118818.45896564898</v>
      </c>
      <c r="CG169" s="45">
        <f t="shared" si="114"/>
        <v>-132.05237637386381</v>
      </c>
      <c r="CH169" s="45">
        <f t="shared" si="114"/>
        <v>5620.7460507243813</v>
      </c>
    </row>
    <row r="170" spans="1:86">
      <c r="A170" s="58">
        <f>'Q5-Q7 VaR'!G144</f>
        <v>45762</v>
      </c>
      <c r="B170" s="45">
        <f>'Q5-Q7 VaR'!L144</f>
        <v>-281.69663339359397</v>
      </c>
      <c r="C170" s="45">
        <f>1000000*'Q5-Q7 VaR'!K144/100</f>
        <v>2958.3262533920019</v>
      </c>
      <c r="D170" s="45">
        <f t="shared" si="107"/>
        <v>-29864.959167313613</v>
      </c>
      <c r="E170" s="45">
        <f t="shared" si="107"/>
        <v>-29125.377603965611</v>
      </c>
      <c r="F170" s="45">
        <f t="shared" si="107"/>
        <v>-28385.79604061761</v>
      </c>
      <c r="G170" s="45">
        <f t="shared" si="107"/>
        <v>-27646.214477269612</v>
      </c>
      <c r="H170" s="45">
        <f t="shared" si="107"/>
        <v>-26906.63291392161</v>
      </c>
      <c r="I170" s="45">
        <f t="shared" si="107"/>
        <v>-26167.051350573609</v>
      </c>
      <c r="J170" s="45">
        <f t="shared" si="107"/>
        <v>-25427.469787225607</v>
      </c>
      <c r="K170" s="45">
        <f t="shared" si="107"/>
        <v>-24687.88822387761</v>
      </c>
      <c r="L170" s="45">
        <f t="shared" si="107"/>
        <v>-23948.306660529608</v>
      </c>
      <c r="M170" s="45">
        <f t="shared" si="107"/>
        <v>-23208.725097181607</v>
      </c>
      <c r="N170" s="45">
        <f t="shared" si="108"/>
        <v>-22469.143533833609</v>
      </c>
      <c r="O170" s="45">
        <f t="shared" si="108"/>
        <v>-21729.561970485607</v>
      </c>
      <c r="P170" s="45">
        <f t="shared" si="108"/>
        <v>-20989.980407137606</v>
      </c>
      <c r="Q170" s="45">
        <f t="shared" si="108"/>
        <v>-20250.398843789604</v>
      </c>
      <c r="R170" s="45">
        <f t="shared" si="108"/>
        <v>-19510.817280441606</v>
      </c>
      <c r="S170" s="45">
        <f t="shared" si="108"/>
        <v>-18771.235717093605</v>
      </c>
      <c r="T170" s="45">
        <f t="shared" si="108"/>
        <v>-18031.654153745603</v>
      </c>
      <c r="U170" s="45">
        <f t="shared" si="108"/>
        <v>-17292.072590397605</v>
      </c>
      <c r="V170" s="45">
        <f t="shared" si="108"/>
        <v>-16552.491027049604</v>
      </c>
      <c r="W170" s="45">
        <f t="shared" si="108"/>
        <v>-15812.909463701604</v>
      </c>
      <c r="X170" s="45">
        <f t="shared" si="109"/>
        <v>-15073.327900353604</v>
      </c>
      <c r="Y170" s="45">
        <f t="shared" si="109"/>
        <v>-14333.746337005603</v>
      </c>
      <c r="Z170" s="45">
        <f t="shared" si="109"/>
        <v>-13594.164773657603</v>
      </c>
      <c r="AA170" s="45">
        <f t="shared" si="109"/>
        <v>-12854.583210309602</v>
      </c>
      <c r="AB170" s="45">
        <f t="shared" si="109"/>
        <v>-12115.001646961602</v>
      </c>
      <c r="AC170" s="45">
        <f t="shared" si="109"/>
        <v>-11375.420083613602</v>
      </c>
      <c r="AD170" s="45">
        <f t="shared" si="109"/>
        <v>-10635.838520265601</v>
      </c>
      <c r="AE170" s="45">
        <f t="shared" si="109"/>
        <v>-9896.2569569176012</v>
      </c>
      <c r="AF170" s="45">
        <f t="shared" si="109"/>
        <v>-9156.6753935695997</v>
      </c>
      <c r="AG170" s="45">
        <f t="shared" si="109"/>
        <v>-8417.0938302216</v>
      </c>
      <c r="AH170" s="45">
        <f t="shared" si="110"/>
        <v>-7677.5122668735994</v>
      </c>
      <c r="AI170" s="45">
        <f t="shared" si="110"/>
        <v>-6937.9307035255988</v>
      </c>
      <c r="AJ170" s="45">
        <f t="shared" si="110"/>
        <v>-6198.3491401775982</v>
      </c>
      <c r="AK170" s="45">
        <f t="shared" si="110"/>
        <v>-5458.7675768295976</v>
      </c>
      <c r="AL170" s="45">
        <f t="shared" si="110"/>
        <v>-4719.186013481597</v>
      </c>
      <c r="AM170" s="45">
        <f t="shared" si="110"/>
        <v>-3979.6044501335964</v>
      </c>
      <c r="AN170" s="45">
        <f t="shared" si="110"/>
        <v>-3240.0228867855958</v>
      </c>
      <c r="AO170" s="45">
        <f t="shared" si="110"/>
        <v>-2500.4413234375952</v>
      </c>
      <c r="AP170" s="45">
        <f t="shared" si="110"/>
        <v>-1760.8597600895951</v>
      </c>
      <c r="AQ170" s="45">
        <f t="shared" si="110"/>
        <v>-1021.2781967415945</v>
      </c>
      <c r="AR170" s="45">
        <f t="shared" si="111"/>
        <v>-281.69663339359397</v>
      </c>
      <c r="AS170" s="45">
        <f t="shared" si="111"/>
        <v>457.88492995440652</v>
      </c>
      <c r="AT170" s="45">
        <f t="shared" si="111"/>
        <v>1197.4664933024069</v>
      </c>
      <c r="AU170" s="45">
        <f t="shared" si="111"/>
        <v>1937.0480566504075</v>
      </c>
      <c r="AV170" s="45">
        <f t="shared" si="111"/>
        <v>2676.6296199984081</v>
      </c>
      <c r="AW170" s="45">
        <f t="shared" si="111"/>
        <v>3416.2111833464087</v>
      </c>
      <c r="AX170" s="45">
        <f t="shared" si="111"/>
        <v>4155.7927466944084</v>
      </c>
      <c r="AY170" s="45">
        <f t="shared" si="111"/>
        <v>4895.374310042409</v>
      </c>
      <c r="AZ170" s="45">
        <f t="shared" si="111"/>
        <v>5634.9558733904096</v>
      </c>
      <c r="BA170" s="45">
        <f t="shared" si="111"/>
        <v>6374.5374367384102</v>
      </c>
      <c r="BB170" s="45">
        <f t="shared" si="112"/>
        <v>7114.1190000864108</v>
      </c>
      <c r="BC170" s="45">
        <f t="shared" si="112"/>
        <v>7853.7005634344114</v>
      </c>
      <c r="BD170" s="45">
        <f t="shared" si="112"/>
        <v>8593.2821267824111</v>
      </c>
      <c r="BE170" s="45">
        <f t="shared" si="112"/>
        <v>9332.8636901304126</v>
      </c>
      <c r="BF170" s="45">
        <f t="shared" si="112"/>
        <v>10072.445253478412</v>
      </c>
      <c r="BG170" s="45">
        <f t="shared" si="112"/>
        <v>10812.026816826414</v>
      </c>
      <c r="BH170" s="45">
        <f t="shared" si="112"/>
        <v>11551.608380174413</v>
      </c>
      <c r="BI170" s="45">
        <f t="shared" si="112"/>
        <v>12291.189943522413</v>
      </c>
      <c r="BJ170" s="45">
        <f t="shared" si="112"/>
        <v>13030.771506870415</v>
      </c>
      <c r="BK170" s="45">
        <f t="shared" si="112"/>
        <v>13770.353070218414</v>
      </c>
      <c r="BL170" s="45">
        <f t="shared" si="113"/>
        <v>14509.934633566416</v>
      </c>
      <c r="BM170" s="45">
        <f t="shared" si="113"/>
        <v>15249.516196914416</v>
      </c>
      <c r="BN170" s="45">
        <f t="shared" si="113"/>
        <v>15989.097760262417</v>
      </c>
      <c r="BO170" s="45">
        <f t="shared" si="113"/>
        <v>16728.67932361042</v>
      </c>
      <c r="BP170" s="45">
        <f t="shared" si="113"/>
        <v>17468.260886958418</v>
      </c>
      <c r="BQ170" s="45">
        <f t="shared" si="113"/>
        <v>18207.84245030642</v>
      </c>
      <c r="BR170" s="45">
        <f t="shared" si="113"/>
        <v>18947.424013654421</v>
      </c>
      <c r="BS170" s="45">
        <f t="shared" si="113"/>
        <v>19687.005577002419</v>
      </c>
      <c r="BT170" s="45">
        <f t="shared" si="113"/>
        <v>20426.587140350421</v>
      </c>
      <c r="BU170" s="45">
        <f t="shared" si="113"/>
        <v>21166.168703698422</v>
      </c>
      <c r="BV170" s="45">
        <f t="shared" si="114"/>
        <v>21905.750267046424</v>
      </c>
      <c r="BW170" s="45">
        <f t="shared" si="114"/>
        <v>22645.331830394422</v>
      </c>
      <c r="BX170" s="45">
        <f t="shared" si="114"/>
        <v>23384.913393742423</v>
      </c>
      <c r="BY170" s="45">
        <f t="shared" si="114"/>
        <v>24124.494957090425</v>
      </c>
      <c r="BZ170" s="45">
        <f t="shared" si="114"/>
        <v>24864.076520438422</v>
      </c>
      <c r="CA170" s="45">
        <f t="shared" si="114"/>
        <v>25603.658083786424</v>
      </c>
      <c r="CB170" s="45">
        <f t="shared" si="114"/>
        <v>26343.239647134425</v>
      </c>
      <c r="CC170" s="45">
        <f t="shared" si="114"/>
        <v>27082.821210482427</v>
      </c>
      <c r="CD170" s="45">
        <f t="shared" si="114"/>
        <v>27822.402773830425</v>
      </c>
      <c r="CE170" s="45">
        <f t="shared" si="114"/>
        <v>28561.984337178426</v>
      </c>
      <c r="CF170" s="45">
        <f t="shared" si="114"/>
        <v>29301.565900526428</v>
      </c>
      <c r="CG170" s="45">
        <f t="shared" si="114"/>
        <v>-11570.785031937714</v>
      </c>
      <c r="CH170" s="45">
        <f t="shared" si="114"/>
        <v>-9594.0772943811444</v>
      </c>
    </row>
    <row r="171" spans="1:86">
      <c r="A171" s="58">
        <f>'Q5-Q7 VaR'!G145</f>
        <v>45763</v>
      </c>
      <c r="B171" s="45">
        <f>'Q5-Q7 VaR'!L145</f>
        <v>21428.645518422021</v>
      </c>
      <c r="C171" s="45">
        <f>1000000*'Q5-Q7 VaR'!K145/100</f>
        <v>4218.9617482941576</v>
      </c>
      <c r="D171" s="45">
        <f t="shared" ref="D171:M180" si="115">$B171+D$26*$C171</f>
        <v>-20760.971964519555</v>
      </c>
      <c r="E171" s="45">
        <f t="shared" si="115"/>
        <v>-19706.231527446016</v>
      </c>
      <c r="F171" s="45">
        <f t="shared" si="115"/>
        <v>-18651.491090372478</v>
      </c>
      <c r="G171" s="45">
        <f t="shared" si="115"/>
        <v>-17596.750653298939</v>
      </c>
      <c r="H171" s="45">
        <f t="shared" si="115"/>
        <v>-16542.010216225393</v>
      </c>
      <c r="I171" s="45">
        <f t="shared" si="115"/>
        <v>-15487.269779151855</v>
      </c>
      <c r="J171" s="45">
        <f t="shared" si="115"/>
        <v>-14432.529342078316</v>
      </c>
      <c r="K171" s="45">
        <f t="shared" si="115"/>
        <v>-13377.788905004778</v>
      </c>
      <c r="L171" s="45">
        <f t="shared" si="115"/>
        <v>-12323.048467931239</v>
      </c>
      <c r="M171" s="45">
        <f t="shared" si="115"/>
        <v>-11268.308030857701</v>
      </c>
      <c r="N171" s="45">
        <f t="shared" ref="N171:W180" si="116">$B171+N$26*$C171</f>
        <v>-10213.567593784162</v>
      </c>
      <c r="O171" s="45">
        <f t="shared" si="116"/>
        <v>-9158.8271567106203</v>
      </c>
      <c r="P171" s="45">
        <f t="shared" si="116"/>
        <v>-8104.0867196370818</v>
      </c>
      <c r="Q171" s="45">
        <f t="shared" si="116"/>
        <v>-7049.3462825635434</v>
      </c>
      <c r="R171" s="45">
        <f t="shared" si="116"/>
        <v>-5994.6058454900012</v>
      </c>
      <c r="S171" s="45">
        <f t="shared" si="116"/>
        <v>-4939.8654084164627</v>
      </c>
      <c r="T171" s="45">
        <f t="shared" si="116"/>
        <v>-3885.1249713429243</v>
      </c>
      <c r="U171" s="45">
        <f t="shared" si="116"/>
        <v>-2830.3845342693858</v>
      </c>
      <c r="V171" s="45">
        <f t="shared" si="116"/>
        <v>-1775.6440971958473</v>
      </c>
      <c r="W171" s="45">
        <f t="shared" si="116"/>
        <v>-720.90366012230515</v>
      </c>
      <c r="X171" s="45">
        <f t="shared" ref="X171:AG180" si="117">$B171+X$26*$C171</f>
        <v>333.83677695123333</v>
      </c>
      <c r="Y171" s="45">
        <f t="shared" si="117"/>
        <v>1388.5772140247718</v>
      </c>
      <c r="Z171" s="45">
        <f t="shared" si="117"/>
        <v>2443.3176510983139</v>
      </c>
      <c r="AA171" s="45">
        <f t="shared" si="117"/>
        <v>3498.0580881718524</v>
      </c>
      <c r="AB171" s="45">
        <f t="shared" si="117"/>
        <v>4552.7985252453909</v>
      </c>
      <c r="AC171" s="45">
        <f t="shared" si="117"/>
        <v>5607.5389623189294</v>
      </c>
      <c r="AD171" s="45">
        <f t="shared" si="117"/>
        <v>6662.2793993924697</v>
      </c>
      <c r="AE171" s="45">
        <f t="shared" si="117"/>
        <v>7717.01983646601</v>
      </c>
      <c r="AF171" s="45">
        <f t="shared" si="117"/>
        <v>8771.7602735395485</v>
      </c>
      <c r="AG171" s="45">
        <f t="shared" si="117"/>
        <v>9826.500710613087</v>
      </c>
      <c r="AH171" s="45">
        <f t="shared" ref="AH171:AQ180" si="118">$B171+AH$26*$C171</f>
        <v>10881.241147686627</v>
      </c>
      <c r="AI171" s="45">
        <f t="shared" si="118"/>
        <v>11935.981584760168</v>
      </c>
      <c r="AJ171" s="45">
        <f t="shared" si="118"/>
        <v>12990.722021833706</v>
      </c>
      <c r="AK171" s="45">
        <f t="shared" si="118"/>
        <v>14045.462458907245</v>
      </c>
      <c r="AL171" s="45">
        <f t="shared" si="118"/>
        <v>15100.202895980785</v>
      </c>
      <c r="AM171" s="45">
        <f t="shared" si="118"/>
        <v>16154.943333054325</v>
      </c>
      <c r="AN171" s="45">
        <f t="shared" si="118"/>
        <v>17209.683770127864</v>
      </c>
      <c r="AO171" s="45">
        <f t="shared" si="118"/>
        <v>18264.424207201402</v>
      </c>
      <c r="AP171" s="45">
        <f t="shared" si="118"/>
        <v>19319.164644274941</v>
      </c>
      <c r="AQ171" s="45">
        <f t="shared" si="118"/>
        <v>20373.905081348483</v>
      </c>
      <c r="AR171" s="45">
        <f t="shared" ref="AR171:BA180" si="119">$B171+AR$26*$C171</f>
        <v>21428.645518422021</v>
      </c>
      <c r="AS171" s="45">
        <f t="shared" si="119"/>
        <v>22483.38595549556</v>
      </c>
      <c r="AT171" s="45">
        <f t="shared" si="119"/>
        <v>23538.126392569102</v>
      </c>
      <c r="AU171" s="45">
        <f t="shared" si="119"/>
        <v>24592.86682964264</v>
      </c>
      <c r="AV171" s="45">
        <f t="shared" si="119"/>
        <v>25647.607266716179</v>
      </c>
      <c r="AW171" s="45">
        <f t="shared" si="119"/>
        <v>26702.347703789717</v>
      </c>
      <c r="AX171" s="45">
        <f t="shared" si="119"/>
        <v>27757.088140863256</v>
      </c>
      <c r="AY171" s="45">
        <f t="shared" si="119"/>
        <v>28811.828577936798</v>
      </c>
      <c r="AZ171" s="45">
        <f t="shared" si="119"/>
        <v>29866.569015010336</v>
      </c>
      <c r="BA171" s="45">
        <f t="shared" si="119"/>
        <v>30921.309452083875</v>
      </c>
      <c r="BB171" s="45">
        <f t="shared" ref="BB171:BK180" si="120">$B171+BB$26*$C171</f>
        <v>31976.049889157417</v>
      </c>
      <c r="BC171" s="45">
        <f t="shared" si="120"/>
        <v>33030.790326230956</v>
      </c>
      <c r="BD171" s="45">
        <f t="shared" si="120"/>
        <v>34085.530763304494</v>
      </c>
      <c r="BE171" s="45">
        <f t="shared" si="120"/>
        <v>35140.271200378033</v>
      </c>
      <c r="BF171" s="45">
        <f t="shared" si="120"/>
        <v>36195.011637451571</v>
      </c>
      <c r="BG171" s="45">
        <f t="shared" si="120"/>
        <v>37249.752074525109</v>
      </c>
      <c r="BH171" s="45">
        <f t="shared" si="120"/>
        <v>38304.492511598655</v>
      </c>
      <c r="BI171" s="45">
        <f t="shared" si="120"/>
        <v>39359.232948672186</v>
      </c>
      <c r="BJ171" s="45">
        <f t="shared" si="120"/>
        <v>40413.973385745732</v>
      </c>
      <c r="BK171" s="45">
        <f t="shared" si="120"/>
        <v>41468.713822819271</v>
      </c>
      <c r="BL171" s="45">
        <f t="shared" ref="BL171:BU180" si="121">$B171+BL$26*$C171</f>
        <v>42523.454259892809</v>
      </c>
      <c r="BM171" s="45">
        <f t="shared" si="121"/>
        <v>43578.194696966348</v>
      </c>
      <c r="BN171" s="45">
        <f t="shared" si="121"/>
        <v>44632.935134039886</v>
      </c>
      <c r="BO171" s="45">
        <f t="shared" si="121"/>
        <v>45687.675571113432</v>
      </c>
      <c r="BP171" s="45">
        <f t="shared" si="121"/>
        <v>46742.416008186963</v>
      </c>
      <c r="BQ171" s="45">
        <f t="shared" si="121"/>
        <v>47797.156445260509</v>
      </c>
      <c r="BR171" s="45">
        <f t="shared" si="121"/>
        <v>48851.89688233404</v>
      </c>
      <c r="BS171" s="45">
        <f t="shared" si="121"/>
        <v>49906.637319407586</v>
      </c>
      <c r="BT171" s="45">
        <f t="shared" si="121"/>
        <v>50961.377756481124</v>
      </c>
      <c r="BU171" s="45">
        <f t="shared" si="121"/>
        <v>52016.118193554663</v>
      </c>
      <c r="BV171" s="45">
        <f t="shared" ref="BV171:CH180" si="122">$B171+BV$26*$C171</f>
        <v>53070.858630628209</v>
      </c>
      <c r="BW171" s="45">
        <f t="shared" si="122"/>
        <v>54125.59906770174</v>
      </c>
      <c r="BX171" s="45">
        <f t="shared" si="122"/>
        <v>55180.339504775286</v>
      </c>
      <c r="BY171" s="45">
        <f t="shared" si="122"/>
        <v>56235.079941848817</v>
      </c>
      <c r="BZ171" s="45">
        <f t="shared" si="122"/>
        <v>57289.820378922363</v>
      </c>
      <c r="CA171" s="45">
        <f t="shared" si="122"/>
        <v>58344.560815995894</v>
      </c>
      <c r="CB171" s="45">
        <f t="shared" si="122"/>
        <v>59399.30125306944</v>
      </c>
      <c r="CC171" s="45">
        <f t="shared" si="122"/>
        <v>60454.041690142985</v>
      </c>
      <c r="CD171" s="45">
        <f t="shared" si="122"/>
        <v>61508.782127216517</v>
      </c>
      <c r="CE171" s="45">
        <f t="shared" si="122"/>
        <v>62563.522564290062</v>
      </c>
      <c r="CF171" s="45">
        <f t="shared" si="122"/>
        <v>63618.263001363594</v>
      </c>
      <c r="CG171" s="45">
        <f t="shared" si="122"/>
        <v>5328.9228891282783</v>
      </c>
      <c r="CH171" s="45">
        <f t="shared" si="122"/>
        <v>8147.9677198821719</v>
      </c>
    </row>
    <row r="172" spans="1:86">
      <c r="A172" s="58">
        <f>'Q5-Q7 VaR'!G146</f>
        <v>45764</v>
      </c>
      <c r="B172" s="45">
        <f>'Q5-Q7 VaR'!L146</f>
        <v>-7884.9605806020063</v>
      </c>
      <c r="C172" s="45">
        <f>1000000*'Q5-Q7 VaR'!K146/100</f>
        <v>-3461.9103164106491</v>
      </c>
      <c r="D172" s="45">
        <f t="shared" si="115"/>
        <v>26734.142583504487</v>
      </c>
      <c r="E172" s="45">
        <f t="shared" si="115"/>
        <v>25868.665004401824</v>
      </c>
      <c r="F172" s="45">
        <f t="shared" si="115"/>
        <v>25003.187425299162</v>
      </c>
      <c r="G172" s="45">
        <f t="shared" si="115"/>
        <v>24137.7098461965</v>
      </c>
      <c r="H172" s="45">
        <f t="shared" si="115"/>
        <v>23272.232267093837</v>
      </c>
      <c r="I172" s="45">
        <f t="shared" si="115"/>
        <v>22406.754687991175</v>
      </c>
      <c r="J172" s="45">
        <f t="shared" si="115"/>
        <v>21541.277108888513</v>
      </c>
      <c r="K172" s="45">
        <f t="shared" si="115"/>
        <v>20675.799529785851</v>
      </c>
      <c r="L172" s="45">
        <f t="shared" si="115"/>
        <v>19810.321950683188</v>
      </c>
      <c r="M172" s="45">
        <f t="shared" si="115"/>
        <v>18944.844371580526</v>
      </c>
      <c r="N172" s="45">
        <f t="shared" si="116"/>
        <v>18079.366792477864</v>
      </c>
      <c r="O172" s="45">
        <f t="shared" si="116"/>
        <v>17213.889213375202</v>
      </c>
      <c r="P172" s="45">
        <f t="shared" si="116"/>
        <v>16348.411634272537</v>
      </c>
      <c r="Q172" s="45">
        <f t="shared" si="116"/>
        <v>15482.934055169875</v>
      </c>
      <c r="R172" s="45">
        <f t="shared" si="116"/>
        <v>14617.456476067213</v>
      </c>
      <c r="S172" s="45">
        <f t="shared" si="116"/>
        <v>13751.978896964551</v>
      </c>
      <c r="T172" s="45">
        <f t="shared" si="116"/>
        <v>12886.501317861888</v>
      </c>
      <c r="U172" s="45">
        <f t="shared" si="116"/>
        <v>12021.023738759226</v>
      </c>
      <c r="V172" s="45">
        <f t="shared" si="116"/>
        <v>11155.546159656564</v>
      </c>
      <c r="W172" s="45">
        <f t="shared" si="116"/>
        <v>10290.068580553901</v>
      </c>
      <c r="X172" s="45">
        <f t="shared" si="117"/>
        <v>9424.5910014512392</v>
      </c>
      <c r="Y172" s="45">
        <f t="shared" si="117"/>
        <v>8559.1134223485769</v>
      </c>
      <c r="Z172" s="45">
        <f t="shared" si="117"/>
        <v>7693.6358432459147</v>
      </c>
      <c r="AA172" s="45">
        <f t="shared" si="117"/>
        <v>6828.1582641432524</v>
      </c>
      <c r="AB172" s="45">
        <f t="shared" si="117"/>
        <v>5962.6806850405901</v>
      </c>
      <c r="AC172" s="45">
        <f t="shared" si="117"/>
        <v>5097.2031059379278</v>
      </c>
      <c r="AD172" s="45">
        <f t="shared" si="117"/>
        <v>4231.7255268352656</v>
      </c>
      <c r="AE172" s="45">
        <f t="shared" si="117"/>
        <v>3366.2479477326033</v>
      </c>
      <c r="AF172" s="45">
        <f t="shared" si="117"/>
        <v>2500.770368629941</v>
      </c>
      <c r="AG172" s="45">
        <f t="shared" si="117"/>
        <v>1635.2927895272787</v>
      </c>
      <c r="AH172" s="45">
        <f t="shared" si="118"/>
        <v>769.81521042461645</v>
      </c>
      <c r="AI172" s="45">
        <f t="shared" si="118"/>
        <v>-95.662368678045823</v>
      </c>
      <c r="AJ172" s="45">
        <f t="shared" si="118"/>
        <v>-961.1399477807081</v>
      </c>
      <c r="AK172" s="45">
        <f t="shared" si="118"/>
        <v>-1826.6175268833704</v>
      </c>
      <c r="AL172" s="45">
        <f t="shared" si="118"/>
        <v>-2692.0951059860326</v>
      </c>
      <c r="AM172" s="45">
        <f t="shared" si="118"/>
        <v>-3557.5726850886949</v>
      </c>
      <c r="AN172" s="45">
        <f t="shared" si="118"/>
        <v>-4423.0502641913572</v>
      </c>
      <c r="AO172" s="45">
        <f t="shared" si="118"/>
        <v>-5288.5278432940195</v>
      </c>
      <c r="AP172" s="45">
        <f t="shared" si="118"/>
        <v>-6154.0054223966818</v>
      </c>
      <c r="AQ172" s="45">
        <f t="shared" si="118"/>
        <v>-7019.483001499344</v>
      </c>
      <c r="AR172" s="45">
        <f t="shared" si="119"/>
        <v>-7884.9605806020063</v>
      </c>
      <c r="AS172" s="45">
        <f t="shared" si="119"/>
        <v>-8750.4381597046686</v>
      </c>
      <c r="AT172" s="45">
        <f t="shared" si="119"/>
        <v>-9615.9157388073309</v>
      </c>
      <c r="AU172" s="45">
        <f t="shared" si="119"/>
        <v>-10481.393317909993</v>
      </c>
      <c r="AV172" s="45">
        <f t="shared" si="119"/>
        <v>-11346.870897012655</v>
      </c>
      <c r="AW172" s="45">
        <f t="shared" si="119"/>
        <v>-12212.348476115318</v>
      </c>
      <c r="AX172" s="45">
        <f t="shared" si="119"/>
        <v>-13077.82605521798</v>
      </c>
      <c r="AY172" s="45">
        <f t="shared" si="119"/>
        <v>-13943.303634320642</v>
      </c>
      <c r="AZ172" s="45">
        <f t="shared" si="119"/>
        <v>-14808.781213423305</v>
      </c>
      <c r="BA172" s="45">
        <f t="shared" si="119"/>
        <v>-15674.258792525967</v>
      </c>
      <c r="BB172" s="45">
        <f t="shared" si="120"/>
        <v>-16539.736371628627</v>
      </c>
      <c r="BC172" s="45">
        <f t="shared" si="120"/>
        <v>-17405.21395073129</v>
      </c>
      <c r="BD172" s="45">
        <f t="shared" si="120"/>
        <v>-18270.691529833952</v>
      </c>
      <c r="BE172" s="45">
        <f t="shared" si="120"/>
        <v>-19136.169108936614</v>
      </c>
      <c r="BF172" s="45">
        <f t="shared" si="120"/>
        <v>-20001.646688039276</v>
      </c>
      <c r="BG172" s="45">
        <f t="shared" si="120"/>
        <v>-20867.124267141939</v>
      </c>
      <c r="BH172" s="45">
        <f t="shared" si="120"/>
        <v>-21732.601846244601</v>
      </c>
      <c r="BI172" s="45">
        <f t="shared" si="120"/>
        <v>-22598.079425347263</v>
      </c>
      <c r="BJ172" s="45">
        <f t="shared" si="120"/>
        <v>-23463.557004449925</v>
      </c>
      <c r="BK172" s="45">
        <f t="shared" si="120"/>
        <v>-24329.034583552588</v>
      </c>
      <c r="BL172" s="45">
        <f t="shared" si="121"/>
        <v>-25194.51216265525</v>
      </c>
      <c r="BM172" s="45">
        <f t="shared" si="121"/>
        <v>-26059.989741757912</v>
      </c>
      <c r="BN172" s="45">
        <f t="shared" si="121"/>
        <v>-26925.467320860575</v>
      </c>
      <c r="BO172" s="45">
        <f t="shared" si="121"/>
        <v>-27790.944899963237</v>
      </c>
      <c r="BP172" s="45">
        <f t="shared" si="121"/>
        <v>-28656.422479065899</v>
      </c>
      <c r="BQ172" s="45">
        <f t="shared" si="121"/>
        <v>-29521.900058168561</v>
      </c>
      <c r="BR172" s="45">
        <f t="shared" si="121"/>
        <v>-30387.377637271224</v>
      </c>
      <c r="BS172" s="45">
        <f t="shared" si="121"/>
        <v>-31252.855216373886</v>
      </c>
      <c r="BT172" s="45">
        <f t="shared" si="121"/>
        <v>-32118.332795476548</v>
      </c>
      <c r="BU172" s="45">
        <f t="shared" si="121"/>
        <v>-32983.81037457921</v>
      </c>
      <c r="BV172" s="45">
        <f t="shared" si="122"/>
        <v>-33849.287953681873</v>
      </c>
      <c r="BW172" s="45">
        <f t="shared" si="122"/>
        <v>-34714.765532784535</v>
      </c>
      <c r="BX172" s="45">
        <f t="shared" si="122"/>
        <v>-35580.243111887197</v>
      </c>
      <c r="BY172" s="45">
        <f t="shared" si="122"/>
        <v>-36445.72069098986</v>
      </c>
      <c r="BZ172" s="45">
        <f t="shared" si="122"/>
        <v>-37311.198270092522</v>
      </c>
      <c r="CA172" s="45">
        <f t="shared" si="122"/>
        <v>-38176.675849195184</v>
      </c>
      <c r="CB172" s="45">
        <f t="shared" si="122"/>
        <v>-39042.153428297846</v>
      </c>
      <c r="CC172" s="45">
        <f t="shared" si="122"/>
        <v>-39907.631007400509</v>
      </c>
      <c r="CD172" s="45">
        <f t="shared" si="122"/>
        <v>-40773.108586503171</v>
      </c>
      <c r="CE172" s="45">
        <f t="shared" si="122"/>
        <v>-41638.586165605833</v>
      </c>
      <c r="CF172" s="45">
        <f t="shared" si="122"/>
        <v>-42504.063744708496</v>
      </c>
      <c r="CG172" s="45">
        <f t="shared" si="122"/>
        <v>5325.8242491579476</v>
      </c>
      <c r="CH172" s="45">
        <f t="shared" si="122"/>
        <v>3012.6294481012756</v>
      </c>
    </row>
    <row r="173" spans="1:86">
      <c r="A173" s="58">
        <f>'Q5-Q7 VaR'!G147</f>
        <v>45765</v>
      </c>
      <c r="B173" s="45">
        <f>'Q5-Q7 VaR'!L147</f>
        <v>0</v>
      </c>
      <c r="C173" s="45">
        <f>1000000*'Q5-Q7 VaR'!K147/100</f>
        <v>0</v>
      </c>
      <c r="D173" s="45">
        <f t="shared" si="115"/>
        <v>0</v>
      </c>
      <c r="E173" s="45">
        <f t="shared" si="115"/>
        <v>0</v>
      </c>
      <c r="F173" s="45">
        <f t="shared" si="115"/>
        <v>0</v>
      </c>
      <c r="G173" s="45">
        <f t="shared" si="115"/>
        <v>0</v>
      </c>
      <c r="H173" s="45">
        <f t="shared" si="115"/>
        <v>0</v>
      </c>
      <c r="I173" s="45">
        <f t="shared" si="115"/>
        <v>0</v>
      </c>
      <c r="J173" s="45">
        <f t="shared" si="115"/>
        <v>0</v>
      </c>
      <c r="K173" s="45">
        <f t="shared" si="115"/>
        <v>0</v>
      </c>
      <c r="L173" s="45">
        <f t="shared" si="115"/>
        <v>0</v>
      </c>
      <c r="M173" s="45">
        <f t="shared" si="115"/>
        <v>0</v>
      </c>
      <c r="N173" s="45">
        <f t="shared" si="116"/>
        <v>0</v>
      </c>
      <c r="O173" s="45">
        <f t="shared" si="116"/>
        <v>0</v>
      </c>
      <c r="P173" s="45">
        <f t="shared" si="116"/>
        <v>0</v>
      </c>
      <c r="Q173" s="45">
        <f t="shared" si="116"/>
        <v>0</v>
      </c>
      <c r="R173" s="45">
        <f t="shared" si="116"/>
        <v>0</v>
      </c>
      <c r="S173" s="45">
        <f t="shared" si="116"/>
        <v>0</v>
      </c>
      <c r="T173" s="45">
        <f t="shared" si="116"/>
        <v>0</v>
      </c>
      <c r="U173" s="45">
        <f t="shared" si="116"/>
        <v>0</v>
      </c>
      <c r="V173" s="45">
        <f t="shared" si="116"/>
        <v>0</v>
      </c>
      <c r="W173" s="45">
        <f t="shared" si="116"/>
        <v>0</v>
      </c>
      <c r="X173" s="45">
        <f t="shared" si="117"/>
        <v>0</v>
      </c>
      <c r="Y173" s="45">
        <f t="shared" si="117"/>
        <v>0</v>
      </c>
      <c r="Z173" s="45">
        <f t="shared" si="117"/>
        <v>0</v>
      </c>
      <c r="AA173" s="45">
        <f t="shared" si="117"/>
        <v>0</v>
      </c>
      <c r="AB173" s="45">
        <f t="shared" si="117"/>
        <v>0</v>
      </c>
      <c r="AC173" s="45">
        <f t="shared" si="117"/>
        <v>0</v>
      </c>
      <c r="AD173" s="45">
        <f t="shared" si="117"/>
        <v>0</v>
      </c>
      <c r="AE173" s="45">
        <f t="shared" si="117"/>
        <v>0</v>
      </c>
      <c r="AF173" s="45">
        <f t="shared" si="117"/>
        <v>0</v>
      </c>
      <c r="AG173" s="45">
        <f t="shared" si="117"/>
        <v>0</v>
      </c>
      <c r="AH173" s="45">
        <f t="shared" si="118"/>
        <v>0</v>
      </c>
      <c r="AI173" s="45">
        <f t="shared" si="118"/>
        <v>0</v>
      </c>
      <c r="AJ173" s="45">
        <f t="shared" si="118"/>
        <v>0</v>
      </c>
      <c r="AK173" s="45">
        <f t="shared" si="118"/>
        <v>0</v>
      </c>
      <c r="AL173" s="45">
        <f t="shared" si="118"/>
        <v>0</v>
      </c>
      <c r="AM173" s="45">
        <f t="shared" si="118"/>
        <v>0</v>
      </c>
      <c r="AN173" s="45">
        <f t="shared" si="118"/>
        <v>0</v>
      </c>
      <c r="AO173" s="45">
        <f t="shared" si="118"/>
        <v>0</v>
      </c>
      <c r="AP173" s="45">
        <f t="shared" si="118"/>
        <v>0</v>
      </c>
      <c r="AQ173" s="45">
        <f t="shared" si="118"/>
        <v>0</v>
      </c>
      <c r="AR173" s="45">
        <f t="shared" si="119"/>
        <v>0</v>
      </c>
      <c r="AS173" s="45">
        <f t="shared" si="119"/>
        <v>0</v>
      </c>
      <c r="AT173" s="45">
        <f t="shared" si="119"/>
        <v>0</v>
      </c>
      <c r="AU173" s="45">
        <f t="shared" si="119"/>
        <v>0</v>
      </c>
      <c r="AV173" s="45">
        <f t="shared" si="119"/>
        <v>0</v>
      </c>
      <c r="AW173" s="45">
        <f t="shared" si="119"/>
        <v>0</v>
      </c>
      <c r="AX173" s="45">
        <f t="shared" si="119"/>
        <v>0</v>
      </c>
      <c r="AY173" s="45">
        <f t="shared" si="119"/>
        <v>0</v>
      </c>
      <c r="AZ173" s="45">
        <f t="shared" si="119"/>
        <v>0</v>
      </c>
      <c r="BA173" s="45">
        <f t="shared" si="119"/>
        <v>0</v>
      </c>
      <c r="BB173" s="45">
        <f t="shared" si="120"/>
        <v>0</v>
      </c>
      <c r="BC173" s="45">
        <f t="shared" si="120"/>
        <v>0</v>
      </c>
      <c r="BD173" s="45">
        <f t="shared" si="120"/>
        <v>0</v>
      </c>
      <c r="BE173" s="45">
        <f t="shared" si="120"/>
        <v>0</v>
      </c>
      <c r="BF173" s="45">
        <f t="shared" si="120"/>
        <v>0</v>
      </c>
      <c r="BG173" s="45">
        <f t="shared" si="120"/>
        <v>0</v>
      </c>
      <c r="BH173" s="45">
        <f t="shared" si="120"/>
        <v>0</v>
      </c>
      <c r="BI173" s="45">
        <f t="shared" si="120"/>
        <v>0</v>
      </c>
      <c r="BJ173" s="45">
        <f t="shared" si="120"/>
        <v>0</v>
      </c>
      <c r="BK173" s="45">
        <f t="shared" si="120"/>
        <v>0</v>
      </c>
      <c r="BL173" s="45">
        <f t="shared" si="121"/>
        <v>0</v>
      </c>
      <c r="BM173" s="45">
        <f t="shared" si="121"/>
        <v>0</v>
      </c>
      <c r="BN173" s="45">
        <f t="shared" si="121"/>
        <v>0</v>
      </c>
      <c r="BO173" s="45">
        <f t="shared" si="121"/>
        <v>0</v>
      </c>
      <c r="BP173" s="45">
        <f t="shared" si="121"/>
        <v>0</v>
      </c>
      <c r="BQ173" s="45">
        <f t="shared" si="121"/>
        <v>0</v>
      </c>
      <c r="BR173" s="45">
        <f t="shared" si="121"/>
        <v>0</v>
      </c>
      <c r="BS173" s="45">
        <f t="shared" si="121"/>
        <v>0</v>
      </c>
      <c r="BT173" s="45">
        <f t="shared" si="121"/>
        <v>0</v>
      </c>
      <c r="BU173" s="45">
        <f t="shared" si="121"/>
        <v>0</v>
      </c>
      <c r="BV173" s="45">
        <f t="shared" si="122"/>
        <v>0</v>
      </c>
      <c r="BW173" s="45">
        <f t="shared" si="122"/>
        <v>0</v>
      </c>
      <c r="BX173" s="45">
        <f t="shared" si="122"/>
        <v>0</v>
      </c>
      <c r="BY173" s="45">
        <f t="shared" si="122"/>
        <v>0</v>
      </c>
      <c r="BZ173" s="45">
        <f t="shared" si="122"/>
        <v>0</v>
      </c>
      <c r="CA173" s="45">
        <f t="shared" si="122"/>
        <v>0</v>
      </c>
      <c r="CB173" s="45">
        <f t="shared" si="122"/>
        <v>0</v>
      </c>
      <c r="CC173" s="45">
        <f t="shared" si="122"/>
        <v>0</v>
      </c>
      <c r="CD173" s="45">
        <f t="shared" si="122"/>
        <v>0</v>
      </c>
      <c r="CE173" s="45">
        <f t="shared" si="122"/>
        <v>0</v>
      </c>
      <c r="CF173" s="45">
        <f t="shared" si="122"/>
        <v>0</v>
      </c>
      <c r="CG173" s="45">
        <f t="shared" si="122"/>
        <v>0</v>
      </c>
      <c r="CH173" s="45">
        <f t="shared" si="122"/>
        <v>0</v>
      </c>
    </row>
    <row r="174" spans="1:86">
      <c r="A174" s="58">
        <f>'Q5-Q7 VaR'!G148</f>
        <v>45768</v>
      </c>
      <c r="B174" s="45">
        <f>'Q5-Q7 VaR'!L148</f>
        <v>9863.6240928092884</v>
      </c>
      <c r="C174" s="45">
        <f>1000000*'Q5-Q7 VaR'!K148/100</f>
        <v>-6322.9748936955029</v>
      </c>
      <c r="D174" s="45">
        <f t="shared" si="115"/>
        <v>73093.37302976432</v>
      </c>
      <c r="E174" s="45">
        <f t="shared" si="115"/>
        <v>71512.629306340445</v>
      </c>
      <c r="F174" s="45">
        <f t="shared" si="115"/>
        <v>69931.88558291657</v>
      </c>
      <c r="G174" s="45">
        <f t="shared" si="115"/>
        <v>68351.141859492694</v>
      </c>
      <c r="H174" s="45">
        <f t="shared" si="115"/>
        <v>66770.398136068805</v>
      </c>
      <c r="I174" s="45">
        <f t="shared" si="115"/>
        <v>65189.654412644937</v>
      </c>
      <c r="J174" s="45">
        <f t="shared" si="115"/>
        <v>63608.910689221062</v>
      </c>
      <c r="K174" s="45">
        <f t="shared" si="115"/>
        <v>62028.166965797187</v>
      </c>
      <c r="L174" s="45">
        <f t="shared" si="115"/>
        <v>60447.423242373312</v>
      </c>
      <c r="M174" s="45">
        <f t="shared" si="115"/>
        <v>58866.679518949437</v>
      </c>
      <c r="N174" s="45">
        <f t="shared" si="116"/>
        <v>57285.935795525562</v>
      </c>
      <c r="O174" s="45">
        <f t="shared" si="116"/>
        <v>55705.192072101687</v>
      </c>
      <c r="P174" s="45">
        <f t="shared" si="116"/>
        <v>54124.448348677812</v>
      </c>
      <c r="Q174" s="45">
        <f t="shared" si="116"/>
        <v>52543.704625253937</v>
      </c>
      <c r="R174" s="45">
        <f t="shared" si="116"/>
        <v>50962.960901830054</v>
      </c>
      <c r="S174" s="45">
        <f t="shared" si="116"/>
        <v>49382.217178406179</v>
      </c>
      <c r="T174" s="45">
        <f t="shared" si="116"/>
        <v>47801.473454982304</v>
      </c>
      <c r="U174" s="45">
        <f t="shared" si="116"/>
        <v>46220.729731558429</v>
      </c>
      <c r="V174" s="45">
        <f t="shared" si="116"/>
        <v>44639.986008134554</v>
      </c>
      <c r="W174" s="45">
        <f t="shared" si="116"/>
        <v>43059.242284710679</v>
      </c>
      <c r="X174" s="45">
        <f t="shared" si="117"/>
        <v>41478.498561286804</v>
      </c>
      <c r="Y174" s="45">
        <f t="shared" si="117"/>
        <v>39897.754837862929</v>
      </c>
      <c r="Z174" s="45">
        <f t="shared" si="117"/>
        <v>38317.011114439054</v>
      </c>
      <c r="AA174" s="45">
        <f t="shared" si="117"/>
        <v>36736.267391015179</v>
      </c>
      <c r="AB174" s="45">
        <f t="shared" si="117"/>
        <v>35155.523667591304</v>
      </c>
      <c r="AC174" s="45">
        <f t="shared" si="117"/>
        <v>33574.779944167429</v>
      </c>
      <c r="AD174" s="45">
        <f t="shared" si="117"/>
        <v>31994.03622074355</v>
      </c>
      <c r="AE174" s="45">
        <f t="shared" si="117"/>
        <v>30413.292497319671</v>
      </c>
      <c r="AF174" s="45">
        <f t="shared" si="117"/>
        <v>28832.548773895796</v>
      </c>
      <c r="AG174" s="45">
        <f t="shared" si="117"/>
        <v>27251.805050471921</v>
      </c>
      <c r="AH174" s="45">
        <f t="shared" si="118"/>
        <v>25671.061327048046</v>
      </c>
      <c r="AI174" s="45">
        <f t="shared" si="118"/>
        <v>24090.317603624171</v>
      </c>
      <c r="AJ174" s="45">
        <f t="shared" si="118"/>
        <v>22509.573880200296</v>
      </c>
      <c r="AK174" s="45">
        <f t="shared" si="118"/>
        <v>20928.830156776421</v>
      </c>
      <c r="AL174" s="45">
        <f t="shared" si="118"/>
        <v>19348.086433352542</v>
      </c>
      <c r="AM174" s="45">
        <f t="shared" si="118"/>
        <v>17767.342709928667</v>
      </c>
      <c r="AN174" s="45">
        <f t="shared" si="118"/>
        <v>16186.598986504792</v>
      </c>
      <c r="AO174" s="45">
        <f t="shared" si="118"/>
        <v>14605.855263080915</v>
      </c>
      <c r="AP174" s="45">
        <f t="shared" si="118"/>
        <v>13025.11153965704</v>
      </c>
      <c r="AQ174" s="45">
        <f t="shared" si="118"/>
        <v>11444.367816233163</v>
      </c>
      <c r="AR174" s="45">
        <f t="shared" si="119"/>
        <v>9863.6240928092884</v>
      </c>
      <c r="AS174" s="45">
        <f t="shared" si="119"/>
        <v>8282.8803693854134</v>
      </c>
      <c r="AT174" s="45">
        <f t="shared" si="119"/>
        <v>6702.1366459615365</v>
      </c>
      <c r="AU174" s="45">
        <f t="shared" si="119"/>
        <v>5121.3929225376614</v>
      </c>
      <c r="AV174" s="45">
        <f t="shared" si="119"/>
        <v>3540.6491991137855</v>
      </c>
      <c r="AW174" s="45">
        <f t="shared" si="119"/>
        <v>1959.9054756899095</v>
      </c>
      <c r="AX174" s="45">
        <f t="shared" si="119"/>
        <v>379.16175226603445</v>
      </c>
      <c r="AY174" s="45">
        <f t="shared" si="119"/>
        <v>-1201.5819711578424</v>
      </c>
      <c r="AZ174" s="45">
        <f t="shared" si="119"/>
        <v>-2782.3256945817175</v>
      </c>
      <c r="BA174" s="45">
        <f t="shared" si="119"/>
        <v>-4363.0694180055925</v>
      </c>
      <c r="BB174" s="45">
        <f t="shared" si="120"/>
        <v>-5943.8131414294694</v>
      </c>
      <c r="BC174" s="45">
        <f t="shared" si="120"/>
        <v>-7524.5568648533445</v>
      </c>
      <c r="BD174" s="45">
        <f t="shared" si="120"/>
        <v>-9105.3005882772195</v>
      </c>
      <c r="BE174" s="45">
        <f t="shared" si="120"/>
        <v>-10686.044311701095</v>
      </c>
      <c r="BF174" s="45">
        <f t="shared" si="120"/>
        <v>-12266.788035124973</v>
      </c>
      <c r="BG174" s="45">
        <f t="shared" si="120"/>
        <v>-13847.531758548848</v>
      </c>
      <c r="BH174" s="45">
        <f t="shared" si="120"/>
        <v>-15428.275481972723</v>
      </c>
      <c r="BI174" s="45">
        <f t="shared" si="120"/>
        <v>-17009.019205396598</v>
      </c>
      <c r="BJ174" s="45">
        <f t="shared" si="120"/>
        <v>-18589.762928820473</v>
      </c>
      <c r="BK174" s="45">
        <f t="shared" si="120"/>
        <v>-20170.506652244352</v>
      </c>
      <c r="BL174" s="45">
        <f t="shared" si="121"/>
        <v>-21751.250375668227</v>
      </c>
      <c r="BM174" s="45">
        <f t="shared" si="121"/>
        <v>-23331.994099092102</v>
      </c>
      <c r="BN174" s="45">
        <f t="shared" si="121"/>
        <v>-24912.737822515977</v>
      </c>
      <c r="BO174" s="45">
        <f t="shared" si="121"/>
        <v>-26493.481545939852</v>
      </c>
      <c r="BP174" s="45">
        <f t="shared" si="121"/>
        <v>-28074.225269363727</v>
      </c>
      <c r="BQ174" s="45">
        <f t="shared" si="121"/>
        <v>-29654.968992787602</v>
      </c>
      <c r="BR174" s="45">
        <f t="shared" si="121"/>
        <v>-31235.712716211478</v>
      </c>
      <c r="BS174" s="45">
        <f t="shared" si="121"/>
        <v>-32816.45643963536</v>
      </c>
      <c r="BT174" s="45">
        <f t="shared" si="121"/>
        <v>-34397.200163059235</v>
      </c>
      <c r="BU174" s="45">
        <f t="shared" si="121"/>
        <v>-35977.94388648311</v>
      </c>
      <c r="BV174" s="45">
        <f t="shared" si="122"/>
        <v>-37558.687609906985</v>
      </c>
      <c r="BW174" s="45">
        <f t="shared" si="122"/>
        <v>-39139.43133333086</v>
      </c>
      <c r="BX174" s="45">
        <f t="shared" si="122"/>
        <v>-40720.175056754735</v>
      </c>
      <c r="BY174" s="45">
        <f t="shared" si="122"/>
        <v>-42300.91878017861</v>
      </c>
      <c r="BZ174" s="45">
        <f t="shared" si="122"/>
        <v>-43881.662503602485</v>
      </c>
      <c r="CA174" s="45">
        <f t="shared" si="122"/>
        <v>-45462.40622702636</v>
      </c>
      <c r="CB174" s="45">
        <f t="shared" si="122"/>
        <v>-47043.149950450235</v>
      </c>
      <c r="CC174" s="45">
        <f t="shared" si="122"/>
        <v>-48623.89367387411</v>
      </c>
      <c r="CD174" s="45">
        <f t="shared" si="122"/>
        <v>-50204.637397297993</v>
      </c>
      <c r="CE174" s="45">
        <f t="shared" si="122"/>
        <v>-51785.381120721868</v>
      </c>
      <c r="CF174" s="45">
        <f t="shared" si="122"/>
        <v>-53366.124844145743</v>
      </c>
      <c r="CG174" s="45">
        <f t="shared" si="122"/>
        <v>33992.342970539212</v>
      </c>
      <c r="CH174" s="45">
        <f t="shared" si="122"/>
        <v>29767.429175986326</v>
      </c>
    </row>
    <row r="175" spans="1:86">
      <c r="A175" s="58">
        <f>'Q5-Q7 VaR'!G149</f>
        <v>45769</v>
      </c>
      <c r="B175" s="45">
        <f>'Q5-Q7 VaR'!L149</f>
        <v>-15483.316015715543</v>
      </c>
      <c r="C175" s="45">
        <f>1000000*'Q5-Q7 VaR'!K149/100</f>
        <v>664.65976657799501</v>
      </c>
      <c r="D175" s="45">
        <f t="shared" si="115"/>
        <v>-22129.913681495495</v>
      </c>
      <c r="E175" s="45">
        <f t="shared" si="115"/>
        <v>-21963.748739850995</v>
      </c>
      <c r="F175" s="45">
        <f t="shared" si="115"/>
        <v>-21797.583798206495</v>
      </c>
      <c r="G175" s="45">
        <f t="shared" si="115"/>
        <v>-21631.418856561999</v>
      </c>
      <c r="H175" s="45">
        <f t="shared" si="115"/>
        <v>-21465.253914917499</v>
      </c>
      <c r="I175" s="45">
        <f t="shared" si="115"/>
        <v>-21299.088973272999</v>
      </c>
      <c r="J175" s="45">
        <f t="shared" si="115"/>
        <v>-21132.9240316285</v>
      </c>
      <c r="K175" s="45">
        <f t="shared" si="115"/>
        <v>-20966.759089984003</v>
      </c>
      <c r="L175" s="45">
        <f t="shared" si="115"/>
        <v>-20800.594148339504</v>
      </c>
      <c r="M175" s="45">
        <f t="shared" si="115"/>
        <v>-20634.429206695004</v>
      </c>
      <c r="N175" s="45">
        <f t="shared" si="116"/>
        <v>-20468.264265050508</v>
      </c>
      <c r="O175" s="45">
        <f t="shared" si="116"/>
        <v>-20302.099323406008</v>
      </c>
      <c r="P175" s="45">
        <f t="shared" si="116"/>
        <v>-20135.934381761508</v>
      </c>
      <c r="Q175" s="45">
        <f t="shared" si="116"/>
        <v>-19969.769440117008</v>
      </c>
      <c r="R175" s="45">
        <f t="shared" si="116"/>
        <v>-19803.604498472512</v>
      </c>
      <c r="S175" s="45">
        <f t="shared" si="116"/>
        <v>-19637.439556828012</v>
      </c>
      <c r="T175" s="45">
        <f t="shared" si="116"/>
        <v>-19471.274615183513</v>
      </c>
      <c r="U175" s="45">
        <f t="shared" si="116"/>
        <v>-19305.109673539017</v>
      </c>
      <c r="V175" s="45">
        <f t="shared" si="116"/>
        <v>-19138.944731894517</v>
      </c>
      <c r="W175" s="45">
        <f t="shared" si="116"/>
        <v>-18972.779790250017</v>
      </c>
      <c r="X175" s="45">
        <f t="shared" si="117"/>
        <v>-18806.614848605517</v>
      </c>
      <c r="Y175" s="45">
        <f t="shared" si="117"/>
        <v>-18640.449906961021</v>
      </c>
      <c r="Z175" s="45">
        <f t="shared" si="117"/>
        <v>-18474.284965316521</v>
      </c>
      <c r="AA175" s="45">
        <f t="shared" si="117"/>
        <v>-18308.120023672021</v>
      </c>
      <c r="AB175" s="45">
        <f t="shared" si="117"/>
        <v>-18141.955082027525</v>
      </c>
      <c r="AC175" s="45">
        <f t="shared" si="117"/>
        <v>-17975.790140383026</v>
      </c>
      <c r="AD175" s="45">
        <f t="shared" si="117"/>
        <v>-17809.625198738526</v>
      </c>
      <c r="AE175" s="45">
        <f t="shared" si="117"/>
        <v>-17643.460257094026</v>
      </c>
      <c r="AF175" s="45">
        <f t="shared" si="117"/>
        <v>-17477.29531544953</v>
      </c>
      <c r="AG175" s="45">
        <f t="shared" si="117"/>
        <v>-17311.13037380503</v>
      </c>
      <c r="AH175" s="45">
        <f t="shared" si="118"/>
        <v>-17144.96543216053</v>
      </c>
      <c r="AI175" s="45">
        <f t="shared" si="118"/>
        <v>-16978.800490516034</v>
      </c>
      <c r="AJ175" s="45">
        <f t="shared" si="118"/>
        <v>-16812.635548871534</v>
      </c>
      <c r="AK175" s="45">
        <f t="shared" si="118"/>
        <v>-16646.470607227035</v>
      </c>
      <c r="AL175" s="45">
        <f t="shared" si="118"/>
        <v>-16480.305665582535</v>
      </c>
      <c r="AM175" s="45">
        <f t="shared" si="118"/>
        <v>-16314.140723938037</v>
      </c>
      <c r="AN175" s="45">
        <f t="shared" si="118"/>
        <v>-16147.975782293539</v>
      </c>
      <c r="AO175" s="45">
        <f t="shared" si="118"/>
        <v>-15981.810840649039</v>
      </c>
      <c r="AP175" s="45">
        <f t="shared" si="118"/>
        <v>-15815.645899004541</v>
      </c>
      <c r="AQ175" s="45">
        <f t="shared" si="118"/>
        <v>-15649.480957360041</v>
      </c>
      <c r="AR175" s="45">
        <f t="shared" si="119"/>
        <v>-15483.316015715543</v>
      </c>
      <c r="AS175" s="45">
        <f t="shared" si="119"/>
        <v>-15317.151074071046</v>
      </c>
      <c r="AT175" s="45">
        <f t="shared" si="119"/>
        <v>-15150.986132426546</v>
      </c>
      <c r="AU175" s="45">
        <f t="shared" si="119"/>
        <v>-14984.821190782048</v>
      </c>
      <c r="AV175" s="45">
        <f t="shared" si="119"/>
        <v>-14818.656249137548</v>
      </c>
      <c r="AW175" s="45">
        <f t="shared" si="119"/>
        <v>-14652.49130749305</v>
      </c>
      <c r="AX175" s="45">
        <f t="shared" si="119"/>
        <v>-14486.32636584855</v>
      </c>
      <c r="AY175" s="45">
        <f t="shared" si="119"/>
        <v>-14320.161424204052</v>
      </c>
      <c r="AZ175" s="45">
        <f t="shared" si="119"/>
        <v>-14153.996482559553</v>
      </c>
      <c r="BA175" s="45">
        <f t="shared" si="119"/>
        <v>-13987.831540915055</v>
      </c>
      <c r="BB175" s="45">
        <f t="shared" si="120"/>
        <v>-13821.666599270557</v>
      </c>
      <c r="BC175" s="45">
        <f t="shared" si="120"/>
        <v>-13655.501657626057</v>
      </c>
      <c r="BD175" s="45">
        <f t="shared" si="120"/>
        <v>-13489.336715981559</v>
      </c>
      <c r="BE175" s="45">
        <f t="shared" si="120"/>
        <v>-13323.171774337059</v>
      </c>
      <c r="BF175" s="45">
        <f t="shared" si="120"/>
        <v>-13157.006832692561</v>
      </c>
      <c r="BG175" s="45">
        <f t="shared" si="120"/>
        <v>-12990.841891048061</v>
      </c>
      <c r="BH175" s="45">
        <f t="shared" si="120"/>
        <v>-12824.676949403563</v>
      </c>
      <c r="BI175" s="45">
        <f t="shared" si="120"/>
        <v>-12658.512007759065</v>
      </c>
      <c r="BJ175" s="45">
        <f t="shared" si="120"/>
        <v>-12492.347066114566</v>
      </c>
      <c r="BK175" s="45">
        <f t="shared" si="120"/>
        <v>-12326.182124470068</v>
      </c>
      <c r="BL175" s="45">
        <f t="shared" si="121"/>
        <v>-12160.017182825568</v>
      </c>
      <c r="BM175" s="45">
        <f t="shared" si="121"/>
        <v>-11993.85224118107</v>
      </c>
      <c r="BN175" s="45">
        <f t="shared" si="121"/>
        <v>-11827.68729953657</v>
      </c>
      <c r="BO175" s="45">
        <f t="shared" si="121"/>
        <v>-11661.522357892072</v>
      </c>
      <c r="BP175" s="45">
        <f t="shared" si="121"/>
        <v>-11495.357416247574</v>
      </c>
      <c r="BQ175" s="45">
        <f t="shared" si="121"/>
        <v>-11329.192474603075</v>
      </c>
      <c r="BR175" s="45">
        <f t="shared" si="121"/>
        <v>-11163.027532958575</v>
      </c>
      <c r="BS175" s="45">
        <f t="shared" si="121"/>
        <v>-10996.862591314077</v>
      </c>
      <c r="BT175" s="45">
        <f t="shared" si="121"/>
        <v>-10830.697649669579</v>
      </c>
      <c r="BU175" s="45">
        <f t="shared" si="121"/>
        <v>-10664.532708025079</v>
      </c>
      <c r="BV175" s="45">
        <f t="shared" si="122"/>
        <v>-10498.367766380581</v>
      </c>
      <c r="BW175" s="45">
        <f t="shared" si="122"/>
        <v>-10332.202824736083</v>
      </c>
      <c r="BX175" s="45">
        <f t="shared" si="122"/>
        <v>-10166.037883091583</v>
      </c>
      <c r="BY175" s="45">
        <f t="shared" si="122"/>
        <v>-9999.8729414470836</v>
      </c>
      <c r="BZ175" s="45">
        <f t="shared" si="122"/>
        <v>-9833.7079998025856</v>
      </c>
      <c r="CA175" s="45">
        <f t="shared" si="122"/>
        <v>-9667.5430581580877</v>
      </c>
      <c r="CB175" s="45">
        <f t="shared" si="122"/>
        <v>-9501.3781165135879</v>
      </c>
      <c r="CC175" s="45">
        <f t="shared" si="122"/>
        <v>-9335.2131748690899</v>
      </c>
      <c r="CD175" s="45">
        <f t="shared" si="122"/>
        <v>-9169.048233224592</v>
      </c>
      <c r="CE175" s="45">
        <f t="shared" si="122"/>
        <v>-9002.8832915800922</v>
      </c>
      <c r="CF175" s="45">
        <f t="shared" si="122"/>
        <v>-8836.7183499355924</v>
      </c>
      <c r="CG175" s="45">
        <f t="shared" si="122"/>
        <v>-18019.683615891936</v>
      </c>
      <c r="CH175" s="45">
        <f t="shared" si="122"/>
        <v>-17575.568264540532</v>
      </c>
    </row>
    <row r="176" spans="1:86">
      <c r="A176" s="58">
        <f>'Q5-Q7 VaR'!G150</f>
        <v>45770</v>
      </c>
      <c r="B176" s="45">
        <f>'Q5-Q7 VaR'!L150</f>
        <v>-14920.643202692734</v>
      </c>
      <c r="C176" s="45">
        <f>1000000*'Q5-Q7 VaR'!K150/100</f>
        <v>1403.8268609215138</v>
      </c>
      <c r="D176" s="45">
        <f t="shared" si="115"/>
        <v>-28958.91181190787</v>
      </c>
      <c r="E176" s="45">
        <f t="shared" si="115"/>
        <v>-28607.955096677491</v>
      </c>
      <c r="F176" s="45">
        <f t="shared" si="115"/>
        <v>-28256.998381447112</v>
      </c>
      <c r="G176" s="45">
        <f t="shared" si="115"/>
        <v>-27906.041666216737</v>
      </c>
      <c r="H176" s="45">
        <f t="shared" si="115"/>
        <v>-27555.084950986358</v>
      </c>
      <c r="I176" s="45">
        <f t="shared" si="115"/>
        <v>-27204.128235755979</v>
      </c>
      <c r="J176" s="45">
        <f t="shared" si="115"/>
        <v>-26853.171520525604</v>
      </c>
      <c r="K176" s="45">
        <f t="shared" si="115"/>
        <v>-26502.214805295225</v>
      </c>
      <c r="L176" s="45">
        <f t="shared" si="115"/>
        <v>-26151.258090064846</v>
      </c>
      <c r="M176" s="45">
        <f t="shared" si="115"/>
        <v>-25800.301374834467</v>
      </c>
      <c r="N176" s="45">
        <f t="shared" si="116"/>
        <v>-25449.344659604089</v>
      </c>
      <c r="O176" s="45">
        <f t="shared" si="116"/>
        <v>-25098.38794437371</v>
      </c>
      <c r="P176" s="45">
        <f t="shared" si="116"/>
        <v>-24747.431229143331</v>
      </c>
      <c r="Q176" s="45">
        <f t="shared" si="116"/>
        <v>-24396.474513912952</v>
      </c>
      <c r="R176" s="45">
        <f t="shared" si="116"/>
        <v>-24045.517798682573</v>
      </c>
      <c r="S176" s="45">
        <f t="shared" si="116"/>
        <v>-23694.561083452194</v>
      </c>
      <c r="T176" s="45">
        <f t="shared" si="116"/>
        <v>-23343.604368221815</v>
      </c>
      <c r="U176" s="45">
        <f t="shared" si="116"/>
        <v>-22992.647652991436</v>
      </c>
      <c r="V176" s="45">
        <f t="shared" si="116"/>
        <v>-22641.690937761061</v>
      </c>
      <c r="W176" s="45">
        <f t="shared" si="116"/>
        <v>-22290.734222530682</v>
      </c>
      <c r="X176" s="45">
        <f t="shared" si="117"/>
        <v>-21939.777507300303</v>
      </c>
      <c r="Y176" s="45">
        <f t="shared" si="117"/>
        <v>-21588.820792069924</v>
      </c>
      <c r="Z176" s="45">
        <f t="shared" si="117"/>
        <v>-21237.864076839545</v>
      </c>
      <c r="AA176" s="45">
        <f t="shared" si="117"/>
        <v>-20886.90736160917</v>
      </c>
      <c r="AB176" s="45">
        <f t="shared" si="117"/>
        <v>-20535.950646378791</v>
      </c>
      <c r="AC176" s="45">
        <f t="shared" si="117"/>
        <v>-20184.993931148412</v>
      </c>
      <c r="AD176" s="45">
        <f t="shared" si="117"/>
        <v>-19834.037215918033</v>
      </c>
      <c r="AE176" s="45">
        <f t="shared" si="117"/>
        <v>-19483.080500687654</v>
      </c>
      <c r="AF176" s="45">
        <f t="shared" si="117"/>
        <v>-19132.123785457276</v>
      </c>
      <c r="AG176" s="45">
        <f t="shared" si="117"/>
        <v>-18781.167070226897</v>
      </c>
      <c r="AH176" s="45">
        <f t="shared" si="118"/>
        <v>-18430.210354996518</v>
      </c>
      <c r="AI176" s="45">
        <f t="shared" si="118"/>
        <v>-18079.253639766139</v>
      </c>
      <c r="AJ176" s="45">
        <f t="shared" si="118"/>
        <v>-17728.29692453576</v>
      </c>
      <c r="AK176" s="45">
        <f t="shared" si="118"/>
        <v>-17377.340209305385</v>
      </c>
      <c r="AL176" s="45">
        <f t="shared" si="118"/>
        <v>-17026.383494075006</v>
      </c>
      <c r="AM176" s="45">
        <f t="shared" si="118"/>
        <v>-16675.426778844627</v>
      </c>
      <c r="AN176" s="45">
        <f t="shared" si="118"/>
        <v>-16324.470063614248</v>
      </c>
      <c r="AO176" s="45">
        <f t="shared" si="118"/>
        <v>-15973.513348383869</v>
      </c>
      <c r="AP176" s="45">
        <f t="shared" si="118"/>
        <v>-15622.55663315349</v>
      </c>
      <c r="AQ176" s="45">
        <f t="shared" si="118"/>
        <v>-15271.599917923113</v>
      </c>
      <c r="AR176" s="45">
        <f t="shared" si="119"/>
        <v>-14920.643202692734</v>
      </c>
      <c r="AS176" s="45">
        <f t="shared" si="119"/>
        <v>-14569.686487462355</v>
      </c>
      <c r="AT176" s="45">
        <f t="shared" si="119"/>
        <v>-14218.729772231978</v>
      </c>
      <c r="AU176" s="45">
        <f t="shared" si="119"/>
        <v>-13867.773057001599</v>
      </c>
      <c r="AV176" s="45">
        <f t="shared" si="119"/>
        <v>-13516.81634177122</v>
      </c>
      <c r="AW176" s="45">
        <f t="shared" si="119"/>
        <v>-13165.859626540841</v>
      </c>
      <c r="AX176" s="45">
        <f t="shared" si="119"/>
        <v>-12814.902911310463</v>
      </c>
      <c r="AY176" s="45">
        <f t="shared" si="119"/>
        <v>-12463.946196080085</v>
      </c>
      <c r="AZ176" s="45">
        <f t="shared" si="119"/>
        <v>-12112.989480849707</v>
      </c>
      <c r="BA176" s="45">
        <f t="shared" si="119"/>
        <v>-11762.032765619328</v>
      </c>
      <c r="BB176" s="45">
        <f t="shared" si="120"/>
        <v>-11411.076050388951</v>
      </c>
      <c r="BC176" s="45">
        <f t="shared" si="120"/>
        <v>-11060.119335158572</v>
      </c>
      <c r="BD176" s="45">
        <f t="shared" si="120"/>
        <v>-10709.162619928193</v>
      </c>
      <c r="BE176" s="45">
        <f t="shared" si="120"/>
        <v>-10358.205904697814</v>
      </c>
      <c r="BF176" s="45">
        <f t="shared" si="120"/>
        <v>-10007.249189467435</v>
      </c>
      <c r="BG176" s="45">
        <f t="shared" si="120"/>
        <v>-9656.2924742370578</v>
      </c>
      <c r="BH176" s="45">
        <f t="shared" si="120"/>
        <v>-9305.3357590066789</v>
      </c>
      <c r="BI176" s="45">
        <f t="shared" si="120"/>
        <v>-8954.3790437763</v>
      </c>
      <c r="BJ176" s="45">
        <f t="shared" si="120"/>
        <v>-8603.4223285459229</v>
      </c>
      <c r="BK176" s="45">
        <f t="shared" si="120"/>
        <v>-8252.465613315544</v>
      </c>
      <c r="BL176" s="45">
        <f t="shared" si="121"/>
        <v>-7901.5088980851651</v>
      </c>
      <c r="BM176" s="45">
        <f t="shared" si="121"/>
        <v>-7550.5521828547862</v>
      </c>
      <c r="BN176" s="45">
        <f t="shared" si="121"/>
        <v>-7199.5954676244082</v>
      </c>
      <c r="BO176" s="45">
        <f t="shared" si="121"/>
        <v>-6848.6387523940302</v>
      </c>
      <c r="BP176" s="45">
        <f t="shared" si="121"/>
        <v>-6497.6820371636513</v>
      </c>
      <c r="BQ176" s="45">
        <f t="shared" si="121"/>
        <v>-6146.7253219332724</v>
      </c>
      <c r="BR176" s="45">
        <f t="shared" si="121"/>
        <v>-5795.7686067028935</v>
      </c>
      <c r="BS176" s="45">
        <f t="shared" si="121"/>
        <v>-5444.8118914725164</v>
      </c>
      <c r="BT176" s="45">
        <f t="shared" si="121"/>
        <v>-5093.8551762421375</v>
      </c>
      <c r="BU176" s="45">
        <f t="shared" si="121"/>
        <v>-4742.8984610117586</v>
      </c>
      <c r="BV176" s="45">
        <f t="shared" si="122"/>
        <v>-4391.9417457813815</v>
      </c>
      <c r="BW176" s="45">
        <f t="shared" si="122"/>
        <v>-4040.9850305510026</v>
      </c>
      <c r="BX176" s="45">
        <f t="shared" si="122"/>
        <v>-3690.0283153206237</v>
      </c>
      <c r="BY176" s="45">
        <f t="shared" si="122"/>
        <v>-3339.0716000902448</v>
      </c>
      <c r="BZ176" s="45">
        <f t="shared" si="122"/>
        <v>-2988.1148848598659</v>
      </c>
      <c r="CA176" s="45">
        <f t="shared" si="122"/>
        <v>-2637.1581696294888</v>
      </c>
      <c r="CB176" s="45">
        <f t="shared" si="122"/>
        <v>-2286.2014543991099</v>
      </c>
      <c r="CC176" s="45">
        <f t="shared" si="122"/>
        <v>-1935.244739168731</v>
      </c>
      <c r="CD176" s="45">
        <f t="shared" si="122"/>
        <v>-1584.2880239383539</v>
      </c>
      <c r="CE176" s="45">
        <f t="shared" si="122"/>
        <v>-1233.331308707975</v>
      </c>
      <c r="CF176" s="45">
        <f t="shared" si="122"/>
        <v>-882.37459347759614</v>
      </c>
      <c r="CG176" s="45">
        <f t="shared" si="122"/>
        <v>-20277.701272614035</v>
      </c>
      <c r="CH176" s="45">
        <f t="shared" si="122"/>
        <v>-19339.685928636489</v>
      </c>
    </row>
    <row r="177" spans="1:86">
      <c r="A177" s="58">
        <f>'Q5-Q7 VaR'!G151</f>
        <v>45771</v>
      </c>
      <c r="B177" s="45">
        <f>'Q5-Q7 VaR'!L151</f>
        <v>20582.040645372486</v>
      </c>
      <c r="C177" s="45">
        <f>1000000*'Q5-Q7 VaR'!K151/100</f>
        <v>4961.444594672942</v>
      </c>
      <c r="D177" s="45">
        <f t="shared" si="115"/>
        <v>-29032.405301356936</v>
      </c>
      <c r="E177" s="45">
        <f t="shared" si="115"/>
        <v>-27792.044152688701</v>
      </c>
      <c r="F177" s="45">
        <f t="shared" si="115"/>
        <v>-26551.683004020466</v>
      </c>
      <c r="G177" s="45">
        <f t="shared" si="115"/>
        <v>-25311.321855352224</v>
      </c>
      <c r="H177" s="45">
        <f t="shared" si="115"/>
        <v>-24070.960706683989</v>
      </c>
      <c r="I177" s="45">
        <f t="shared" si="115"/>
        <v>-22830.599558015754</v>
      </c>
      <c r="J177" s="45">
        <f t="shared" si="115"/>
        <v>-21590.238409347519</v>
      </c>
      <c r="K177" s="45">
        <f t="shared" si="115"/>
        <v>-20349.877260679285</v>
      </c>
      <c r="L177" s="45">
        <f t="shared" si="115"/>
        <v>-19109.51611201105</v>
      </c>
      <c r="M177" s="45">
        <f t="shared" si="115"/>
        <v>-17869.154963342815</v>
      </c>
      <c r="N177" s="45">
        <f t="shared" si="116"/>
        <v>-16628.79381467458</v>
      </c>
      <c r="O177" s="45">
        <f t="shared" si="116"/>
        <v>-15388.432666006345</v>
      </c>
      <c r="P177" s="45">
        <f t="shared" si="116"/>
        <v>-14148.07151733811</v>
      </c>
      <c r="Q177" s="45">
        <f t="shared" si="116"/>
        <v>-12907.710368669876</v>
      </c>
      <c r="R177" s="45">
        <f t="shared" si="116"/>
        <v>-11667.349220001637</v>
      </c>
      <c r="S177" s="45">
        <f t="shared" si="116"/>
        <v>-10426.988071333402</v>
      </c>
      <c r="T177" s="45">
        <f t="shared" si="116"/>
        <v>-9186.6269226651639</v>
      </c>
      <c r="U177" s="45">
        <f t="shared" si="116"/>
        <v>-7946.2657739969291</v>
      </c>
      <c r="V177" s="45">
        <f t="shared" si="116"/>
        <v>-6705.9046253286942</v>
      </c>
      <c r="W177" s="45">
        <f t="shared" si="116"/>
        <v>-5465.5434766604594</v>
      </c>
      <c r="X177" s="45">
        <f t="shared" si="117"/>
        <v>-4225.1823279922246</v>
      </c>
      <c r="Y177" s="45">
        <f t="shared" si="117"/>
        <v>-2984.8211793239898</v>
      </c>
      <c r="Z177" s="45">
        <f t="shared" si="117"/>
        <v>-1744.4600306557513</v>
      </c>
      <c r="AA177" s="45">
        <f t="shared" si="117"/>
        <v>-504.09888198751651</v>
      </c>
      <c r="AB177" s="45">
        <f t="shared" si="117"/>
        <v>736.26226668071831</v>
      </c>
      <c r="AC177" s="45">
        <f t="shared" si="117"/>
        <v>1976.6234153489531</v>
      </c>
      <c r="AD177" s="45">
        <f t="shared" si="117"/>
        <v>3216.9845640171879</v>
      </c>
      <c r="AE177" s="45">
        <f t="shared" si="117"/>
        <v>4457.3457126854246</v>
      </c>
      <c r="AF177" s="45">
        <f t="shared" si="117"/>
        <v>5697.7068613536612</v>
      </c>
      <c r="AG177" s="45">
        <f t="shared" si="117"/>
        <v>6938.068010021896</v>
      </c>
      <c r="AH177" s="45">
        <f t="shared" si="118"/>
        <v>8178.4291586901309</v>
      </c>
      <c r="AI177" s="45">
        <f t="shared" si="118"/>
        <v>9418.7903073583675</v>
      </c>
      <c r="AJ177" s="45">
        <f t="shared" si="118"/>
        <v>10659.151456026602</v>
      </c>
      <c r="AK177" s="45">
        <f t="shared" si="118"/>
        <v>11899.512604694837</v>
      </c>
      <c r="AL177" s="45">
        <f t="shared" si="118"/>
        <v>13139.873753363074</v>
      </c>
      <c r="AM177" s="45">
        <f t="shared" si="118"/>
        <v>14380.234902031309</v>
      </c>
      <c r="AN177" s="45">
        <f t="shared" si="118"/>
        <v>15620.596050699543</v>
      </c>
      <c r="AO177" s="45">
        <f t="shared" si="118"/>
        <v>16860.957199367782</v>
      </c>
      <c r="AP177" s="45">
        <f t="shared" si="118"/>
        <v>18101.318348036017</v>
      </c>
      <c r="AQ177" s="45">
        <f t="shared" si="118"/>
        <v>19341.679496704252</v>
      </c>
      <c r="AR177" s="45">
        <f t="shared" si="119"/>
        <v>20582.040645372486</v>
      </c>
      <c r="AS177" s="45">
        <f t="shared" si="119"/>
        <v>21822.401794040721</v>
      </c>
      <c r="AT177" s="45">
        <f t="shared" si="119"/>
        <v>23062.762942708956</v>
      </c>
      <c r="AU177" s="45">
        <f t="shared" si="119"/>
        <v>24303.124091377191</v>
      </c>
      <c r="AV177" s="45">
        <f t="shared" si="119"/>
        <v>25543.485240045429</v>
      </c>
      <c r="AW177" s="45">
        <f t="shared" si="119"/>
        <v>26783.846388713664</v>
      </c>
      <c r="AX177" s="45">
        <f t="shared" si="119"/>
        <v>28024.207537381899</v>
      </c>
      <c r="AY177" s="45">
        <f t="shared" si="119"/>
        <v>29264.568686050137</v>
      </c>
      <c r="AZ177" s="45">
        <f t="shared" si="119"/>
        <v>30504.929834718372</v>
      </c>
      <c r="BA177" s="45">
        <f t="shared" si="119"/>
        <v>31745.290983386607</v>
      </c>
      <c r="BB177" s="45">
        <f t="shared" si="120"/>
        <v>32985.652132054842</v>
      </c>
      <c r="BC177" s="45">
        <f t="shared" si="120"/>
        <v>34226.013280723077</v>
      </c>
      <c r="BD177" s="45">
        <f t="shared" si="120"/>
        <v>35466.374429391311</v>
      </c>
      <c r="BE177" s="45">
        <f t="shared" si="120"/>
        <v>36706.735578059546</v>
      </c>
      <c r="BF177" s="45">
        <f t="shared" si="120"/>
        <v>37947.096726727788</v>
      </c>
      <c r="BG177" s="45">
        <f t="shared" si="120"/>
        <v>39187.457875396023</v>
      </c>
      <c r="BH177" s="45">
        <f t="shared" si="120"/>
        <v>40427.819024064258</v>
      </c>
      <c r="BI177" s="45">
        <f t="shared" si="120"/>
        <v>41668.180172732493</v>
      </c>
      <c r="BJ177" s="45">
        <f t="shared" si="120"/>
        <v>42908.541321400728</v>
      </c>
      <c r="BK177" s="45">
        <f t="shared" si="120"/>
        <v>44148.902470068962</v>
      </c>
      <c r="BL177" s="45">
        <f t="shared" si="121"/>
        <v>45389.263618737197</v>
      </c>
      <c r="BM177" s="45">
        <f t="shared" si="121"/>
        <v>46629.624767405432</v>
      </c>
      <c r="BN177" s="45">
        <f t="shared" si="121"/>
        <v>47869.985916073667</v>
      </c>
      <c r="BO177" s="45">
        <f t="shared" si="121"/>
        <v>49110.347064741902</v>
      </c>
      <c r="BP177" s="45">
        <f t="shared" si="121"/>
        <v>50350.708213410137</v>
      </c>
      <c r="BQ177" s="45">
        <f t="shared" si="121"/>
        <v>51591.069362078371</v>
      </c>
      <c r="BR177" s="45">
        <f t="shared" si="121"/>
        <v>52831.430510746606</v>
      </c>
      <c r="BS177" s="45">
        <f t="shared" si="121"/>
        <v>54071.791659414848</v>
      </c>
      <c r="BT177" s="45">
        <f t="shared" si="121"/>
        <v>55312.152808083083</v>
      </c>
      <c r="BU177" s="45">
        <f t="shared" si="121"/>
        <v>56552.513956751318</v>
      </c>
      <c r="BV177" s="45">
        <f t="shared" si="122"/>
        <v>57792.875105419553</v>
      </c>
      <c r="BW177" s="45">
        <f t="shared" si="122"/>
        <v>59033.236254087788</v>
      </c>
      <c r="BX177" s="45">
        <f t="shared" si="122"/>
        <v>60273.597402756022</v>
      </c>
      <c r="BY177" s="45">
        <f t="shared" si="122"/>
        <v>61513.958551424257</v>
      </c>
      <c r="BZ177" s="45">
        <f t="shared" si="122"/>
        <v>62754.319700092492</v>
      </c>
      <c r="CA177" s="45">
        <f t="shared" si="122"/>
        <v>63994.680848760727</v>
      </c>
      <c r="CB177" s="45">
        <f t="shared" si="122"/>
        <v>65235.041997428962</v>
      </c>
      <c r="CC177" s="45">
        <f t="shared" si="122"/>
        <v>66475.403146097204</v>
      </c>
      <c r="CD177" s="45">
        <f t="shared" si="122"/>
        <v>67715.764294765439</v>
      </c>
      <c r="CE177" s="45">
        <f t="shared" si="122"/>
        <v>68956.125443433673</v>
      </c>
      <c r="CF177" s="45">
        <f t="shared" si="122"/>
        <v>70196.486592101908</v>
      </c>
      <c r="CG177" s="45">
        <f t="shared" si="122"/>
        <v>1648.9745072071164</v>
      </c>
      <c r="CH177" s="45">
        <f t="shared" si="122"/>
        <v>4964.1348646907409</v>
      </c>
    </row>
    <row r="178" spans="1:86">
      <c r="A178" s="58">
        <f>'Q5-Q7 VaR'!G152</f>
        <v>45772</v>
      </c>
      <c r="B178" s="45">
        <f>'Q5-Q7 VaR'!L152</f>
        <v>14093.416515937448</v>
      </c>
      <c r="C178" s="45">
        <f>1000000*'Q5-Q7 VaR'!K152/100</f>
        <v>5927.7050135680047</v>
      </c>
      <c r="D178" s="45">
        <f t="shared" si="115"/>
        <v>-45183.633619742599</v>
      </c>
      <c r="E178" s="45">
        <f t="shared" si="115"/>
        <v>-43701.707366350602</v>
      </c>
      <c r="F178" s="45">
        <f t="shared" si="115"/>
        <v>-42219.781112958597</v>
      </c>
      <c r="G178" s="45">
        <f t="shared" si="115"/>
        <v>-40737.8548595666</v>
      </c>
      <c r="H178" s="45">
        <f t="shared" si="115"/>
        <v>-39255.928606174595</v>
      </c>
      <c r="I178" s="45">
        <f t="shared" si="115"/>
        <v>-37774.002352782598</v>
      </c>
      <c r="J178" s="45">
        <f t="shared" si="115"/>
        <v>-36292.076099390593</v>
      </c>
      <c r="K178" s="45">
        <f t="shared" si="115"/>
        <v>-34810.149845998596</v>
      </c>
      <c r="L178" s="45">
        <f t="shared" si="115"/>
        <v>-33328.223592606591</v>
      </c>
      <c r="M178" s="45">
        <f t="shared" si="115"/>
        <v>-31846.297339214587</v>
      </c>
      <c r="N178" s="45">
        <f t="shared" si="116"/>
        <v>-30364.37108582259</v>
      </c>
      <c r="O178" s="45">
        <f t="shared" si="116"/>
        <v>-28882.444832430585</v>
      </c>
      <c r="P178" s="45">
        <f t="shared" si="116"/>
        <v>-27400.518579038588</v>
      </c>
      <c r="Q178" s="45">
        <f t="shared" si="116"/>
        <v>-25918.592325646583</v>
      </c>
      <c r="R178" s="45">
        <f t="shared" si="116"/>
        <v>-24436.666072254586</v>
      </c>
      <c r="S178" s="45">
        <f t="shared" si="116"/>
        <v>-22954.739818862581</v>
      </c>
      <c r="T178" s="45">
        <f t="shared" si="116"/>
        <v>-21472.813565470584</v>
      </c>
      <c r="U178" s="45">
        <f t="shared" si="116"/>
        <v>-19990.887312078579</v>
      </c>
      <c r="V178" s="45">
        <f t="shared" si="116"/>
        <v>-18508.961058686575</v>
      </c>
      <c r="W178" s="45">
        <f t="shared" si="116"/>
        <v>-17027.034805294577</v>
      </c>
      <c r="X178" s="45">
        <f t="shared" si="117"/>
        <v>-15545.108551902575</v>
      </c>
      <c r="Y178" s="45">
        <f t="shared" si="117"/>
        <v>-14063.182298510574</v>
      </c>
      <c r="Z178" s="45">
        <f t="shared" si="117"/>
        <v>-12581.256045118573</v>
      </c>
      <c r="AA178" s="45">
        <f t="shared" si="117"/>
        <v>-11099.329791726572</v>
      </c>
      <c r="AB178" s="45">
        <f t="shared" si="117"/>
        <v>-9617.4035383345708</v>
      </c>
      <c r="AC178" s="45">
        <f t="shared" si="117"/>
        <v>-8135.4772849425699</v>
      </c>
      <c r="AD178" s="45">
        <f t="shared" si="117"/>
        <v>-6653.551031550569</v>
      </c>
      <c r="AE178" s="45">
        <f t="shared" si="117"/>
        <v>-5171.624778158568</v>
      </c>
      <c r="AF178" s="45">
        <f t="shared" si="117"/>
        <v>-3689.6985247665671</v>
      </c>
      <c r="AG178" s="45">
        <f t="shared" si="117"/>
        <v>-2207.7722713745643</v>
      </c>
      <c r="AH178" s="45">
        <f t="shared" si="118"/>
        <v>-725.84601798256335</v>
      </c>
      <c r="AI178" s="45">
        <f t="shared" si="118"/>
        <v>756.08023540943759</v>
      </c>
      <c r="AJ178" s="45">
        <f t="shared" si="118"/>
        <v>2238.0064888014385</v>
      </c>
      <c r="AK178" s="45">
        <f t="shared" si="118"/>
        <v>3719.9327421934395</v>
      </c>
      <c r="AL178" s="45">
        <f t="shared" si="118"/>
        <v>5201.8589955854404</v>
      </c>
      <c r="AM178" s="45">
        <f t="shared" si="118"/>
        <v>6683.7852489774423</v>
      </c>
      <c r="AN178" s="45">
        <f t="shared" si="118"/>
        <v>8165.7115023694432</v>
      </c>
      <c r="AO178" s="45">
        <f t="shared" si="118"/>
        <v>9647.6377557614433</v>
      </c>
      <c r="AP178" s="45">
        <f t="shared" si="118"/>
        <v>11129.564009153446</v>
      </c>
      <c r="AQ178" s="45">
        <f t="shared" si="118"/>
        <v>12611.490262545447</v>
      </c>
      <c r="AR178" s="45">
        <f t="shared" si="119"/>
        <v>14093.416515937448</v>
      </c>
      <c r="AS178" s="45">
        <f t="shared" si="119"/>
        <v>15575.342769329449</v>
      </c>
      <c r="AT178" s="45">
        <f t="shared" si="119"/>
        <v>17057.269022721452</v>
      </c>
      <c r="AU178" s="45">
        <f t="shared" si="119"/>
        <v>18539.195276113453</v>
      </c>
      <c r="AV178" s="45">
        <f t="shared" si="119"/>
        <v>20021.121529505454</v>
      </c>
      <c r="AW178" s="45">
        <f t="shared" si="119"/>
        <v>21503.047782897454</v>
      </c>
      <c r="AX178" s="45">
        <f t="shared" si="119"/>
        <v>22984.974036289455</v>
      </c>
      <c r="AY178" s="45">
        <f t="shared" si="119"/>
        <v>24466.900289681456</v>
      </c>
      <c r="AZ178" s="45">
        <f t="shared" si="119"/>
        <v>25948.826543073457</v>
      </c>
      <c r="BA178" s="45">
        <f t="shared" si="119"/>
        <v>27430.752796465458</v>
      </c>
      <c r="BB178" s="45">
        <f t="shared" si="120"/>
        <v>28912.679049857459</v>
      </c>
      <c r="BC178" s="45">
        <f t="shared" si="120"/>
        <v>30394.60530324946</v>
      </c>
      <c r="BD178" s="45">
        <f t="shared" si="120"/>
        <v>31876.531556641465</v>
      </c>
      <c r="BE178" s="45">
        <f t="shared" si="120"/>
        <v>33358.457810033462</v>
      </c>
      <c r="BF178" s="45">
        <f t="shared" si="120"/>
        <v>34840.384063425467</v>
      </c>
      <c r="BG178" s="45">
        <f t="shared" si="120"/>
        <v>36322.310316817464</v>
      </c>
      <c r="BH178" s="45">
        <f t="shared" si="120"/>
        <v>37804.236570209468</v>
      </c>
      <c r="BI178" s="45">
        <f t="shared" si="120"/>
        <v>39286.162823601466</v>
      </c>
      <c r="BJ178" s="45">
        <f t="shared" si="120"/>
        <v>40768.08907699347</v>
      </c>
      <c r="BK178" s="45">
        <f t="shared" si="120"/>
        <v>42250.015330385468</v>
      </c>
      <c r="BL178" s="45">
        <f t="shared" si="121"/>
        <v>43731.941583777472</v>
      </c>
      <c r="BM178" s="45">
        <f t="shared" si="121"/>
        <v>45213.86783716947</v>
      </c>
      <c r="BN178" s="45">
        <f t="shared" si="121"/>
        <v>46695.794090561474</v>
      </c>
      <c r="BO178" s="45">
        <f t="shared" si="121"/>
        <v>48177.720343953471</v>
      </c>
      <c r="BP178" s="45">
        <f t="shared" si="121"/>
        <v>49659.646597345476</v>
      </c>
      <c r="BQ178" s="45">
        <f t="shared" si="121"/>
        <v>51141.572850737473</v>
      </c>
      <c r="BR178" s="45">
        <f t="shared" si="121"/>
        <v>52623.499104129478</v>
      </c>
      <c r="BS178" s="45">
        <f t="shared" si="121"/>
        <v>54105.425357521475</v>
      </c>
      <c r="BT178" s="45">
        <f t="shared" si="121"/>
        <v>55587.35161091348</v>
      </c>
      <c r="BU178" s="45">
        <f t="shared" si="121"/>
        <v>57069.277864305477</v>
      </c>
      <c r="BV178" s="45">
        <f t="shared" si="122"/>
        <v>58551.204117697482</v>
      </c>
      <c r="BW178" s="45">
        <f t="shared" si="122"/>
        <v>60033.130371089479</v>
      </c>
      <c r="BX178" s="45">
        <f t="shared" si="122"/>
        <v>61515.056624481484</v>
      </c>
      <c r="BY178" s="45">
        <f t="shared" si="122"/>
        <v>62996.982877873488</v>
      </c>
      <c r="BZ178" s="45">
        <f t="shared" si="122"/>
        <v>64478.909131265485</v>
      </c>
      <c r="CA178" s="45">
        <f t="shared" si="122"/>
        <v>65960.83538465749</v>
      </c>
      <c r="CB178" s="45">
        <f t="shared" si="122"/>
        <v>67442.761638049487</v>
      </c>
      <c r="CC178" s="45">
        <f t="shared" si="122"/>
        <v>68924.687891441499</v>
      </c>
      <c r="CD178" s="45">
        <f t="shared" si="122"/>
        <v>70406.614144833497</v>
      </c>
      <c r="CE178" s="45">
        <f t="shared" si="122"/>
        <v>71888.540398225494</v>
      </c>
      <c r="CF178" s="45">
        <f t="shared" si="122"/>
        <v>73370.466651617491</v>
      </c>
      <c r="CG178" s="45">
        <f t="shared" si="122"/>
        <v>-8526.9370782390197</v>
      </c>
      <c r="CH178" s="45">
        <f t="shared" si="122"/>
        <v>-4566.1364894474009</v>
      </c>
    </row>
    <row r="179" spans="1:86">
      <c r="A179" s="58">
        <f>'Q5-Q7 VaR'!G153</f>
        <v>45775</v>
      </c>
      <c r="B179" s="45">
        <f>'Q5-Q7 VaR'!L153</f>
        <v>15221.617024189451</v>
      </c>
      <c r="C179" s="45">
        <f>1000000*'Q5-Q7 VaR'!K153/100</f>
        <v>1995.6578992017398</v>
      </c>
      <c r="D179" s="45">
        <f t="shared" si="115"/>
        <v>-4734.9619678279487</v>
      </c>
      <c r="E179" s="45">
        <f t="shared" si="115"/>
        <v>-4236.0474930275122</v>
      </c>
      <c r="F179" s="45">
        <f t="shared" si="115"/>
        <v>-3737.1330182270794</v>
      </c>
      <c r="G179" s="45">
        <f t="shared" si="115"/>
        <v>-3238.218543426643</v>
      </c>
      <c r="H179" s="45">
        <f t="shared" si="115"/>
        <v>-2739.3040686262066</v>
      </c>
      <c r="I179" s="45">
        <f t="shared" si="115"/>
        <v>-2240.3895938257738</v>
      </c>
      <c r="J179" s="45">
        <f t="shared" si="115"/>
        <v>-1741.4751190253373</v>
      </c>
      <c r="K179" s="45">
        <f t="shared" si="115"/>
        <v>-1242.5606442249045</v>
      </c>
      <c r="L179" s="45">
        <f t="shared" si="115"/>
        <v>-743.6461694244681</v>
      </c>
      <c r="M179" s="45">
        <f t="shared" si="115"/>
        <v>-244.73169462403348</v>
      </c>
      <c r="N179" s="45">
        <f t="shared" si="116"/>
        <v>254.18278017640114</v>
      </c>
      <c r="O179" s="45">
        <f t="shared" si="116"/>
        <v>753.09725497683758</v>
      </c>
      <c r="P179" s="45">
        <f t="shared" si="116"/>
        <v>1252.0117297772722</v>
      </c>
      <c r="Q179" s="45">
        <f t="shared" si="116"/>
        <v>1750.9262045777068</v>
      </c>
      <c r="R179" s="45">
        <f t="shared" si="116"/>
        <v>2249.8406793781414</v>
      </c>
      <c r="S179" s="45">
        <f t="shared" si="116"/>
        <v>2748.755154178576</v>
      </c>
      <c r="T179" s="45">
        <f t="shared" si="116"/>
        <v>3247.6696289790125</v>
      </c>
      <c r="U179" s="45">
        <f t="shared" si="116"/>
        <v>3746.5841037794471</v>
      </c>
      <c r="V179" s="45">
        <f t="shared" si="116"/>
        <v>4245.4985785798817</v>
      </c>
      <c r="W179" s="45">
        <f t="shared" si="116"/>
        <v>4744.4130533803163</v>
      </c>
      <c r="X179" s="45">
        <f t="shared" si="117"/>
        <v>5243.327528180751</v>
      </c>
      <c r="Y179" s="45">
        <f t="shared" si="117"/>
        <v>5742.2420029811856</v>
      </c>
      <c r="Z179" s="45">
        <f t="shared" si="117"/>
        <v>6241.156477781622</v>
      </c>
      <c r="AA179" s="45">
        <f t="shared" si="117"/>
        <v>6740.0709525820566</v>
      </c>
      <c r="AB179" s="45">
        <f t="shared" si="117"/>
        <v>7238.9854273824913</v>
      </c>
      <c r="AC179" s="45">
        <f t="shared" si="117"/>
        <v>7737.8999021829259</v>
      </c>
      <c r="AD179" s="45">
        <f t="shared" si="117"/>
        <v>8236.8143769833623</v>
      </c>
      <c r="AE179" s="45">
        <f t="shared" si="117"/>
        <v>8735.7288517837951</v>
      </c>
      <c r="AF179" s="45">
        <f t="shared" si="117"/>
        <v>9234.6433265842315</v>
      </c>
      <c r="AG179" s="45">
        <f t="shared" si="117"/>
        <v>9733.5578013846662</v>
      </c>
      <c r="AH179" s="45">
        <f t="shared" si="118"/>
        <v>10232.472276185101</v>
      </c>
      <c r="AI179" s="45">
        <f t="shared" si="118"/>
        <v>10731.386750985537</v>
      </c>
      <c r="AJ179" s="45">
        <f t="shared" si="118"/>
        <v>11230.30122578597</v>
      </c>
      <c r="AK179" s="45">
        <f t="shared" si="118"/>
        <v>11729.215700586406</v>
      </c>
      <c r="AL179" s="45">
        <f t="shared" si="118"/>
        <v>12228.130175386841</v>
      </c>
      <c r="AM179" s="45">
        <f t="shared" si="118"/>
        <v>12727.044650187276</v>
      </c>
      <c r="AN179" s="45">
        <f t="shared" si="118"/>
        <v>13225.95912498771</v>
      </c>
      <c r="AO179" s="45">
        <f t="shared" si="118"/>
        <v>13724.873599788145</v>
      </c>
      <c r="AP179" s="45">
        <f t="shared" si="118"/>
        <v>14223.788074588581</v>
      </c>
      <c r="AQ179" s="45">
        <f t="shared" si="118"/>
        <v>14722.702549389016</v>
      </c>
      <c r="AR179" s="45">
        <f t="shared" si="119"/>
        <v>15221.617024189451</v>
      </c>
      <c r="AS179" s="45">
        <f t="shared" si="119"/>
        <v>15720.531498989885</v>
      </c>
      <c r="AT179" s="45">
        <f t="shared" si="119"/>
        <v>16219.44597379032</v>
      </c>
      <c r="AU179" s="45">
        <f t="shared" si="119"/>
        <v>16718.360448590756</v>
      </c>
      <c r="AV179" s="45">
        <f t="shared" si="119"/>
        <v>17217.274923391189</v>
      </c>
      <c r="AW179" s="45">
        <f t="shared" si="119"/>
        <v>17716.189398191626</v>
      </c>
      <c r="AX179" s="45">
        <f t="shared" si="119"/>
        <v>18215.103872992062</v>
      </c>
      <c r="AY179" s="45">
        <f t="shared" si="119"/>
        <v>18714.018347792495</v>
      </c>
      <c r="AZ179" s="45">
        <f t="shared" si="119"/>
        <v>19212.932822592931</v>
      </c>
      <c r="BA179" s="45">
        <f t="shared" si="119"/>
        <v>19711.847297393364</v>
      </c>
      <c r="BB179" s="45">
        <f t="shared" si="120"/>
        <v>20210.7617721938</v>
      </c>
      <c r="BC179" s="45">
        <f t="shared" si="120"/>
        <v>20709.676246994233</v>
      </c>
      <c r="BD179" s="45">
        <f t="shared" si="120"/>
        <v>21208.59072179467</v>
      </c>
      <c r="BE179" s="45">
        <f t="shared" si="120"/>
        <v>21707.505196595106</v>
      </c>
      <c r="BF179" s="45">
        <f t="shared" si="120"/>
        <v>22206.419671395539</v>
      </c>
      <c r="BG179" s="45">
        <f t="shared" si="120"/>
        <v>22705.334146195975</v>
      </c>
      <c r="BH179" s="45">
        <f t="shared" si="120"/>
        <v>23204.248620996412</v>
      </c>
      <c r="BI179" s="45">
        <f t="shared" si="120"/>
        <v>23703.163095796845</v>
      </c>
      <c r="BJ179" s="45">
        <f t="shared" si="120"/>
        <v>24202.077570597277</v>
      </c>
      <c r="BK179" s="45">
        <f t="shared" si="120"/>
        <v>24700.992045397717</v>
      </c>
      <c r="BL179" s="45">
        <f t="shared" si="121"/>
        <v>25199.90652019815</v>
      </c>
      <c r="BM179" s="45">
        <f t="shared" si="121"/>
        <v>25698.820994998583</v>
      </c>
      <c r="BN179" s="45">
        <f t="shared" si="121"/>
        <v>26197.735469799019</v>
      </c>
      <c r="BO179" s="45">
        <f t="shared" si="121"/>
        <v>26696.649944599456</v>
      </c>
      <c r="BP179" s="45">
        <f t="shared" si="121"/>
        <v>27195.564419399889</v>
      </c>
      <c r="BQ179" s="45">
        <f t="shared" si="121"/>
        <v>27694.478894200325</v>
      </c>
      <c r="BR179" s="45">
        <f t="shared" si="121"/>
        <v>28193.393369000762</v>
      </c>
      <c r="BS179" s="45">
        <f t="shared" si="121"/>
        <v>28692.307843801194</v>
      </c>
      <c r="BT179" s="45">
        <f t="shared" si="121"/>
        <v>29191.222318601627</v>
      </c>
      <c r="BU179" s="45">
        <f t="shared" si="121"/>
        <v>29690.136793402064</v>
      </c>
      <c r="BV179" s="45">
        <f t="shared" si="122"/>
        <v>30189.0512682025</v>
      </c>
      <c r="BW179" s="45">
        <f t="shared" si="122"/>
        <v>30687.965743002933</v>
      </c>
      <c r="BX179" s="45">
        <f t="shared" si="122"/>
        <v>31186.880217803369</v>
      </c>
      <c r="BY179" s="45">
        <f t="shared" si="122"/>
        <v>31685.794692603806</v>
      </c>
      <c r="BZ179" s="45">
        <f t="shared" si="122"/>
        <v>32184.709167404239</v>
      </c>
      <c r="CA179" s="45">
        <f t="shared" si="122"/>
        <v>32683.623642204675</v>
      </c>
      <c r="CB179" s="45">
        <f t="shared" si="122"/>
        <v>33182.538117005111</v>
      </c>
      <c r="CC179" s="45">
        <f t="shared" si="122"/>
        <v>33681.452591805544</v>
      </c>
      <c r="CD179" s="45">
        <f t="shared" si="122"/>
        <v>34180.367066605977</v>
      </c>
      <c r="CE179" s="45">
        <f t="shared" si="122"/>
        <v>34679.28154140641</v>
      </c>
      <c r="CF179" s="45">
        <f t="shared" si="122"/>
        <v>35178.19601620685</v>
      </c>
      <c r="CG179" s="45">
        <f t="shared" si="122"/>
        <v>7606.1086226027519</v>
      </c>
      <c r="CH179" s="45">
        <f t="shared" si="122"/>
        <v>8939.5762907968347</v>
      </c>
    </row>
    <row r="180" spans="1:86">
      <c r="A180" s="58">
        <f>'Q5-Q7 VaR'!G154</f>
        <v>45776</v>
      </c>
      <c r="B180" s="45">
        <f>'Q5-Q7 VaR'!L154</f>
        <v>12401.317749942011</v>
      </c>
      <c r="C180" s="45">
        <f>1000000*'Q5-Q7 VaR'!K154/100</f>
        <v>2661.9962652474892</v>
      </c>
      <c r="D180" s="45">
        <f t="shared" si="115"/>
        <v>-14218.644902532882</v>
      </c>
      <c r="E180" s="45">
        <f t="shared" si="115"/>
        <v>-13553.145836221009</v>
      </c>
      <c r="F180" s="45">
        <f t="shared" si="115"/>
        <v>-12887.646769909135</v>
      </c>
      <c r="G180" s="45">
        <f t="shared" si="115"/>
        <v>-12222.147703597266</v>
      </c>
      <c r="H180" s="45">
        <f t="shared" si="115"/>
        <v>-11556.648637285392</v>
      </c>
      <c r="I180" s="45">
        <f t="shared" si="115"/>
        <v>-10891.149570973519</v>
      </c>
      <c r="J180" s="45">
        <f t="shared" si="115"/>
        <v>-10225.650504661646</v>
      </c>
      <c r="K180" s="45">
        <f t="shared" si="115"/>
        <v>-9560.1514383497761</v>
      </c>
      <c r="L180" s="45">
        <f t="shared" si="115"/>
        <v>-8894.6523720379028</v>
      </c>
      <c r="M180" s="45">
        <f t="shared" si="115"/>
        <v>-8229.1533057260294</v>
      </c>
      <c r="N180" s="45">
        <f t="shared" si="116"/>
        <v>-7563.6542394141597</v>
      </c>
      <c r="O180" s="45">
        <f t="shared" si="116"/>
        <v>-6898.1551731022864</v>
      </c>
      <c r="P180" s="45">
        <f t="shared" si="116"/>
        <v>-6232.6561067904131</v>
      </c>
      <c r="Q180" s="45">
        <f t="shared" si="116"/>
        <v>-5567.1570404785398</v>
      </c>
      <c r="R180" s="45">
        <f t="shared" si="116"/>
        <v>-4901.6579741666701</v>
      </c>
      <c r="S180" s="45">
        <f t="shared" si="116"/>
        <v>-4236.1589078547968</v>
      </c>
      <c r="T180" s="45">
        <f t="shared" si="116"/>
        <v>-3570.6598415429235</v>
      </c>
      <c r="U180" s="45">
        <f t="shared" si="116"/>
        <v>-2905.160775231052</v>
      </c>
      <c r="V180" s="45">
        <f t="shared" si="116"/>
        <v>-2239.6617089191805</v>
      </c>
      <c r="W180" s="45">
        <f t="shared" si="116"/>
        <v>-1574.1626426073071</v>
      </c>
      <c r="X180" s="45">
        <f t="shared" si="117"/>
        <v>-908.66357629543563</v>
      </c>
      <c r="Y180" s="45">
        <f t="shared" si="117"/>
        <v>-243.16450998356231</v>
      </c>
      <c r="Z180" s="45">
        <f t="shared" si="117"/>
        <v>422.33455632830919</v>
      </c>
      <c r="AA180" s="45">
        <f t="shared" si="117"/>
        <v>1087.8336226401825</v>
      </c>
      <c r="AB180" s="45">
        <f t="shared" si="117"/>
        <v>1753.332688952054</v>
      </c>
      <c r="AC180" s="45">
        <f t="shared" si="117"/>
        <v>2418.8317552639255</v>
      </c>
      <c r="AD180" s="45">
        <f t="shared" si="117"/>
        <v>3084.3308215757988</v>
      </c>
      <c r="AE180" s="45">
        <f t="shared" si="117"/>
        <v>3749.8298878876703</v>
      </c>
      <c r="AF180" s="45">
        <f t="shared" si="117"/>
        <v>4415.3289541995437</v>
      </c>
      <c r="AG180" s="45">
        <f t="shared" si="117"/>
        <v>5080.8280205114152</v>
      </c>
      <c r="AH180" s="45">
        <f t="shared" si="118"/>
        <v>5746.3270868232876</v>
      </c>
      <c r="AI180" s="45">
        <f t="shared" si="118"/>
        <v>6411.82615313516</v>
      </c>
      <c r="AJ180" s="45">
        <f t="shared" si="118"/>
        <v>7077.3252194470324</v>
      </c>
      <c r="AK180" s="45">
        <f t="shared" si="118"/>
        <v>7742.8242857589048</v>
      </c>
      <c r="AL180" s="45">
        <f t="shared" si="118"/>
        <v>8408.3233520707763</v>
      </c>
      <c r="AM180" s="45">
        <f t="shared" si="118"/>
        <v>9073.8224183826496</v>
      </c>
      <c r="AN180" s="45">
        <f t="shared" si="118"/>
        <v>9739.3214846945211</v>
      </c>
      <c r="AO180" s="45">
        <f t="shared" si="118"/>
        <v>10404.820551006394</v>
      </c>
      <c r="AP180" s="45">
        <f t="shared" si="118"/>
        <v>11070.319617318266</v>
      </c>
      <c r="AQ180" s="45">
        <f t="shared" si="118"/>
        <v>11735.818683630139</v>
      </c>
      <c r="AR180" s="45">
        <f t="shared" si="119"/>
        <v>12401.317749942011</v>
      </c>
      <c r="AS180" s="45">
        <f t="shared" si="119"/>
        <v>13066.816816253882</v>
      </c>
      <c r="AT180" s="45">
        <f t="shared" si="119"/>
        <v>13732.315882565756</v>
      </c>
      <c r="AU180" s="45">
        <f t="shared" si="119"/>
        <v>14397.814948877627</v>
      </c>
      <c r="AV180" s="45">
        <f t="shared" si="119"/>
        <v>15063.3140151895</v>
      </c>
      <c r="AW180" s="45">
        <f t="shared" si="119"/>
        <v>15728.813081501372</v>
      </c>
      <c r="AX180" s="45">
        <f t="shared" si="119"/>
        <v>16394.312147813245</v>
      </c>
      <c r="AY180" s="45">
        <f t="shared" si="119"/>
        <v>17059.811214125119</v>
      </c>
      <c r="AZ180" s="45">
        <f t="shared" si="119"/>
        <v>17725.310280436988</v>
      </c>
      <c r="BA180" s="45">
        <f t="shared" si="119"/>
        <v>18390.809346748862</v>
      </c>
      <c r="BB180" s="45">
        <f t="shared" si="120"/>
        <v>19056.308413060735</v>
      </c>
      <c r="BC180" s="45">
        <f t="shared" si="120"/>
        <v>19721.807479372605</v>
      </c>
      <c r="BD180" s="45">
        <f t="shared" si="120"/>
        <v>20387.306545684478</v>
      </c>
      <c r="BE180" s="45">
        <f t="shared" si="120"/>
        <v>21052.805611996351</v>
      </c>
      <c r="BF180" s="45">
        <f t="shared" si="120"/>
        <v>21718.304678308225</v>
      </c>
      <c r="BG180" s="45">
        <f t="shared" si="120"/>
        <v>22383.803744620098</v>
      </c>
      <c r="BH180" s="45">
        <f t="shared" si="120"/>
        <v>23049.302810931968</v>
      </c>
      <c r="BI180" s="45">
        <f t="shared" si="120"/>
        <v>23714.801877243837</v>
      </c>
      <c r="BJ180" s="45">
        <f t="shared" si="120"/>
        <v>24380.300943555711</v>
      </c>
      <c r="BK180" s="45">
        <f t="shared" si="120"/>
        <v>25045.800009867584</v>
      </c>
      <c r="BL180" s="45">
        <f t="shared" si="121"/>
        <v>25711.299076179457</v>
      </c>
      <c r="BM180" s="45">
        <f t="shared" si="121"/>
        <v>26376.798142491331</v>
      </c>
      <c r="BN180" s="45">
        <f t="shared" si="121"/>
        <v>27042.297208803204</v>
      </c>
      <c r="BO180" s="45">
        <f t="shared" si="121"/>
        <v>27707.796275115074</v>
      </c>
      <c r="BP180" s="45">
        <f t="shared" si="121"/>
        <v>28373.295341426943</v>
      </c>
      <c r="BQ180" s="45">
        <f t="shared" si="121"/>
        <v>29038.794407738817</v>
      </c>
      <c r="BR180" s="45">
        <f t="shared" si="121"/>
        <v>29704.29347405069</v>
      </c>
      <c r="BS180" s="45">
        <f t="shared" si="121"/>
        <v>30369.792540362563</v>
      </c>
      <c r="BT180" s="45">
        <f t="shared" si="121"/>
        <v>31035.291606674436</v>
      </c>
      <c r="BU180" s="45">
        <f t="shared" si="121"/>
        <v>31700.79067298631</v>
      </c>
      <c r="BV180" s="45">
        <f t="shared" si="122"/>
        <v>32366.289739298183</v>
      </c>
      <c r="BW180" s="45">
        <f t="shared" si="122"/>
        <v>33031.788805610049</v>
      </c>
      <c r="BX180" s="45">
        <f t="shared" si="122"/>
        <v>33697.287871921922</v>
      </c>
      <c r="BY180" s="45">
        <f t="shared" si="122"/>
        <v>34362.786938233796</v>
      </c>
      <c r="BZ180" s="45">
        <f t="shared" si="122"/>
        <v>35028.286004545669</v>
      </c>
      <c r="CA180" s="45">
        <f t="shared" si="122"/>
        <v>35693.785070857542</v>
      </c>
      <c r="CB180" s="45">
        <f t="shared" si="122"/>
        <v>36359.284137169416</v>
      </c>
      <c r="CC180" s="45">
        <f t="shared" si="122"/>
        <v>37024.783203481289</v>
      </c>
      <c r="CD180" s="45">
        <f t="shared" si="122"/>
        <v>37690.282269793155</v>
      </c>
      <c r="CE180" s="45">
        <f t="shared" si="122"/>
        <v>38355.781336105028</v>
      </c>
      <c r="CF180" s="45">
        <f t="shared" si="122"/>
        <v>39021.280402416902</v>
      </c>
      <c r="CG180" s="45">
        <f t="shared" si="122"/>
        <v>2243.0361471213982</v>
      </c>
      <c r="CH180" s="45">
        <f t="shared" si="122"/>
        <v>4021.7407808067583</v>
      </c>
    </row>
    <row r="181" spans="1:86">
      <c r="A181" s="58">
        <f>'Q5-Q7 VaR'!G155</f>
        <v>45777</v>
      </c>
      <c r="B181" s="45">
        <f>'Q5-Q7 VaR'!L155</f>
        <v>13247.336833482415</v>
      </c>
      <c r="C181" s="45">
        <f>1000000*'Q5-Q7 VaR'!K155/100</f>
        <v>812.43792291277907</v>
      </c>
      <c r="D181" s="45">
        <f t="shared" ref="D181:M190" si="123">$B181+D$26*$C181</f>
        <v>5122.9576043546249</v>
      </c>
      <c r="E181" s="45">
        <f t="shared" si="123"/>
        <v>5326.0670850828192</v>
      </c>
      <c r="F181" s="45">
        <f t="shared" si="123"/>
        <v>5529.1765658110144</v>
      </c>
      <c r="G181" s="45">
        <f t="shared" si="123"/>
        <v>5732.2860465392087</v>
      </c>
      <c r="H181" s="45">
        <f t="shared" si="123"/>
        <v>5935.3955272674038</v>
      </c>
      <c r="I181" s="45">
        <f t="shared" si="123"/>
        <v>6138.5050079955981</v>
      </c>
      <c r="J181" s="45">
        <f t="shared" si="123"/>
        <v>6341.6144887237933</v>
      </c>
      <c r="K181" s="45">
        <f t="shared" si="123"/>
        <v>6544.7239694519876</v>
      </c>
      <c r="L181" s="45">
        <f t="shared" si="123"/>
        <v>6747.8334501801828</v>
      </c>
      <c r="M181" s="45">
        <f t="shared" si="123"/>
        <v>6950.942930908378</v>
      </c>
      <c r="N181" s="45">
        <f t="shared" ref="N181:W190" si="124">$B181+N$26*$C181</f>
        <v>7154.0524116365723</v>
      </c>
      <c r="O181" s="45">
        <f t="shared" si="124"/>
        <v>7357.1618923647675</v>
      </c>
      <c r="P181" s="45">
        <f t="shared" si="124"/>
        <v>7560.2713730929618</v>
      </c>
      <c r="Q181" s="45">
        <f t="shared" si="124"/>
        <v>7763.380853821157</v>
      </c>
      <c r="R181" s="45">
        <f t="shared" si="124"/>
        <v>7966.4903345493512</v>
      </c>
      <c r="S181" s="45">
        <f t="shared" si="124"/>
        <v>8169.5998152775464</v>
      </c>
      <c r="T181" s="45">
        <f t="shared" si="124"/>
        <v>8372.7092960057416</v>
      </c>
      <c r="U181" s="45">
        <f t="shared" si="124"/>
        <v>8575.8187767339368</v>
      </c>
      <c r="V181" s="45">
        <f t="shared" si="124"/>
        <v>8778.9282574621302</v>
      </c>
      <c r="W181" s="45">
        <f t="shared" si="124"/>
        <v>8982.0377381903254</v>
      </c>
      <c r="X181" s="45">
        <f t="shared" ref="X181:AG190" si="125">$B181+X$26*$C181</f>
        <v>9185.1472189185206</v>
      </c>
      <c r="Y181" s="45">
        <f t="shared" si="125"/>
        <v>9388.256699646714</v>
      </c>
      <c r="Z181" s="45">
        <f t="shared" si="125"/>
        <v>9591.3661803749092</v>
      </c>
      <c r="AA181" s="45">
        <f t="shared" si="125"/>
        <v>9794.4756611031044</v>
      </c>
      <c r="AB181" s="45">
        <f t="shared" si="125"/>
        <v>9997.5851418312996</v>
      </c>
      <c r="AC181" s="45">
        <f t="shared" si="125"/>
        <v>10200.694622559495</v>
      </c>
      <c r="AD181" s="45">
        <f t="shared" si="125"/>
        <v>10403.804103287688</v>
      </c>
      <c r="AE181" s="45">
        <f t="shared" si="125"/>
        <v>10606.913584015883</v>
      </c>
      <c r="AF181" s="45">
        <f t="shared" si="125"/>
        <v>10810.023064744079</v>
      </c>
      <c r="AG181" s="45">
        <f t="shared" si="125"/>
        <v>11013.132545472272</v>
      </c>
      <c r="AH181" s="45">
        <f t="shared" ref="AH181:AQ190" si="126">$B181+AH$26*$C181</f>
        <v>11216.242026200467</v>
      </c>
      <c r="AI181" s="45">
        <f t="shared" si="126"/>
        <v>11419.351506928662</v>
      </c>
      <c r="AJ181" s="45">
        <f t="shared" si="126"/>
        <v>11622.460987656857</v>
      </c>
      <c r="AK181" s="45">
        <f t="shared" si="126"/>
        <v>11825.570468385053</v>
      </c>
      <c r="AL181" s="45">
        <f t="shared" si="126"/>
        <v>12028.679949113246</v>
      </c>
      <c r="AM181" s="45">
        <f t="shared" si="126"/>
        <v>12231.789429841441</v>
      </c>
      <c r="AN181" s="45">
        <f t="shared" si="126"/>
        <v>12434.898910569636</v>
      </c>
      <c r="AO181" s="45">
        <f t="shared" si="126"/>
        <v>12638.008391297832</v>
      </c>
      <c r="AP181" s="45">
        <f t="shared" si="126"/>
        <v>12841.117872026025</v>
      </c>
      <c r="AQ181" s="45">
        <f t="shared" si="126"/>
        <v>13044.22735275422</v>
      </c>
      <c r="AR181" s="45">
        <f t="shared" ref="AR181:BA190" si="127">$B181+AR$26*$C181</f>
        <v>13247.336833482415</v>
      </c>
      <c r="AS181" s="45">
        <f t="shared" si="127"/>
        <v>13450.446314210611</v>
      </c>
      <c r="AT181" s="45">
        <f t="shared" si="127"/>
        <v>13653.555794938806</v>
      </c>
      <c r="AU181" s="45">
        <f t="shared" si="127"/>
        <v>13856.665275666999</v>
      </c>
      <c r="AV181" s="45">
        <f t="shared" si="127"/>
        <v>14059.774756395194</v>
      </c>
      <c r="AW181" s="45">
        <f t="shared" si="127"/>
        <v>14262.88423712339</v>
      </c>
      <c r="AX181" s="45">
        <f t="shared" si="127"/>
        <v>14465.993717851585</v>
      </c>
      <c r="AY181" s="45">
        <f t="shared" si="127"/>
        <v>14669.103198579778</v>
      </c>
      <c r="AZ181" s="45">
        <f t="shared" si="127"/>
        <v>14872.212679307973</v>
      </c>
      <c r="BA181" s="45">
        <f t="shared" si="127"/>
        <v>15075.322160036168</v>
      </c>
      <c r="BB181" s="45">
        <f t="shared" ref="BB181:BK190" si="128">$B181+BB$26*$C181</f>
        <v>15278.431640764364</v>
      </c>
      <c r="BC181" s="45">
        <f t="shared" si="128"/>
        <v>15481.541121492559</v>
      </c>
      <c r="BD181" s="45">
        <f t="shared" si="128"/>
        <v>15684.650602220752</v>
      </c>
      <c r="BE181" s="45">
        <f t="shared" si="128"/>
        <v>15887.760082948947</v>
      </c>
      <c r="BF181" s="45">
        <f t="shared" si="128"/>
        <v>16090.869563677143</v>
      </c>
      <c r="BG181" s="45">
        <f t="shared" si="128"/>
        <v>16293.979044405336</v>
      </c>
      <c r="BH181" s="45">
        <f t="shared" si="128"/>
        <v>16497.088525133531</v>
      </c>
      <c r="BI181" s="45">
        <f t="shared" si="128"/>
        <v>16700.198005861726</v>
      </c>
      <c r="BJ181" s="45">
        <f t="shared" si="128"/>
        <v>16903.307486589922</v>
      </c>
      <c r="BK181" s="45">
        <f t="shared" si="128"/>
        <v>17106.416967318117</v>
      </c>
      <c r="BL181" s="45">
        <f t="shared" ref="BL181:BU190" si="129">$B181+BL$26*$C181</f>
        <v>17309.526448046312</v>
      </c>
      <c r="BM181" s="45">
        <f t="shared" si="129"/>
        <v>17512.635928774507</v>
      </c>
      <c r="BN181" s="45">
        <f t="shared" si="129"/>
        <v>17715.745409502699</v>
      </c>
      <c r="BO181" s="45">
        <f t="shared" si="129"/>
        <v>17918.854890230894</v>
      </c>
      <c r="BP181" s="45">
        <f t="shared" si="129"/>
        <v>18121.964370959089</v>
      </c>
      <c r="BQ181" s="45">
        <f t="shared" si="129"/>
        <v>18325.073851687284</v>
      </c>
      <c r="BR181" s="45">
        <f t="shared" si="129"/>
        <v>18528.18333241548</v>
      </c>
      <c r="BS181" s="45">
        <f t="shared" si="129"/>
        <v>18731.292813143675</v>
      </c>
      <c r="BT181" s="45">
        <f t="shared" si="129"/>
        <v>18934.40229387187</v>
      </c>
      <c r="BU181" s="45">
        <f t="shared" si="129"/>
        <v>19137.511774600061</v>
      </c>
      <c r="BV181" s="45">
        <f t="shared" ref="BV181:CH190" si="130">$B181+BV$26*$C181</f>
        <v>19340.62125532826</v>
      </c>
      <c r="BW181" s="45">
        <f t="shared" si="130"/>
        <v>19543.730736056452</v>
      </c>
      <c r="BX181" s="45">
        <f t="shared" si="130"/>
        <v>19746.840216784647</v>
      </c>
      <c r="BY181" s="45">
        <f t="shared" si="130"/>
        <v>19949.949697512842</v>
      </c>
      <c r="BZ181" s="45">
        <f t="shared" si="130"/>
        <v>20153.059178241037</v>
      </c>
      <c r="CA181" s="45">
        <f t="shared" si="130"/>
        <v>20356.168658969233</v>
      </c>
      <c r="CB181" s="45">
        <f t="shared" si="130"/>
        <v>20559.278139697428</v>
      </c>
      <c r="CC181" s="45">
        <f t="shared" si="130"/>
        <v>20762.387620425623</v>
      </c>
      <c r="CD181" s="45">
        <f t="shared" si="130"/>
        <v>20965.497101153815</v>
      </c>
      <c r="CE181" s="45">
        <f t="shared" si="130"/>
        <v>21168.606581882013</v>
      </c>
      <c r="CF181" s="45">
        <f t="shared" si="130"/>
        <v>21371.716062610205</v>
      </c>
      <c r="CG181" s="45">
        <f t="shared" si="130"/>
        <v>10147.042023342483</v>
      </c>
      <c r="CH181" s="45">
        <f t="shared" si="130"/>
        <v>10689.900447650722</v>
      </c>
    </row>
    <row r="182" spans="1:86">
      <c r="A182" s="58">
        <f>'Q5-Q7 VaR'!G156</f>
        <v>45778</v>
      </c>
      <c r="B182" s="45">
        <f>'Q5-Q7 VaR'!L156</f>
        <v>-27012.173355648025</v>
      </c>
      <c r="C182" s="45">
        <f>1000000*'Q5-Q7 VaR'!K156/100</f>
        <v>-4196.5182517058329</v>
      </c>
      <c r="D182" s="45">
        <f t="shared" si="123"/>
        <v>14953.009161410308</v>
      </c>
      <c r="E182" s="45">
        <f t="shared" si="123"/>
        <v>13903.879598483843</v>
      </c>
      <c r="F182" s="45">
        <f t="shared" si="123"/>
        <v>12854.750035557387</v>
      </c>
      <c r="G182" s="45">
        <f t="shared" si="123"/>
        <v>11805.62047263093</v>
      </c>
      <c r="H182" s="45">
        <f t="shared" si="123"/>
        <v>10756.490909704473</v>
      </c>
      <c r="I182" s="45">
        <f t="shared" si="123"/>
        <v>9707.361346778016</v>
      </c>
      <c r="J182" s="45">
        <f t="shared" si="123"/>
        <v>8658.2317838515519</v>
      </c>
      <c r="K182" s="45">
        <f t="shared" si="123"/>
        <v>7609.102220925095</v>
      </c>
      <c r="L182" s="45">
        <f t="shared" si="123"/>
        <v>6559.9726579986382</v>
      </c>
      <c r="M182" s="45">
        <f t="shared" si="123"/>
        <v>5510.8430950721813</v>
      </c>
      <c r="N182" s="45">
        <f t="shared" si="124"/>
        <v>4461.7135321457208</v>
      </c>
      <c r="O182" s="45">
        <f t="shared" si="124"/>
        <v>3412.583969219264</v>
      </c>
      <c r="P182" s="45">
        <f t="shared" si="124"/>
        <v>2363.4544062928035</v>
      </c>
      <c r="Q182" s="45">
        <f t="shared" si="124"/>
        <v>1314.3248433663466</v>
      </c>
      <c r="R182" s="45">
        <f t="shared" si="124"/>
        <v>265.19528043988976</v>
      </c>
      <c r="S182" s="45">
        <f t="shared" si="124"/>
        <v>-783.93428248657074</v>
      </c>
      <c r="T182" s="45">
        <f t="shared" si="124"/>
        <v>-1833.0638454130276</v>
      </c>
      <c r="U182" s="45">
        <f t="shared" si="124"/>
        <v>-2882.1934083394844</v>
      </c>
      <c r="V182" s="45">
        <f t="shared" si="124"/>
        <v>-3931.3229712659449</v>
      </c>
      <c r="W182" s="45">
        <f t="shared" si="124"/>
        <v>-4980.4525341924018</v>
      </c>
      <c r="X182" s="45">
        <f t="shared" si="125"/>
        <v>-6029.5820971188587</v>
      </c>
      <c r="Y182" s="45">
        <f t="shared" si="125"/>
        <v>-7078.7116600453191</v>
      </c>
      <c r="Z182" s="45">
        <f t="shared" si="125"/>
        <v>-8127.841222971776</v>
      </c>
      <c r="AA182" s="45">
        <f t="shared" si="125"/>
        <v>-9176.9707858982365</v>
      </c>
      <c r="AB182" s="45">
        <f t="shared" si="125"/>
        <v>-10226.100348824693</v>
      </c>
      <c r="AC182" s="45">
        <f t="shared" si="125"/>
        <v>-11275.229911751152</v>
      </c>
      <c r="AD182" s="45">
        <f t="shared" si="125"/>
        <v>-12324.359474677611</v>
      </c>
      <c r="AE182" s="45">
        <f t="shared" si="125"/>
        <v>-13373.489037604068</v>
      </c>
      <c r="AF182" s="45">
        <f t="shared" si="125"/>
        <v>-14422.618600530526</v>
      </c>
      <c r="AG182" s="45">
        <f t="shared" si="125"/>
        <v>-15471.748163456985</v>
      </c>
      <c r="AH182" s="45">
        <f t="shared" si="126"/>
        <v>-16520.877726383442</v>
      </c>
      <c r="AI182" s="45">
        <f t="shared" si="126"/>
        <v>-17570.007289309899</v>
      </c>
      <c r="AJ182" s="45">
        <f t="shared" si="126"/>
        <v>-18619.136852236359</v>
      </c>
      <c r="AK182" s="45">
        <f t="shared" si="126"/>
        <v>-19668.26641516282</v>
      </c>
      <c r="AL182" s="45">
        <f t="shared" si="126"/>
        <v>-20717.395978089276</v>
      </c>
      <c r="AM182" s="45">
        <f t="shared" si="126"/>
        <v>-21766.525541015733</v>
      </c>
      <c r="AN182" s="45">
        <f t="shared" si="126"/>
        <v>-22815.65510394219</v>
      </c>
      <c r="AO182" s="45">
        <f t="shared" si="126"/>
        <v>-23864.784666868651</v>
      </c>
      <c r="AP182" s="45">
        <f t="shared" si="126"/>
        <v>-24913.914229795108</v>
      </c>
      <c r="AQ182" s="45">
        <f t="shared" si="126"/>
        <v>-25963.043792721568</v>
      </c>
      <c r="AR182" s="45">
        <f t="shared" si="127"/>
        <v>-27012.173355648025</v>
      </c>
      <c r="AS182" s="45">
        <f t="shared" si="127"/>
        <v>-28061.302918574482</v>
      </c>
      <c r="AT182" s="45">
        <f t="shared" si="127"/>
        <v>-29110.432481500942</v>
      </c>
      <c r="AU182" s="45">
        <f t="shared" si="127"/>
        <v>-30159.562044427399</v>
      </c>
      <c r="AV182" s="45">
        <f t="shared" si="127"/>
        <v>-31208.69160735386</v>
      </c>
      <c r="AW182" s="45">
        <f t="shared" si="127"/>
        <v>-32257.821170280316</v>
      </c>
      <c r="AX182" s="45">
        <f t="shared" si="127"/>
        <v>-33306.950733206773</v>
      </c>
      <c r="AY182" s="45">
        <f t="shared" si="127"/>
        <v>-34356.08029613323</v>
      </c>
      <c r="AZ182" s="45">
        <f t="shared" si="127"/>
        <v>-35405.209859059687</v>
      </c>
      <c r="BA182" s="45">
        <f t="shared" si="127"/>
        <v>-36454.339421986151</v>
      </c>
      <c r="BB182" s="45">
        <f t="shared" si="128"/>
        <v>-37503.468984912608</v>
      </c>
      <c r="BC182" s="45">
        <f t="shared" si="128"/>
        <v>-38552.598547839065</v>
      </c>
      <c r="BD182" s="45">
        <f t="shared" si="128"/>
        <v>-39601.728110765522</v>
      </c>
      <c r="BE182" s="45">
        <f t="shared" si="128"/>
        <v>-40650.857673691979</v>
      </c>
      <c r="BF182" s="45">
        <f t="shared" si="128"/>
        <v>-41699.987236618443</v>
      </c>
      <c r="BG182" s="45">
        <f t="shared" si="128"/>
        <v>-42749.1167995449</v>
      </c>
      <c r="BH182" s="45">
        <f t="shared" si="128"/>
        <v>-43798.246362471356</v>
      </c>
      <c r="BI182" s="45">
        <f t="shared" si="128"/>
        <v>-44847.375925397813</v>
      </c>
      <c r="BJ182" s="45">
        <f t="shared" si="128"/>
        <v>-45896.50548832427</v>
      </c>
      <c r="BK182" s="45">
        <f t="shared" si="128"/>
        <v>-46945.635051250734</v>
      </c>
      <c r="BL182" s="45">
        <f t="shared" si="129"/>
        <v>-47994.764614177191</v>
      </c>
      <c r="BM182" s="45">
        <f t="shared" si="129"/>
        <v>-49043.894177103648</v>
      </c>
      <c r="BN182" s="45">
        <f t="shared" si="129"/>
        <v>-50093.023740030105</v>
      </c>
      <c r="BO182" s="45">
        <f t="shared" si="129"/>
        <v>-51142.153302956562</v>
      </c>
      <c r="BP182" s="45">
        <f t="shared" si="129"/>
        <v>-52191.282865883026</v>
      </c>
      <c r="BQ182" s="45">
        <f t="shared" si="129"/>
        <v>-53240.412428809475</v>
      </c>
      <c r="BR182" s="45">
        <f t="shared" si="129"/>
        <v>-54289.54199173594</v>
      </c>
      <c r="BS182" s="45">
        <f t="shared" si="129"/>
        <v>-55338.671554662396</v>
      </c>
      <c r="BT182" s="45">
        <f t="shared" si="129"/>
        <v>-56387.801117588853</v>
      </c>
      <c r="BU182" s="45">
        <f t="shared" si="129"/>
        <v>-57436.930680515317</v>
      </c>
      <c r="BV182" s="45">
        <f t="shared" si="130"/>
        <v>-58486.060243441767</v>
      </c>
      <c r="BW182" s="45">
        <f t="shared" si="130"/>
        <v>-59535.189806368231</v>
      </c>
      <c r="BX182" s="45">
        <f t="shared" si="130"/>
        <v>-60584.319369294688</v>
      </c>
      <c r="BY182" s="45">
        <f t="shared" si="130"/>
        <v>-61633.448932221145</v>
      </c>
      <c r="BZ182" s="45">
        <f t="shared" si="130"/>
        <v>-62682.578495147602</v>
      </c>
      <c r="CA182" s="45">
        <f t="shared" si="130"/>
        <v>-63731.708058074066</v>
      </c>
      <c r="CB182" s="45">
        <f t="shared" si="130"/>
        <v>-64780.837621000523</v>
      </c>
      <c r="CC182" s="45">
        <f t="shared" si="130"/>
        <v>-65829.967183926987</v>
      </c>
      <c r="CD182" s="45">
        <f t="shared" si="130"/>
        <v>-66879.096746853436</v>
      </c>
      <c r="CE182" s="45">
        <f t="shared" si="130"/>
        <v>-67928.226309779886</v>
      </c>
      <c r="CF182" s="45">
        <f t="shared" si="130"/>
        <v>-68977.355872706365</v>
      </c>
      <c r="CG182" s="45">
        <f t="shared" si="130"/>
        <v>-10998.095984941807</v>
      </c>
      <c r="CH182" s="45">
        <f t="shared" si="130"/>
        <v>-13802.144419232294</v>
      </c>
    </row>
    <row r="183" spans="1:86">
      <c r="A183" s="58">
        <f>'Q5-Q7 VaR'!G157</f>
        <v>45779</v>
      </c>
      <c r="B183" s="45">
        <f>'Q5-Q7 VaR'!L157</f>
        <v>-34879.035060378032</v>
      </c>
      <c r="C183" s="45">
        <f>1000000*'Q5-Q7 VaR'!K157/100</f>
        <v>-6615.8233422029889</v>
      </c>
      <c r="D183" s="45">
        <f t="shared" si="123"/>
        <v>31279.198361651863</v>
      </c>
      <c r="E183" s="45">
        <f t="shared" si="123"/>
        <v>29625.242526101109</v>
      </c>
      <c r="F183" s="45">
        <f t="shared" si="123"/>
        <v>27971.286690550362</v>
      </c>
      <c r="G183" s="45">
        <f t="shared" si="123"/>
        <v>26317.330854999615</v>
      </c>
      <c r="H183" s="45">
        <f t="shared" si="123"/>
        <v>24663.375019448868</v>
      </c>
      <c r="I183" s="45">
        <f t="shared" si="123"/>
        <v>23009.419183898121</v>
      </c>
      <c r="J183" s="45">
        <f t="shared" si="123"/>
        <v>21355.463348347374</v>
      </c>
      <c r="K183" s="45">
        <f t="shared" si="123"/>
        <v>19701.507512796627</v>
      </c>
      <c r="L183" s="45">
        <f t="shared" si="123"/>
        <v>18047.55167724588</v>
      </c>
      <c r="M183" s="45">
        <f t="shared" si="123"/>
        <v>16393.595841695133</v>
      </c>
      <c r="N183" s="45">
        <f t="shared" si="124"/>
        <v>14739.640006144386</v>
      </c>
      <c r="O183" s="45">
        <f t="shared" si="124"/>
        <v>13085.684170593639</v>
      </c>
      <c r="P183" s="45">
        <f t="shared" si="124"/>
        <v>11431.728335042892</v>
      </c>
      <c r="Q183" s="45">
        <f t="shared" si="124"/>
        <v>9777.7724994921446</v>
      </c>
      <c r="R183" s="45">
        <f t="shared" si="124"/>
        <v>8123.8166639413976</v>
      </c>
      <c r="S183" s="45">
        <f t="shared" si="124"/>
        <v>6469.8608283906506</v>
      </c>
      <c r="T183" s="45">
        <f t="shared" si="124"/>
        <v>4815.9049928399036</v>
      </c>
      <c r="U183" s="45">
        <f t="shared" si="124"/>
        <v>3161.9491572891566</v>
      </c>
      <c r="V183" s="45">
        <f t="shared" si="124"/>
        <v>1507.9933217384096</v>
      </c>
      <c r="W183" s="45">
        <f t="shared" si="124"/>
        <v>-145.96251381233742</v>
      </c>
      <c r="X183" s="45">
        <f t="shared" si="125"/>
        <v>-1799.9183493630844</v>
      </c>
      <c r="Y183" s="45">
        <f t="shared" si="125"/>
        <v>-3453.8741849138351</v>
      </c>
      <c r="Z183" s="45">
        <f t="shared" si="125"/>
        <v>-5107.830020464582</v>
      </c>
      <c r="AA183" s="45">
        <f t="shared" si="125"/>
        <v>-6761.785856015329</v>
      </c>
      <c r="AB183" s="45">
        <f t="shared" si="125"/>
        <v>-8415.741691566076</v>
      </c>
      <c r="AC183" s="45">
        <f t="shared" si="125"/>
        <v>-10069.697527116823</v>
      </c>
      <c r="AD183" s="45">
        <f t="shared" si="125"/>
        <v>-11723.65336266757</v>
      </c>
      <c r="AE183" s="45">
        <f t="shared" si="125"/>
        <v>-13377.609198218317</v>
      </c>
      <c r="AF183" s="45">
        <f t="shared" si="125"/>
        <v>-15031.565033769064</v>
      </c>
      <c r="AG183" s="45">
        <f t="shared" si="125"/>
        <v>-16685.520869319811</v>
      </c>
      <c r="AH183" s="45">
        <f t="shared" si="126"/>
        <v>-18339.476704870558</v>
      </c>
      <c r="AI183" s="45">
        <f t="shared" si="126"/>
        <v>-19993.432540421309</v>
      </c>
      <c r="AJ183" s="45">
        <f t="shared" si="126"/>
        <v>-21647.388375972056</v>
      </c>
      <c r="AK183" s="45">
        <f t="shared" si="126"/>
        <v>-23301.344211522803</v>
      </c>
      <c r="AL183" s="45">
        <f t="shared" si="126"/>
        <v>-24955.30004707355</v>
      </c>
      <c r="AM183" s="45">
        <f t="shared" si="126"/>
        <v>-26609.255882624297</v>
      </c>
      <c r="AN183" s="45">
        <f t="shared" si="126"/>
        <v>-28263.211718175044</v>
      </c>
      <c r="AO183" s="45">
        <f t="shared" si="126"/>
        <v>-29917.167553725791</v>
      </c>
      <c r="AP183" s="45">
        <f t="shared" si="126"/>
        <v>-31571.123389276538</v>
      </c>
      <c r="AQ183" s="45">
        <f t="shared" si="126"/>
        <v>-33225.079224827285</v>
      </c>
      <c r="AR183" s="45">
        <f t="shared" si="127"/>
        <v>-34879.035060378032</v>
      </c>
      <c r="AS183" s="45">
        <f t="shared" si="127"/>
        <v>-36532.990895928779</v>
      </c>
      <c r="AT183" s="45">
        <f t="shared" si="127"/>
        <v>-38186.946731479526</v>
      </c>
      <c r="AU183" s="45">
        <f t="shared" si="127"/>
        <v>-39840.902567030273</v>
      </c>
      <c r="AV183" s="45">
        <f t="shared" si="127"/>
        <v>-41494.85840258102</v>
      </c>
      <c r="AW183" s="45">
        <f t="shared" si="127"/>
        <v>-43148.814238131767</v>
      </c>
      <c r="AX183" s="45">
        <f t="shared" si="127"/>
        <v>-44802.770073682514</v>
      </c>
      <c r="AY183" s="45">
        <f t="shared" si="127"/>
        <v>-46456.725909233261</v>
      </c>
      <c r="AZ183" s="45">
        <f t="shared" si="127"/>
        <v>-48110.681744784008</v>
      </c>
      <c r="BA183" s="45">
        <f t="shared" si="127"/>
        <v>-49764.637580334755</v>
      </c>
      <c r="BB183" s="45">
        <f t="shared" si="128"/>
        <v>-51418.593415885509</v>
      </c>
      <c r="BC183" s="45">
        <f t="shared" si="128"/>
        <v>-53072.549251436256</v>
      </c>
      <c r="BD183" s="45">
        <f t="shared" si="128"/>
        <v>-54726.505086987003</v>
      </c>
      <c r="BE183" s="45">
        <f t="shared" si="128"/>
        <v>-56380.46092253775</v>
      </c>
      <c r="BF183" s="45">
        <f t="shared" si="128"/>
        <v>-58034.416758088497</v>
      </c>
      <c r="BG183" s="45">
        <f t="shared" si="128"/>
        <v>-59688.372593639244</v>
      </c>
      <c r="BH183" s="45">
        <f t="shared" si="128"/>
        <v>-61342.328429189991</v>
      </c>
      <c r="BI183" s="45">
        <f t="shared" si="128"/>
        <v>-62996.284264740738</v>
      </c>
      <c r="BJ183" s="45">
        <f t="shared" si="128"/>
        <v>-64650.240100291485</v>
      </c>
      <c r="BK183" s="45">
        <f t="shared" si="128"/>
        <v>-66304.195935842232</v>
      </c>
      <c r="BL183" s="45">
        <f t="shared" si="129"/>
        <v>-67958.151771392979</v>
      </c>
      <c r="BM183" s="45">
        <f t="shared" si="129"/>
        <v>-69612.107606943726</v>
      </c>
      <c r="BN183" s="45">
        <f t="shared" si="129"/>
        <v>-71266.063442494473</v>
      </c>
      <c r="BO183" s="45">
        <f t="shared" si="129"/>
        <v>-72920.01927804522</v>
      </c>
      <c r="BP183" s="45">
        <f t="shared" si="129"/>
        <v>-74573.975113595967</v>
      </c>
      <c r="BQ183" s="45">
        <f t="shared" si="129"/>
        <v>-76227.930949146714</v>
      </c>
      <c r="BR183" s="45">
        <f t="shared" si="129"/>
        <v>-77881.886784697461</v>
      </c>
      <c r="BS183" s="45">
        <f t="shared" si="129"/>
        <v>-79535.842620248208</v>
      </c>
      <c r="BT183" s="45">
        <f t="shared" si="129"/>
        <v>-81189.798455798955</v>
      </c>
      <c r="BU183" s="45">
        <f t="shared" si="129"/>
        <v>-82843.754291349702</v>
      </c>
      <c r="BV183" s="45">
        <f t="shared" si="130"/>
        <v>-84497.710126900449</v>
      </c>
      <c r="BW183" s="45">
        <f t="shared" si="130"/>
        <v>-86151.665962451196</v>
      </c>
      <c r="BX183" s="45">
        <f t="shared" si="130"/>
        <v>-87805.621798001943</v>
      </c>
      <c r="BY183" s="45">
        <f t="shared" si="130"/>
        <v>-89459.57763355269</v>
      </c>
      <c r="BZ183" s="45">
        <f t="shared" si="130"/>
        <v>-91113.533469103437</v>
      </c>
      <c r="CA183" s="45">
        <f t="shared" si="130"/>
        <v>-92767.489304654184</v>
      </c>
      <c r="CB183" s="45">
        <f t="shared" si="130"/>
        <v>-94421.445140204931</v>
      </c>
      <c r="CC183" s="45">
        <f t="shared" si="130"/>
        <v>-96075.400975755678</v>
      </c>
      <c r="CD183" s="45">
        <f t="shared" si="130"/>
        <v>-97729.356811306425</v>
      </c>
      <c r="CE183" s="45">
        <f t="shared" si="130"/>
        <v>-99383.312646857172</v>
      </c>
      <c r="CF183" s="45">
        <f t="shared" si="130"/>
        <v>-101037.26848240793</v>
      </c>
      <c r="CG183" s="45">
        <f t="shared" si="130"/>
        <v>-9632.7950780076462</v>
      </c>
      <c r="CH183" s="45">
        <f t="shared" si="130"/>
        <v>-14053.38566562298</v>
      </c>
    </row>
    <row r="184" spans="1:86">
      <c r="A184" s="58">
        <f>'Q5-Q7 VaR'!G158</f>
        <v>45782</v>
      </c>
      <c r="B184" s="45">
        <f>'Q5-Q7 VaR'!L158</f>
        <v>-2535.0273048835961</v>
      </c>
      <c r="C184" s="45">
        <f>1000000*'Q5-Q7 VaR'!K158/100</f>
        <v>-2579.4689622467604</v>
      </c>
      <c r="D184" s="45">
        <f t="shared" si="123"/>
        <v>23259.662317584007</v>
      </c>
      <c r="E184" s="45">
        <f t="shared" si="123"/>
        <v>22614.795077022318</v>
      </c>
      <c r="F184" s="45">
        <f t="shared" si="123"/>
        <v>21969.927836460629</v>
      </c>
      <c r="G184" s="45">
        <f t="shared" si="123"/>
        <v>21325.06059589894</v>
      </c>
      <c r="H184" s="45">
        <f t="shared" si="123"/>
        <v>20680.193355337247</v>
      </c>
      <c r="I184" s="45">
        <f t="shared" si="123"/>
        <v>20035.326114775558</v>
      </c>
      <c r="J184" s="45">
        <f t="shared" si="123"/>
        <v>19390.458874213869</v>
      </c>
      <c r="K184" s="45">
        <f t="shared" si="123"/>
        <v>18745.591633652177</v>
      </c>
      <c r="L184" s="45">
        <f t="shared" si="123"/>
        <v>18100.724393090488</v>
      </c>
      <c r="M184" s="45">
        <f t="shared" si="123"/>
        <v>17455.857152528799</v>
      </c>
      <c r="N184" s="45">
        <f t="shared" si="124"/>
        <v>16810.989911967106</v>
      </c>
      <c r="O184" s="45">
        <f t="shared" si="124"/>
        <v>16166.122671405417</v>
      </c>
      <c r="P184" s="45">
        <f t="shared" si="124"/>
        <v>15521.255430843728</v>
      </c>
      <c r="Q184" s="45">
        <f t="shared" si="124"/>
        <v>14876.388190282036</v>
      </c>
      <c r="R184" s="45">
        <f t="shared" si="124"/>
        <v>14231.520949720347</v>
      </c>
      <c r="S184" s="45">
        <f t="shared" si="124"/>
        <v>13586.653709158658</v>
      </c>
      <c r="T184" s="45">
        <f t="shared" si="124"/>
        <v>12941.786468596965</v>
      </c>
      <c r="U184" s="45">
        <f t="shared" si="124"/>
        <v>12296.919228035276</v>
      </c>
      <c r="V184" s="45">
        <f t="shared" si="124"/>
        <v>11652.051987473587</v>
      </c>
      <c r="W184" s="45">
        <f t="shared" si="124"/>
        <v>11007.184746911895</v>
      </c>
      <c r="X184" s="45">
        <f t="shared" si="125"/>
        <v>10362.317506350206</v>
      </c>
      <c r="Y184" s="45">
        <f t="shared" si="125"/>
        <v>9717.4502657885168</v>
      </c>
      <c r="Z184" s="45">
        <f t="shared" si="125"/>
        <v>9072.5830252268242</v>
      </c>
      <c r="AA184" s="45">
        <f t="shared" si="125"/>
        <v>8427.7157846651353</v>
      </c>
      <c r="AB184" s="45">
        <f t="shared" si="125"/>
        <v>7782.8485441034454</v>
      </c>
      <c r="AC184" s="45">
        <f t="shared" si="125"/>
        <v>7137.9813035417546</v>
      </c>
      <c r="AD184" s="45">
        <f t="shared" si="125"/>
        <v>6493.1140629800657</v>
      </c>
      <c r="AE184" s="45">
        <f t="shared" si="125"/>
        <v>5848.2468224183749</v>
      </c>
      <c r="AF184" s="45">
        <f t="shared" si="125"/>
        <v>5203.379581856685</v>
      </c>
      <c r="AG184" s="45">
        <f t="shared" si="125"/>
        <v>4558.5123412949952</v>
      </c>
      <c r="AH184" s="45">
        <f t="shared" si="126"/>
        <v>3913.6451007333044</v>
      </c>
      <c r="AI184" s="45">
        <f t="shared" si="126"/>
        <v>3268.7778601716145</v>
      </c>
      <c r="AJ184" s="45">
        <f t="shared" si="126"/>
        <v>2623.9106196099247</v>
      </c>
      <c r="AK184" s="45">
        <f t="shared" si="126"/>
        <v>1979.0433790482348</v>
      </c>
      <c r="AL184" s="45">
        <f t="shared" si="126"/>
        <v>1334.1761384865445</v>
      </c>
      <c r="AM184" s="45">
        <f t="shared" si="126"/>
        <v>689.30889792485414</v>
      </c>
      <c r="AN184" s="45">
        <f t="shared" si="126"/>
        <v>44.441657363164268</v>
      </c>
      <c r="AO184" s="45">
        <f t="shared" si="126"/>
        <v>-600.42558319852583</v>
      </c>
      <c r="AP184" s="45">
        <f t="shared" si="126"/>
        <v>-1245.2928237602159</v>
      </c>
      <c r="AQ184" s="45">
        <f t="shared" si="126"/>
        <v>-1890.160064321906</v>
      </c>
      <c r="AR184" s="45">
        <f t="shared" si="127"/>
        <v>-2535.0273048835961</v>
      </c>
      <c r="AS184" s="45">
        <f t="shared" si="127"/>
        <v>-3179.894545445286</v>
      </c>
      <c r="AT184" s="45">
        <f t="shared" si="127"/>
        <v>-3824.7617860069763</v>
      </c>
      <c r="AU184" s="45">
        <f t="shared" si="127"/>
        <v>-4469.6290265686666</v>
      </c>
      <c r="AV184" s="45">
        <f t="shared" si="127"/>
        <v>-5114.4962671303565</v>
      </c>
      <c r="AW184" s="45">
        <f t="shared" si="127"/>
        <v>-5759.3635076920464</v>
      </c>
      <c r="AX184" s="45">
        <f t="shared" si="127"/>
        <v>-6404.2307482537362</v>
      </c>
      <c r="AY184" s="45">
        <f t="shared" si="127"/>
        <v>-7049.097988815427</v>
      </c>
      <c r="AZ184" s="45">
        <f t="shared" si="127"/>
        <v>-7693.9652293771169</v>
      </c>
      <c r="BA184" s="45">
        <f t="shared" si="127"/>
        <v>-8338.8324699388068</v>
      </c>
      <c r="BB184" s="45">
        <f t="shared" si="128"/>
        <v>-8983.6997105004957</v>
      </c>
      <c r="BC184" s="45">
        <f t="shared" si="128"/>
        <v>-9628.5669510621883</v>
      </c>
      <c r="BD184" s="45">
        <f t="shared" si="128"/>
        <v>-10273.434191623877</v>
      </c>
      <c r="BE184" s="45">
        <f t="shared" si="128"/>
        <v>-10918.301432185566</v>
      </c>
      <c r="BF184" s="45">
        <f t="shared" si="128"/>
        <v>-11563.168672747259</v>
      </c>
      <c r="BG184" s="45">
        <f t="shared" si="128"/>
        <v>-12208.035913308948</v>
      </c>
      <c r="BH184" s="45">
        <f t="shared" si="128"/>
        <v>-12852.903153870637</v>
      </c>
      <c r="BI184" s="45">
        <f t="shared" si="128"/>
        <v>-13497.770394432329</v>
      </c>
      <c r="BJ184" s="45">
        <f t="shared" si="128"/>
        <v>-14142.637634994018</v>
      </c>
      <c r="BK184" s="45">
        <f t="shared" si="128"/>
        <v>-14787.504875555707</v>
      </c>
      <c r="BL184" s="45">
        <f t="shared" si="129"/>
        <v>-15432.372116117396</v>
      </c>
      <c r="BM184" s="45">
        <f t="shared" si="129"/>
        <v>-16077.239356679089</v>
      </c>
      <c r="BN184" s="45">
        <f t="shared" si="129"/>
        <v>-16722.106597240778</v>
      </c>
      <c r="BO184" s="45">
        <f t="shared" si="129"/>
        <v>-17366.973837802467</v>
      </c>
      <c r="BP184" s="45">
        <f t="shared" si="129"/>
        <v>-18011.841078364159</v>
      </c>
      <c r="BQ184" s="45">
        <f t="shared" si="129"/>
        <v>-18656.708318925848</v>
      </c>
      <c r="BR184" s="45">
        <f t="shared" si="129"/>
        <v>-19301.575559487537</v>
      </c>
      <c r="BS184" s="45">
        <f t="shared" si="129"/>
        <v>-19946.442800049226</v>
      </c>
      <c r="BT184" s="45">
        <f t="shared" si="129"/>
        <v>-20591.310040610919</v>
      </c>
      <c r="BU184" s="45">
        <f t="shared" si="129"/>
        <v>-21236.177281172608</v>
      </c>
      <c r="BV184" s="45">
        <f t="shared" si="130"/>
        <v>-21881.044521734297</v>
      </c>
      <c r="BW184" s="45">
        <f t="shared" si="130"/>
        <v>-22525.911762295989</v>
      </c>
      <c r="BX184" s="45">
        <f t="shared" si="130"/>
        <v>-23170.779002857678</v>
      </c>
      <c r="BY184" s="45">
        <f t="shared" si="130"/>
        <v>-23815.646243419367</v>
      </c>
      <c r="BZ184" s="45">
        <f t="shared" si="130"/>
        <v>-24460.51348398106</v>
      </c>
      <c r="CA184" s="45">
        <f t="shared" si="130"/>
        <v>-25105.380724542749</v>
      </c>
      <c r="CB184" s="45">
        <f t="shared" si="130"/>
        <v>-25750.247965104438</v>
      </c>
      <c r="CC184" s="45">
        <f t="shared" si="130"/>
        <v>-26395.11520566613</v>
      </c>
      <c r="CD184" s="45">
        <f t="shared" si="130"/>
        <v>-27039.982446227819</v>
      </c>
      <c r="CE184" s="45">
        <f t="shared" si="130"/>
        <v>-27684.849686789508</v>
      </c>
      <c r="CF184" s="45">
        <f t="shared" si="130"/>
        <v>-28329.716927351197</v>
      </c>
      <c r="CG184" s="45">
        <f t="shared" si="130"/>
        <v>7308.3268899811073</v>
      </c>
      <c r="CH184" s="45">
        <f t="shared" si="130"/>
        <v>5584.7657206834792</v>
      </c>
    </row>
    <row r="185" spans="1:86">
      <c r="A185" s="58">
        <f>'Q5-Q7 VaR'!G159</f>
        <v>45783</v>
      </c>
      <c r="B185" s="45">
        <f>'Q5-Q7 VaR'!L159</f>
        <v>13811.383221906355</v>
      </c>
      <c r="C185" s="45">
        <f>1000000*'Q5-Q7 VaR'!K159/100</f>
        <v>3551.3178048844829</v>
      </c>
      <c r="D185" s="45">
        <f t="shared" si="123"/>
        <v>-21701.794826938472</v>
      </c>
      <c r="E185" s="45">
        <f t="shared" si="123"/>
        <v>-20813.965375717351</v>
      </c>
      <c r="F185" s="45">
        <f t="shared" si="123"/>
        <v>-19926.13592449623</v>
      </c>
      <c r="G185" s="45">
        <f t="shared" si="123"/>
        <v>-19038.306473275115</v>
      </c>
      <c r="H185" s="45">
        <f t="shared" si="123"/>
        <v>-18150.47702205399</v>
      </c>
      <c r="I185" s="45">
        <f t="shared" si="123"/>
        <v>-17262.647570832869</v>
      </c>
      <c r="J185" s="45">
        <f t="shared" si="123"/>
        <v>-16374.818119611751</v>
      </c>
      <c r="K185" s="45">
        <f t="shared" si="123"/>
        <v>-15486.98866839063</v>
      </c>
      <c r="L185" s="45">
        <f t="shared" si="123"/>
        <v>-14599.159217169508</v>
      </c>
      <c r="M185" s="45">
        <f t="shared" si="123"/>
        <v>-13711.329765948387</v>
      </c>
      <c r="N185" s="45">
        <f t="shared" si="124"/>
        <v>-12823.500314727266</v>
      </c>
      <c r="O185" s="45">
        <f t="shared" si="124"/>
        <v>-11935.670863506148</v>
      </c>
      <c r="P185" s="45">
        <f t="shared" si="124"/>
        <v>-11047.841412285026</v>
      </c>
      <c r="Q185" s="45">
        <f t="shared" si="124"/>
        <v>-10160.011961063905</v>
      </c>
      <c r="R185" s="45">
        <f t="shared" si="124"/>
        <v>-9272.1825098427835</v>
      </c>
      <c r="S185" s="45">
        <f t="shared" si="124"/>
        <v>-8384.3530586216621</v>
      </c>
      <c r="T185" s="45">
        <f t="shared" si="124"/>
        <v>-7496.5236074005443</v>
      </c>
      <c r="U185" s="45">
        <f t="shared" si="124"/>
        <v>-6608.6941561794229</v>
      </c>
      <c r="V185" s="45">
        <f t="shared" si="124"/>
        <v>-5720.8647049583014</v>
      </c>
      <c r="W185" s="45">
        <f t="shared" si="124"/>
        <v>-4833.03525373718</v>
      </c>
      <c r="X185" s="45">
        <f t="shared" si="125"/>
        <v>-3945.2058025160586</v>
      </c>
      <c r="Y185" s="45">
        <f t="shared" si="125"/>
        <v>-3057.3763512949372</v>
      </c>
      <c r="Z185" s="45">
        <f t="shared" si="125"/>
        <v>-2169.5469000738176</v>
      </c>
      <c r="AA185" s="45">
        <f t="shared" si="125"/>
        <v>-1281.717448852698</v>
      </c>
      <c r="AB185" s="45">
        <f t="shared" si="125"/>
        <v>-393.88799763157658</v>
      </c>
      <c r="AC185" s="45">
        <f t="shared" si="125"/>
        <v>493.94145358954484</v>
      </c>
      <c r="AD185" s="45">
        <f t="shared" si="125"/>
        <v>1381.7709048106644</v>
      </c>
      <c r="AE185" s="45">
        <f t="shared" si="125"/>
        <v>2269.6003560317859</v>
      </c>
      <c r="AF185" s="45">
        <f t="shared" si="125"/>
        <v>3157.4298072529054</v>
      </c>
      <c r="AG185" s="45">
        <f t="shared" si="125"/>
        <v>4045.2592584740269</v>
      </c>
      <c r="AH185" s="45">
        <f t="shared" si="126"/>
        <v>4933.0887096951483</v>
      </c>
      <c r="AI185" s="45">
        <f t="shared" si="126"/>
        <v>5820.9181609162688</v>
      </c>
      <c r="AJ185" s="45">
        <f t="shared" si="126"/>
        <v>6708.7476121373893</v>
      </c>
      <c r="AK185" s="45">
        <f t="shared" si="126"/>
        <v>7596.5770633585098</v>
      </c>
      <c r="AL185" s="45">
        <f t="shared" si="126"/>
        <v>8484.4065145796303</v>
      </c>
      <c r="AM185" s="45">
        <f t="shared" si="126"/>
        <v>9372.2359658007517</v>
      </c>
      <c r="AN185" s="45">
        <f t="shared" si="126"/>
        <v>10260.065417021873</v>
      </c>
      <c r="AO185" s="45">
        <f t="shared" si="126"/>
        <v>11147.894868242993</v>
      </c>
      <c r="AP185" s="45">
        <f t="shared" si="126"/>
        <v>12035.724319464114</v>
      </c>
      <c r="AQ185" s="45">
        <f t="shared" si="126"/>
        <v>12923.553770685234</v>
      </c>
      <c r="AR185" s="45">
        <f t="shared" si="127"/>
        <v>13811.383221906355</v>
      </c>
      <c r="AS185" s="45">
        <f t="shared" si="127"/>
        <v>14699.212673127477</v>
      </c>
      <c r="AT185" s="45">
        <f t="shared" si="127"/>
        <v>15587.042124348596</v>
      </c>
      <c r="AU185" s="45">
        <f t="shared" si="127"/>
        <v>16474.871575569719</v>
      </c>
      <c r="AV185" s="45">
        <f t="shared" si="127"/>
        <v>17362.701026790837</v>
      </c>
      <c r="AW185" s="45">
        <f t="shared" si="127"/>
        <v>18250.530478011959</v>
      </c>
      <c r="AX185" s="45">
        <f t="shared" si="127"/>
        <v>19138.35992923308</v>
      </c>
      <c r="AY185" s="45">
        <f t="shared" si="127"/>
        <v>20026.189380454201</v>
      </c>
      <c r="AZ185" s="45">
        <f t="shared" si="127"/>
        <v>20914.018831675319</v>
      </c>
      <c r="BA185" s="45">
        <f t="shared" si="127"/>
        <v>21801.848282896441</v>
      </c>
      <c r="BB185" s="45">
        <f t="shared" si="128"/>
        <v>22689.677734117562</v>
      </c>
      <c r="BC185" s="45">
        <f t="shared" si="128"/>
        <v>23577.507185338683</v>
      </c>
      <c r="BD185" s="45">
        <f t="shared" si="128"/>
        <v>24465.336636559805</v>
      </c>
      <c r="BE185" s="45">
        <f t="shared" si="128"/>
        <v>25353.166087780926</v>
      </c>
      <c r="BF185" s="45">
        <f t="shared" si="128"/>
        <v>26240.995539002048</v>
      </c>
      <c r="BG185" s="45">
        <f t="shared" si="128"/>
        <v>27128.824990223166</v>
      </c>
      <c r="BH185" s="45">
        <f t="shared" si="128"/>
        <v>28016.654441444287</v>
      </c>
      <c r="BI185" s="45">
        <f t="shared" si="128"/>
        <v>28904.483892665408</v>
      </c>
      <c r="BJ185" s="45">
        <f t="shared" si="128"/>
        <v>29792.313343886526</v>
      </c>
      <c r="BK185" s="45">
        <f t="shared" si="128"/>
        <v>30680.142795107648</v>
      </c>
      <c r="BL185" s="45">
        <f t="shared" si="129"/>
        <v>31567.972246328769</v>
      </c>
      <c r="BM185" s="45">
        <f t="shared" si="129"/>
        <v>32455.80169754989</v>
      </c>
      <c r="BN185" s="45">
        <f t="shared" si="129"/>
        <v>33343.631148771012</v>
      </c>
      <c r="BO185" s="45">
        <f t="shared" si="129"/>
        <v>34231.460599992133</v>
      </c>
      <c r="BP185" s="45">
        <f t="shared" si="129"/>
        <v>35119.290051213255</v>
      </c>
      <c r="BQ185" s="45">
        <f t="shared" si="129"/>
        <v>36007.119502434376</v>
      </c>
      <c r="BR185" s="45">
        <f t="shared" si="129"/>
        <v>36894.94895365549</v>
      </c>
      <c r="BS185" s="45">
        <f t="shared" si="129"/>
        <v>37782.778404876619</v>
      </c>
      <c r="BT185" s="45">
        <f t="shared" si="129"/>
        <v>38670.607856097733</v>
      </c>
      <c r="BU185" s="45">
        <f t="shared" si="129"/>
        <v>39558.437307318862</v>
      </c>
      <c r="BV185" s="45">
        <f t="shared" si="130"/>
        <v>40446.266758539976</v>
      </c>
      <c r="BW185" s="45">
        <f t="shared" si="130"/>
        <v>41334.096209761097</v>
      </c>
      <c r="BX185" s="45">
        <f t="shared" si="130"/>
        <v>42221.925660982219</v>
      </c>
      <c r="BY185" s="45">
        <f t="shared" si="130"/>
        <v>43109.75511220334</v>
      </c>
      <c r="BZ185" s="45">
        <f t="shared" si="130"/>
        <v>43997.584563424462</v>
      </c>
      <c r="CA185" s="45">
        <f t="shared" si="130"/>
        <v>44885.414014645576</v>
      </c>
      <c r="CB185" s="45">
        <f t="shared" si="130"/>
        <v>45773.243465866704</v>
      </c>
      <c r="CC185" s="45">
        <f t="shared" si="130"/>
        <v>46661.072917087826</v>
      </c>
      <c r="CD185" s="45">
        <f t="shared" si="130"/>
        <v>47548.90236830894</v>
      </c>
      <c r="CE185" s="45">
        <f t="shared" si="130"/>
        <v>48436.731819530061</v>
      </c>
      <c r="CF185" s="45">
        <f t="shared" si="130"/>
        <v>49324.561270751183</v>
      </c>
      <c r="CG185" s="45">
        <f t="shared" si="130"/>
        <v>259.41592800282342</v>
      </c>
      <c r="CH185" s="45">
        <f t="shared" si="130"/>
        <v>2632.3514267121245</v>
      </c>
    </row>
    <row r="186" spans="1:86">
      <c r="A186" s="58">
        <f>'Q5-Q7 VaR'!G160</f>
        <v>45784</v>
      </c>
      <c r="B186" s="45">
        <f>'Q5-Q7 VaR'!L160</f>
        <v>1690.321197829564</v>
      </c>
      <c r="C186" s="45">
        <f>1000000*'Q5-Q7 VaR'!K160/100</f>
        <v>1921.654842058105</v>
      </c>
      <c r="D186" s="45">
        <f t="shared" si="123"/>
        <v>-17526.227222751484</v>
      </c>
      <c r="E186" s="45">
        <f t="shared" si="123"/>
        <v>-17045.813512236957</v>
      </c>
      <c r="F186" s="45">
        <f t="shared" si="123"/>
        <v>-16565.399801722437</v>
      </c>
      <c r="G186" s="45">
        <f t="shared" si="123"/>
        <v>-16084.986091207908</v>
      </c>
      <c r="H186" s="45">
        <f t="shared" si="123"/>
        <v>-15604.57238069338</v>
      </c>
      <c r="I186" s="45">
        <f t="shared" si="123"/>
        <v>-15124.158670178856</v>
      </c>
      <c r="J186" s="45">
        <f t="shared" si="123"/>
        <v>-14643.744959664329</v>
      </c>
      <c r="K186" s="45">
        <f t="shared" si="123"/>
        <v>-14163.331249149802</v>
      </c>
      <c r="L186" s="45">
        <f t="shared" si="123"/>
        <v>-13682.917538635276</v>
      </c>
      <c r="M186" s="45">
        <f t="shared" si="123"/>
        <v>-13202.503828120751</v>
      </c>
      <c r="N186" s="45">
        <f t="shared" si="124"/>
        <v>-12722.090117606223</v>
      </c>
      <c r="O186" s="45">
        <f t="shared" si="124"/>
        <v>-12241.676407091698</v>
      </c>
      <c r="P186" s="45">
        <f t="shared" si="124"/>
        <v>-11761.262696577171</v>
      </c>
      <c r="Q186" s="45">
        <f t="shared" si="124"/>
        <v>-11280.848986062645</v>
      </c>
      <c r="R186" s="45">
        <f t="shared" si="124"/>
        <v>-10800.43527554812</v>
      </c>
      <c r="S186" s="45">
        <f t="shared" si="124"/>
        <v>-10320.021565033592</v>
      </c>
      <c r="T186" s="45">
        <f t="shared" si="124"/>
        <v>-9839.6078545190667</v>
      </c>
      <c r="U186" s="45">
        <f t="shared" si="124"/>
        <v>-9359.1941440045393</v>
      </c>
      <c r="V186" s="45">
        <f t="shared" si="124"/>
        <v>-8878.7804334900138</v>
      </c>
      <c r="W186" s="45">
        <f t="shared" si="124"/>
        <v>-8398.3667229754883</v>
      </c>
      <c r="X186" s="45">
        <f t="shared" si="125"/>
        <v>-7917.953012460961</v>
      </c>
      <c r="Y186" s="45">
        <f t="shared" si="125"/>
        <v>-7437.5393019464354</v>
      </c>
      <c r="Z186" s="45">
        <f t="shared" si="125"/>
        <v>-6957.1255914319081</v>
      </c>
      <c r="AA186" s="45">
        <f t="shared" si="125"/>
        <v>-6476.7118809173826</v>
      </c>
      <c r="AB186" s="45">
        <f t="shared" si="125"/>
        <v>-5996.2981704028562</v>
      </c>
      <c r="AC186" s="45">
        <f t="shared" si="125"/>
        <v>-5515.8844598883297</v>
      </c>
      <c r="AD186" s="45">
        <f t="shared" si="125"/>
        <v>-5035.4707493738033</v>
      </c>
      <c r="AE186" s="45">
        <f t="shared" si="125"/>
        <v>-4555.0570388592778</v>
      </c>
      <c r="AF186" s="45">
        <f t="shared" si="125"/>
        <v>-4074.6433283447514</v>
      </c>
      <c r="AG186" s="45">
        <f t="shared" si="125"/>
        <v>-3594.2296178302249</v>
      </c>
      <c r="AH186" s="45">
        <f t="shared" si="126"/>
        <v>-3113.8159073156985</v>
      </c>
      <c r="AI186" s="45">
        <f t="shared" si="126"/>
        <v>-2633.4021968011721</v>
      </c>
      <c r="AJ186" s="45">
        <f t="shared" si="126"/>
        <v>-2152.9884862866461</v>
      </c>
      <c r="AK186" s="45">
        <f t="shared" si="126"/>
        <v>-1672.5747757721197</v>
      </c>
      <c r="AL186" s="45">
        <f t="shared" si="126"/>
        <v>-1192.1610652575937</v>
      </c>
      <c r="AM186" s="45">
        <f t="shared" si="126"/>
        <v>-711.74735474306726</v>
      </c>
      <c r="AN186" s="45">
        <f t="shared" si="126"/>
        <v>-231.33364422854106</v>
      </c>
      <c r="AO186" s="45">
        <f t="shared" si="126"/>
        <v>249.08006628598514</v>
      </c>
      <c r="AP186" s="45">
        <f t="shared" si="126"/>
        <v>729.49377680051145</v>
      </c>
      <c r="AQ186" s="45">
        <f t="shared" si="126"/>
        <v>1209.9074873150378</v>
      </c>
      <c r="AR186" s="45">
        <f t="shared" si="127"/>
        <v>1690.321197829564</v>
      </c>
      <c r="AS186" s="45">
        <f t="shared" si="127"/>
        <v>2170.7349083440904</v>
      </c>
      <c r="AT186" s="45">
        <f t="shared" si="127"/>
        <v>2651.1486188586164</v>
      </c>
      <c r="AU186" s="45">
        <f t="shared" si="127"/>
        <v>3131.5623293731428</v>
      </c>
      <c r="AV186" s="45">
        <f t="shared" si="127"/>
        <v>3611.9760398876688</v>
      </c>
      <c r="AW186" s="45">
        <f t="shared" si="127"/>
        <v>4092.3897504021952</v>
      </c>
      <c r="AX186" s="45">
        <f t="shared" si="127"/>
        <v>4572.8034609167216</v>
      </c>
      <c r="AY186" s="45">
        <f t="shared" si="127"/>
        <v>5053.2171714312481</v>
      </c>
      <c r="AZ186" s="45">
        <f t="shared" si="127"/>
        <v>5533.6308819457736</v>
      </c>
      <c r="BA186" s="45">
        <f t="shared" si="127"/>
        <v>6014.0445924603</v>
      </c>
      <c r="BB186" s="45">
        <f t="shared" si="128"/>
        <v>6494.4583029748264</v>
      </c>
      <c r="BC186" s="45">
        <f t="shared" si="128"/>
        <v>6974.8720134893529</v>
      </c>
      <c r="BD186" s="45">
        <f t="shared" si="128"/>
        <v>7455.2857240038793</v>
      </c>
      <c r="BE186" s="45">
        <f t="shared" si="128"/>
        <v>7935.6994345184057</v>
      </c>
      <c r="BF186" s="45">
        <f t="shared" si="128"/>
        <v>8416.1131450329303</v>
      </c>
      <c r="BG186" s="45">
        <f t="shared" si="128"/>
        <v>8896.5268555474577</v>
      </c>
      <c r="BH186" s="45">
        <f t="shared" si="128"/>
        <v>9376.940566061985</v>
      </c>
      <c r="BI186" s="45">
        <f t="shared" si="128"/>
        <v>9857.3542765765105</v>
      </c>
      <c r="BJ186" s="45">
        <f t="shared" si="128"/>
        <v>10337.767987091036</v>
      </c>
      <c r="BK186" s="45">
        <f t="shared" si="128"/>
        <v>10818.181697605563</v>
      </c>
      <c r="BL186" s="45">
        <f t="shared" si="129"/>
        <v>11298.595408120089</v>
      </c>
      <c r="BM186" s="45">
        <f t="shared" si="129"/>
        <v>11779.009118634616</v>
      </c>
      <c r="BN186" s="45">
        <f t="shared" si="129"/>
        <v>12259.422829149142</v>
      </c>
      <c r="BO186" s="45">
        <f t="shared" si="129"/>
        <v>12739.836539663667</v>
      </c>
      <c r="BP186" s="45">
        <f t="shared" si="129"/>
        <v>13220.250250178195</v>
      </c>
      <c r="BQ186" s="45">
        <f t="shared" si="129"/>
        <v>13700.66396069272</v>
      </c>
      <c r="BR186" s="45">
        <f t="shared" si="129"/>
        <v>14181.077671207247</v>
      </c>
      <c r="BS186" s="45">
        <f t="shared" si="129"/>
        <v>14661.491381721773</v>
      </c>
      <c r="BT186" s="45">
        <f t="shared" si="129"/>
        <v>15141.905092236299</v>
      </c>
      <c r="BU186" s="45">
        <f t="shared" si="129"/>
        <v>15622.318802750826</v>
      </c>
      <c r="BV186" s="45">
        <f t="shared" si="130"/>
        <v>16102.732513265351</v>
      </c>
      <c r="BW186" s="45">
        <f t="shared" si="130"/>
        <v>16583.146223779877</v>
      </c>
      <c r="BX186" s="45">
        <f t="shared" si="130"/>
        <v>17063.559934294404</v>
      </c>
      <c r="BY186" s="45">
        <f t="shared" si="130"/>
        <v>17543.973644808932</v>
      </c>
      <c r="BZ186" s="45">
        <f t="shared" si="130"/>
        <v>18024.387355323459</v>
      </c>
      <c r="CA186" s="45">
        <f t="shared" si="130"/>
        <v>18504.801065837986</v>
      </c>
      <c r="CB186" s="45">
        <f t="shared" si="130"/>
        <v>18985.214776352506</v>
      </c>
      <c r="CC186" s="45">
        <f t="shared" si="130"/>
        <v>19465.628486867034</v>
      </c>
      <c r="CD186" s="45">
        <f t="shared" si="130"/>
        <v>19946.042197381561</v>
      </c>
      <c r="CE186" s="45">
        <f t="shared" si="130"/>
        <v>20426.455907896088</v>
      </c>
      <c r="CF186" s="45">
        <f t="shared" si="130"/>
        <v>20906.869618410616</v>
      </c>
      <c r="CG186" s="45">
        <f t="shared" si="130"/>
        <v>-5642.788650555266</v>
      </c>
      <c r="CH186" s="45">
        <f t="shared" si="130"/>
        <v>-4358.7686778244333</v>
      </c>
    </row>
    <row r="187" spans="1:86">
      <c r="A187" s="58">
        <f>'Q5-Q7 VaR'!G161</f>
        <v>45785</v>
      </c>
      <c r="B187" s="45">
        <f>'Q5-Q7 VaR'!L161</f>
        <v>-27293.223600617614</v>
      </c>
      <c r="C187" s="45">
        <f>1000000*'Q5-Q7 VaR'!K161/100</f>
        <v>-8005.3441146560308</v>
      </c>
      <c r="D187" s="45">
        <f t="shared" si="123"/>
        <v>52760.217545942694</v>
      </c>
      <c r="E187" s="45">
        <f t="shared" si="123"/>
        <v>50758.881517278685</v>
      </c>
      <c r="F187" s="45">
        <f t="shared" si="123"/>
        <v>48757.545488614676</v>
      </c>
      <c r="G187" s="45">
        <f t="shared" si="123"/>
        <v>46756.209459950682</v>
      </c>
      <c r="H187" s="45">
        <f t="shared" si="123"/>
        <v>44754.873431286673</v>
      </c>
      <c r="I187" s="45">
        <f t="shared" si="123"/>
        <v>42753.537402622664</v>
      </c>
      <c r="J187" s="45">
        <f t="shared" si="123"/>
        <v>40752.201373958655</v>
      </c>
      <c r="K187" s="45">
        <f t="shared" si="123"/>
        <v>38750.865345294646</v>
      </c>
      <c r="L187" s="45">
        <f t="shared" si="123"/>
        <v>36749.529316630636</v>
      </c>
      <c r="M187" s="45">
        <f t="shared" si="123"/>
        <v>34748.193287966627</v>
      </c>
      <c r="N187" s="45">
        <f t="shared" si="124"/>
        <v>32746.857259302615</v>
      </c>
      <c r="O187" s="45">
        <f t="shared" si="124"/>
        <v>30745.521230638613</v>
      </c>
      <c r="P187" s="45">
        <f t="shared" si="124"/>
        <v>28744.185201974604</v>
      </c>
      <c r="Q187" s="45">
        <f t="shared" si="124"/>
        <v>26742.849173310595</v>
      </c>
      <c r="R187" s="45">
        <f t="shared" si="124"/>
        <v>24741.513144646586</v>
      </c>
      <c r="S187" s="45">
        <f t="shared" si="124"/>
        <v>22740.177115982577</v>
      </c>
      <c r="T187" s="45">
        <f t="shared" si="124"/>
        <v>20738.841087318575</v>
      </c>
      <c r="U187" s="45">
        <f t="shared" si="124"/>
        <v>18737.505058654566</v>
      </c>
      <c r="V187" s="45">
        <f t="shared" si="124"/>
        <v>16736.169029990557</v>
      </c>
      <c r="W187" s="45">
        <f t="shared" si="124"/>
        <v>14734.833001326548</v>
      </c>
      <c r="X187" s="45">
        <f t="shared" si="125"/>
        <v>12733.496972662539</v>
      </c>
      <c r="Y187" s="45">
        <f t="shared" si="125"/>
        <v>10732.16094399853</v>
      </c>
      <c r="Z187" s="45">
        <f t="shared" si="125"/>
        <v>8730.8249153345278</v>
      </c>
      <c r="AA187" s="45">
        <f t="shared" si="125"/>
        <v>6729.4888866705187</v>
      </c>
      <c r="AB187" s="45">
        <f t="shared" si="125"/>
        <v>4728.1528580065096</v>
      </c>
      <c r="AC187" s="45">
        <f t="shared" si="125"/>
        <v>2726.8168293425006</v>
      </c>
      <c r="AD187" s="45">
        <f t="shared" si="125"/>
        <v>725.48080067849514</v>
      </c>
      <c r="AE187" s="45">
        <f t="shared" si="125"/>
        <v>-1275.8552279855139</v>
      </c>
      <c r="AF187" s="45">
        <f t="shared" si="125"/>
        <v>-3277.1912566495193</v>
      </c>
      <c r="AG187" s="45">
        <f t="shared" si="125"/>
        <v>-5278.5272853135284</v>
      </c>
      <c r="AH187" s="45">
        <f t="shared" si="126"/>
        <v>-7279.8633139775375</v>
      </c>
      <c r="AI187" s="45">
        <f t="shared" si="126"/>
        <v>-9281.1993426415429</v>
      </c>
      <c r="AJ187" s="45">
        <f t="shared" si="126"/>
        <v>-11282.535371305552</v>
      </c>
      <c r="AK187" s="45">
        <f t="shared" si="126"/>
        <v>-13283.871399969559</v>
      </c>
      <c r="AL187" s="45">
        <f t="shared" si="126"/>
        <v>-15285.207428633566</v>
      </c>
      <c r="AM187" s="45">
        <f t="shared" si="126"/>
        <v>-17286.543457297576</v>
      </c>
      <c r="AN187" s="45">
        <f t="shared" si="126"/>
        <v>-19287.879485961581</v>
      </c>
      <c r="AO187" s="45">
        <f t="shared" si="126"/>
        <v>-21289.21551462559</v>
      </c>
      <c r="AP187" s="45">
        <f t="shared" si="126"/>
        <v>-23290.551543289599</v>
      </c>
      <c r="AQ187" s="45">
        <f t="shared" si="126"/>
        <v>-25291.887571953604</v>
      </c>
      <c r="AR187" s="45">
        <f t="shared" si="127"/>
        <v>-27293.223600617614</v>
      </c>
      <c r="AS187" s="45">
        <f t="shared" si="127"/>
        <v>-29294.559629281623</v>
      </c>
      <c r="AT187" s="45">
        <f t="shared" si="127"/>
        <v>-31295.895657945628</v>
      </c>
      <c r="AU187" s="45">
        <f t="shared" si="127"/>
        <v>-33297.231686609637</v>
      </c>
      <c r="AV187" s="45">
        <f t="shared" si="127"/>
        <v>-35298.567715273646</v>
      </c>
      <c r="AW187" s="45">
        <f t="shared" si="127"/>
        <v>-37299.903743937655</v>
      </c>
      <c r="AX187" s="45">
        <f t="shared" si="127"/>
        <v>-39301.239772601664</v>
      </c>
      <c r="AY187" s="45">
        <f t="shared" si="127"/>
        <v>-41302.575801265666</v>
      </c>
      <c r="AZ187" s="45">
        <f t="shared" si="127"/>
        <v>-43303.911829929675</v>
      </c>
      <c r="BA187" s="45">
        <f t="shared" si="127"/>
        <v>-45305.247858593684</v>
      </c>
      <c r="BB187" s="45">
        <f t="shared" si="128"/>
        <v>-47306.583887257686</v>
      </c>
      <c r="BC187" s="45">
        <f t="shared" si="128"/>
        <v>-49307.919915921695</v>
      </c>
      <c r="BD187" s="45">
        <f t="shared" si="128"/>
        <v>-51309.255944585704</v>
      </c>
      <c r="BE187" s="45">
        <f t="shared" si="128"/>
        <v>-53310.591973249713</v>
      </c>
      <c r="BF187" s="45">
        <f t="shared" si="128"/>
        <v>-55311.928001913722</v>
      </c>
      <c r="BG187" s="45">
        <f t="shared" si="128"/>
        <v>-57313.264030577731</v>
      </c>
      <c r="BH187" s="45">
        <f t="shared" si="128"/>
        <v>-59314.60005924174</v>
      </c>
      <c r="BI187" s="45">
        <f t="shared" si="128"/>
        <v>-61315.936087905749</v>
      </c>
      <c r="BJ187" s="45">
        <f t="shared" si="128"/>
        <v>-63317.272116569759</v>
      </c>
      <c r="BK187" s="45">
        <f t="shared" si="128"/>
        <v>-65318.608145233753</v>
      </c>
      <c r="BL187" s="45">
        <f t="shared" si="129"/>
        <v>-67319.944173897762</v>
      </c>
      <c r="BM187" s="45">
        <f t="shared" si="129"/>
        <v>-69321.280202561771</v>
      </c>
      <c r="BN187" s="45">
        <f t="shared" si="129"/>
        <v>-71322.61623122578</v>
      </c>
      <c r="BO187" s="45">
        <f t="shared" si="129"/>
        <v>-73323.952259889789</v>
      </c>
      <c r="BP187" s="45">
        <f t="shared" si="129"/>
        <v>-75325.288288553798</v>
      </c>
      <c r="BQ187" s="45">
        <f t="shared" si="129"/>
        <v>-77326.624317217807</v>
      </c>
      <c r="BR187" s="45">
        <f t="shared" si="129"/>
        <v>-79327.960345881816</v>
      </c>
      <c r="BS187" s="45">
        <f t="shared" si="129"/>
        <v>-81329.296374545826</v>
      </c>
      <c r="BT187" s="45">
        <f t="shared" si="129"/>
        <v>-83330.632403209835</v>
      </c>
      <c r="BU187" s="45">
        <f t="shared" si="129"/>
        <v>-85331.968431873844</v>
      </c>
      <c r="BV187" s="45">
        <f t="shared" si="130"/>
        <v>-87333.304460537838</v>
      </c>
      <c r="BW187" s="45">
        <f t="shared" si="130"/>
        <v>-89334.640489201847</v>
      </c>
      <c r="BX187" s="45">
        <f t="shared" si="130"/>
        <v>-91335.976517865856</v>
      </c>
      <c r="BY187" s="45">
        <f t="shared" si="130"/>
        <v>-93337.312546529865</v>
      </c>
      <c r="BZ187" s="45">
        <f t="shared" si="130"/>
        <v>-95338.648575193874</v>
      </c>
      <c r="CA187" s="45">
        <f t="shared" si="130"/>
        <v>-97339.984603857883</v>
      </c>
      <c r="CB187" s="45">
        <f t="shared" si="130"/>
        <v>-99341.320632521893</v>
      </c>
      <c r="CC187" s="45">
        <f t="shared" si="130"/>
        <v>-101342.6566611859</v>
      </c>
      <c r="CD187" s="45">
        <f t="shared" si="130"/>
        <v>-103343.9926898499</v>
      </c>
      <c r="CE187" s="45">
        <f t="shared" si="130"/>
        <v>-105345.32871851391</v>
      </c>
      <c r="CF187" s="45">
        <f t="shared" si="130"/>
        <v>-107346.66474717791</v>
      </c>
      <c r="CG187" s="45">
        <f t="shared" si="130"/>
        <v>3255.481859943262</v>
      </c>
      <c r="CH187" s="45">
        <f t="shared" si="130"/>
        <v>-2093.5649651320819</v>
      </c>
    </row>
    <row r="188" spans="1:86">
      <c r="A188" s="58">
        <f>'Q5-Q7 VaR'!G162</f>
        <v>45786</v>
      </c>
      <c r="B188" s="45">
        <f>'Q5-Q7 VaR'!L162</f>
        <v>-4506.3381487680044</v>
      </c>
      <c r="C188" s="45">
        <f>1000000*'Q5-Q7 VaR'!K162/100</f>
        <v>0</v>
      </c>
      <c r="D188" s="45">
        <f t="shared" si="123"/>
        <v>-4506.3381487680044</v>
      </c>
      <c r="E188" s="45">
        <f t="shared" si="123"/>
        <v>-4506.3381487680044</v>
      </c>
      <c r="F188" s="45">
        <f t="shared" si="123"/>
        <v>-4506.3381487680044</v>
      </c>
      <c r="G188" s="45">
        <f t="shared" si="123"/>
        <v>-4506.3381487680044</v>
      </c>
      <c r="H188" s="45">
        <f t="shared" si="123"/>
        <v>-4506.3381487680044</v>
      </c>
      <c r="I188" s="45">
        <f t="shared" si="123"/>
        <v>-4506.3381487680044</v>
      </c>
      <c r="J188" s="45">
        <f t="shared" si="123"/>
        <v>-4506.3381487680044</v>
      </c>
      <c r="K188" s="45">
        <f t="shared" si="123"/>
        <v>-4506.3381487680044</v>
      </c>
      <c r="L188" s="45">
        <f t="shared" si="123"/>
        <v>-4506.3381487680044</v>
      </c>
      <c r="M188" s="45">
        <f t="shared" si="123"/>
        <v>-4506.3381487680044</v>
      </c>
      <c r="N188" s="45">
        <f t="shared" si="124"/>
        <v>-4506.3381487680044</v>
      </c>
      <c r="O188" s="45">
        <f t="shared" si="124"/>
        <v>-4506.3381487680044</v>
      </c>
      <c r="P188" s="45">
        <f t="shared" si="124"/>
        <v>-4506.3381487680044</v>
      </c>
      <c r="Q188" s="45">
        <f t="shared" si="124"/>
        <v>-4506.3381487680044</v>
      </c>
      <c r="R188" s="45">
        <f t="shared" si="124"/>
        <v>-4506.3381487680044</v>
      </c>
      <c r="S188" s="45">
        <f t="shared" si="124"/>
        <v>-4506.3381487680044</v>
      </c>
      <c r="T188" s="45">
        <f t="shared" si="124"/>
        <v>-4506.3381487680044</v>
      </c>
      <c r="U188" s="45">
        <f t="shared" si="124"/>
        <v>-4506.3381487680044</v>
      </c>
      <c r="V188" s="45">
        <f t="shared" si="124"/>
        <v>-4506.3381487680044</v>
      </c>
      <c r="W188" s="45">
        <f t="shared" si="124"/>
        <v>-4506.3381487680044</v>
      </c>
      <c r="X188" s="45">
        <f t="shared" si="125"/>
        <v>-4506.3381487680044</v>
      </c>
      <c r="Y188" s="45">
        <f t="shared" si="125"/>
        <v>-4506.3381487680044</v>
      </c>
      <c r="Z188" s="45">
        <f t="shared" si="125"/>
        <v>-4506.3381487680044</v>
      </c>
      <c r="AA188" s="45">
        <f t="shared" si="125"/>
        <v>-4506.3381487680044</v>
      </c>
      <c r="AB188" s="45">
        <f t="shared" si="125"/>
        <v>-4506.3381487680044</v>
      </c>
      <c r="AC188" s="45">
        <f t="shared" si="125"/>
        <v>-4506.3381487680044</v>
      </c>
      <c r="AD188" s="45">
        <f t="shared" si="125"/>
        <v>-4506.3381487680044</v>
      </c>
      <c r="AE188" s="45">
        <f t="shared" si="125"/>
        <v>-4506.3381487680044</v>
      </c>
      <c r="AF188" s="45">
        <f t="shared" si="125"/>
        <v>-4506.3381487680044</v>
      </c>
      <c r="AG188" s="45">
        <f t="shared" si="125"/>
        <v>-4506.3381487680044</v>
      </c>
      <c r="AH188" s="45">
        <f t="shared" si="126"/>
        <v>-4506.3381487680044</v>
      </c>
      <c r="AI188" s="45">
        <f t="shared" si="126"/>
        <v>-4506.3381487680044</v>
      </c>
      <c r="AJ188" s="45">
        <f t="shared" si="126"/>
        <v>-4506.3381487680044</v>
      </c>
      <c r="AK188" s="45">
        <f t="shared" si="126"/>
        <v>-4506.3381487680044</v>
      </c>
      <c r="AL188" s="45">
        <f t="shared" si="126"/>
        <v>-4506.3381487680044</v>
      </c>
      <c r="AM188" s="45">
        <f t="shared" si="126"/>
        <v>-4506.3381487680044</v>
      </c>
      <c r="AN188" s="45">
        <f t="shared" si="126"/>
        <v>-4506.3381487680044</v>
      </c>
      <c r="AO188" s="45">
        <f t="shared" si="126"/>
        <v>-4506.3381487680044</v>
      </c>
      <c r="AP188" s="45">
        <f t="shared" si="126"/>
        <v>-4506.3381487680044</v>
      </c>
      <c r="AQ188" s="45">
        <f t="shared" si="126"/>
        <v>-4506.3381487680044</v>
      </c>
      <c r="AR188" s="45">
        <f t="shared" si="127"/>
        <v>-4506.3381487680044</v>
      </c>
      <c r="AS188" s="45">
        <f t="shared" si="127"/>
        <v>-4506.3381487680044</v>
      </c>
      <c r="AT188" s="45">
        <f t="shared" si="127"/>
        <v>-4506.3381487680044</v>
      </c>
      <c r="AU188" s="45">
        <f t="shared" si="127"/>
        <v>-4506.3381487680044</v>
      </c>
      <c r="AV188" s="45">
        <f t="shared" si="127"/>
        <v>-4506.3381487680044</v>
      </c>
      <c r="AW188" s="45">
        <f t="shared" si="127"/>
        <v>-4506.3381487680044</v>
      </c>
      <c r="AX188" s="45">
        <f t="shared" si="127"/>
        <v>-4506.3381487680044</v>
      </c>
      <c r="AY188" s="45">
        <f t="shared" si="127"/>
        <v>-4506.3381487680044</v>
      </c>
      <c r="AZ188" s="45">
        <f t="shared" si="127"/>
        <v>-4506.3381487680044</v>
      </c>
      <c r="BA188" s="45">
        <f t="shared" si="127"/>
        <v>-4506.3381487680044</v>
      </c>
      <c r="BB188" s="45">
        <f t="shared" si="128"/>
        <v>-4506.3381487680044</v>
      </c>
      <c r="BC188" s="45">
        <f t="shared" si="128"/>
        <v>-4506.3381487680044</v>
      </c>
      <c r="BD188" s="45">
        <f t="shared" si="128"/>
        <v>-4506.3381487680044</v>
      </c>
      <c r="BE188" s="45">
        <f t="shared" si="128"/>
        <v>-4506.3381487680044</v>
      </c>
      <c r="BF188" s="45">
        <f t="shared" si="128"/>
        <v>-4506.3381487680044</v>
      </c>
      <c r="BG188" s="45">
        <f t="shared" si="128"/>
        <v>-4506.3381487680044</v>
      </c>
      <c r="BH188" s="45">
        <f t="shared" si="128"/>
        <v>-4506.3381487680044</v>
      </c>
      <c r="BI188" s="45">
        <f t="shared" si="128"/>
        <v>-4506.3381487680044</v>
      </c>
      <c r="BJ188" s="45">
        <f t="shared" si="128"/>
        <v>-4506.3381487680044</v>
      </c>
      <c r="BK188" s="45">
        <f t="shared" si="128"/>
        <v>-4506.3381487680044</v>
      </c>
      <c r="BL188" s="45">
        <f t="shared" si="129"/>
        <v>-4506.3381487680044</v>
      </c>
      <c r="BM188" s="45">
        <f t="shared" si="129"/>
        <v>-4506.3381487680044</v>
      </c>
      <c r="BN188" s="45">
        <f t="shared" si="129"/>
        <v>-4506.3381487680044</v>
      </c>
      <c r="BO188" s="45">
        <f t="shared" si="129"/>
        <v>-4506.3381487680044</v>
      </c>
      <c r="BP188" s="45">
        <f t="shared" si="129"/>
        <v>-4506.3381487680044</v>
      </c>
      <c r="BQ188" s="45">
        <f t="shared" si="129"/>
        <v>-4506.3381487680044</v>
      </c>
      <c r="BR188" s="45">
        <f t="shared" si="129"/>
        <v>-4506.3381487680044</v>
      </c>
      <c r="BS188" s="45">
        <f t="shared" si="129"/>
        <v>-4506.3381487680044</v>
      </c>
      <c r="BT188" s="45">
        <f t="shared" si="129"/>
        <v>-4506.3381487680044</v>
      </c>
      <c r="BU188" s="45">
        <f t="shared" si="129"/>
        <v>-4506.3381487680044</v>
      </c>
      <c r="BV188" s="45">
        <f t="shared" si="130"/>
        <v>-4506.3381487680044</v>
      </c>
      <c r="BW188" s="45">
        <f t="shared" si="130"/>
        <v>-4506.3381487680044</v>
      </c>
      <c r="BX188" s="45">
        <f t="shared" si="130"/>
        <v>-4506.3381487680044</v>
      </c>
      <c r="BY188" s="45">
        <f t="shared" si="130"/>
        <v>-4506.3381487680044</v>
      </c>
      <c r="BZ188" s="45">
        <f t="shared" si="130"/>
        <v>-4506.3381487680044</v>
      </c>
      <c r="CA188" s="45">
        <f t="shared" si="130"/>
        <v>-4506.3381487680044</v>
      </c>
      <c r="CB188" s="45">
        <f t="shared" si="130"/>
        <v>-4506.3381487680044</v>
      </c>
      <c r="CC188" s="45">
        <f t="shared" si="130"/>
        <v>-4506.3381487680044</v>
      </c>
      <c r="CD188" s="45">
        <f t="shared" si="130"/>
        <v>-4506.3381487680044</v>
      </c>
      <c r="CE188" s="45">
        <f t="shared" si="130"/>
        <v>-4506.3381487680044</v>
      </c>
      <c r="CF188" s="45">
        <f t="shared" si="130"/>
        <v>-4506.3381487680044</v>
      </c>
      <c r="CG188" s="45">
        <f t="shared" si="130"/>
        <v>-4506.3381487680044</v>
      </c>
      <c r="CH188" s="45">
        <f t="shared" si="130"/>
        <v>-4506.3381487680044</v>
      </c>
    </row>
    <row r="189" spans="1:86">
      <c r="A189" s="58">
        <f>'Q5-Q7 VaR'!G163</f>
        <v>45789</v>
      </c>
      <c r="B189" s="45">
        <f>'Q5-Q7 VaR'!L163</f>
        <v>-33755.520868199899</v>
      </c>
      <c r="C189" s="45">
        <f>1000000*'Q5-Q7 VaR'!K163/100</f>
        <v>-6835.3871465078673</v>
      </c>
      <c r="D189" s="45">
        <f t="shared" si="123"/>
        <v>34598.350596878772</v>
      </c>
      <c r="E189" s="45">
        <f t="shared" si="123"/>
        <v>32889.503810251808</v>
      </c>
      <c r="F189" s="45">
        <f t="shared" si="123"/>
        <v>31180.657023624837</v>
      </c>
      <c r="G189" s="45">
        <f t="shared" si="123"/>
        <v>29471.810236997873</v>
      </c>
      <c r="H189" s="45">
        <f t="shared" si="123"/>
        <v>27762.963450370909</v>
      </c>
      <c r="I189" s="45">
        <f t="shared" si="123"/>
        <v>26054.116663743938</v>
      </c>
      <c r="J189" s="45">
        <f t="shared" si="123"/>
        <v>24345.269877116974</v>
      </c>
      <c r="K189" s="45">
        <f t="shared" si="123"/>
        <v>22636.423090490003</v>
      </c>
      <c r="L189" s="45">
        <f t="shared" si="123"/>
        <v>20927.576303863039</v>
      </c>
      <c r="M189" s="45">
        <f t="shared" si="123"/>
        <v>19218.729517236075</v>
      </c>
      <c r="N189" s="45">
        <f t="shared" si="124"/>
        <v>17509.882730609104</v>
      </c>
      <c r="O189" s="45">
        <f t="shared" si="124"/>
        <v>15801.03594398214</v>
      </c>
      <c r="P189" s="45">
        <f t="shared" si="124"/>
        <v>14092.189157355169</v>
      </c>
      <c r="Q189" s="45">
        <f t="shared" si="124"/>
        <v>12383.342370728205</v>
      </c>
      <c r="R189" s="45">
        <f t="shared" si="124"/>
        <v>10674.495584101242</v>
      </c>
      <c r="S189" s="45">
        <f t="shared" si="124"/>
        <v>8965.6487974742704</v>
      </c>
      <c r="T189" s="45">
        <f t="shared" si="124"/>
        <v>7256.8020108473065</v>
      </c>
      <c r="U189" s="45">
        <f t="shared" si="124"/>
        <v>5547.9552242203354</v>
      </c>
      <c r="V189" s="45">
        <f t="shared" si="124"/>
        <v>3839.1084375933715</v>
      </c>
      <c r="W189" s="45">
        <f t="shared" si="124"/>
        <v>2130.2616509664076</v>
      </c>
      <c r="X189" s="45">
        <f t="shared" si="125"/>
        <v>421.41486433943646</v>
      </c>
      <c r="Y189" s="45">
        <f t="shared" si="125"/>
        <v>-1287.4319222875311</v>
      </c>
      <c r="Z189" s="45">
        <f t="shared" si="125"/>
        <v>-2996.2787089144949</v>
      </c>
      <c r="AA189" s="45">
        <f t="shared" si="125"/>
        <v>-4705.1254955414624</v>
      </c>
      <c r="AB189" s="45">
        <f t="shared" si="125"/>
        <v>-6413.97228216843</v>
      </c>
      <c r="AC189" s="45">
        <f t="shared" si="125"/>
        <v>-8122.8190687953975</v>
      </c>
      <c r="AD189" s="45">
        <f t="shared" si="125"/>
        <v>-9831.665855422365</v>
      </c>
      <c r="AE189" s="45">
        <f t="shared" si="125"/>
        <v>-11540.512642049329</v>
      </c>
      <c r="AF189" s="45">
        <f t="shared" si="125"/>
        <v>-13249.359428676296</v>
      </c>
      <c r="AG189" s="45">
        <f t="shared" si="125"/>
        <v>-14958.206215303264</v>
      </c>
      <c r="AH189" s="45">
        <f t="shared" si="126"/>
        <v>-16667.053001930231</v>
      </c>
      <c r="AI189" s="45">
        <f t="shared" si="126"/>
        <v>-18375.899788557195</v>
      </c>
      <c r="AJ189" s="45">
        <f t="shared" si="126"/>
        <v>-20084.746575184166</v>
      </c>
      <c r="AK189" s="45">
        <f t="shared" si="126"/>
        <v>-21793.59336181113</v>
      </c>
      <c r="AL189" s="45">
        <f t="shared" si="126"/>
        <v>-23502.440148438098</v>
      </c>
      <c r="AM189" s="45">
        <f t="shared" si="126"/>
        <v>-25211.286935065065</v>
      </c>
      <c r="AN189" s="45">
        <f t="shared" si="126"/>
        <v>-26920.133721692033</v>
      </c>
      <c r="AO189" s="45">
        <f t="shared" si="126"/>
        <v>-28628.980508319</v>
      </c>
      <c r="AP189" s="45">
        <f t="shared" si="126"/>
        <v>-30337.827294945964</v>
      </c>
      <c r="AQ189" s="45">
        <f t="shared" si="126"/>
        <v>-32046.674081572932</v>
      </c>
      <c r="AR189" s="45">
        <f t="shared" si="127"/>
        <v>-33755.520868199899</v>
      </c>
      <c r="AS189" s="45">
        <f t="shared" si="127"/>
        <v>-35464.367654826863</v>
      </c>
      <c r="AT189" s="45">
        <f t="shared" si="127"/>
        <v>-37173.214441453834</v>
      </c>
      <c r="AU189" s="45">
        <f t="shared" si="127"/>
        <v>-38882.061228080798</v>
      </c>
      <c r="AV189" s="45">
        <f t="shared" si="127"/>
        <v>-40590.908014707769</v>
      </c>
      <c r="AW189" s="45">
        <f t="shared" si="127"/>
        <v>-42299.754801334733</v>
      </c>
      <c r="AX189" s="45">
        <f t="shared" si="127"/>
        <v>-44008.601587961704</v>
      </c>
      <c r="AY189" s="45">
        <f t="shared" si="127"/>
        <v>-45717.448374588668</v>
      </c>
      <c r="AZ189" s="45">
        <f t="shared" si="127"/>
        <v>-47426.295161215632</v>
      </c>
      <c r="BA189" s="45">
        <f t="shared" si="127"/>
        <v>-49135.141947842603</v>
      </c>
      <c r="BB189" s="45">
        <f t="shared" si="128"/>
        <v>-50843.988734469567</v>
      </c>
      <c r="BC189" s="45">
        <f t="shared" si="128"/>
        <v>-52552.835521096538</v>
      </c>
      <c r="BD189" s="45">
        <f t="shared" si="128"/>
        <v>-54261.682307723502</v>
      </c>
      <c r="BE189" s="45">
        <f t="shared" si="128"/>
        <v>-55970.529094350466</v>
      </c>
      <c r="BF189" s="45">
        <f t="shared" si="128"/>
        <v>-57679.37588097743</v>
      </c>
      <c r="BG189" s="45">
        <f t="shared" si="128"/>
        <v>-59388.222667604401</v>
      </c>
      <c r="BH189" s="45">
        <f t="shared" si="128"/>
        <v>-61097.069454231372</v>
      </c>
      <c r="BI189" s="45">
        <f t="shared" si="128"/>
        <v>-62805.916240858336</v>
      </c>
      <c r="BJ189" s="45">
        <f t="shared" si="128"/>
        <v>-64514.7630274853</v>
      </c>
      <c r="BK189" s="45">
        <f t="shared" si="128"/>
        <v>-66223.609814112264</v>
      </c>
      <c r="BL189" s="45">
        <f t="shared" si="129"/>
        <v>-67932.456600739242</v>
      </c>
      <c r="BM189" s="45">
        <f t="shared" si="129"/>
        <v>-69641.303387366206</v>
      </c>
      <c r="BN189" s="45">
        <f t="shared" si="129"/>
        <v>-71350.15017399317</v>
      </c>
      <c r="BO189" s="45">
        <f t="shared" si="129"/>
        <v>-73058.996960620134</v>
      </c>
      <c r="BP189" s="45">
        <f t="shared" si="129"/>
        <v>-74767.843747247098</v>
      </c>
      <c r="BQ189" s="45">
        <f t="shared" si="129"/>
        <v>-76476.690533874062</v>
      </c>
      <c r="BR189" s="45">
        <f t="shared" si="129"/>
        <v>-78185.53732050104</v>
      </c>
      <c r="BS189" s="45">
        <f t="shared" si="129"/>
        <v>-79894.384107128004</v>
      </c>
      <c r="BT189" s="45">
        <f t="shared" si="129"/>
        <v>-81603.230893754968</v>
      </c>
      <c r="BU189" s="45">
        <f t="shared" si="129"/>
        <v>-83312.077680381946</v>
      </c>
      <c r="BV189" s="45">
        <f t="shared" si="130"/>
        <v>-85020.92446700891</v>
      </c>
      <c r="BW189" s="45">
        <f t="shared" si="130"/>
        <v>-86729.771253635874</v>
      </c>
      <c r="BX189" s="45">
        <f t="shared" si="130"/>
        <v>-88438.618040262838</v>
      </c>
      <c r="BY189" s="45">
        <f t="shared" si="130"/>
        <v>-90147.464826889802</v>
      </c>
      <c r="BZ189" s="45">
        <f t="shared" si="130"/>
        <v>-91856.311613516766</v>
      </c>
      <c r="CA189" s="45">
        <f t="shared" si="130"/>
        <v>-93565.15840014373</v>
      </c>
      <c r="CB189" s="45">
        <f t="shared" si="130"/>
        <v>-95274.005186770708</v>
      </c>
      <c r="CC189" s="45">
        <f t="shared" si="130"/>
        <v>-96982.851973397672</v>
      </c>
      <c r="CD189" s="45">
        <f t="shared" si="130"/>
        <v>-98691.698760024636</v>
      </c>
      <c r="CE189" s="45">
        <f t="shared" si="130"/>
        <v>-100400.54554665161</v>
      </c>
      <c r="CF189" s="45">
        <f t="shared" si="130"/>
        <v>-102109.39233327858</v>
      </c>
      <c r="CG189" s="45">
        <f t="shared" si="130"/>
        <v>-7671.4168425799289</v>
      </c>
      <c r="CH189" s="45">
        <f t="shared" si="130"/>
        <v>-12238.716560183606</v>
      </c>
    </row>
    <row r="190" spans="1:86">
      <c r="A190" s="58">
        <f>'Q5-Q7 VaR'!G164</f>
        <v>45790</v>
      </c>
      <c r="B190" s="45">
        <f>'Q5-Q7 VaR'!L164</f>
        <v>2817.3366606374398</v>
      </c>
      <c r="C190" s="45">
        <f>1000000*'Q5-Q7 VaR'!K164/100</f>
        <v>443.04434070133675</v>
      </c>
      <c r="D190" s="45">
        <f t="shared" si="123"/>
        <v>-1613.1067463759277</v>
      </c>
      <c r="E190" s="45">
        <f t="shared" si="123"/>
        <v>-1502.3456612005934</v>
      </c>
      <c r="F190" s="45">
        <f t="shared" si="123"/>
        <v>-1391.5845760252591</v>
      </c>
      <c r="G190" s="45">
        <f t="shared" si="123"/>
        <v>-1280.8234908499248</v>
      </c>
      <c r="H190" s="45">
        <f t="shared" si="123"/>
        <v>-1170.062405674591</v>
      </c>
      <c r="I190" s="45">
        <f t="shared" si="123"/>
        <v>-1059.3013204992567</v>
      </c>
      <c r="J190" s="45">
        <f t="shared" si="123"/>
        <v>-948.54023532392284</v>
      </c>
      <c r="K190" s="45">
        <f t="shared" si="123"/>
        <v>-837.77915014858854</v>
      </c>
      <c r="L190" s="45">
        <f t="shared" si="123"/>
        <v>-727.01806497325424</v>
      </c>
      <c r="M190" s="45">
        <f t="shared" si="123"/>
        <v>-616.25697979791994</v>
      </c>
      <c r="N190" s="45">
        <f t="shared" si="124"/>
        <v>-505.49589462258564</v>
      </c>
      <c r="O190" s="45">
        <f t="shared" si="124"/>
        <v>-394.73480944725179</v>
      </c>
      <c r="P190" s="45">
        <f t="shared" si="124"/>
        <v>-283.97372427191749</v>
      </c>
      <c r="Q190" s="45">
        <f t="shared" si="124"/>
        <v>-173.21263909658319</v>
      </c>
      <c r="R190" s="45">
        <f t="shared" si="124"/>
        <v>-62.451553921249342</v>
      </c>
      <c r="S190" s="45">
        <f t="shared" si="124"/>
        <v>48.309531254084959</v>
      </c>
      <c r="T190" s="45">
        <f t="shared" si="124"/>
        <v>159.07061642941926</v>
      </c>
      <c r="U190" s="45">
        <f t="shared" si="124"/>
        <v>269.83170160475356</v>
      </c>
      <c r="V190" s="45">
        <f t="shared" si="124"/>
        <v>380.59278678008786</v>
      </c>
      <c r="W190" s="45">
        <f t="shared" si="124"/>
        <v>491.35387195542171</v>
      </c>
      <c r="X190" s="45">
        <f t="shared" si="125"/>
        <v>602.11495713075601</v>
      </c>
      <c r="Y190" s="45">
        <f t="shared" si="125"/>
        <v>712.87604230609031</v>
      </c>
      <c r="Z190" s="45">
        <f t="shared" si="125"/>
        <v>823.63712748142439</v>
      </c>
      <c r="AA190" s="45">
        <f t="shared" si="125"/>
        <v>934.39821265675846</v>
      </c>
      <c r="AB190" s="45">
        <f t="shared" si="125"/>
        <v>1045.1592978320928</v>
      </c>
      <c r="AC190" s="45">
        <f t="shared" si="125"/>
        <v>1155.9203830074271</v>
      </c>
      <c r="AD190" s="45">
        <f t="shared" si="125"/>
        <v>1266.6814681827611</v>
      </c>
      <c r="AE190" s="45">
        <f t="shared" si="125"/>
        <v>1377.4425533580952</v>
      </c>
      <c r="AF190" s="45">
        <f t="shared" si="125"/>
        <v>1488.2036385334295</v>
      </c>
      <c r="AG190" s="45">
        <f t="shared" si="125"/>
        <v>1598.9647237087638</v>
      </c>
      <c r="AH190" s="45">
        <f t="shared" si="126"/>
        <v>1709.7258088840979</v>
      </c>
      <c r="AI190" s="45">
        <f t="shared" si="126"/>
        <v>1820.486894059432</v>
      </c>
      <c r="AJ190" s="45">
        <f t="shared" si="126"/>
        <v>1931.2479792347663</v>
      </c>
      <c r="AK190" s="45">
        <f t="shared" si="126"/>
        <v>2042.0090644101006</v>
      </c>
      <c r="AL190" s="45">
        <f t="shared" si="126"/>
        <v>2152.7701495854344</v>
      </c>
      <c r="AM190" s="45">
        <f t="shared" si="126"/>
        <v>2263.5312347607687</v>
      </c>
      <c r="AN190" s="45">
        <f t="shared" si="126"/>
        <v>2374.292319936103</v>
      </c>
      <c r="AO190" s="45">
        <f t="shared" si="126"/>
        <v>2485.0534051114373</v>
      </c>
      <c r="AP190" s="45">
        <f t="shared" si="126"/>
        <v>2595.8144902867716</v>
      </c>
      <c r="AQ190" s="45">
        <f t="shared" si="126"/>
        <v>2706.5755754621055</v>
      </c>
      <c r="AR190" s="45">
        <f t="shared" si="127"/>
        <v>2817.3366606374398</v>
      </c>
      <c r="AS190" s="45">
        <f t="shared" si="127"/>
        <v>2928.0977458127741</v>
      </c>
      <c r="AT190" s="45">
        <f t="shared" si="127"/>
        <v>3038.8588309881079</v>
      </c>
      <c r="AU190" s="45">
        <f t="shared" si="127"/>
        <v>3149.6199161634422</v>
      </c>
      <c r="AV190" s="45">
        <f t="shared" si="127"/>
        <v>3260.3810013387765</v>
      </c>
      <c r="AW190" s="45">
        <f t="shared" si="127"/>
        <v>3371.1420865141108</v>
      </c>
      <c r="AX190" s="45">
        <f t="shared" si="127"/>
        <v>3481.9031716894451</v>
      </c>
      <c r="AY190" s="45">
        <f t="shared" si="127"/>
        <v>3592.664256864779</v>
      </c>
      <c r="AZ190" s="45">
        <f t="shared" si="127"/>
        <v>3703.4253420401133</v>
      </c>
      <c r="BA190" s="45">
        <f t="shared" si="127"/>
        <v>3814.1864272154476</v>
      </c>
      <c r="BB190" s="45">
        <f t="shared" si="128"/>
        <v>3924.9475123907814</v>
      </c>
      <c r="BC190" s="45">
        <f t="shared" si="128"/>
        <v>4035.7085975661157</v>
      </c>
      <c r="BD190" s="45">
        <f t="shared" si="128"/>
        <v>4146.46968274145</v>
      </c>
      <c r="BE190" s="45">
        <f t="shared" si="128"/>
        <v>4257.2307679167843</v>
      </c>
      <c r="BF190" s="45">
        <f t="shared" si="128"/>
        <v>4367.9918530921186</v>
      </c>
      <c r="BG190" s="45">
        <f t="shared" si="128"/>
        <v>4478.7529382674529</v>
      </c>
      <c r="BH190" s="45">
        <f t="shared" si="128"/>
        <v>4589.5140234427872</v>
      </c>
      <c r="BI190" s="45">
        <f t="shared" si="128"/>
        <v>4700.2751086181215</v>
      </c>
      <c r="BJ190" s="45">
        <f t="shared" si="128"/>
        <v>4811.0361937934549</v>
      </c>
      <c r="BK190" s="45">
        <f t="shared" si="128"/>
        <v>4921.7972789687892</v>
      </c>
      <c r="BL190" s="45">
        <f t="shared" si="129"/>
        <v>5032.5583641441235</v>
      </c>
      <c r="BM190" s="45">
        <f t="shared" si="129"/>
        <v>5143.3194493194578</v>
      </c>
      <c r="BN190" s="45">
        <f t="shared" si="129"/>
        <v>5254.0805344947912</v>
      </c>
      <c r="BO190" s="45">
        <f t="shared" si="129"/>
        <v>5364.8416196701255</v>
      </c>
      <c r="BP190" s="45">
        <f t="shared" si="129"/>
        <v>5475.6027048454598</v>
      </c>
      <c r="BQ190" s="45">
        <f t="shared" si="129"/>
        <v>5586.3637900207941</v>
      </c>
      <c r="BR190" s="45">
        <f t="shared" si="129"/>
        <v>5697.1248751961284</v>
      </c>
      <c r="BS190" s="45">
        <f t="shared" si="129"/>
        <v>5807.8859603714627</v>
      </c>
      <c r="BT190" s="45">
        <f t="shared" si="129"/>
        <v>5918.647045546797</v>
      </c>
      <c r="BU190" s="45">
        <f t="shared" si="129"/>
        <v>6029.4081307221313</v>
      </c>
      <c r="BV190" s="45">
        <f t="shared" si="130"/>
        <v>6140.1692158974656</v>
      </c>
      <c r="BW190" s="45">
        <f t="shared" si="130"/>
        <v>6250.9303010727999</v>
      </c>
      <c r="BX190" s="45">
        <f t="shared" si="130"/>
        <v>6361.6913862481342</v>
      </c>
      <c r="BY190" s="45">
        <f t="shared" si="130"/>
        <v>6472.4524714234685</v>
      </c>
      <c r="BZ190" s="45">
        <f t="shared" si="130"/>
        <v>6583.2135565988028</v>
      </c>
      <c r="CA190" s="45">
        <f t="shared" si="130"/>
        <v>6693.9746417741362</v>
      </c>
      <c r="CB190" s="45">
        <f t="shared" si="130"/>
        <v>6804.7357269494705</v>
      </c>
      <c r="CC190" s="45">
        <f t="shared" si="130"/>
        <v>6915.4968121248039</v>
      </c>
      <c r="CD190" s="45">
        <f t="shared" si="130"/>
        <v>7026.2578973001382</v>
      </c>
      <c r="CE190" s="45">
        <f t="shared" si="130"/>
        <v>7137.0189824754725</v>
      </c>
      <c r="CF190" s="45">
        <f t="shared" si="130"/>
        <v>7247.7800676508068</v>
      </c>
      <c r="CG190" s="45">
        <f t="shared" si="130"/>
        <v>1126.6621716701334</v>
      </c>
      <c r="CH190" s="45">
        <f t="shared" si="130"/>
        <v>1422.6975313066268</v>
      </c>
    </row>
    <row r="191" spans="1:86">
      <c r="A191" s="58">
        <f>'Q5-Q7 VaR'!G165</f>
        <v>45791</v>
      </c>
      <c r="B191" s="45">
        <f>'Q5-Q7 VaR'!L165</f>
        <v>-14357.943456818666</v>
      </c>
      <c r="C191" s="45">
        <f>1000000*'Q5-Q7 VaR'!K165/100</f>
        <v>-5223.8088479068747</v>
      </c>
      <c r="D191" s="45">
        <f t="shared" ref="D191:M200" si="131">$B191+D$26*$C191</f>
        <v>37880.145022250086</v>
      </c>
      <c r="E191" s="45">
        <f t="shared" si="131"/>
        <v>36574.192810273365</v>
      </c>
      <c r="F191" s="45">
        <f t="shared" si="131"/>
        <v>35268.240598296645</v>
      </c>
      <c r="G191" s="45">
        <f t="shared" si="131"/>
        <v>33962.288386319924</v>
      </c>
      <c r="H191" s="45">
        <f t="shared" si="131"/>
        <v>32656.336174343207</v>
      </c>
      <c r="I191" s="45">
        <f t="shared" si="131"/>
        <v>31350.383962366486</v>
      </c>
      <c r="J191" s="45">
        <f t="shared" si="131"/>
        <v>30044.431750389766</v>
      </c>
      <c r="K191" s="45">
        <f t="shared" si="131"/>
        <v>28738.479538413052</v>
      </c>
      <c r="L191" s="45">
        <f t="shared" si="131"/>
        <v>27432.527326436331</v>
      </c>
      <c r="M191" s="45">
        <f t="shared" si="131"/>
        <v>26126.575114459611</v>
      </c>
      <c r="N191" s="45">
        <f t="shared" ref="N191:W200" si="132">$B191+N$26*$C191</f>
        <v>24820.622902482897</v>
      </c>
      <c r="O191" s="45">
        <f t="shared" si="132"/>
        <v>23514.670690506176</v>
      </c>
      <c r="P191" s="45">
        <f t="shared" si="132"/>
        <v>22208.718478529456</v>
      </c>
      <c r="Q191" s="45">
        <f t="shared" si="132"/>
        <v>20902.766266552735</v>
      </c>
      <c r="R191" s="45">
        <f t="shared" si="132"/>
        <v>19596.814054576022</v>
      </c>
      <c r="S191" s="45">
        <f t="shared" si="132"/>
        <v>18290.861842599301</v>
      </c>
      <c r="T191" s="45">
        <f t="shared" si="132"/>
        <v>16984.90963062258</v>
      </c>
      <c r="U191" s="45">
        <f t="shared" si="132"/>
        <v>15678.957418645863</v>
      </c>
      <c r="V191" s="45">
        <f t="shared" si="132"/>
        <v>14373.005206669146</v>
      </c>
      <c r="W191" s="45">
        <f t="shared" si="132"/>
        <v>13067.052994692425</v>
      </c>
      <c r="X191" s="45">
        <f t="shared" ref="X191:AG200" si="133">$B191+X$26*$C191</f>
        <v>11761.100782715708</v>
      </c>
      <c r="Y191" s="45">
        <f t="shared" si="133"/>
        <v>10455.148570738987</v>
      </c>
      <c r="Z191" s="45">
        <f t="shared" si="133"/>
        <v>9149.1963587622704</v>
      </c>
      <c r="AA191" s="45">
        <f t="shared" si="133"/>
        <v>7843.2441467855497</v>
      </c>
      <c r="AB191" s="45">
        <f t="shared" si="133"/>
        <v>6537.2919348088326</v>
      </c>
      <c r="AC191" s="45">
        <f t="shared" si="133"/>
        <v>5231.3397228321155</v>
      </c>
      <c r="AD191" s="45">
        <f t="shared" si="133"/>
        <v>3925.3875108553948</v>
      </c>
      <c r="AE191" s="45">
        <f t="shared" si="133"/>
        <v>2619.4352988786777</v>
      </c>
      <c r="AF191" s="45">
        <f t="shared" si="133"/>
        <v>1313.483086901957</v>
      </c>
      <c r="AG191" s="45">
        <f t="shared" si="133"/>
        <v>7.5308749252399139</v>
      </c>
      <c r="AH191" s="45">
        <f t="shared" ref="AH191:AQ200" si="134">$B191+AH$26*$C191</f>
        <v>-1298.421337051479</v>
      </c>
      <c r="AI191" s="45">
        <f t="shared" si="134"/>
        <v>-2604.3735490281979</v>
      </c>
      <c r="AJ191" s="45">
        <f t="shared" si="134"/>
        <v>-3910.3257610049168</v>
      </c>
      <c r="AK191" s="45">
        <f t="shared" si="134"/>
        <v>-5216.2779729816357</v>
      </c>
      <c r="AL191" s="45">
        <f t="shared" si="134"/>
        <v>-6522.2301849583546</v>
      </c>
      <c r="AM191" s="45">
        <f t="shared" si="134"/>
        <v>-7828.1823969350726</v>
      </c>
      <c r="AN191" s="45">
        <f t="shared" si="134"/>
        <v>-9134.1346089117906</v>
      </c>
      <c r="AO191" s="45">
        <f t="shared" si="134"/>
        <v>-10440.086820888511</v>
      </c>
      <c r="AP191" s="45">
        <f t="shared" si="134"/>
        <v>-11746.039032865228</v>
      </c>
      <c r="AQ191" s="45">
        <f t="shared" si="134"/>
        <v>-13051.991244841947</v>
      </c>
      <c r="AR191" s="45">
        <f t="shared" ref="AR191:BA200" si="135">$B191+AR$26*$C191</f>
        <v>-14357.943456818666</v>
      </c>
      <c r="AS191" s="45">
        <f t="shared" si="135"/>
        <v>-15663.895668795385</v>
      </c>
      <c r="AT191" s="45">
        <f t="shared" si="135"/>
        <v>-16969.847880772104</v>
      </c>
      <c r="AU191" s="45">
        <f t="shared" si="135"/>
        <v>-18275.800092748821</v>
      </c>
      <c r="AV191" s="45">
        <f t="shared" si="135"/>
        <v>-19581.752304725542</v>
      </c>
      <c r="AW191" s="45">
        <f t="shared" si="135"/>
        <v>-20887.704516702259</v>
      </c>
      <c r="AX191" s="45">
        <f t="shared" si="135"/>
        <v>-22193.65672867898</v>
      </c>
      <c r="AY191" s="45">
        <f t="shared" si="135"/>
        <v>-23499.608940655697</v>
      </c>
      <c r="AZ191" s="45">
        <f t="shared" si="135"/>
        <v>-24805.561152632414</v>
      </c>
      <c r="BA191" s="45">
        <f t="shared" si="135"/>
        <v>-26111.513364609134</v>
      </c>
      <c r="BB191" s="45">
        <f t="shared" ref="BB191:BK200" si="136">$B191+BB$26*$C191</f>
        <v>-27417.465576585855</v>
      </c>
      <c r="BC191" s="45">
        <f t="shared" si="136"/>
        <v>-28723.417788562572</v>
      </c>
      <c r="BD191" s="45">
        <f t="shared" si="136"/>
        <v>-30029.370000539289</v>
      </c>
      <c r="BE191" s="45">
        <f t="shared" si="136"/>
        <v>-31335.32221251601</v>
      </c>
      <c r="BF191" s="45">
        <f t="shared" si="136"/>
        <v>-32641.274424492727</v>
      </c>
      <c r="BG191" s="45">
        <f t="shared" si="136"/>
        <v>-33947.226636469451</v>
      </c>
      <c r="BH191" s="45">
        <f t="shared" si="136"/>
        <v>-35253.178848446165</v>
      </c>
      <c r="BI191" s="45">
        <f t="shared" si="136"/>
        <v>-36559.131060422878</v>
      </c>
      <c r="BJ191" s="45">
        <f t="shared" si="136"/>
        <v>-37865.083272399599</v>
      </c>
      <c r="BK191" s="45">
        <f t="shared" si="136"/>
        <v>-39171.03548437632</v>
      </c>
      <c r="BL191" s="45">
        <f t="shared" ref="BL191:BU200" si="137">$B191+BL$26*$C191</f>
        <v>-40476.987696353041</v>
      </c>
      <c r="BM191" s="45">
        <f t="shared" si="137"/>
        <v>-41782.939908329761</v>
      </c>
      <c r="BN191" s="45">
        <f t="shared" si="137"/>
        <v>-43088.892120306482</v>
      </c>
      <c r="BO191" s="45">
        <f t="shared" si="137"/>
        <v>-44394.844332283195</v>
      </c>
      <c r="BP191" s="45">
        <f t="shared" si="137"/>
        <v>-45700.796544259909</v>
      </c>
      <c r="BQ191" s="45">
        <f t="shared" si="137"/>
        <v>-47006.74875623663</v>
      </c>
      <c r="BR191" s="45">
        <f t="shared" si="137"/>
        <v>-48312.70096821335</v>
      </c>
      <c r="BS191" s="45">
        <f t="shared" si="137"/>
        <v>-49618.653180190071</v>
      </c>
      <c r="BT191" s="45">
        <f t="shared" si="137"/>
        <v>-50924.605392166792</v>
      </c>
      <c r="BU191" s="45">
        <f t="shared" si="137"/>
        <v>-52230.557604143512</v>
      </c>
      <c r="BV191" s="45">
        <f t="shared" ref="BV191:CH200" si="138">$B191+BV$26*$C191</f>
        <v>-53536.509816120233</v>
      </c>
      <c r="BW191" s="45">
        <f t="shared" si="138"/>
        <v>-54842.462028096939</v>
      </c>
      <c r="BX191" s="45">
        <f t="shared" si="138"/>
        <v>-56148.41424007366</v>
      </c>
      <c r="BY191" s="45">
        <f t="shared" si="138"/>
        <v>-57454.366452050381</v>
      </c>
      <c r="BZ191" s="45">
        <f t="shared" si="138"/>
        <v>-58760.318664027101</v>
      </c>
      <c r="CA191" s="45">
        <f t="shared" si="138"/>
        <v>-60066.270876003822</v>
      </c>
      <c r="CB191" s="45">
        <f t="shared" si="138"/>
        <v>-61372.223087980543</v>
      </c>
      <c r="CC191" s="45">
        <f t="shared" si="138"/>
        <v>-62678.175299957264</v>
      </c>
      <c r="CD191" s="45">
        <f t="shared" si="138"/>
        <v>-63984.12751193397</v>
      </c>
      <c r="CE191" s="45">
        <f t="shared" si="138"/>
        <v>-65290.079723910691</v>
      </c>
      <c r="CF191" s="45">
        <f t="shared" si="138"/>
        <v>-66596.031935887411</v>
      </c>
      <c r="CG191" s="45">
        <f t="shared" si="138"/>
        <v>5576.3149075184592</v>
      </c>
      <c r="CH191" s="45">
        <f t="shared" si="138"/>
        <v>2085.8468236367989</v>
      </c>
    </row>
    <row r="192" spans="1:86">
      <c r="A192" s="58">
        <f>'Q5-Q7 VaR'!G166</f>
        <v>45792</v>
      </c>
      <c r="B192" s="45">
        <f>'Q5-Q7 VaR'!L166</f>
        <v>25380.26951163746</v>
      </c>
      <c r="C192" s="45">
        <f>1000000*'Q5-Q7 VaR'!K166/100</f>
        <v>7789.1793397792817</v>
      </c>
      <c r="D192" s="45">
        <f t="shared" si="131"/>
        <v>-52511.523886155359</v>
      </c>
      <c r="E192" s="45">
        <f t="shared" si="131"/>
        <v>-50564.229051210532</v>
      </c>
      <c r="F192" s="45">
        <f t="shared" si="131"/>
        <v>-48616.934216265719</v>
      </c>
      <c r="G192" s="45">
        <f t="shared" si="131"/>
        <v>-46669.639381320892</v>
      </c>
      <c r="H192" s="45">
        <f t="shared" si="131"/>
        <v>-44722.34454637608</v>
      </c>
      <c r="I192" s="45">
        <f t="shared" si="131"/>
        <v>-42775.049711431253</v>
      </c>
      <c r="J192" s="45">
        <f t="shared" si="131"/>
        <v>-40827.75487648644</v>
      </c>
      <c r="K192" s="45">
        <f t="shared" si="131"/>
        <v>-38880.460041541613</v>
      </c>
      <c r="L192" s="45">
        <f t="shared" si="131"/>
        <v>-36933.165206596794</v>
      </c>
      <c r="M192" s="45">
        <f t="shared" si="131"/>
        <v>-34985.870371651974</v>
      </c>
      <c r="N192" s="45">
        <f t="shared" si="132"/>
        <v>-33038.575536707154</v>
      </c>
      <c r="O192" s="45">
        <f t="shared" si="132"/>
        <v>-31091.280701762335</v>
      </c>
      <c r="P192" s="45">
        <f t="shared" si="132"/>
        <v>-29143.985866817515</v>
      </c>
      <c r="Q192" s="45">
        <f t="shared" si="132"/>
        <v>-27196.691031872695</v>
      </c>
      <c r="R192" s="45">
        <f t="shared" si="132"/>
        <v>-25249.396196927868</v>
      </c>
      <c r="S192" s="45">
        <f t="shared" si="132"/>
        <v>-23302.101361983048</v>
      </c>
      <c r="T192" s="45">
        <f t="shared" si="132"/>
        <v>-21354.806527038229</v>
      </c>
      <c r="U192" s="45">
        <f t="shared" si="132"/>
        <v>-19407.511692093409</v>
      </c>
      <c r="V192" s="45">
        <f t="shared" si="132"/>
        <v>-17460.216857148589</v>
      </c>
      <c r="W192" s="45">
        <f t="shared" si="132"/>
        <v>-15512.922022203769</v>
      </c>
      <c r="X192" s="45">
        <f t="shared" si="133"/>
        <v>-13565.62718725895</v>
      </c>
      <c r="Y192" s="45">
        <f t="shared" si="133"/>
        <v>-11618.33235231413</v>
      </c>
      <c r="Z192" s="45">
        <f t="shared" si="133"/>
        <v>-9671.0375173693101</v>
      </c>
      <c r="AA192" s="45">
        <f t="shared" si="133"/>
        <v>-7723.7426824244903</v>
      </c>
      <c r="AB192" s="45">
        <f t="shared" si="133"/>
        <v>-5776.447847479667</v>
      </c>
      <c r="AC192" s="45">
        <f t="shared" si="133"/>
        <v>-3829.1530125348472</v>
      </c>
      <c r="AD192" s="45">
        <f t="shared" si="133"/>
        <v>-1881.8581775900275</v>
      </c>
      <c r="AE192" s="45">
        <f t="shared" si="133"/>
        <v>65.436657354795898</v>
      </c>
      <c r="AF192" s="45">
        <f t="shared" si="133"/>
        <v>2012.7314922996156</v>
      </c>
      <c r="AG192" s="45">
        <f t="shared" si="133"/>
        <v>3960.0263272444354</v>
      </c>
      <c r="AH192" s="45">
        <f t="shared" si="134"/>
        <v>5907.3211621892551</v>
      </c>
      <c r="AI192" s="45">
        <f t="shared" si="134"/>
        <v>7854.6159971340749</v>
      </c>
      <c r="AJ192" s="45">
        <f t="shared" si="134"/>
        <v>9801.9108320788964</v>
      </c>
      <c r="AK192" s="45">
        <f t="shared" si="134"/>
        <v>11749.205667023716</v>
      </c>
      <c r="AL192" s="45">
        <f t="shared" si="134"/>
        <v>13696.500501968538</v>
      </c>
      <c r="AM192" s="45">
        <f t="shared" si="134"/>
        <v>15643.795336913357</v>
      </c>
      <c r="AN192" s="45">
        <f t="shared" si="134"/>
        <v>17591.090171858177</v>
      </c>
      <c r="AO192" s="45">
        <f t="shared" si="134"/>
        <v>19538.385006803001</v>
      </c>
      <c r="AP192" s="45">
        <f t="shared" si="134"/>
        <v>21485.67984174782</v>
      </c>
      <c r="AQ192" s="45">
        <f t="shared" si="134"/>
        <v>23432.97467669264</v>
      </c>
      <c r="AR192" s="45">
        <f t="shared" si="135"/>
        <v>25380.26951163746</v>
      </c>
      <c r="AS192" s="45">
        <f t="shared" si="135"/>
        <v>27327.56434658228</v>
      </c>
      <c r="AT192" s="45">
        <f t="shared" si="135"/>
        <v>29274.859181527099</v>
      </c>
      <c r="AU192" s="45">
        <f t="shared" si="135"/>
        <v>31222.154016471919</v>
      </c>
      <c r="AV192" s="45">
        <f t="shared" si="135"/>
        <v>33169.448851416739</v>
      </c>
      <c r="AW192" s="45">
        <f t="shared" si="135"/>
        <v>35116.743686361559</v>
      </c>
      <c r="AX192" s="45">
        <f t="shared" si="135"/>
        <v>37064.038521306386</v>
      </c>
      <c r="AY192" s="45">
        <f t="shared" si="135"/>
        <v>39011.333356251205</v>
      </c>
      <c r="AZ192" s="45">
        <f t="shared" si="135"/>
        <v>40958.628191196025</v>
      </c>
      <c r="BA192" s="45">
        <f t="shared" si="135"/>
        <v>42905.923026140845</v>
      </c>
      <c r="BB192" s="45">
        <f t="shared" si="136"/>
        <v>44853.217861085664</v>
      </c>
      <c r="BC192" s="45">
        <f t="shared" si="136"/>
        <v>46800.512696030484</v>
      </c>
      <c r="BD192" s="45">
        <f t="shared" si="136"/>
        <v>48747.807530975304</v>
      </c>
      <c r="BE192" s="45">
        <f t="shared" si="136"/>
        <v>50695.102365920124</v>
      </c>
      <c r="BF192" s="45">
        <f t="shared" si="136"/>
        <v>52642.397200864943</v>
      </c>
      <c r="BG192" s="45">
        <f t="shared" si="136"/>
        <v>54589.69203580977</v>
      </c>
      <c r="BH192" s="45">
        <f t="shared" si="136"/>
        <v>56536.986870754583</v>
      </c>
      <c r="BI192" s="45">
        <f t="shared" si="136"/>
        <v>58484.28170569941</v>
      </c>
      <c r="BJ192" s="45">
        <f t="shared" si="136"/>
        <v>60431.57654064423</v>
      </c>
      <c r="BK192" s="45">
        <f t="shared" si="136"/>
        <v>62378.871375589049</v>
      </c>
      <c r="BL192" s="45">
        <f t="shared" si="137"/>
        <v>64326.166210533869</v>
      </c>
      <c r="BM192" s="45">
        <f t="shared" si="137"/>
        <v>66273.461045478689</v>
      </c>
      <c r="BN192" s="45">
        <f t="shared" si="137"/>
        <v>68220.755880423501</v>
      </c>
      <c r="BO192" s="45">
        <f t="shared" si="137"/>
        <v>70168.050715368328</v>
      </c>
      <c r="BP192" s="45">
        <f t="shared" si="137"/>
        <v>72115.345550313155</v>
      </c>
      <c r="BQ192" s="45">
        <f t="shared" si="137"/>
        <v>74062.640385257968</v>
      </c>
      <c r="BR192" s="45">
        <f t="shared" si="137"/>
        <v>76009.93522020278</v>
      </c>
      <c r="BS192" s="45">
        <f t="shared" si="137"/>
        <v>77957.230055147607</v>
      </c>
      <c r="BT192" s="45">
        <f t="shared" si="137"/>
        <v>79904.524890092434</v>
      </c>
      <c r="BU192" s="45">
        <f t="shared" si="137"/>
        <v>81851.819725037261</v>
      </c>
      <c r="BV192" s="45">
        <f t="shared" si="138"/>
        <v>83799.114559982074</v>
      </c>
      <c r="BW192" s="45">
        <f t="shared" si="138"/>
        <v>85746.409394926886</v>
      </c>
      <c r="BX192" s="45">
        <f t="shared" si="138"/>
        <v>87693.704229871713</v>
      </c>
      <c r="BY192" s="45">
        <f t="shared" si="138"/>
        <v>89640.99906481654</v>
      </c>
      <c r="BZ192" s="45">
        <f t="shared" si="138"/>
        <v>91588.293899761367</v>
      </c>
      <c r="CA192" s="45">
        <f t="shared" si="138"/>
        <v>93535.588734706165</v>
      </c>
      <c r="CB192" s="45">
        <f t="shared" si="138"/>
        <v>95482.883569650992</v>
      </c>
      <c r="CC192" s="45">
        <f t="shared" si="138"/>
        <v>97430.178404595819</v>
      </c>
      <c r="CD192" s="45">
        <f t="shared" si="138"/>
        <v>99377.473239540646</v>
      </c>
      <c r="CE192" s="45">
        <f t="shared" si="138"/>
        <v>101324.76807448544</v>
      </c>
      <c r="CF192" s="45">
        <f t="shared" si="138"/>
        <v>103272.06290943027</v>
      </c>
      <c r="CG192" s="45">
        <f t="shared" si="138"/>
        <v>-4343.5427345806856</v>
      </c>
      <c r="CH192" s="45">
        <f t="shared" si="138"/>
        <v>861.06613927270882</v>
      </c>
    </row>
    <row r="193" spans="1:86">
      <c r="A193" s="58">
        <f>'Q5-Q7 VaR'!G167</f>
        <v>45793</v>
      </c>
      <c r="B193" s="45">
        <f>'Q5-Q7 VaR'!L167</f>
        <v>-10981.179391703541</v>
      </c>
      <c r="C193" s="45">
        <f>1000000*'Q5-Q7 VaR'!K167/100</f>
        <v>-3461.9103164107141</v>
      </c>
      <c r="D193" s="45">
        <f t="shared" si="131"/>
        <v>23637.923772403599</v>
      </c>
      <c r="E193" s="45">
        <f t="shared" si="131"/>
        <v>22772.446193300922</v>
      </c>
      <c r="F193" s="45">
        <f t="shared" si="131"/>
        <v>21906.968614198246</v>
      </c>
      <c r="G193" s="45">
        <f t="shared" si="131"/>
        <v>21041.491035095562</v>
      </c>
      <c r="H193" s="45">
        <f t="shared" si="131"/>
        <v>20176.013455992885</v>
      </c>
      <c r="I193" s="45">
        <f t="shared" si="131"/>
        <v>19310.535876890208</v>
      </c>
      <c r="J193" s="45">
        <f t="shared" si="131"/>
        <v>18445.058297787531</v>
      </c>
      <c r="K193" s="45">
        <f t="shared" si="131"/>
        <v>17579.580718684847</v>
      </c>
      <c r="L193" s="45">
        <f t="shared" si="131"/>
        <v>16714.10313958217</v>
      </c>
      <c r="M193" s="45">
        <f t="shared" si="131"/>
        <v>15848.625560479495</v>
      </c>
      <c r="N193" s="45">
        <f t="shared" si="132"/>
        <v>14983.147981376815</v>
      </c>
      <c r="O193" s="45">
        <f t="shared" si="132"/>
        <v>14117.670402274138</v>
      </c>
      <c r="P193" s="45">
        <f t="shared" si="132"/>
        <v>13252.192823171457</v>
      </c>
      <c r="Q193" s="45">
        <f t="shared" si="132"/>
        <v>12386.715244068781</v>
      </c>
      <c r="R193" s="45">
        <f t="shared" si="132"/>
        <v>11521.2376649661</v>
      </c>
      <c r="S193" s="45">
        <f t="shared" si="132"/>
        <v>10655.760085863423</v>
      </c>
      <c r="T193" s="45">
        <f t="shared" si="132"/>
        <v>9790.2825067607428</v>
      </c>
      <c r="U193" s="45">
        <f t="shared" si="132"/>
        <v>8924.8049276580659</v>
      </c>
      <c r="V193" s="45">
        <f t="shared" si="132"/>
        <v>8059.3273485553855</v>
      </c>
      <c r="W193" s="45">
        <f t="shared" si="132"/>
        <v>7193.8497694527086</v>
      </c>
      <c r="X193" s="45">
        <f t="shared" si="133"/>
        <v>6328.3721903500282</v>
      </c>
      <c r="Y193" s="45">
        <f t="shared" si="133"/>
        <v>5462.8946112473513</v>
      </c>
      <c r="Z193" s="45">
        <f t="shared" si="133"/>
        <v>4597.4170321446727</v>
      </c>
      <c r="AA193" s="45">
        <f t="shared" si="133"/>
        <v>3731.9394530419941</v>
      </c>
      <c r="AB193" s="45">
        <f t="shared" si="133"/>
        <v>2866.4618739393154</v>
      </c>
      <c r="AC193" s="45">
        <f t="shared" si="133"/>
        <v>2000.9842948366368</v>
      </c>
      <c r="AD193" s="45">
        <f t="shared" si="133"/>
        <v>1135.5067157339581</v>
      </c>
      <c r="AE193" s="45">
        <f t="shared" si="133"/>
        <v>270.02913663127947</v>
      </c>
      <c r="AF193" s="45">
        <f t="shared" si="133"/>
        <v>-595.44844247139918</v>
      </c>
      <c r="AG193" s="45">
        <f t="shared" si="133"/>
        <v>-1460.9260215740778</v>
      </c>
      <c r="AH193" s="45">
        <f t="shared" si="134"/>
        <v>-2326.4036006767565</v>
      </c>
      <c r="AI193" s="45">
        <f t="shared" si="134"/>
        <v>-3191.8811797794342</v>
      </c>
      <c r="AJ193" s="45">
        <f t="shared" si="134"/>
        <v>-4057.3587588821129</v>
      </c>
      <c r="AK193" s="45">
        <f t="shared" si="134"/>
        <v>-4922.8363379847915</v>
      </c>
      <c r="AL193" s="45">
        <f t="shared" si="134"/>
        <v>-5788.3139170874701</v>
      </c>
      <c r="AM193" s="45">
        <f t="shared" si="134"/>
        <v>-6653.7914961901488</v>
      </c>
      <c r="AN193" s="45">
        <f t="shared" si="134"/>
        <v>-7519.2690752928265</v>
      </c>
      <c r="AO193" s="45">
        <f t="shared" si="134"/>
        <v>-8384.7466543955052</v>
      </c>
      <c r="AP193" s="45">
        <f t="shared" si="134"/>
        <v>-9250.2242334981838</v>
      </c>
      <c r="AQ193" s="45">
        <f t="shared" si="134"/>
        <v>-10115.701812600862</v>
      </c>
      <c r="AR193" s="45">
        <f t="shared" si="135"/>
        <v>-10981.179391703541</v>
      </c>
      <c r="AS193" s="45">
        <f t="shared" si="135"/>
        <v>-11846.65697080622</v>
      </c>
      <c r="AT193" s="45">
        <f t="shared" si="135"/>
        <v>-12712.134549908898</v>
      </c>
      <c r="AU193" s="45">
        <f t="shared" si="135"/>
        <v>-13577.612129011577</v>
      </c>
      <c r="AV193" s="45">
        <f t="shared" si="135"/>
        <v>-14443.089708114256</v>
      </c>
      <c r="AW193" s="45">
        <f t="shared" si="135"/>
        <v>-15308.567287216934</v>
      </c>
      <c r="AX193" s="45">
        <f t="shared" si="135"/>
        <v>-16174.044866319611</v>
      </c>
      <c r="AY193" s="45">
        <f t="shared" si="135"/>
        <v>-17039.522445422292</v>
      </c>
      <c r="AZ193" s="45">
        <f t="shared" si="135"/>
        <v>-17905.000024524968</v>
      </c>
      <c r="BA193" s="45">
        <f t="shared" si="135"/>
        <v>-18770.477603627649</v>
      </c>
      <c r="BB193" s="45">
        <f t="shared" si="136"/>
        <v>-19635.955182730326</v>
      </c>
      <c r="BC193" s="45">
        <f t="shared" si="136"/>
        <v>-20501.432761833006</v>
      </c>
      <c r="BD193" s="45">
        <f t="shared" si="136"/>
        <v>-21366.910340935683</v>
      </c>
      <c r="BE193" s="45">
        <f t="shared" si="136"/>
        <v>-22232.38792003836</v>
      </c>
      <c r="BF193" s="45">
        <f t="shared" si="136"/>
        <v>-23097.86549914104</v>
      </c>
      <c r="BG193" s="45">
        <f t="shared" si="136"/>
        <v>-23963.343078243721</v>
      </c>
      <c r="BH193" s="45">
        <f t="shared" si="136"/>
        <v>-24828.820657346398</v>
      </c>
      <c r="BI193" s="45">
        <f t="shared" si="136"/>
        <v>-25694.298236449074</v>
      </c>
      <c r="BJ193" s="45">
        <f t="shared" si="136"/>
        <v>-26559.775815551755</v>
      </c>
      <c r="BK193" s="45">
        <f t="shared" si="136"/>
        <v>-27425.253394654435</v>
      </c>
      <c r="BL193" s="45">
        <f t="shared" si="137"/>
        <v>-28290.730973757112</v>
      </c>
      <c r="BM193" s="45">
        <f t="shared" si="137"/>
        <v>-29156.208552859789</v>
      </c>
      <c r="BN193" s="45">
        <f t="shared" si="137"/>
        <v>-30021.686131962466</v>
      </c>
      <c r="BO193" s="45">
        <f t="shared" si="137"/>
        <v>-30887.16371106515</v>
      </c>
      <c r="BP193" s="45">
        <f t="shared" si="137"/>
        <v>-31752.641290167827</v>
      </c>
      <c r="BQ193" s="45">
        <f t="shared" si="137"/>
        <v>-32618.118869270504</v>
      </c>
      <c r="BR193" s="45">
        <f t="shared" si="137"/>
        <v>-33483.59644837318</v>
      </c>
      <c r="BS193" s="45">
        <f t="shared" si="137"/>
        <v>-34349.074027475865</v>
      </c>
      <c r="BT193" s="45">
        <f t="shared" si="137"/>
        <v>-35214.551606578541</v>
      </c>
      <c r="BU193" s="45">
        <f t="shared" si="137"/>
        <v>-36080.029185681218</v>
      </c>
      <c r="BV193" s="45">
        <f t="shared" si="138"/>
        <v>-36945.506764783895</v>
      </c>
      <c r="BW193" s="45">
        <f t="shared" si="138"/>
        <v>-37810.984343886579</v>
      </c>
      <c r="BX193" s="45">
        <f t="shared" si="138"/>
        <v>-38676.461922989256</v>
      </c>
      <c r="BY193" s="45">
        <f t="shared" si="138"/>
        <v>-39541.939502091933</v>
      </c>
      <c r="BZ193" s="45">
        <f t="shared" si="138"/>
        <v>-40407.41708119461</v>
      </c>
      <c r="CA193" s="45">
        <f t="shared" si="138"/>
        <v>-41272.894660297286</v>
      </c>
      <c r="CB193" s="45">
        <f t="shared" si="138"/>
        <v>-42138.372239399971</v>
      </c>
      <c r="CC193" s="45">
        <f t="shared" si="138"/>
        <v>-43003.849818502647</v>
      </c>
      <c r="CD193" s="45">
        <f t="shared" si="138"/>
        <v>-43869.327397605324</v>
      </c>
      <c r="CE193" s="45">
        <f t="shared" si="138"/>
        <v>-44734.804976708001</v>
      </c>
      <c r="CF193" s="45">
        <f t="shared" si="138"/>
        <v>-45600.282555810678</v>
      </c>
      <c r="CG193" s="45">
        <f t="shared" si="138"/>
        <v>2229.6054380566602</v>
      </c>
      <c r="CH193" s="45">
        <f t="shared" si="138"/>
        <v>-83.589363000055528</v>
      </c>
    </row>
    <row r="194" spans="1:86">
      <c r="A194" s="58">
        <f>'Q5-Q7 VaR'!G168</f>
        <v>45796</v>
      </c>
      <c r="B194" s="45">
        <f>'Q5-Q7 VaR'!L168</f>
        <v>6762.7391652718807</v>
      </c>
      <c r="C194" s="45">
        <f>1000000*'Q5-Q7 VaR'!K168/100</f>
        <v>2217.7085175330185</v>
      </c>
      <c r="D194" s="45">
        <f t="shared" si="131"/>
        <v>-15414.346010058303</v>
      </c>
      <c r="E194" s="45">
        <f t="shared" si="131"/>
        <v>-14859.91888067505</v>
      </c>
      <c r="F194" s="45">
        <f t="shared" si="131"/>
        <v>-14305.491751291796</v>
      </c>
      <c r="G194" s="45">
        <f t="shared" si="131"/>
        <v>-13751.064621908543</v>
      </c>
      <c r="H194" s="45">
        <f t="shared" si="131"/>
        <v>-13196.637492525286</v>
      </c>
      <c r="I194" s="45">
        <f t="shared" si="131"/>
        <v>-12642.210363142032</v>
      </c>
      <c r="J194" s="45">
        <f t="shared" si="131"/>
        <v>-12087.783233758779</v>
      </c>
      <c r="K194" s="45">
        <f t="shared" si="131"/>
        <v>-11533.356104375522</v>
      </c>
      <c r="L194" s="45">
        <f t="shared" si="131"/>
        <v>-10978.928974992268</v>
      </c>
      <c r="M194" s="45">
        <f t="shared" si="131"/>
        <v>-10424.501845609015</v>
      </c>
      <c r="N194" s="45">
        <f t="shared" si="132"/>
        <v>-9870.0747162257576</v>
      </c>
      <c r="O194" s="45">
        <f t="shared" si="132"/>
        <v>-9315.6475868425041</v>
      </c>
      <c r="P194" s="45">
        <f t="shared" si="132"/>
        <v>-8761.2204574592506</v>
      </c>
      <c r="Q194" s="45">
        <f t="shared" si="132"/>
        <v>-8206.7933280759935</v>
      </c>
      <c r="R194" s="45">
        <f t="shared" si="132"/>
        <v>-7652.3661986927391</v>
      </c>
      <c r="S194" s="45">
        <f t="shared" si="132"/>
        <v>-7097.9390693094856</v>
      </c>
      <c r="T194" s="45">
        <f t="shared" si="132"/>
        <v>-6543.5119399262303</v>
      </c>
      <c r="U194" s="45">
        <f t="shared" si="132"/>
        <v>-5989.084810542975</v>
      </c>
      <c r="V194" s="45">
        <f t="shared" si="132"/>
        <v>-5434.6576811597215</v>
      </c>
      <c r="W194" s="45">
        <f t="shared" si="132"/>
        <v>-4880.2305517764662</v>
      </c>
      <c r="X194" s="45">
        <f t="shared" si="133"/>
        <v>-4325.8034223932109</v>
      </c>
      <c r="Y194" s="45">
        <f t="shared" si="133"/>
        <v>-3771.3762930099574</v>
      </c>
      <c r="Z194" s="45">
        <f t="shared" si="133"/>
        <v>-3216.9491636267021</v>
      </c>
      <c r="AA194" s="45">
        <f t="shared" si="133"/>
        <v>-2662.5220342434486</v>
      </c>
      <c r="AB194" s="45">
        <f t="shared" si="133"/>
        <v>-2108.0949048601933</v>
      </c>
      <c r="AC194" s="45">
        <f t="shared" si="133"/>
        <v>-1553.667775476938</v>
      </c>
      <c r="AD194" s="45">
        <f t="shared" si="133"/>
        <v>-999.24064609368452</v>
      </c>
      <c r="AE194" s="45">
        <f t="shared" si="133"/>
        <v>-444.81351671042921</v>
      </c>
      <c r="AF194" s="45">
        <f t="shared" si="133"/>
        <v>109.61361267282518</v>
      </c>
      <c r="AG194" s="45">
        <f t="shared" si="133"/>
        <v>664.04074205607958</v>
      </c>
      <c r="AH194" s="45">
        <f t="shared" si="134"/>
        <v>1218.4678714393349</v>
      </c>
      <c r="AI194" s="45">
        <f t="shared" si="134"/>
        <v>1772.8950008225893</v>
      </c>
      <c r="AJ194" s="45">
        <f t="shared" si="134"/>
        <v>2327.3221302058437</v>
      </c>
      <c r="AK194" s="45">
        <f t="shared" si="134"/>
        <v>2881.7492595890981</v>
      </c>
      <c r="AL194" s="45">
        <f t="shared" si="134"/>
        <v>3436.1763889723529</v>
      </c>
      <c r="AM194" s="45">
        <f t="shared" si="134"/>
        <v>3990.6035183556078</v>
      </c>
      <c r="AN194" s="45">
        <f t="shared" si="134"/>
        <v>4545.0306477388622</v>
      </c>
      <c r="AO194" s="45">
        <f t="shared" si="134"/>
        <v>5099.4577771221166</v>
      </c>
      <c r="AP194" s="45">
        <f t="shared" si="134"/>
        <v>5653.884906505371</v>
      </c>
      <c r="AQ194" s="45">
        <f t="shared" si="134"/>
        <v>6208.3120358886263</v>
      </c>
      <c r="AR194" s="45">
        <f t="shared" si="135"/>
        <v>6762.7391652718807</v>
      </c>
      <c r="AS194" s="45">
        <f t="shared" si="135"/>
        <v>7317.1662946551351</v>
      </c>
      <c r="AT194" s="45">
        <f t="shared" si="135"/>
        <v>7871.5934240383904</v>
      </c>
      <c r="AU194" s="45">
        <f t="shared" si="135"/>
        <v>8426.0205534216439</v>
      </c>
      <c r="AV194" s="45">
        <f t="shared" si="135"/>
        <v>8980.4476828048992</v>
      </c>
      <c r="AW194" s="45">
        <f t="shared" si="135"/>
        <v>9534.8748121881545</v>
      </c>
      <c r="AX194" s="45">
        <f t="shared" si="135"/>
        <v>10089.301941571408</v>
      </c>
      <c r="AY194" s="45">
        <f t="shared" si="135"/>
        <v>10643.729070954663</v>
      </c>
      <c r="AZ194" s="45">
        <f t="shared" si="135"/>
        <v>11198.156200337919</v>
      </c>
      <c r="BA194" s="45">
        <f t="shared" si="135"/>
        <v>11752.583329721172</v>
      </c>
      <c r="BB194" s="45">
        <f t="shared" si="136"/>
        <v>12307.010459104426</v>
      </c>
      <c r="BC194" s="45">
        <f t="shared" si="136"/>
        <v>12861.437588487683</v>
      </c>
      <c r="BD194" s="45">
        <f t="shared" si="136"/>
        <v>13415.864717870936</v>
      </c>
      <c r="BE194" s="45">
        <f t="shared" si="136"/>
        <v>13970.29184725419</v>
      </c>
      <c r="BF194" s="45">
        <f t="shared" si="136"/>
        <v>14524.718976637447</v>
      </c>
      <c r="BG194" s="45">
        <f t="shared" si="136"/>
        <v>15079.1461060207</v>
      </c>
      <c r="BH194" s="45">
        <f t="shared" si="136"/>
        <v>15633.573235403954</v>
      </c>
      <c r="BI194" s="45">
        <f t="shared" si="136"/>
        <v>16188.000364787211</v>
      </c>
      <c r="BJ194" s="45">
        <f t="shared" si="136"/>
        <v>16742.427494170464</v>
      </c>
      <c r="BK194" s="45">
        <f t="shared" si="136"/>
        <v>17296.854623553718</v>
      </c>
      <c r="BL194" s="45">
        <f t="shared" si="137"/>
        <v>17851.281752936971</v>
      </c>
      <c r="BM194" s="45">
        <f t="shared" si="137"/>
        <v>18405.708882320228</v>
      </c>
      <c r="BN194" s="45">
        <f t="shared" si="137"/>
        <v>18960.136011703482</v>
      </c>
      <c r="BO194" s="45">
        <f t="shared" si="137"/>
        <v>19514.563141086735</v>
      </c>
      <c r="BP194" s="45">
        <f t="shared" si="137"/>
        <v>20068.990270469993</v>
      </c>
      <c r="BQ194" s="45">
        <f t="shared" si="137"/>
        <v>20623.417399853246</v>
      </c>
      <c r="BR194" s="45">
        <f t="shared" si="137"/>
        <v>21177.8445292365</v>
      </c>
      <c r="BS194" s="45">
        <f t="shared" si="137"/>
        <v>21732.271658619757</v>
      </c>
      <c r="BT194" s="45">
        <f t="shared" si="137"/>
        <v>22286.69878800301</v>
      </c>
      <c r="BU194" s="45">
        <f t="shared" si="137"/>
        <v>22841.125917386264</v>
      </c>
      <c r="BV194" s="45">
        <f t="shared" si="138"/>
        <v>23395.553046769517</v>
      </c>
      <c r="BW194" s="45">
        <f t="shared" si="138"/>
        <v>23949.980176152774</v>
      </c>
      <c r="BX194" s="45">
        <f t="shared" si="138"/>
        <v>24504.407305536028</v>
      </c>
      <c r="BY194" s="45">
        <f t="shared" si="138"/>
        <v>25058.834434919281</v>
      </c>
      <c r="BZ194" s="45">
        <f t="shared" si="138"/>
        <v>25613.261564302538</v>
      </c>
      <c r="CA194" s="45">
        <f t="shared" si="138"/>
        <v>26167.688693685792</v>
      </c>
      <c r="CB194" s="45">
        <f t="shared" si="138"/>
        <v>26722.115823069045</v>
      </c>
      <c r="CC194" s="45">
        <f t="shared" si="138"/>
        <v>27276.542952452302</v>
      </c>
      <c r="CD194" s="45">
        <f t="shared" si="138"/>
        <v>27830.970081835556</v>
      </c>
      <c r="CE194" s="45">
        <f t="shared" si="138"/>
        <v>28385.397211218809</v>
      </c>
      <c r="CF194" s="45">
        <f t="shared" si="138"/>
        <v>28939.824340602063</v>
      </c>
      <c r="CG194" s="45">
        <f t="shared" si="138"/>
        <v>-1700.1230589092529</v>
      </c>
      <c r="CH194" s="45">
        <f t="shared" si="138"/>
        <v>-218.28461014917139</v>
      </c>
    </row>
    <row r="195" spans="1:86">
      <c r="A195" s="58">
        <f>'Q5-Q7 VaR'!G169</f>
        <v>45797</v>
      </c>
      <c r="B195" s="45">
        <f>'Q5-Q7 VaR'!L169</f>
        <v>1408.5841651594701</v>
      </c>
      <c r="C195" s="45">
        <f>1000000*'Q5-Q7 VaR'!K169/100</f>
        <v>-2873.7266053692078</v>
      </c>
      <c r="D195" s="45">
        <f t="shared" si="131"/>
        <v>30145.850218851549</v>
      </c>
      <c r="E195" s="45">
        <f t="shared" si="131"/>
        <v>29427.418567509249</v>
      </c>
      <c r="F195" s="45">
        <f t="shared" si="131"/>
        <v>28708.986916166945</v>
      </c>
      <c r="G195" s="45">
        <f t="shared" si="131"/>
        <v>27990.555264824645</v>
      </c>
      <c r="H195" s="45">
        <f t="shared" si="131"/>
        <v>27272.123613482341</v>
      </c>
      <c r="I195" s="45">
        <f t="shared" si="131"/>
        <v>26553.691962140041</v>
      </c>
      <c r="J195" s="45">
        <f t="shared" si="131"/>
        <v>25835.260310797737</v>
      </c>
      <c r="K195" s="45">
        <f t="shared" si="131"/>
        <v>25116.828659455437</v>
      </c>
      <c r="L195" s="45">
        <f t="shared" si="131"/>
        <v>24398.397008113134</v>
      </c>
      <c r="M195" s="45">
        <f t="shared" si="131"/>
        <v>23679.96535677083</v>
      </c>
      <c r="N195" s="45">
        <f t="shared" si="132"/>
        <v>22961.53370542853</v>
      </c>
      <c r="O195" s="45">
        <f t="shared" si="132"/>
        <v>22243.102054086226</v>
      </c>
      <c r="P195" s="45">
        <f t="shared" si="132"/>
        <v>21524.670402743926</v>
      </c>
      <c r="Q195" s="45">
        <f t="shared" si="132"/>
        <v>20806.238751401623</v>
      </c>
      <c r="R195" s="45">
        <f t="shared" si="132"/>
        <v>20087.807100059323</v>
      </c>
      <c r="S195" s="45">
        <f t="shared" si="132"/>
        <v>19369.375448717019</v>
      </c>
      <c r="T195" s="45">
        <f t="shared" si="132"/>
        <v>18650.943797374719</v>
      </c>
      <c r="U195" s="45">
        <f t="shared" si="132"/>
        <v>17932.512146032415</v>
      </c>
      <c r="V195" s="45">
        <f t="shared" si="132"/>
        <v>17214.080494690112</v>
      </c>
      <c r="W195" s="45">
        <f t="shared" si="132"/>
        <v>16495.648843347812</v>
      </c>
      <c r="X195" s="45">
        <f t="shared" si="133"/>
        <v>15777.217192005508</v>
      </c>
      <c r="Y195" s="45">
        <f t="shared" si="133"/>
        <v>15058.785540663208</v>
      </c>
      <c r="Z195" s="45">
        <f t="shared" si="133"/>
        <v>14340.353889320904</v>
      </c>
      <c r="AA195" s="45">
        <f t="shared" si="133"/>
        <v>13621.922237978604</v>
      </c>
      <c r="AB195" s="45">
        <f t="shared" si="133"/>
        <v>12903.490586636301</v>
      </c>
      <c r="AC195" s="45">
        <f t="shared" si="133"/>
        <v>12185.058935294001</v>
      </c>
      <c r="AD195" s="45">
        <f t="shared" si="133"/>
        <v>11466.627283951697</v>
      </c>
      <c r="AE195" s="45">
        <f t="shared" si="133"/>
        <v>10748.195632609397</v>
      </c>
      <c r="AF195" s="45">
        <f t="shared" si="133"/>
        <v>10029.763981267093</v>
      </c>
      <c r="AG195" s="45">
        <f t="shared" si="133"/>
        <v>9311.3323299247913</v>
      </c>
      <c r="AH195" s="45">
        <f t="shared" si="134"/>
        <v>8592.9006785824895</v>
      </c>
      <c r="AI195" s="45">
        <f t="shared" si="134"/>
        <v>7874.4690272401876</v>
      </c>
      <c r="AJ195" s="45">
        <f t="shared" si="134"/>
        <v>7156.0373758978858</v>
      </c>
      <c r="AK195" s="45">
        <f t="shared" si="134"/>
        <v>6437.6057245555839</v>
      </c>
      <c r="AL195" s="45">
        <f t="shared" si="134"/>
        <v>5719.1740732132821</v>
      </c>
      <c r="AM195" s="45">
        <f t="shared" si="134"/>
        <v>5000.7424218709803</v>
      </c>
      <c r="AN195" s="45">
        <f t="shared" si="134"/>
        <v>4282.3107705286784</v>
      </c>
      <c r="AO195" s="45">
        <f t="shared" si="134"/>
        <v>3563.8791191863761</v>
      </c>
      <c r="AP195" s="45">
        <f t="shared" si="134"/>
        <v>2845.4474678440738</v>
      </c>
      <c r="AQ195" s="45">
        <f t="shared" si="134"/>
        <v>2127.015816501772</v>
      </c>
      <c r="AR195" s="45">
        <f t="shared" si="135"/>
        <v>1408.5841651594701</v>
      </c>
      <c r="AS195" s="45">
        <f t="shared" si="135"/>
        <v>690.15251381716814</v>
      </c>
      <c r="AT195" s="45">
        <f t="shared" si="135"/>
        <v>-28.27913752513382</v>
      </c>
      <c r="AU195" s="45">
        <f t="shared" si="135"/>
        <v>-746.71078886743589</v>
      </c>
      <c r="AV195" s="45">
        <f t="shared" si="135"/>
        <v>-1465.1424402097377</v>
      </c>
      <c r="AW195" s="45">
        <f t="shared" si="135"/>
        <v>-2183.5740915520396</v>
      </c>
      <c r="AX195" s="45">
        <f t="shared" si="135"/>
        <v>-2902.0057428943419</v>
      </c>
      <c r="AY195" s="45">
        <f t="shared" si="135"/>
        <v>-3620.4373942366437</v>
      </c>
      <c r="AZ195" s="45">
        <f t="shared" si="135"/>
        <v>-4338.8690455789456</v>
      </c>
      <c r="BA195" s="45">
        <f t="shared" si="135"/>
        <v>-5057.3006969212474</v>
      </c>
      <c r="BB195" s="45">
        <f t="shared" si="136"/>
        <v>-5775.7323482635493</v>
      </c>
      <c r="BC195" s="45">
        <f t="shared" si="136"/>
        <v>-6494.1639996058511</v>
      </c>
      <c r="BD195" s="45">
        <f t="shared" si="136"/>
        <v>-7212.5956509481539</v>
      </c>
      <c r="BE195" s="45">
        <f t="shared" si="136"/>
        <v>-7931.0273022904557</v>
      </c>
      <c r="BF195" s="45">
        <f t="shared" si="136"/>
        <v>-8649.4589536327585</v>
      </c>
      <c r="BG195" s="45">
        <f t="shared" si="136"/>
        <v>-9367.8906049750585</v>
      </c>
      <c r="BH195" s="45">
        <f t="shared" si="136"/>
        <v>-10086.322256317362</v>
      </c>
      <c r="BI195" s="45">
        <f t="shared" si="136"/>
        <v>-10804.753907659662</v>
      </c>
      <c r="BJ195" s="45">
        <f t="shared" si="136"/>
        <v>-11523.185559001966</v>
      </c>
      <c r="BK195" s="45">
        <f t="shared" si="136"/>
        <v>-12241.617210344266</v>
      </c>
      <c r="BL195" s="45">
        <f t="shared" si="137"/>
        <v>-12960.04886168657</v>
      </c>
      <c r="BM195" s="45">
        <f t="shared" si="137"/>
        <v>-13678.48051302887</v>
      </c>
      <c r="BN195" s="45">
        <f t="shared" si="137"/>
        <v>-14396.912164371173</v>
      </c>
      <c r="BO195" s="45">
        <f t="shared" si="137"/>
        <v>-15115.343815713473</v>
      </c>
      <c r="BP195" s="45">
        <f t="shared" si="137"/>
        <v>-15833.775467055777</v>
      </c>
      <c r="BQ195" s="45">
        <f t="shared" si="137"/>
        <v>-16552.207118398077</v>
      </c>
      <c r="BR195" s="45">
        <f t="shared" si="137"/>
        <v>-17270.638769740381</v>
      </c>
      <c r="BS195" s="45">
        <f t="shared" si="137"/>
        <v>-17989.070421082681</v>
      </c>
      <c r="BT195" s="45">
        <f t="shared" si="137"/>
        <v>-18707.502072424984</v>
      </c>
      <c r="BU195" s="45">
        <f t="shared" si="137"/>
        <v>-19425.933723767284</v>
      </c>
      <c r="BV195" s="45">
        <f t="shared" si="138"/>
        <v>-20144.365375109588</v>
      </c>
      <c r="BW195" s="45">
        <f t="shared" si="138"/>
        <v>-20862.797026451888</v>
      </c>
      <c r="BX195" s="45">
        <f t="shared" si="138"/>
        <v>-21581.228677794192</v>
      </c>
      <c r="BY195" s="45">
        <f t="shared" si="138"/>
        <v>-22299.660329136495</v>
      </c>
      <c r="BZ195" s="45">
        <f t="shared" si="138"/>
        <v>-23018.091980478795</v>
      </c>
      <c r="CA195" s="45">
        <f t="shared" si="138"/>
        <v>-23736.523631821099</v>
      </c>
      <c r="CB195" s="45">
        <f t="shared" si="138"/>
        <v>-24454.955283163399</v>
      </c>
      <c r="CC195" s="45">
        <f t="shared" si="138"/>
        <v>-25173.386934505703</v>
      </c>
      <c r="CD195" s="45">
        <f t="shared" si="138"/>
        <v>-25891.818585848003</v>
      </c>
      <c r="CE195" s="45">
        <f t="shared" si="138"/>
        <v>-26610.250237190307</v>
      </c>
      <c r="CF195" s="45">
        <f t="shared" si="138"/>
        <v>-27328.681888532607</v>
      </c>
      <c r="CG195" s="45">
        <f t="shared" si="138"/>
        <v>12374.837006293386</v>
      </c>
      <c r="CH195" s="45">
        <f t="shared" si="138"/>
        <v>10454.657441939307</v>
      </c>
    </row>
    <row r="196" spans="1:86">
      <c r="A196" s="58">
        <f>'Q5-Q7 VaR'!G170</f>
        <v>45798</v>
      </c>
      <c r="B196" s="45">
        <f>'Q5-Q7 VaR'!L170</f>
        <v>-13232.463166517544</v>
      </c>
      <c r="C196" s="45">
        <f>1000000*'Q5-Q7 VaR'!K170/100</f>
        <v>-8224.5141734067256</v>
      </c>
      <c r="D196" s="45">
        <f t="shared" si="131"/>
        <v>69012.678567549723</v>
      </c>
      <c r="E196" s="45">
        <f t="shared" si="131"/>
        <v>66956.550024198033</v>
      </c>
      <c r="F196" s="45">
        <f t="shared" si="131"/>
        <v>64900.421480846358</v>
      </c>
      <c r="G196" s="45">
        <f t="shared" si="131"/>
        <v>62844.292937494669</v>
      </c>
      <c r="H196" s="45">
        <f t="shared" si="131"/>
        <v>60788.164394142994</v>
      </c>
      <c r="I196" s="45">
        <f t="shared" si="131"/>
        <v>58732.035850791304</v>
      </c>
      <c r="J196" s="45">
        <f t="shared" si="131"/>
        <v>56675.907307439629</v>
      </c>
      <c r="K196" s="45">
        <f t="shared" si="131"/>
        <v>54619.77876408794</v>
      </c>
      <c r="L196" s="45">
        <f t="shared" si="131"/>
        <v>52563.650220736265</v>
      </c>
      <c r="M196" s="45">
        <f t="shared" si="131"/>
        <v>50507.521677384575</v>
      </c>
      <c r="N196" s="45">
        <f t="shared" si="132"/>
        <v>48451.3931340329</v>
      </c>
      <c r="O196" s="45">
        <f t="shared" si="132"/>
        <v>46395.26459068121</v>
      </c>
      <c r="P196" s="45">
        <f t="shared" si="132"/>
        <v>44339.136047329535</v>
      </c>
      <c r="Q196" s="45">
        <f t="shared" si="132"/>
        <v>42283.00750397786</v>
      </c>
      <c r="R196" s="45">
        <f t="shared" si="132"/>
        <v>40226.878960626171</v>
      </c>
      <c r="S196" s="45">
        <f t="shared" si="132"/>
        <v>38170.750417274496</v>
      </c>
      <c r="T196" s="45">
        <f t="shared" si="132"/>
        <v>36114.621873922806</v>
      </c>
      <c r="U196" s="45">
        <f t="shared" si="132"/>
        <v>34058.493330571131</v>
      </c>
      <c r="V196" s="45">
        <f t="shared" si="132"/>
        <v>32002.364787219445</v>
      </c>
      <c r="W196" s="45">
        <f t="shared" si="132"/>
        <v>29946.236243867763</v>
      </c>
      <c r="X196" s="45">
        <f t="shared" si="133"/>
        <v>27890.107700516088</v>
      </c>
      <c r="Y196" s="45">
        <f t="shared" si="133"/>
        <v>25833.979157164405</v>
      </c>
      <c r="Z196" s="45">
        <f t="shared" si="133"/>
        <v>23777.850613812723</v>
      </c>
      <c r="AA196" s="45">
        <f t="shared" si="133"/>
        <v>21721.722070461041</v>
      </c>
      <c r="AB196" s="45">
        <f t="shared" si="133"/>
        <v>19665.593527109359</v>
      </c>
      <c r="AC196" s="45">
        <f t="shared" si="133"/>
        <v>17609.464983757676</v>
      </c>
      <c r="AD196" s="45">
        <f t="shared" si="133"/>
        <v>15553.336440405994</v>
      </c>
      <c r="AE196" s="45">
        <f t="shared" si="133"/>
        <v>13497.207897054315</v>
      </c>
      <c r="AF196" s="45">
        <f t="shared" si="133"/>
        <v>11441.079353702633</v>
      </c>
      <c r="AG196" s="45">
        <f t="shared" si="133"/>
        <v>9384.9508103509506</v>
      </c>
      <c r="AH196" s="45">
        <f t="shared" si="134"/>
        <v>7328.822266999272</v>
      </c>
      <c r="AI196" s="45">
        <f t="shared" si="134"/>
        <v>5272.6937236475896</v>
      </c>
      <c r="AJ196" s="45">
        <f t="shared" si="134"/>
        <v>3216.5651802959073</v>
      </c>
      <c r="AK196" s="45">
        <f t="shared" si="134"/>
        <v>1160.436636944225</v>
      </c>
      <c r="AL196" s="45">
        <f t="shared" si="134"/>
        <v>-895.69190640745546</v>
      </c>
      <c r="AM196" s="45">
        <f t="shared" si="134"/>
        <v>-2951.820449759136</v>
      </c>
      <c r="AN196" s="45">
        <f t="shared" si="134"/>
        <v>-5007.9489931108183</v>
      </c>
      <c r="AO196" s="45">
        <f t="shared" si="134"/>
        <v>-7064.0775364624997</v>
      </c>
      <c r="AP196" s="45">
        <f t="shared" si="134"/>
        <v>-9120.2060798141811</v>
      </c>
      <c r="AQ196" s="45">
        <f t="shared" si="134"/>
        <v>-11176.334623165862</v>
      </c>
      <c r="AR196" s="45">
        <f t="shared" si="135"/>
        <v>-13232.463166517544</v>
      </c>
      <c r="AS196" s="45">
        <f t="shared" si="135"/>
        <v>-15288.591709869226</v>
      </c>
      <c r="AT196" s="45">
        <f t="shared" si="135"/>
        <v>-17344.720253220905</v>
      </c>
      <c r="AU196" s="45">
        <f t="shared" si="135"/>
        <v>-19400.848796572587</v>
      </c>
      <c r="AV196" s="45">
        <f t="shared" si="135"/>
        <v>-21456.977339924269</v>
      </c>
      <c r="AW196" s="45">
        <f t="shared" si="135"/>
        <v>-23513.105883275952</v>
      </c>
      <c r="AX196" s="45">
        <f t="shared" si="135"/>
        <v>-25569.234426627634</v>
      </c>
      <c r="AY196" s="45">
        <f t="shared" si="135"/>
        <v>-27625.362969979313</v>
      </c>
      <c r="AZ196" s="45">
        <f t="shared" si="135"/>
        <v>-29681.491513330995</v>
      </c>
      <c r="BA196" s="45">
        <f t="shared" si="135"/>
        <v>-31737.620056682677</v>
      </c>
      <c r="BB196" s="45">
        <f t="shared" si="136"/>
        <v>-33793.748600034363</v>
      </c>
      <c r="BC196" s="45">
        <f t="shared" si="136"/>
        <v>-35849.877143386038</v>
      </c>
      <c r="BD196" s="45">
        <f t="shared" si="136"/>
        <v>-37906.005686737721</v>
      </c>
      <c r="BE196" s="45">
        <f t="shared" si="136"/>
        <v>-39962.134230089403</v>
      </c>
      <c r="BF196" s="45">
        <f t="shared" si="136"/>
        <v>-42018.262773441078</v>
      </c>
      <c r="BG196" s="45">
        <f t="shared" si="136"/>
        <v>-44074.391316792768</v>
      </c>
      <c r="BH196" s="45">
        <f t="shared" si="136"/>
        <v>-46130.519860144443</v>
      </c>
      <c r="BI196" s="45">
        <f t="shared" si="136"/>
        <v>-48186.648403496132</v>
      </c>
      <c r="BJ196" s="45">
        <f t="shared" si="136"/>
        <v>-50242.776946847807</v>
      </c>
      <c r="BK196" s="45">
        <f t="shared" si="136"/>
        <v>-52298.905490199497</v>
      </c>
      <c r="BL196" s="45">
        <f t="shared" si="137"/>
        <v>-54355.034033551172</v>
      </c>
      <c r="BM196" s="45">
        <f t="shared" si="137"/>
        <v>-56411.162576902847</v>
      </c>
      <c r="BN196" s="45">
        <f t="shared" si="137"/>
        <v>-58467.291120254537</v>
      </c>
      <c r="BO196" s="45">
        <f t="shared" si="137"/>
        <v>-60523.419663606212</v>
      </c>
      <c r="BP196" s="45">
        <f t="shared" si="137"/>
        <v>-62579.548206957901</v>
      </c>
      <c r="BQ196" s="45">
        <f t="shared" si="137"/>
        <v>-64635.676750309576</v>
      </c>
      <c r="BR196" s="45">
        <f t="shared" si="137"/>
        <v>-66691.805293661266</v>
      </c>
      <c r="BS196" s="45">
        <f t="shared" si="137"/>
        <v>-68747.933837012941</v>
      </c>
      <c r="BT196" s="45">
        <f t="shared" si="137"/>
        <v>-70804.062380364616</v>
      </c>
      <c r="BU196" s="45">
        <f t="shared" si="137"/>
        <v>-72860.190923716305</v>
      </c>
      <c r="BV196" s="45">
        <f t="shared" si="138"/>
        <v>-74916.31946706798</v>
      </c>
      <c r="BW196" s="45">
        <f t="shared" si="138"/>
        <v>-76972.44801041967</v>
      </c>
      <c r="BX196" s="45">
        <f t="shared" si="138"/>
        <v>-79028.576553771345</v>
      </c>
      <c r="BY196" s="45">
        <f t="shared" si="138"/>
        <v>-81084.70509712302</v>
      </c>
      <c r="BZ196" s="45">
        <f t="shared" si="138"/>
        <v>-83140.83364047471</v>
      </c>
      <c r="CA196" s="45">
        <f t="shared" si="138"/>
        <v>-85196.962183826385</v>
      </c>
      <c r="CB196" s="45">
        <f t="shared" si="138"/>
        <v>-87253.090727178074</v>
      </c>
      <c r="CC196" s="45">
        <f t="shared" si="138"/>
        <v>-89309.219270529749</v>
      </c>
      <c r="CD196" s="45">
        <f t="shared" si="138"/>
        <v>-91365.347813881439</v>
      </c>
      <c r="CE196" s="45">
        <f t="shared" si="138"/>
        <v>-93421.476357233114</v>
      </c>
      <c r="CF196" s="45">
        <f t="shared" si="138"/>
        <v>-95477.604900584804</v>
      </c>
      <c r="CG196" s="45">
        <f t="shared" si="138"/>
        <v>18152.603788896631</v>
      </c>
      <c r="CH196" s="45">
        <f t="shared" si="138"/>
        <v>12657.110928507744</v>
      </c>
    </row>
    <row r="197" spans="1:86">
      <c r="A197" s="58">
        <f>'Q5-Q7 VaR'!G171</f>
        <v>45799</v>
      </c>
      <c r="B197" s="45">
        <f>'Q5-Q7 VaR'!L171</f>
        <v>7890.2394193978816</v>
      </c>
      <c r="C197" s="45">
        <f>1000000*'Q5-Q7 VaR'!K171/100</f>
        <v>5258.6311520931495</v>
      </c>
      <c r="D197" s="45">
        <f t="shared" si="131"/>
        <v>-44696.072101533609</v>
      </c>
      <c r="E197" s="45">
        <f t="shared" si="131"/>
        <v>-43381.414313510322</v>
      </c>
      <c r="F197" s="45">
        <f t="shared" si="131"/>
        <v>-42066.756525487035</v>
      </c>
      <c r="G197" s="45">
        <f t="shared" si="131"/>
        <v>-40752.098737463748</v>
      </c>
      <c r="H197" s="45">
        <f t="shared" si="131"/>
        <v>-39437.440949440461</v>
      </c>
      <c r="I197" s="45">
        <f t="shared" si="131"/>
        <v>-38122.783161417174</v>
      </c>
      <c r="J197" s="45">
        <f t="shared" si="131"/>
        <v>-36808.125373393887</v>
      </c>
      <c r="K197" s="45">
        <f t="shared" si="131"/>
        <v>-35493.467585370599</v>
      </c>
      <c r="L197" s="45">
        <f t="shared" si="131"/>
        <v>-34178.809797347312</v>
      </c>
      <c r="M197" s="45">
        <f t="shared" si="131"/>
        <v>-32864.152009324025</v>
      </c>
      <c r="N197" s="45">
        <f t="shared" si="132"/>
        <v>-31549.494221300738</v>
      </c>
      <c r="O197" s="45">
        <f t="shared" si="132"/>
        <v>-30234.836433277451</v>
      </c>
      <c r="P197" s="45">
        <f t="shared" si="132"/>
        <v>-28920.178645254164</v>
      </c>
      <c r="Q197" s="45">
        <f t="shared" si="132"/>
        <v>-27605.520857230877</v>
      </c>
      <c r="R197" s="45">
        <f t="shared" si="132"/>
        <v>-26290.863069207589</v>
      </c>
      <c r="S197" s="45">
        <f t="shared" si="132"/>
        <v>-24976.205281184302</v>
      </c>
      <c r="T197" s="45">
        <f t="shared" si="132"/>
        <v>-23661.547493161015</v>
      </c>
      <c r="U197" s="45">
        <f t="shared" si="132"/>
        <v>-22346.889705137728</v>
      </c>
      <c r="V197" s="45">
        <f t="shared" si="132"/>
        <v>-21032.231917114441</v>
      </c>
      <c r="W197" s="45">
        <f t="shared" si="132"/>
        <v>-19717.574129091154</v>
      </c>
      <c r="X197" s="45">
        <f t="shared" si="133"/>
        <v>-18402.916341067867</v>
      </c>
      <c r="Y197" s="45">
        <f t="shared" si="133"/>
        <v>-17088.258553044579</v>
      </c>
      <c r="Z197" s="45">
        <f t="shared" si="133"/>
        <v>-15773.60076502129</v>
      </c>
      <c r="AA197" s="45">
        <f t="shared" si="133"/>
        <v>-14458.942976998003</v>
      </c>
      <c r="AB197" s="45">
        <f t="shared" si="133"/>
        <v>-13144.285188974716</v>
      </c>
      <c r="AC197" s="45">
        <f t="shared" si="133"/>
        <v>-11829.627400951429</v>
      </c>
      <c r="AD197" s="45">
        <f t="shared" si="133"/>
        <v>-10514.969612928142</v>
      </c>
      <c r="AE197" s="45">
        <f t="shared" si="133"/>
        <v>-9200.3118249048548</v>
      </c>
      <c r="AF197" s="45">
        <f t="shared" si="133"/>
        <v>-7885.6540368815677</v>
      </c>
      <c r="AG197" s="45">
        <f t="shared" si="133"/>
        <v>-6570.9962488582787</v>
      </c>
      <c r="AH197" s="45">
        <f t="shared" si="134"/>
        <v>-5256.3384608349916</v>
      </c>
      <c r="AI197" s="45">
        <f t="shared" si="134"/>
        <v>-3941.6806728117044</v>
      </c>
      <c r="AJ197" s="45">
        <f t="shared" si="134"/>
        <v>-2627.0228847884173</v>
      </c>
      <c r="AK197" s="45">
        <f t="shared" si="134"/>
        <v>-1312.3650967651301</v>
      </c>
      <c r="AL197" s="45">
        <f t="shared" si="134"/>
        <v>2.2926912581569923</v>
      </c>
      <c r="AM197" s="45">
        <f t="shared" si="134"/>
        <v>1316.950479281445</v>
      </c>
      <c r="AN197" s="45">
        <f t="shared" si="134"/>
        <v>2631.6082673047322</v>
      </c>
      <c r="AO197" s="45">
        <f t="shared" si="134"/>
        <v>3946.2660553280193</v>
      </c>
      <c r="AP197" s="45">
        <f t="shared" si="134"/>
        <v>5260.9238433513074</v>
      </c>
      <c r="AQ197" s="45">
        <f t="shared" si="134"/>
        <v>6575.5816313745945</v>
      </c>
      <c r="AR197" s="45">
        <f t="shared" si="135"/>
        <v>7890.2394193978816</v>
      </c>
      <c r="AS197" s="45">
        <f t="shared" si="135"/>
        <v>9204.8972074211688</v>
      </c>
      <c r="AT197" s="45">
        <f t="shared" si="135"/>
        <v>10519.554995444456</v>
      </c>
      <c r="AU197" s="45">
        <f t="shared" si="135"/>
        <v>11834.212783467745</v>
      </c>
      <c r="AV197" s="45">
        <f t="shared" si="135"/>
        <v>13148.870571491032</v>
      </c>
      <c r="AW197" s="45">
        <f t="shared" si="135"/>
        <v>14463.528359514319</v>
      </c>
      <c r="AX197" s="45">
        <f t="shared" si="135"/>
        <v>15778.186147537606</v>
      </c>
      <c r="AY197" s="45">
        <f t="shared" si="135"/>
        <v>17092.843935560893</v>
      </c>
      <c r="AZ197" s="45">
        <f t="shared" si="135"/>
        <v>18407.501723584181</v>
      </c>
      <c r="BA197" s="45">
        <f t="shared" si="135"/>
        <v>19722.159511607468</v>
      </c>
      <c r="BB197" s="45">
        <f t="shared" si="136"/>
        <v>21036.817299630755</v>
      </c>
      <c r="BC197" s="45">
        <f t="shared" si="136"/>
        <v>22351.475087654042</v>
      </c>
      <c r="BD197" s="45">
        <f t="shared" si="136"/>
        <v>23666.132875677329</v>
      </c>
      <c r="BE197" s="45">
        <f t="shared" si="136"/>
        <v>24980.790663700616</v>
      </c>
      <c r="BF197" s="45">
        <f t="shared" si="136"/>
        <v>26295.448451723903</v>
      </c>
      <c r="BG197" s="45">
        <f t="shared" si="136"/>
        <v>27610.106239747191</v>
      </c>
      <c r="BH197" s="45">
        <f t="shared" si="136"/>
        <v>28924.764027770478</v>
      </c>
      <c r="BI197" s="45">
        <f t="shared" si="136"/>
        <v>30239.421815793765</v>
      </c>
      <c r="BJ197" s="45">
        <f t="shared" si="136"/>
        <v>31554.079603817052</v>
      </c>
      <c r="BK197" s="45">
        <f t="shared" si="136"/>
        <v>32868.737391840339</v>
      </c>
      <c r="BL197" s="45">
        <f t="shared" si="137"/>
        <v>34183.395179863626</v>
      </c>
      <c r="BM197" s="45">
        <f t="shared" si="137"/>
        <v>35498.052967886913</v>
      </c>
      <c r="BN197" s="45">
        <f t="shared" si="137"/>
        <v>36812.710755910201</v>
      </c>
      <c r="BO197" s="45">
        <f t="shared" si="137"/>
        <v>38127.368543933488</v>
      </c>
      <c r="BP197" s="45">
        <f t="shared" si="137"/>
        <v>39442.026331956782</v>
      </c>
      <c r="BQ197" s="45">
        <f t="shared" si="137"/>
        <v>40756.684119980069</v>
      </c>
      <c r="BR197" s="45">
        <f t="shared" si="137"/>
        <v>42071.341908003356</v>
      </c>
      <c r="BS197" s="45">
        <f t="shared" si="137"/>
        <v>43385.999696026644</v>
      </c>
      <c r="BT197" s="45">
        <f t="shared" si="137"/>
        <v>44700.657484049931</v>
      </c>
      <c r="BU197" s="45">
        <f t="shared" si="137"/>
        <v>46015.315272073218</v>
      </c>
      <c r="BV197" s="45">
        <f t="shared" si="138"/>
        <v>47329.973060096505</v>
      </c>
      <c r="BW197" s="45">
        <f t="shared" si="138"/>
        <v>48644.630848119792</v>
      </c>
      <c r="BX197" s="45">
        <f t="shared" si="138"/>
        <v>49959.288636143079</v>
      </c>
      <c r="BY197" s="45">
        <f t="shared" si="138"/>
        <v>51273.946424166366</v>
      </c>
      <c r="BZ197" s="45">
        <f t="shared" si="138"/>
        <v>52588.604212189653</v>
      </c>
      <c r="CA197" s="45">
        <f t="shared" si="138"/>
        <v>53903.262000212941</v>
      </c>
      <c r="CB197" s="45">
        <f t="shared" si="138"/>
        <v>55217.919788236228</v>
      </c>
      <c r="CC197" s="45">
        <f t="shared" si="138"/>
        <v>56532.577576259515</v>
      </c>
      <c r="CD197" s="45">
        <f t="shared" si="138"/>
        <v>57847.235364282802</v>
      </c>
      <c r="CE197" s="45">
        <f t="shared" si="138"/>
        <v>59161.893152306089</v>
      </c>
      <c r="CF197" s="45">
        <f t="shared" si="138"/>
        <v>60476.550940329376</v>
      </c>
      <c r="CG197" s="45">
        <f t="shared" si="138"/>
        <v>-12176.902216265085</v>
      </c>
      <c r="CH197" s="45">
        <f t="shared" si="138"/>
        <v>-8663.1664086002074</v>
      </c>
    </row>
    <row r="198" spans="1:86">
      <c r="A198" s="58">
        <f>'Q5-Q7 VaR'!G172</f>
        <v>45800</v>
      </c>
      <c r="B198" s="45">
        <f>'Q5-Q7 VaR'!L172</f>
        <v>-563.38653357456303</v>
      </c>
      <c r="C198" s="45">
        <f>1000000*'Q5-Q7 VaR'!K172/100</f>
        <v>1255.9381795189556</v>
      </c>
      <c r="D198" s="45">
        <f t="shared" si="131"/>
        <v>-13122.768328764119</v>
      </c>
      <c r="E198" s="45">
        <f t="shared" si="131"/>
        <v>-12808.783783884381</v>
      </c>
      <c r="F198" s="45">
        <f t="shared" si="131"/>
        <v>-12494.799239004642</v>
      </c>
      <c r="G198" s="45">
        <f t="shared" si="131"/>
        <v>-12180.814694124903</v>
      </c>
      <c r="H198" s="45">
        <f t="shared" si="131"/>
        <v>-11866.830149245163</v>
      </c>
      <c r="I198" s="45">
        <f t="shared" si="131"/>
        <v>-11552.845604365424</v>
      </c>
      <c r="J198" s="45">
        <f t="shared" si="131"/>
        <v>-11238.861059485685</v>
      </c>
      <c r="K198" s="45">
        <f t="shared" si="131"/>
        <v>-10924.876514605947</v>
      </c>
      <c r="L198" s="45">
        <f t="shared" si="131"/>
        <v>-10610.891969726208</v>
      </c>
      <c r="M198" s="45">
        <f t="shared" si="131"/>
        <v>-10296.907424846469</v>
      </c>
      <c r="N198" s="45">
        <f t="shared" si="132"/>
        <v>-9982.9228799667308</v>
      </c>
      <c r="O198" s="45">
        <f t="shared" si="132"/>
        <v>-9668.9383350869921</v>
      </c>
      <c r="P198" s="45">
        <f t="shared" si="132"/>
        <v>-9354.9537902072534</v>
      </c>
      <c r="Q198" s="45">
        <f t="shared" si="132"/>
        <v>-9040.9692453275129</v>
      </c>
      <c r="R198" s="45">
        <f t="shared" si="132"/>
        <v>-8726.9847004477742</v>
      </c>
      <c r="S198" s="45">
        <f t="shared" si="132"/>
        <v>-8413.0001555680356</v>
      </c>
      <c r="T198" s="45">
        <f t="shared" si="132"/>
        <v>-8099.0156106882969</v>
      </c>
      <c r="U198" s="45">
        <f t="shared" si="132"/>
        <v>-7785.0310658085582</v>
      </c>
      <c r="V198" s="45">
        <f t="shared" si="132"/>
        <v>-7471.0465209288195</v>
      </c>
      <c r="W198" s="45">
        <f t="shared" si="132"/>
        <v>-7157.0619760490799</v>
      </c>
      <c r="X198" s="45">
        <f t="shared" si="133"/>
        <v>-6843.0774311693413</v>
      </c>
      <c r="Y198" s="45">
        <f t="shared" si="133"/>
        <v>-6529.0928862896026</v>
      </c>
      <c r="Z198" s="45">
        <f t="shared" si="133"/>
        <v>-6215.108341409863</v>
      </c>
      <c r="AA198" s="45">
        <f t="shared" si="133"/>
        <v>-5901.1237965301243</v>
      </c>
      <c r="AB198" s="45">
        <f t="shared" si="133"/>
        <v>-5587.1392516503856</v>
      </c>
      <c r="AC198" s="45">
        <f t="shared" si="133"/>
        <v>-5273.154706770647</v>
      </c>
      <c r="AD198" s="45">
        <f t="shared" si="133"/>
        <v>-4959.1701618909083</v>
      </c>
      <c r="AE198" s="45">
        <f t="shared" si="133"/>
        <v>-4645.1856170111687</v>
      </c>
      <c r="AF198" s="45">
        <f t="shared" si="133"/>
        <v>-4331.20107213143</v>
      </c>
      <c r="AG198" s="45">
        <f t="shared" si="133"/>
        <v>-4017.2165272516913</v>
      </c>
      <c r="AH198" s="45">
        <f t="shared" si="134"/>
        <v>-3703.2319823719522</v>
      </c>
      <c r="AI198" s="45">
        <f t="shared" si="134"/>
        <v>-3389.2474374922131</v>
      </c>
      <c r="AJ198" s="45">
        <f t="shared" si="134"/>
        <v>-3075.2628926124744</v>
      </c>
      <c r="AK198" s="45">
        <f t="shared" si="134"/>
        <v>-2761.2783477327357</v>
      </c>
      <c r="AL198" s="45">
        <f t="shared" si="134"/>
        <v>-2447.2938028529966</v>
      </c>
      <c r="AM198" s="45">
        <f t="shared" si="134"/>
        <v>-2133.3092579732574</v>
      </c>
      <c r="AN198" s="45">
        <f t="shared" si="134"/>
        <v>-1819.3247130935188</v>
      </c>
      <c r="AO198" s="45">
        <f t="shared" si="134"/>
        <v>-1505.3401682137796</v>
      </c>
      <c r="AP198" s="45">
        <f t="shared" si="134"/>
        <v>-1191.355623334041</v>
      </c>
      <c r="AQ198" s="45">
        <f t="shared" si="134"/>
        <v>-877.37107845430194</v>
      </c>
      <c r="AR198" s="45">
        <f t="shared" si="135"/>
        <v>-563.38653357456303</v>
      </c>
      <c r="AS198" s="45">
        <f t="shared" si="135"/>
        <v>-249.40198869482413</v>
      </c>
      <c r="AT198" s="45">
        <f t="shared" si="135"/>
        <v>64.582556184914779</v>
      </c>
      <c r="AU198" s="45">
        <f t="shared" si="135"/>
        <v>378.56710106465368</v>
      </c>
      <c r="AV198" s="45">
        <f t="shared" si="135"/>
        <v>692.55164594439259</v>
      </c>
      <c r="AW198" s="45">
        <f t="shared" si="135"/>
        <v>1006.5361908241315</v>
      </c>
      <c r="AX198" s="45">
        <f t="shared" si="135"/>
        <v>1320.5207357038703</v>
      </c>
      <c r="AY198" s="45">
        <f t="shared" si="135"/>
        <v>1634.5052805836094</v>
      </c>
      <c r="AZ198" s="45">
        <f t="shared" si="135"/>
        <v>1948.4898254633481</v>
      </c>
      <c r="BA198" s="45">
        <f t="shared" si="135"/>
        <v>2262.4743703430868</v>
      </c>
      <c r="BB198" s="45">
        <f t="shared" si="136"/>
        <v>2576.4589152228259</v>
      </c>
      <c r="BC198" s="45">
        <f t="shared" si="136"/>
        <v>2890.443460102565</v>
      </c>
      <c r="BD198" s="45">
        <f t="shared" si="136"/>
        <v>3204.4280049823037</v>
      </c>
      <c r="BE198" s="45">
        <f t="shared" si="136"/>
        <v>3518.4125498620424</v>
      </c>
      <c r="BF198" s="45">
        <f t="shared" si="136"/>
        <v>3832.397094741782</v>
      </c>
      <c r="BG198" s="45">
        <f t="shared" si="136"/>
        <v>4146.3816396215207</v>
      </c>
      <c r="BH198" s="45">
        <f t="shared" si="136"/>
        <v>4460.3661845012593</v>
      </c>
      <c r="BI198" s="45">
        <f t="shared" si="136"/>
        <v>4774.350729380998</v>
      </c>
      <c r="BJ198" s="45">
        <f t="shared" si="136"/>
        <v>5088.3352742607367</v>
      </c>
      <c r="BK198" s="45">
        <f t="shared" si="136"/>
        <v>5402.3198191404763</v>
      </c>
      <c r="BL198" s="45">
        <f t="shared" si="137"/>
        <v>5716.304364020215</v>
      </c>
      <c r="BM198" s="45">
        <f t="shared" si="137"/>
        <v>6030.2889088999536</v>
      </c>
      <c r="BN198" s="45">
        <f t="shared" si="137"/>
        <v>6344.2734537796932</v>
      </c>
      <c r="BO198" s="45">
        <f t="shared" si="137"/>
        <v>6658.2579986594319</v>
      </c>
      <c r="BP198" s="45">
        <f t="shared" si="137"/>
        <v>6972.2425435391706</v>
      </c>
      <c r="BQ198" s="45">
        <f t="shared" si="137"/>
        <v>7286.2270884189093</v>
      </c>
      <c r="BR198" s="45">
        <f t="shared" si="137"/>
        <v>7600.2116332986479</v>
      </c>
      <c r="BS198" s="45">
        <f t="shared" si="137"/>
        <v>7914.1961781783866</v>
      </c>
      <c r="BT198" s="45">
        <f t="shared" si="137"/>
        <v>8228.1807230581271</v>
      </c>
      <c r="BU198" s="45">
        <f t="shared" si="137"/>
        <v>8542.1652679378658</v>
      </c>
      <c r="BV198" s="45">
        <f t="shared" si="138"/>
        <v>8856.1498128176045</v>
      </c>
      <c r="BW198" s="45">
        <f t="shared" si="138"/>
        <v>9170.1343576973431</v>
      </c>
      <c r="BX198" s="45">
        <f t="shared" si="138"/>
        <v>9484.1189025770818</v>
      </c>
      <c r="BY198" s="45">
        <f t="shared" si="138"/>
        <v>9798.1034474568205</v>
      </c>
      <c r="BZ198" s="45">
        <f t="shared" si="138"/>
        <v>10112.087992336559</v>
      </c>
      <c r="CA198" s="45">
        <f t="shared" si="138"/>
        <v>10426.072537216298</v>
      </c>
      <c r="CB198" s="45">
        <f t="shared" si="138"/>
        <v>10740.057082096037</v>
      </c>
      <c r="CC198" s="45">
        <f t="shared" si="138"/>
        <v>11054.041626975777</v>
      </c>
      <c r="CD198" s="45">
        <f t="shared" si="138"/>
        <v>11368.026171855516</v>
      </c>
      <c r="CE198" s="45">
        <f t="shared" si="138"/>
        <v>11682.010716735254</v>
      </c>
      <c r="CF198" s="45">
        <f t="shared" si="138"/>
        <v>11995.995261614993</v>
      </c>
      <c r="CG198" s="45">
        <f t="shared" si="138"/>
        <v>-5356.0956255616911</v>
      </c>
      <c r="CH198" s="45">
        <f t="shared" si="138"/>
        <v>-4516.8972056777211</v>
      </c>
    </row>
    <row r="199" spans="1:86">
      <c r="A199" s="58">
        <f>'Q5-Q7 VaR'!G173</f>
        <v>45803</v>
      </c>
      <c r="B199" s="45">
        <f>'Q5-Q7 VaR'!L173</f>
        <v>0</v>
      </c>
      <c r="C199" s="45">
        <f>1000000*'Q5-Q7 VaR'!K173/100</f>
        <v>0</v>
      </c>
      <c r="D199" s="45">
        <f t="shared" si="131"/>
        <v>0</v>
      </c>
      <c r="E199" s="45">
        <f t="shared" si="131"/>
        <v>0</v>
      </c>
      <c r="F199" s="45">
        <f t="shared" si="131"/>
        <v>0</v>
      </c>
      <c r="G199" s="45">
        <f t="shared" si="131"/>
        <v>0</v>
      </c>
      <c r="H199" s="45">
        <f t="shared" si="131"/>
        <v>0</v>
      </c>
      <c r="I199" s="45">
        <f t="shared" si="131"/>
        <v>0</v>
      </c>
      <c r="J199" s="45">
        <f t="shared" si="131"/>
        <v>0</v>
      </c>
      <c r="K199" s="45">
        <f t="shared" si="131"/>
        <v>0</v>
      </c>
      <c r="L199" s="45">
        <f t="shared" si="131"/>
        <v>0</v>
      </c>
      <c r="M199" s="45">
        <f t="shared" si="131"/>
        <v>0</v>
      </c>
      <c r="N199" s="45">
        <f t="shared" si="132"/>
        <v>0</v>
      </c>
      <c r="O199" s="45">
        <f t="shared" si="132"/>
        <v>0</v>
      </c>
      <c r="P199" s="45">
        <f t="shared" si="132"/>
        <v>0</v>
      </c>
      <c r="Q199" s="45">
        <f t="shared" si="132"/>
        <v>0</v>
      </c>
      <c r="R199" s="45">
        <f t="shared" si="132"/>
        <v>0</v>
      </c>
      <c r="S199" s="45">
        <f t="shared" si="132"/>
        <v>0</v>
      </c>
      <c r="T199" s="45">
        <f t="shared" si="132"/>
        <v>0</v>
      </c>
      <c r="U199" s="45">
        <f t="shared" si="132"/>
        <v>0</v>
      </c>
      <c r="V199" s="45">
        <f t="shared" si="132"/>
        <v>0</v>
      </c>
      <c r="W199" s="45">
        <f t="shared" si="132"/>
        <v>0</v>
      </c>
      <c r="X199" s="45">
        <f t="shared" si="133"/>
        <v>0</v>
      </c>
      <c r="Y199" s="45">
        <f t="shared" si="133"/>
        <v>0</v>
      </c>
      <c r="Z199" s="45">
        <f t="shared" si="133"/>
        <v>0</v>
      </c>
      <c r="AA199" s="45">
        <f t="shared" si="133"/>
        <v>0</v>
      </c>
      <c r="AB199" s="45">
        <f t="shared" si="133"/>
        <v>0</v>
      </c>
      <c r="AC199" s="45">
        <f t="shared" si="133"/>
        <v>0</v>
      </c>
      <c r="AD199" s="45">
        <f t="shared" si="133"/>
        <v>0</v>
      </c>
      <c r="AE199" s="45">
        <f t="shared" si="133"/>
        <v>0</v>
      </c>
      <c r="AF199" s="45">
        <f t="shared" si="133"/>
        <v>0</v>
      </c>
      <c r="AG199" s="45">
        <f t="shared" si="133"/>
        <v>0</v>
      </c>
      <c r="AH199" s="45">
        <f t="shared" si="134"/>
        <v>0</v>
      </c>
      <c r="AI199" s="45">
        <f t="shared" si="134"/>
        <v>0</v>
      </c>
      <c r="AJ199" s="45">
        <f t="shared" si="134"/>
        <v>0</v>
      </c>
      <c r="AK199" s="45">
        <f t="shared" si="134"/>
        <v>0</v>
      </c>
      <c r="AL199" s="45">
        <f t="shared" si="134"/>
        <v>0</v>
      </c>
      <c r="AM199" s="45">
        <f t="shared" si="134"/>
        <v>0</v>
      </c>
      <c r="AN199" s="45">
        <f t="shared" si="134"/>
        <v>0</v>
      </c>
      <c r="AO199" s="45">
        <f t="shared" si="134"/>
        <v>0</v>
      </c>
      <c r="AP199" s="45">
        <f t="shared" si="134"/>
        <v>0</v>
      </c>
      <c r="AQ199" s="45">
        <f t="shared" si="134"/>
        <v>0</v>
      </c>
      <c r="AR199" s="45">
        <f t="shared" si="135"/>
        <v>0</v>
      </c>
      <c r="AS199" s="45">
        <f t="shared" si="135"/>
        <v>0</v>
      </c>
      <c r="AT199" s="45">
        <f t="shared" si="135"/>
        <v>0</v>
      </c>
      <c r="AU199" s="45">
        <f t="shared" si="135"/>
        <v>0</v>
      </c>
      <c r="AV199" s="45">
        <f t="shared" si="135"/>
        <v>0</v>
      </c>
      <c r="AW199" s="45">
        <f t="shared" si="135"/>
        <v>0</v>
      </c>
      <c r="AX199" s="45">
        <f t="shared" si="135"/>
        <v>0</v>
      </c>
      <c r="AY199" s="45">
        <f t="shared" si="135"/>
        <v>0</v>
      </c>
      <c r="AZ199" s="45">
        <f t="shared" si="135"/>
        <v>0</v>
      </c>
      <c r="BA199" s="45">
        <f t="shared" si="135"/>
        <v>0</v>
      </c>
      <c r="BB199" s="45">
        <f t="shared" si="136"/>
        <v>0</v>
      </c>
      <c r="BC199" s="45">
        <f t="shared" si="136"/>
        <v>0</v>
      </c>
      <c r="BD199" s="45">
        <f t="shared" si="136"/>
        <v>0</v>
      </c>
      <c r="BE199" s="45">
        <f t="shared" si="136"/>
        <v>0</v>
      </c>
      <c r="BF199" s="45">
        <f t="shared" si="136"/>
        <v>0</v>
      </c>
      <c r="BG199" s="45">
        <f t="shared" si="136"/>
        <v>0</v>
      </c>
      <c r="BH199" s="45">
        <f t="shared" si="136"/>
        <v>0</v>
      </c>
      <c r="BI199" s="45">
        <f t="shared" si="136"/>
        <v>0</v>
      </c>
      <c r="BJ199" s="45">
        <f t="shared" si="136"/>
        <v>0</v>
      </c>
      <c r="BK199" s="45">
        <f t="shared" si="136"/>
        <v>0</v>
      </c>
      <c r="BL199" s="45">
        <f t="shared" si="137"/>
        <v>0</v>
      </c>
      <c r="BM199" s="45">
        <f t="shared" si="137"/>
        <v>0</v>
      </c>
      <c r="BN199" s="45">
        <f t="shared" si="137"/>
        <v>0</v>
      </c>
      <c r="BO199" s="45">
        <f t="shared" si="137"/>
        <v>0</v>
      </c>
      <c r="BP199" s="45">
        <f t="shared" si="137"/>
        <v>0</v>
      </c>
      <c r="BQ199" s="45">
        <f t="shared" si="137"/>
        <v>0</v>
      </c>
      <c r="BR199" s="45">
        <f t="shared" si="137"/>
        <v>0</v>
      </c>
      <c r="BS199" s="45">
        <f t="shared" si="137"/>
        <v>0</v>
      </c>
      <c r="BT199" s="45">
        <f t="shared" si="137"/>
        <v>0</v>
      </c>
      <c r="BU199" s="45">
        <f t="shared" si="137"/>
        <v>0</v>
      </c>
      <c r="BV199" s="45">
        <f t="shared" si="138"/>
        <v>0</v>
      </c>
      <c r="BW199" s="45">
        <f t="shared" si="138"/>
        <v>0</v>
      </c>
      <c r="BX199" s="45">
        <f t="shared" si="138"/>
        <v>0</v>
      </c>
      <c r="BY199" s="45">
        <f t="shared" si="138"/>
        <v>0</v>
      </c>
      <c r="BZ199" s="45">
        <f t="shared" si="138"/>
        <v>0</v>
      </c>
      <c r="CA199" s="45">
        <f t="shared" si="138"/>
        <v>0</v>
      </c>
      <c r="CB199" s="45">
        <f t="shared" si="138"/>
        <v>0</v>
      </c>
      <c r="CC199" s="45">
        <f t="shared" si="138"/>
        <v>0</v>
      </c>
      <c r="CD199" s="45">
        <f t="shared" si="138"/>
        <v>0</v>
      </c>
      <c r="CE199" s="45">
        <f t="shared" si="138"/>
        <v>0</v>
      </c>
      <c r="CF199" s="45">
        <f t="shared" si="138"/>
        <v>0</v>
      </c>
      <c r="CG199" s="45">
        <f t="shared" si="138"/>
        <v>0</v>
      </c>
      <c r="CH199" s="45">
        <f t="shared" si="138"/>
        <v>0</v>
      </c>
    </row>
    <row r="200" spans="1:86">
      <c r="A200" s="58">
        <f>'Q5-Q7 VaR'!G174</f>
        <v>45804</v>
      </c>
      <c r="B200" s="45">
        <f>'Q5-Q7 VaR'!L174</f>
        <v>3099.1073593714086</v>
      </c>
      <c r="C200" s="45">
        <f>1000000*'Q5-Q7 VaR'!K174/100</f>
        <v>4961.444594672942</v>
      </c>
      <c r="D200" s="45">
        <f t="shared" si="131"/>
        <v>-46515.338587358012</v>
      </c>
      <c r="E200" s="45">
        <f t="shared" si="131"/>
        <v>-45274.977438689777</v>
      </c>
      <c r="F200" s="45">
        <f t="shared" si="131"/>
        <v>-44034.616290021542</v>
      </c>
      <c r="G200" s="45">
        <f t="shared" si="131"/>
        <v>-42794.2551413533</v>
      </c>
      <c r="H200" s="45">
        <f t="shared" si="131"/>
        <v>-41553.893992685065</v>
      </c>
      <c r="I200" s="45">
        <f t="shared" si="131"/>
        <v>-40313.53284401683</v>
      </c>
      <c r="J200" s="45">
        <f t="shared" si="131"/>
        <v>-39073.171695348596</v>
      </c>
      <c r="K200" s="45">
        <f t="shared" si="131"/>
        <v>-37832.810546680361</v>
      </c>
      <c r="L200" s="45">
        <f t="shared" si="131"/>
        <v>-36592.449398012126</v>
      </c>
      <c r="M200" s="45">
        <f t="shared" si="131"/>
        <v>-35352.088249343891</v>
      </c>
      <c r="N200" s="45">
        <f t="shared" si="132"/>
        <v>-34111.727100675656</v>
      </c>
      <c r="O200" s="45">
        <f t="shared" si="132"/>
        <v>-32871.365952007422</v>
      </c>
      <c r="P200" s="45">
        <f t="shared" si="132"/>
        <v>-31631.004803339187</v>
      </c>
      <c r="Q200" s="45">
        <f t="shared" si="132"/>
        <v>-30390.643654670952</v>
      </c>
      <c r="R200" s="45">
        <f t="shared" si="132"/>
        <v>-29150.282506002713</v>
      </c>
      <c r="S200" s="45">
        <f t="shared" si="132"/>
        <v>-27909.921357334479</v>
      </c>
      <c r="T200" s="45">
        <f t="shared" si="132"/>
        <v>-26669.56020866624</v>
      </c>
      <c r="U200" s="45">
        <f t="shared" si="132"/>
        <v>-25429.199059998005</v>
      </c>
      <c r="V200" s="45">
        <f t="shared" si="132"/>
        <v>-24188.837911329771</v>
      </c>
      <c r="W200" s="45">
        <f t="shared" si="132"/>
        <v>-22948.476762661536</v>
      </c>
      <c r="X200" s="45">
        <f t="shared" si="133"/>
        <v>-21708.115613993301</v>
      </c>
      <c r="Y200" s="45">
        <f t="shared" si="133"/>
        <v>-20467.754465325066</v>
      </c>
      <c r="Z200" s="45">
        <f t="shared" si="133"/>
        <v>-19227.393316656828</v>
      </c>
      <c r="AA200" s="45">
        <f t="shared" si="133"/>
        <v>-17987.032167988593</v>
      </c>
      <c r="AB200" s="45">
        <f t="shared" si="133"/>
        <v>-16746.671019320358</v>
      </c>
      <c r="AC200" s="45">
        <f t="shared" si="133"/>
        <v>-15506.309870652125</v>
      </c>
      <c r="AD200" s="45">
        <f t="shared" si="133"/>
        <v>-14265.94872198389</v>
      </c>
      <c r="AE200" s="45">
        <f t="shared" si="133"/>
        <v>-13025.587573315654</v>
      </c>
      <c r="AF200" s="45">
        <f t="shared" si="133"/>
        <v>-11785.226424647417</v>
      </c>
      <c r="AG200" s="45">
        <f t="shared" si="133"/>
        <v>-10544.865275979182</v>
      </c>
      <c r="AH200" s="45">
        <f t="shared" si="134"/>
        <v>-9304.5041273109473</v>
      </c>
      <c r="AI200" s="45">
        <f t="shared" si="134"/>
        <v>-8064.1429786427107</v>
      </c>
      <c r="AJ200" s="45">
        <f t="shared" si="134"/>
        <v>-6823.7818299744758</v>
      </c>
      <c r="AK200" s="45">
        <f t="shared" si="134"/>
        <v>-5583.420681306241</v>
      </c>
      <c r="AL200" s="45">
        <f t="shared" si="134"/>
        <v>-4343.0595326380044</v>
      </c>
      <c r="AM200" s="45">
        <f t="shared" si="134"/>
        <v>-3102.6983839697691</v>
      </c>
      <c r="AN200" s="45">
        <f t="shared" si="134"/>
        <v>-1862.3372353015334</v>
      </c>
      <c r="AO200" s="45">
        <f t="shared" si="134"/>
        <v>-621.97608663329765</v>
      </c>
      <c r="AP200" s="45">
        <f t="shared" si="134"/>
        <v>618.38506203493762</v>
      </c>
      <c r="AQ200" s="45">
        <f t="shared" si="134"/>
        <v>1858.7462107031731</v>
      </c>
      <c r="AR200" s="45">
        <f t="shared" si="135"/>
        <v>3099.1073593714086</v>
      </c>
      <c r="AS200" s="45">
        <f t="shared" si="135"/>
        <v>4339.4685080396439</v>
      </c>
      <c r="AT200" s="45">
        <f t="shared" si="135"/>
        <v>5579.8296567078796</v>
      </c>
      <c r="AU200" s="45">
        <f t="shared" si="135"/>
        <v>6820.1908053761144</v>
      </c>
      <c r="AV200" s="45">
        <f t="shared" si="135"/>
        <v>8060.5519540443511</v>
      </c>
      <c r="AW200" s="45">
        <f t="shared" si="135"/>
        <v>9300.9131027125859</v>
      </c>
      <c r="AX200" s="45">
        <f t="shared" si="135"/>
        <v>10541.274251380821</v>
      </c>
      <c r="AY200" s="45">
        <f t="shared" si="135"/>
        <v>11781.635400049057</v>
      </c>
      <c r="AZ200" s="45">
        <f t="shared" si="135"/>
        <v>13021.996548717292</v>
      </c>
      <c r="BA200" s="45">
        <f t="shared" si="135"/>
        <v>14262.357697385527</v>
      </c>
      <c r="BB200" s="45">
        <f t="shared" si="136"/>
        <v>15502.718846053764</v>
      </c>
      <c r="BC200" s="45">
        <f t="shared" si="136"/>
        <v>16743.079994722</v>
      </c>
      <c r="BD200" s="45">
        <f t="shared" si="136"/>
        <v>17983.441143390235</v>
      </c>
      <c r="BE200" s="45">
        <f t="shared" si="136"/>
        <v>19223.80229205847</v>
      </c>
      <c r="BF200" s="45">
        <f t="shared" si="136"/>
        <v>20464.163440726708</v>
      </c>
      <c r="BG200" s="45">
        <f t="shared" si="136"/>
        <v>21704.524589394943</v>
      </c>
      <c r="BH200" s="45">
        <f t="shared" si="136"/>
        <v>22944.885738063178</v>
      </c>
      <c r="BI200" s="45">
        <f t="shared" si="136"/>
        <v>24185.246886731413</v>
      </c>
      <c r="BJ200" s="45">
        <f t="shared" si="136"/>
        <v>25425.608035399648</v>
      </c>
      <c r="BK200" s="45">
        <f t="shared" si="136"/>
        <v>26665.969184067886</v>
      </c>
      <c r="BL200" s="45">
        <f t="shared" si="137"/>
        <v>27906.330332736121</v>
      </c>
      <c r="BM200" s="45">
        <f t="shared" si="137"/>
        <v>29146.691481404356</v>
      </c>
      <c r="BN200" s="45">
        <f t="shared" si="137"/>
        <v>30387.052630072591</v>
      </c>
      <c r="BO200" s="45">
        <f t="shared" si="137"/>
        <v>31627.413778740825</v>
      </c>
      <c r="BP200" s="45">
        <f t="shared" si="137"/>
        <v>32867.77492740906</v>
      </c>
      <c r="BQ200" s="45">
        <f t="shared" si="137"/>
        <v>34108.136076077295</v>
      </c>
      <c r="BR200" s="45">
        <f t="shared" si="137"/>
        <v>35348.49722474553</v>
      </c>
      <c r="BS200" s="45">
        <f t="shared" si="137"/>
        <v>36588.858373413772</v>
      </c>
      <c r="BT200" s="45">
        <f t="shared" si="137"/>
        <v>37829.219522082007</v>
      </c>
      <c r="BU200" s="45">
        <f t="shared" si="137"/>
        <v>39069.580670750242</v>
      </c>
      <c r="BV200" s="45">
        <f t="shared" si="138"/>
        <v>40309.941819418476</v>
      </c>
      <c r="BW200" s="45">
        <f t="shared" si="138"/>
        <v>41550.302968086711</v>
      </c>
      <c r="BX200" s="45">
        <f t="shared" si="138"/>
        <v>42790.664116754946</v>
      </c>
      <c r="BY200" s="45">
        <f t="shared" si="138"/>
        <v>44031.025265423181</v>
      </c>
      <c r="BZ200" s="45">
        <f t="shared" si="138"/>
        <v>45271.386414091416</v>
      </c>
      <c r="CA200" s="45">
        <f t="shared" si="138"/>
        <v>46511.74756275965</v>
      </c>
      <c r="CB200" s="45">
        <f t="shared" si="138"/>
        <v>47752.108711427885</v>
      </c>
      <c r="CC200" s="45">
        <f t="shared" si="138"/>
        <v>48992.46986009612</v>
      </c>
      <c r="CD200" s="45">
        <f t="shared" si="138"/>
        <v>50232.831008764362</v>
      </c>
      <c r="CE200" s="45">
        <f t="shared" si="138"/>
        <v>51473.192157432597</v>
      </c>
      <c r="CF200" s="45">
        <f t="shared" si="138"/>
        <v>52713.553306100832</v>
      </c>
      <c r="CG200" s="45">
        <f t="shared" si="138"/>
        <v>-15833.958778793962</v>
      </c>
      <c r="CH200" s="45">
        <f t="shared" si="138"/>
        <v>-12518.798421310337</v>
      </c>
    </row>
    <row r="201" spans="1:86">
      <c r="A201" s="58">
        <f>'Q5-Q7 VaR'!G175</f>
        <v>45805</v>
      </c>
      <c r="B201" s="45">
        <f>'Q5-Q7 VaR'!L175</f>
        <v>-2253.384537192002</v>
      </c>
      <c r="C201" s="45">
        <f>1000000*'Q5-Q7 VaR'!K175/100</f>
        <v>-2505.8872819243306</v>
      </c>
      <c r="D201" s="45">
        <f t="shared" ref="D201:M210" si="139">$B201+D$26*$C201</f>
        <v>22805.488282051301</v>
      </c>
      <c r="E201" s="45">
        <f t="shared" si="139"/>
        <v>22179.01646157022</v>
      </c>
      <c r="F201" s="45">
        <f t="shared" si="139"/>
        <v>21552.544641089138</v>
      </c>
      <c r="G201" s="45">
        <f t="shared" si="139"/>
        <v>20926.072820608057</v>
      </c>
      <c r="H201" s="45">
        <f t="shared" si="139"/>
        <v>20299.601000126971</v>
      </c>
      <c r="I201" s="45">
        <f t="shared" si="139"/>
        <v>19673.12917964589</v>
      </c>
      <c r="J201" s="45">
        <f t="shared" si="139"/>
        <v>19046.657359164808</v>
      </c>
      <c r="K201" s="45">
        <f t="shared" si="139"/>
        <v>18420.185538683723</v>
      </c>
      <c r="L201" s="45">
        <f t="shared" si="139"/>
        <v>17793.713718202642</v>
      </c>
      <c r="M201" s="45">
        <f t="shared" si="139"/>
        <v>17167.24189772156</v>
      </c>
      <c r="N201" s="45">
        <f t="shared" ref="N201:W210" si="140">$B201+N$26*$C201</f>
        <v>16540.770077240475</v>
      </c>
      <c r="O201" s="45">
        <f t="shared" si="140"/>
        <v>15914.298256759395</v>
      </c>
      <c r="P201" s="45">
        <f t="shared" si="140"/>
        <v>15287.826436278314</v>
      </c>
      <c r="Q201" s="45">
        <f t="shared" si="140"/>
        <v>14661.354615797229</v>
      </c>
      <c r="R201" s="45">
        <f t="shared" si="140"/>
        <v>14034.882795316147</v>
      </c>
      <c r="S201" s="45">
        <f t="shared" si="140"/>
        <v>13408.410974835066</v>
      </c>
      <c r="T201" s="45">
        <f t="shared" si="140"/>
        <v>12781.939154353982</v>
      </c>
      <c r="U201" s="45">
        <f t="shared" si="140"/>
        <v>12155.467333872899</v>
      </c>
      <c r="V201" s="45">
        <f t="shared" si="140"/>
        <v>11528.995513391817</v>
      </c>
      <c r="W201" s="45">
        <f t="shared" si="140"/>
        <v>10902.523692910734</v>
      </c>
      <c r="X201" s="45">
        <f t="shared" ref="X201:AG210" si="141">$B201+X$26*$C201</f>
        <v>10276.051872429651</v>
      </c>
      <c r="Y201" s="45">
        <f t="shared" si="141"/>
        <v>9649.5800519485692</v>
      </c>
      <c r="Z201" s="45">
        <f t="shared" si="141"/>
        <v>9023.1082314674859</v>
      </c>
      <c r="AA201" s="45">
        <f t="shared" si="141"/>
        <v>8396.6364109864044</v>
      </c>
      <c r="AB201" s="45">
        <f t="shared" si="141"/>
        <v>7770.164590505321</v>
      </c>
      <c r="AC201" s="45">
        <f t="shared" si="141"/>
        <v>7143.6927700242377</v>
      </c>
      <c r="AD201" s="45">
        <f t="shared" si="141"/>
        <v>6517.2209495431562</v>
      </c>
      <c r="AE201" s="45">
        <f t="shared" si="141"/>
        <v>5890.7491290620728</v>
      </c>
      <c r="AF201" s="45">
        <f t="shared" si="141"/>
        <v>5264.2773085809895</v>
      </c>
      <c r="AG201" s="45">
        <f t="shared" si="141"/>
        <v>4637.805488099908</v>
      </c>
      <c r="AH201" s="45">
        <f t="shared" ref="AH201:AQ210" si="142">$B201+AH$26*$C201</f>
        <v>4011.3336676188242</v>
      </c>
      <c r="AI201" s="45">
        <f t="shared" si="142"/>
        <v>3384.8618471377417</v>
      </c>
      <c r="AJ201" s="45">
        <f t="shared" si="142"/>
        <v>2758.3900266566593</v>
      </c>
      <c r="AK201" s="45">
        <f t="shared" si="142"/>
        <v>2131.9182061755769</v>
      </c>
      <c r="AL201" s="45">
        <f t="shared" si="142"/>
        <v>1505.446385694494</v>
      </c>
      <c r="AM201" s="45">
        <f t="shared" si="142"/>
        <v>878.9745652134111</v>
      </c>
      <c r="AN201" s="45">
        <f t="shared" si="142"/>
        <v>252.50274473232867</v>
      </c>
      <c r="AO201" s="45">
        <f t="shared" si="142"/>
        <v>-373.96907574875399</v>
      </c>
      <c r="AP201" s="45">
        <f t="shared" si="142"/>
        <v>-1000.4408962298367</v>
      </c>
      <c r="AQ201" s="45">
        <f t="shared" si="142"/>
        <v>-1626.9127167109193</v>
      </c>
      <c r="AR201" s="45">
        <f t="shared" ref="AR201:BA210" si="143">$B201+AR$26*$C201</f>
        <v>-2253.384537192002</v>
      </c>
      <c r="AS201" s="45">
        <f t="shared" si="143"/>
        <v>-2879.8563576730849</v>
      </c>
      <c r="AT201" s="45">
        <f t="shared" si="143"/>
        <v>-3506.3281781541673</v>
      </c>
      <c r="AU201" s="45">
        <f t="shared" si="143"/>
        <v>-4132.7999986352497</v>
      </c>
      <c r="AV201" s="45">
        <f t="shared" si="143"/>
        <v>-4759.2718191163331</v>
      </c>
      <c r="AW201" s="45">
        <f t="shared" si="143"/>
        <v>-5385.7436395974146</v>
      </c>
      <c r="AX201" s="45">
        <f t="shared" si="143"/>
        <v>-6012.2154600784979</v>
      </c>
      <c r="AY201" s="45">
        <f t="shared" si="143"/>
        <v>-6638.6872805595813</v>
      </c>
      <c r="AZ201" s="45">
        <f t="shared" si="143"/>
        <v>-7265.1591010406628</v>
      </c>
      <c r="BA201" s="45">
        <f t="shared" si="143"/>
        <v>-7891.6309215217461</v>
      </c>
      <c r="BB201" s="45">
        <f t="shared" ref="BB201:BK210" si="144">$B201+BB$26*$C201</f>
        <v>-8518.1027420028277</v>
      </c>
      <c r="BC201" s="45">
        <f t="shared" si="144"/>
        <v>-9144.574562483911</v>
      </c>
      <c r="BD201" s="45">
        <f t="shared" si="144"/>
        <v>-9771.0463829649943</v>
      </c>
      <c r="BE201" s="45">
        <f t="shared" si="144"/>
        <v>-10397.518203446076</v>
      </c>
      <c r="BF201" s="45">
        <f t="shared" si="144"/>
        <v>-11023.990023927159</v>
      </c>
      <c r="BG201" s="45">
        <f t="shared" si="144"/>
        <v>-11650.461844408241</v>
      </c>
      <c r="BH201" s="45">
        <f t="shared" si="144"/>
        <v>-12276.933664889324</v>
      </c>
      <c r="BI201" s="45">
        <f t="shared" si="144"/>
        <v>-12903.405485370407</v>
      </c>
      <c r="BJ201" s="45">
        <f t="shared" si="144"/>
        <v>-13529.877305851489</v>
      </c>
      <c r="BK201" s="45">
        <f t="shared" si="144"/>
        <v>-14156.349126332572</v>
      </c>
      <c r="BL201" s="45">
        <f t="shared" ref="BL201:BU210" si="145">$B201+BL$26*$C201</f>
        <v>-14782.820946813654</v>
      </c>
      <c r="BM201" s="45">
        <f t="shared" si="145"/>
        <v>-15409.292767294737</v>
      </c>
      <c r="BN201" s="45">
        <f t="shared" si="145"/>
        <v>-16035.76458777582</v>
      </c>
      <c r="BO201" s="45">
        <f t="shared" si="145"/>
        <v>-16662.236408256904</v>
      </c>
      <c r="BP201" s="45">
        <f t="shared" si="145"/>
        <v>-17288.708228737985</v>
      </c>
      <c r="BQ201" s="45">
        <f t="shared" si="145"/>
        <v>-17915.18004921907</v>
      </c>
      <c r="BR201" s="45">
        <f t="shared" si="145"/>
        <v>-18541.651869700152</v>
      </c>
      <c r="BS201" s="45">
        <f t="shared" si="145"/>
        <v>-19168.123690181234</v>
      </c>
      <c r="BT201" s="45">
        <f t="shared" si="145"/>
        <v>-19794.595510662319</v>
      </c>
      <c r="BU201" s="45">
        <f t="shared" si="145"/>
        <v>-20421.0673311434</v>
      </c>
      <c r="BV201" s="45">
        <f t="shared" ref="BV201:CH210" si="146">$B201+BV$26*$C201</f>
        <v>-21047.539151624482</v>
      </c>
      <c r="BW201" s="45">
        <f t="shared" si="146"/>
        <v>-21674.010972105567</v>
      </c>
      <c r="BX201" s="45">
        <f t="shared" si="146"/>
        <v>-22300.482792586648</v>
      </c>
      <c r="BY201" s="45">
        <f t="shared" si="146"/>
        <v>-22926.95461306773</v>
      </c>
      <c r="BZ201" s="45">
        <f t="shared" si="146"/>
        <v>-23553.426433548815</v>
      </c>
      <c r="CA201" s="45">
        <f t="shared" si="146"/>
        <v>-24179.898254029897</v>
      </c>
      <c r="CB201" s="45">
        <f t="shared" si="146"/>
        <v>-24806.370074510978</v>
      </c>
      <c r="CC201" s="45">
        <f t="shared" si="146"/>
        <v>-25432.841894992063</v>
      </c>
      <c r="CD201" s="45">
        <f t="shared" si="146"/>
        <v>-26059.313715473145</v>
      </c>
      <c r="CE201" s="45">
        <f t="shared" si="146"/>
        <v>-26685.785535954226</v>
      </c>
      <c r="CF201" s="45">
        <f t="shared" si="146"/>
        <v>-27312.257356435308</v>
      </c>
      <c r="CG201" s="45">
        <f t="shared" si="146"/>
        <v>7309.1790948600701</v>
      </c>
      <c r="CH201" s="45">
        <f t="shared" si="146"/>
        <v>5634.7840635666562</v>
      </c>
    </row>
    <row r="202" spans="1:86">
      <c r="A202" s="58">
        <f>'Q5-Q7 VaR'!G176</f>
        <v>45806</v>
      </c>
      <c r="B202" s="45">
        <f>'Q5-Q7 VaR'!L176</f>
        <v>14375.456543181417</v>
      </c>
      <c r="C202" s="45">
        <f>1000000*'Q5-Q7 VaR'!K176/100</f>
        <v>4441.6340701320369</v>
      </c>
      <c r="D202" s="45">
        <f t="shared" si="139"/>
        <v>-30040.88415813895</v>
      </c>
      <c r="E202" s="45">
        <f t="shared" si="139"/>
        <v>-28930.475640605939</v>
      </c>
      <c r="F202" s="45">
        <f t="shared" si="139"/>
        <v>-27820.067123072928</v>
      </c>
      <c r="G202" s="45">
        <f t="shared" si="139"/>
        <v>-26709.658605539924</v>
      </c>
      <c r="H202" s="45">
        <f t="shared" si="139"/>
        <v>-25599.250088006913</v>
      </c>
      <c r="I202" s="45">
        <f t="shared" si="139"/>
        <v>-24488.841570473902</v>
      </c>
      <c r="J202" s="45">
        <f t="shared" si="139"/>
        <v>-23378.433052940898</v>
      </c>
      <c r="K202" s="45">
        <f t="shared" si="139"/>
        <v>-22268.024535407887</v>
      </c>
      <c r="L202" s="45">
        <f t="shared" si="139"/>
        <v>-21157.616017874876</v>
      </c>
      <c r="M202" s="45">
        <f t="shared" si="139"/>
        <v>-20047.207500341865</v>
      </c>
      <c r="N202" s="45">
        <f t="shared" si="140"/>
        <v>-18936.798982808854</v>
      </c>
      <c r="O202" s="45">
        <f t="shared" si="140"/>
        <v>-17826.39046527585</v>
      </c>
      <c r="P202" s="45">
        <f t="shared" si="140"/>
        <v>-16715.981947742839</v>
      </c>
      <c r="Q202" s="45">
        <f t="shared" si="140"/>
        <v>-15605.57343020983</v>
      </c>
      <c r="R202" s="45">
        <f t="shared" si="140"/>
        <v>-14495.164912676822</v>
      </c>
      <c r="S202" s="45">
        <f t="shared" si="140"/>
        <v>-13384.756395143815</v>
      </c>
      <c r="T202" s="45">
        <f t="shared" si="140"/>
        <v>-12274.347877610804</v>
      </c>
      <c r="U202" s="45">
        <f t="shared" si="140"/>
        <v>-11163.939360077793</v>
      </c>
      <c r="V202" s="45">
        <f t="shared" si="140"/>
        <v>-10053.530842544786</v>
      </c>
      <c r="W202" s="45">
        <f t="shared" si="140"/>
        <v>-8943.1223250117782</v>
      </c>
      <c r="X202" s="45">
        <f t="shared" si="141"/>
        <v>-7832.7138074787672</v>
      </c>
      <c r="Y202" s="45">
        <f t="shared" si="141"/>
        <v>-6722.3052899457562</v>
      </c>
      <c r="Z202" s="45">
        <f t="shared" si="141"/>
        <v>-5611.8967724127488</v>
      </c>
      <c r="AA202" s="45">
        <f t="shared" si="141"/>
        <v>-4501.4882548797414</v>
      </c>
      <c r="AB202" s="45">
        <f t="shared" si="141"/>
        <v>-3391.0797373467303</v>
      </c>
      <c r="AC202" s="45">
        <f t="shared" si="141"/>
        <v>-2280.6712198137193</v>
      </c>
      <c r="AD202" s="45">
        <f t="shared" si="141"/>
        <v>-1170.2627022807119</v>
      </c>
      <c r="AE202" s="45">
        <f t="shared" si="141"/>
        <v>-59.854184747702675</v>
      </c>
      <c r="AF202" s="45">
        <f t="shared" si="141"/>
        <v>1050.5543327853065</v>
      </c>
      <c r="AG202" s="45">
        <f t="shared" si="141"/>
        <v>2160.9628503183158</v>
      </c>
      <c r="AH202" s="45">
        <f t="shared" si="142"/>
        <v>3271.371367851325</v>
      </c>
      <c r="AI202" s="45">
        <f t="shared" si="142"/>
        <v>4381.7798853843342</v>
      </c>
      <c r="AJ202" s="45">
        <f t="shared" si="142"/>
        <v>5492.1884029173434</v>
      </c>
      <c r="AK202" s="45">
        <f t="shared" si="142"/>
        <v>6602.5969204503526</v>
      </c>
      <c r="AL202" s="45">
        <f t="shared" si="142"/>
        <v>7713.0054379833618</v>
      </c>
      <c r="AM202" s="45">
        <f t="shared" si="142"/>
        <v>8823.4139555163711</v>
      </c>
      <c r="AN202" s="45">
        <f t="shared" si="142"/>
        <v>9933.8224730493803</v>
      </c>
      <c r="AO202" s="45">
        <f t="shared" si="142"/>
        <v>11044.230990582389</v>
      </c>
      <c r="AP202" s="45">
        <f t="shared" si="142"/>
        <v>12154.639508115399</v>
      </c>
      <c r="AQ202" s="45">
        <f t="shared" si="142"/>
        <v>13265.048025648408</v>
      </c>
      <c r="AR202" s="45">
        <f t="shared" si="143"/>
        <v>14375.456543181417</v>
      </c>
      <c r="AS202" s="45">
        <f t="shared" si="143"/>
        <v>15485.865060714426</v>
      </c>
      <c r="AT202" s="45">
        <f t="shared" si="143"/>
        <v>16596.273578247434</v>
      </c>
      <c r="AU202" s="45">
        <f t="shared" si="143"/>
        <v>17706.682095780445</v>
      </c>
      <c r="AV202" s="45">
        <f t="shared" si="143"/>
        <v>18817.090613313456</v>
      </c>
      <c r="AW202" s="45">
        <f t="shared" si="143"/>
        <v>19927.499130846463</v>
      </c>
      <c r="AX202" s="45">
        <f t="shared" si="143"/>
        <v>21037.907648379471</v>
      </c>
      <c r="AY202" s="45">
        <f t="shared" si="143"/>
        <v>22148.316165912482</v>
      </c>
      <c r="AZ202" s="45">
        <f t="shared" si="143"/>
        <v>23258.724683445493</v>
      </c>
      <c r="BA202" s="45">
        <f t="shared" si="143"/>
        <v>24369.1332009785</v>
      </c>
      <c r="BB202" s="45">
        <f t="shared" si="144"/>
        <v>25479.541718511507</v>
      </c>
      <c r="BC202" s="45">
        <f t="shared" si="144"/>
        <v>26589.950236044519</v>
      </c>
      <c r="BD202" s="45">
        <f t="shared" si="144"/>
        <v>27700.35875357753</v>
      </c>
      <c r="BE202" s="45">
        <f t="shared" si="144"/>
        <v>28810.767271110537</v>
      </c>
      <c r="BF202" s="45">
        <f t="shared" si="144"/>
        <v>29921.175788643544</v>
      </c>
      <c r="BG202" s="45">
        <f t="shared" si="144"/>
        <v>31031.584306176555</v>
      </c>
      <c r="BH202" s="45">
        <f t="shared" si="144"/>
        <v>32141.992823709566</v>
      </c>
      <c r="BI202" s="45">
        <f t="shared" si="144"/>
        <v>33252.401341242577</v>
      </c>
      <c r="BJ202" s="45">
        <f t="shared" si="144"/>
        <v>34362.809858775581</v>
      </c>
      <c r="BK202" s="45">
        <f t="shared" si="144"/>
        <v>35473.218376308592</v>
      </c>
      <c r="BL202" s="45">
        <f t="shared" si="145"/>
        <v>36583.626893841603</v>
      </c>
      <c r="BM202" s="45">
        <f t="shared" si="145"/>
        <v>37694.035411374614</v>
      </c>
      <c r="BN202" s="45">
        <f t="shared" si="145"/>
        <v>38804.443928907618</v>
      </c>
      <c r="BO202" s="45">
        <f t="shared" si="145"/>
        <v>39914.852446440629</v>
      </c>
      <c r="BP202" s="45">
        <f t="shared" si="145"/>
        <v>41025.26096397364</v>
      </c>
      <c r="BQ202" s="45">
        <f t="shared" si="145"/>
        <v>42135.669481506651</v>
      </c>
      <c r="BR202" s="45">
        <f t="shared" si="145"/>
        <v>43246.077999039655</v>
      </c>
      <c r="BS202" s="45">
        <f t="shared" si="145"/>
        <v>44356.486516572666</v>
      </c>
      <c r="BT202" s="45">
        <f t="shared" si="145"/>
        <v>45466.895034105677</v>
      </c>
      <c r="BU202" s="45">
        <f t="shared" si="145"/>
        <v>46577.303551638688</v>
      </c>
      <c r="BV202" s="45">
        <f t="shared" si="146"/>
        <v>47687.712069171692</v>
      </c>
      <c r="BW202" s="45">
        <f t="shared" si="146"/>
        <v>48798.120586704703</v>
      </c>
      <c r="BX202" s="45">
        <f t="shared" si="146"/>
        <v>49908.529104237714</v>
      </c>
      <c r="BY202" s="45">
        <f t="shared" si="146"/>
        <v>51018.937621770725</v>
      </c>
      <c r="BZ202" s="45">
        <f t="shared" si="146"/>
        <v>52129.346139303736</v>
      </c>
      <c r="CA202" s="45">
        <f t="shared" si="146"/>
        <v>53239.75465683674</v>
      </c>
      <c r="CB202" s="45">
        <f t="shared" si="146"/>
        <v>54350.163174369751</v>
      </c>
      <c r="CC202" s="45">
        <f t="shared" si="146"/>
        <v>55460.571691902762</v>
      </c>
      <c r="CD202" s="45">
        <f t="shared" si="146"/>
        <v>56570.980209435766</v>
      </c>
      <c r="CE202" s="45">
        <f t="shared" si="146"/>
        <v>57681.388726968777</v>
      </c>
      <c r="CF202" s="45">
        <f t="shared" si="146"/>
        <v>58791.797244501788</v>
      </c>
      <c r="CG202" s="45">
        <f t="shared" si="146"/>
        <v>-2573.9923535429753</v>
      </c>
      <c r="CH202" s="45">
        <f t="shared" si="146"/>
        <v>393.8386704213317</v>
      </c>
    </row>
    <row r="203" spans="1:86">
      <c r="A203" s="58">
        <f>'Q5-Q7 VaR'!G177</f>
        <v>45807</v>
      </c>
      <c r="B203" s="45">
        <f>'Q5-Q7 VaR'!L177</f>
        <v>10991.420608296416</v>
      </c>
      <c r="C203" s="45">
        <f>1000000*'Q5-Q7 VaR'!K177/100</f>
        <v>1255.9381795189556</v>
      </c>
      <c r="D203" s="45">
        <f t="shared" si="139"/>
        <v>-1567.9611868931406</v>
      </c>
      <c r="E203" s="45">
        <f t="shared" si="139"/>
        <v>-1253.9766420134019</v>
      </c>
      <c r="F203" s="45">
        <f t="shared" si="139"/>
        <v>-939.99209713366326</v>
      </c>
      <c r="G203" s="45">
        <f t="shared" si="139"/>
        <v>-626.00755225392459</v>
      </c>
      <c r="H203" s="45">
        <f t="shared" si="139"/>
        <v>-312.02300737418409</v>
      </c>
      <c r="I203" s="45">
        <f t="shared" si="139"/>
        <v>1.9615375055545883</v>
      </c>
      <c r="J203" s="45">
        <f t="shared" si="139"/>
        <v>315.94608238529327</v>
      </c>
      <c r="K203" s="45">
        <f t="shared" si="139"/>
        <v>629.93062726503194</v>
      </c>
      <c r="L203" s="45">
        <f t="shared" si="139"/>
        <v>943.91517214477062</v>
      </c>
      <c r="M203" s="45">
        <f t="shared" si="139"/>
        <v>1257.8997170245093</v>
      </c>
      <c r="N203" s="45">
        <f t="shared" si="140"/>
        <v>1571.884261904248</v>
      </c>
      <c r="O203" s="45">
        <f t="shared" si="140"/>
        <v>1885.8688067839867</v>
      </c>
      <c r="P203" s="45">
        <f t="shared" si="140"/>
        <v>2199.8533516637253</v>
      </c>
      <c r="Q203" s="45">
        <f t="shared" si="140"/>
        <v>2513.8378965434658</v>
      </c>
      <c r="R203" s="45">
        <f t="shared" si="140"/>
        <v>2827.8224414232045</v>
      </c>
      <c r="S203" s="45">
        <f t="shared" si="140"/>
        <v>3141.8069863029432</v>
      </c>
      <c r="T203" s="45">
        <f t="shared" si="140"/>
        <v>3455.7915311826819</v>
      </c>
      <c r="U203" s="45">
        <f t="shared" si="140"/>
        <v>3769.7760760624205</v>
      </c>
      <c r="V203" s="45">
        <f t="shared" si="140"/>
        <v>4083.7606209421592</v>
      </c>
      <c r="W203" s="45">
        <f t="shared" si="140"/>
        <v>4397.7451658218988</v>
      </c>
      <c r="X203" s="45">
        <f t="shared" si="141"/>
        <v>4711.7297107016375</v>
      </c>
      <c r="Y203" s="45">
        <f t="shared" si="141"/>
        <v>5025.7142555813762</v>
      </c>
      <c r="Z203" s="45">
        <f t="shared" si="141"/>
        <v>5339.6988004611158</v>
      </c>
      <c r="AA203" s="45">
        <f t="shared" si="141"/>
        <v>5653.6833453408544</v>
      </c>
      <c r="AB203" s="45">
        <f t="shared" si="141"/>
        <v>5967.6678902205931</v>
      </c>
      <c r="AC203" s="45">
        <f t="shared" si="141"/>
        <v>6281.6524351003318</v>
      </c>
      <c r="AD203" s="45">
        <f t="shared" si="141"/>
        <v>6595.6369799800705</v>
      </c>
      <c r="AE203" s="45">
        <f t="shared" si="141"/>
        <v>6909.6215248598101</v>
      </c>
      <c r="AF203" s="45">
        <f t="shared" si="141"/>
        <v>7223.6060697395487</v>
      </c>
      <c r="AG203" s="45">
        <f t="shared" si="141"/>
        <v>7537.5906146192874</v>
      </c>
      <c r="AH203" s="45">
        <f t="shared" si="142"/>
        <v>7851.575159499027</v>
      </c>
      <c r="AI203" s="45">
        <f t="shared" si="142"/>
        <v>8165.5597043787657</v>
      </c>
      <c r="AJ203" s="45">
        <f t="shared" si="142"/>
        <v>8479.5442492585044</v>
      </c>
      <c r="AK203" s="45">
        <f t="shared" si="142"/>
        <v>8793.528794138243</v>
      </c>
      <c r="AL203" s="45">
        <f t="shared" si="142"/>
        <v>9107.5133390179817</v>
      </c>
      <c r="AM203" s="45">
        <f t="shared" si="142"/>
        <v>9421.4978838977204</v>
      </c>
      <c r="AN203" s="45">
        <f t="shared" si="142"/>
        <v>9735.4824287774609</v>
      </c>
      <c r="AO203" s="45">
        <f t="shared" si="142"/>
        <v>10049.4669736572</v>
      </c>
      <c r="AP203" s="45">
        <f t="shared" si="142"/>
        <v>10363.451518536938</v>
      </c>
      <c r="AQ203" s="45">
        <f t="shared" si="142"/>
        <v>10677.436063416677</v>
      </c>
      <c r="AR203" s="45">
        <f t="shared" si="143"/>
        <v>10991.420608296416</v>
      </c>
      <c r="AS203" s="45">
        <f t="shared" si="143"/>
        <v>11305.405153176154</v>
      </c>
      <c r="AT203" s="45">
        <f t="shared" si="143"/>
        <v>11619.389698055893</v>
      </c>
      <c r="AU203" s="45">
        <f t="shared" si="143"/>
        <v>11933.374242935632</v>
      </c>
      <c r="AV203" s="45">
        <f t="shared" si="143"/>
        <v>12247.35878781537</v>
      </c>
      <c r="AW203" s="45">
        <f t="shared" si="143"/>
        <v>12561.343332695111</v>
      </c>
      <c r="AX203" s="45">
        <f t="shared" si="143"/>
        <v>12875.327877574849</v>
      </c>
      <c r="AY203" s="45">
        <f t="shared" si="143"/>
        <v>13189.312422454588</v>
      </c>
      <c r="AZ203" s="45">
        <f t="shared" si="143"/>
        <v>13503.296967334327</v>
      </c>
      <c r="BA203" s="45">
        <f t="shared" si="143"/>
        <v>13817.281512214066</v>
      </c>
      <c r="BB203" s="45">
        <f t="shared" si="144"/>
        <v>14131.266057093804</v>
      </c>
      <c r="BC203" s="45">
        <f t="shared" si="144"/>
        <v>14445.250601973545</v>
      </c>
      <c r="BD203" s="45">
        <f t="shared" si="144"/>
        <v>14759.235146853283</v>
      </c>
      <c r="BE203" s="45">
        <f t="shared" si="144"/>
        <v>15073.219691733022</v>
      </c>
      <c r="BF203" s="45">
        <f t="shared" si="144"/>
        <v>15387.204236612761</v>
      </c>
      <c r="BG203" s="45">
        <f t="shared" si="144"/>
        <v>15701.188781492499</v>
      </c>
      <c r="BH203" s="45">
        <f t="shared" si="144"/>
        <v>16015.173326372238</v>
      </c>
      <c r="BI203" s="45">
        <f t="shared" si="144"/>
        <v>16329.157871251977</v>
      </c>
      <c r="BJ203" s="45">
        <f t="shared" si="144"/>
        <v>16643.142416131715</v>
      </c>
      <c r="BK203" s="45">
        <f t="shared" si="144"/>
        <v>16957.126961011454</v>
      </c>
      <c r="BL203" s="45">
        <f t="shared" si="145"/>
        <v>17271.111505891193</v>
      </c>
      <c r="BM203" s="45">
        <f t="shared" si="145"/>
        <v>17585.096050770931</v>
      </c>
      <c r="BN203" s="45">
        <f t="shared" si="145"/>
        <v>17899.080595650674</v>
      </c>
      <c r="BO203" s="45">
        <f t="shared" si="145"/>
        <v>18213.065140530409</v>
      </c>
      <c r="BP203" s="45">
        <f t="shared" si="145"/>
        <v>18527.049685410151</v>
      </c>
      <c r="BQ203" s="45">
        <f t="shared" si="145"/>
        <v>18841.034230289886</v>
      </c>
      <c r="BR203" s="45">
        <f t="shared" si="145"/>
        <v>19155.018775169628</v>
      </c>
      <c r="BS203" s="45">
        <f t="shared" si="145"/>
        <v>19469.003320049364</v>
      </c>
      <c r="BT203" s="45">
        <f t="shared" si="145"/>
        <v>19782.987864929106</v>
      </c>
      <c r="BU203" s="45">
        <f t="shared" si="145"/>
        <v>20096.972409808845</v>
      </c>
      <c r="BV203" s="45">
        <f t="shared" si="146"/>
        <v>20410.956954688583</v>
      </c>
      <c r="BW203" s="45">
        <f t="shared" si="146"/>
        <v>20724.941499568322</v>
      </c>
      <c r="BX203" s="45">
        <f t="shared" si="146"/>
        <v>21038.926044448061</v>
      </c>
      <c r="BY203" s="45">
        <f t="shared" si="146"/>
        <v>21352.910589327799</v>
      </c>
      <c r="BZ203" s="45">
        <f t="shared" si="146"/>
        <v>21666.895134207538</v>
      </c>
      <c r="CA203" s="45">
        <f t="shared" si="146"/>
        <v>21980.879679087277</v>
      </c>
      <c r="CB203" s="45">
        <f t="shared" si="146"/>
        <v>22294.864223967015</v>
      </c>
      <c r="CC203" s="45">
        <f t="shared" si="146"/>
        <v>22608.848768846758</v>
      </c>
      <c r="CD203" s="45">
        <f t="shared" si="146"/>
        <v>22922.833313726493</v>
      </c>
      <c r="CE203" s="45">
        <f t="shared" si="146"/>
        <v>23236.817858606235</v>
      </c>
      <c r="CF203" s="45">
        <f t="shared" si="146"/>
        <v>23550.80240348597</v>
      </c>
      <c r="CG203" s="45">
        <f t="shared" si="146"/>
        <v>6198.7115163092876</v>
      </c>
      <c r="CH203" s="45">
        <f t="shared" si="146"/>
        <v>7037.9099361932576</v>
      </c>
    </row>
    <row r="204" spans="1:86">
      <c r="A204" s="58">
        <f>'Q5-Q7 VaR'!G178</f>
        <v>45810</v>
      </c>
      <c r="B204" s="45">
        <f>'Q5-Q7 VaR'!L178</f>
        <v>-10418.291115872727</v>
      </c>
      <c r="C204" s="45">
        <f>1000000*'Q5-Q7 VaR'!K178/100</f>
        <v>-2873.7266053692729</v>
      </c>
      <c r="D204" s="45">
        <f t="shared" si="139"/>
        <v>18318.974937819999</v>
      </c>
      <c r="E204" s="45">
        <f t="shared" si="139"/>
        <v>17600.543286477681</v>
      </c>
      <c r="F204" s="45">
        <f t="shared" si="139"/>
        <v>16882.111635135363</v>
      </c>
      <c r="G204" s="45">
        <f t="shared" si="139"/>
        <v>16163.679983793047</v>
      </c>
      <c r="H204" s="45">
        <f t="shared" si="139"/>
        <v>15445.248332450728</v>
      </c>
      <c r="I204" s="45">
        <f t="shared" si="139"/>
        <v>14726.81668110841</v>
      </c>
      <c r="J204" s="45">
        <f t="shared" si="139"/>
        <v>14008.385029766092</v>
      </c>
      <c r="K204" s="45">
        <f t="shared" si="139"/>
        <v>13289.953378423774</v>
      </c>
      <c r="L204" s="45">
        <f t="shared" si="139"/>
        <v>12571.521727081456</v>
      </c>
      <c r="M204" s="45">
        <f t="shared" si="139"/>
        <v>11853.090075739137</v>
      </c>
      <c r="N204" s="45">
        <f t="shared" si="140"/>
        <v>11134.658424396819</v>
      </c>
      <c r="O204" s="45">
        <f t="shared" si="140"/>
        <v>10416.226773054501</v>
      </c>
      <c r="P204" s="45">
        <f t="shared" si="140"/>
        <v>9697.7951217121827</v>
      </c>
      <c r="Q204" s="45">
        <f t="shared" si="140"/>
        <v>8979.3634703698644</v>
      </c>
      <c r="R204" s="45">
        <f t="shared" si="140"/>
        <v>8260.9318190275462</v>
      </c>
      <c r="S204" s="45">
        <f t="shared" si="140"/>
        <v>7542.500167685228</v>
      </c>
      <c r="T204" s="45">
        <f t="shared" si="140"/>
        <v>6824.0685163429098</v>
      </c>
      <c r="U204" s="45">
        <f t="shared" si="140"/>
        <v>6105.6368650005916</v>
      </c>
      <c r="V204" s="45">
        <f t="shared" si="140"/>
        <v>5387.2052136582734</v>
      </c>
      <c r="W204" s="45">
        <f t="shared" si="140"/>
        <v>4668.7735623159551</v>
      </c>
      <c r="X204" s="45">
        <f t="shared" si="141"/>
        <v>3950.3419109736369</v>
      </c>
      <c r="Y204" s="45">
        <f t="shared" si="141"/>
        <v>3231.9102596313187</v>
      </c>
      <c r="Z204" s="45">
        <f t="shared" si="141"/>
        <v>2513.4786082890005</v>
      </c>
      <c r="AA204" s="45">
        <f t="shared" si="141"/>
        <v>1795.0469569466823</v>
      </c>
      <c r="AB204" s="45">
        <f t="shared" si="141"/>
        <v>1076.615305604364</v>
      </c>
      <c r="AC204" s="45">
        <f t="shared" si="141"/>
        <v>358.18365426204582</v>
      </c>
      <c r="AD204" s="45">
        <f t="shared" si="141"/>
        <v>-360.2479970802724</v>
      </c>
      <c r="AE204" s="45">
        <f t="shared" si="141"/>
        <v>-1078.6796484225906</v>
      </c>
      <c r="AF204" s="45">
        <f t="shared" si="141"/>
        <v>-1797.1112997649088</v>
      </c>
      <c r="AG204" s="45">
        <f t="shared" si="141"/>
        <v>-2515.5429511072271</v>
      </c>
      <c r="AH204" s="45">
        <f t="shared" si="142"/>
        <v>-3233.9746024495453</v>
      </c>
      <c r="AI204" s="45">
        <f t="shared" si="142"/>
        <v>-3952.4062537918635</v>
      </c>
      <c r="AJ204" s="45">
        <f t="shared" si="142"/>
        <v>-4670.8379051341817</v>
      </c>
      <c r="AK204" s="45">
        <f t="shared" si="142"/>
        <v>-5389.2695564764999</v>
      </c>
      <c r="AL204" s="45">
        <f t="shared" si="142"/>
        <v>-6107.7012078188181</v>
      </c>
      <c r="AM204" s="45">
        <f t="shared" si="142"/>
        <v>-6826.1328591611364</v>
      </c>
      <c r="AN204" s="45">
        <f t="shared" si="142"/>
        <v>-7544.5645105034546</v>
      </c>
      <c r="AO204" s="45">
        <f t="shared" si="142"/>
        <v>-8262.9961618457728</v>
      </c>
      <c r="AP204" s="45">
        <f t="shared" si="142"/>
        <v>-8981.427813188091</v>
      </c>
      <c r="AQ204" s="45">
        <f t="shared" si="142"/>
        <v>-9699.8594645304092</v>
      </c>
      <c r="AR204" s="45">
        <f t="shared" si="143"/>
        <v>-10418.291115872727</v>
      </c>
      <c r="AS204" s="45">
        <f t="shared" si="143"/>
        <v>-11136.722767215046</v>
      </c>
      <c r="AT204" s="45">
        <f t="shared" si="143"/>
        <v>-11855.154418557364</v>
      </c>
      <c r="AU204" s="45">
        <f t="shared" si="143"/>
        <v>-12573.586069899682</v>
      </c>
      <c r="AV204" s="45">
        <f t="shared" si="143"/>
        <v>-13292.017721242</v>
      </c>
      <c r="AW204" s="45">
        <f t="shared" si="143"/>
        <v>-14010.449372584319</v>
      </c>
      <c r="AX204" s="45">
        <f t="shared" si="143"/>
        <v>-14728.881023926637</v>
      </c>
      <c r="AY204" s="45">
        <f t="shared" si="143"/>
        <v>-15447.312675268955</v>
      </c>
      <c r="AZ204" s="45">
        <f t="shared" si="143"/>
        <v>-16165.744326611273</v>
      </c>
      <c r="BA204" s="45">
        <f t="shared" si="143"/>
        <v>-16884.175977953593</v>
      </c>
      <c r="BB204" s="45">
        <f t="shared" si="144"/>
        <v>-17602.607629295911</v>
      </c>
      <c r="BC204" s="45">
        <f t="shared" si="144"/>
        <v>-18321.03928063823</v>
      </c>
      <c r="BD204" s="45">
        <f t="shared" si="144"/>
        <v>-19039.470931980548</v>
      </c>
      <c r="BE204" s="45">
        <f t="shared" si="144"/>
        <v>-19757.902583322866</v>
      </c>
      <c r="BF204" s="45">
        <f t="shared" si="144"/>
        <v>-20476.334234665184</v>
      </c>
      <c r="BG204" s="45">
        <f t="shared" si="144"/>
        <v>-21194.765886007503</v>
      </c>
      <c r="BH204" s="45">
        <f t="shared" si="144"/>
        <v>-21913.197537349821</v>
      </c>
      <c r="BI204" s="45">
        <f t="shared" si="144"/>
        <v>-22631.629188692139</v>
      </c>
      <c r="BJ204" s="45">
        <f t="shared" si="144"/>
        <v>-23350.060840034457</v>
      </c>
      <c r="BK204" s="45">
        <f t="shared" si="144"/>
        <v>-24068.492491376775</v>
      </c>
      <c r="BL204" s="45">
        <f t="shared" si="145"/>
        <v>-24786.924142719094</v>
      </c>
      <c r="BM204" s="45">
        <f t="shared" si="145"/>
        <v>-25505.355794061412</v>
      </c>
      <c r="BN204" s="45">
        <f t="shared" si="145"/>
        <v>-26223.78744540373</v>
      </c>
      <c r="BO204" s="45">
        <f t="shared" si="145"/>
        <v>-26942.219096746048</v>
      </c>
      <c r="BP204" s="45">
        <f t="shared" si="145"/>
        <v>-27660.650748088367</v>
      </c>
      <c r="BQ204" s="45">
        <f t="shared" si="145"/>
        <v>-28379.082399430685</v>
      </c>
      <c r="BR204" s="45">
        <f t="shared" si="145"/>
        <v>-29097.514050773003</v>
      </c>
      <c r="BS204" s="45">
        <f t="shared" si="145"/>
        <v>-29815.945702115321</v>
      </c>
      <c r="BT204" s="45">
        <f t="shared" si="145"/>
        <v>-30534.377353457639</v>
      </c>
      <c r="BU204" s="45">
        <f t="shared" si="145"/>
        <v>-31252.809004799958</v>
      </c>
      <c r="BV204" s="45">
        <f t="shared" si="146"/>
        <v>-31971.240656142276</v>
      </c>
      <c r="BW204" s="45">
        <f t="shared" si="146"/>
        <v>-32689.672307484594</v>
      </c>
      <c r="BX204" s="45">
        <f t="shared" si="146"/>
        <v>-33408.103958826912</v>
      </c>
      <c r="BY204" s="45">
        <f t="shared" si="146"/>
        <v>-34126.53561016923</v>
      </c>
      <c r="BZ204" s="45">
        <f t="shared" si="146"/>
        <v>-34844.967261511549</v>
      </c>
      <c r="CA204" s="45">
        <f t="shared" si="146"/>
        <v>-35563.398912853867</v>
      </c>
      <c r="CB204" s="45">
        <f t="shared" si="146"/>
        <v>-36281.830564196185</v>
      </c>
      <c r="CC204" s="45">
        <f t="shared" si="146"/>
        <v>-37000.262215538503</v>
      </c>
      <c r="CD204" s="45">
        <f t="shared" si="146"/>
        <v>-37718.693866880822</v>
      </c>
      <c r="CE204" s="45">
        <f t="shared" si="146"/>
        <v>-38437.12551822314</v>
      </c>
      <c r="CF204" s="45">
        <f t="shared" si="146"/>
        <v>-39155.557169565458</v>
      </c>
      <c r="CG204" s="45">
        <f t="shared" si="146"/>
        <v>547.96172526143891</v>
      </c>
      <c r="CH204" s="45">
        <f t="shared" si="146"/>
        <v>-1372.2178390926838</v>
      </c>
    </row>
    <row r="205" spans="1:86">
      <c r="A205" s="58">
        <f>'Q5-Q7 VaR'!G179</f>
        <v>45811</v>
      </c>
      <c r="B205" s="45">
        <f>'Q5-Q7 VaR'!L179</f>
        <v>-4224.7425135655349</v>
      </c>
      <c r="C205" s="45">
        <f>1000000*'Q5-Q7 VaR'!K179/100</f>
        <v>-1032.803033959497</v>
      </c>
      <c r="D205" s="45">
        <f t="shared" si="139"/>
        <v>6103.2878260294356</v>
      </c>
      <c r="E205" s="45">
        <f t="shared" si="139"/>
        <v>5845.0870675395608</v>
      </c>
      <c r="F205" s="45">
        <f t="shared" si="139"/>
        <v>5586.8863090496861</v>
      </c>
      <c r="G205" s="45">
        <f t="shared" si="139"/>
        <v>5328.6855505598132</v>
      </c>
      <c r="H205" s="45">
        <f t="shared" si="139"/>
        <v>5070.4847920699385</v>
      </c>
      <c r="I205" s="45">
        <f t="shared" si="139"/>
        <v>4812.2840335800638</v>
      </c>
      <c r="J205" s="45">
        <f t="shared" si="139"/>
        <v>4554.0832750901909</v>
      </c>
      <c r="K205" s="45">
        <f t="shared" si="139"/>
        <v>4295.8825166003162</v>
      </c>
      <c r="L205" s="45">
        <f t="shared" si="139"/>
        <v>4037.6817581104415</v>
      </c>
      <c r="M205" s="45">
        <f t="shared" si="139"/>
        <v>3779.4809996205668</v>
      </c>
      <c r="N205" s="45">
        <f t="shared" si="140"/>
        <v>3521.280241130693</v>
      </c>
      <c r="O205" s="45">
        <f t="shared" si="140"/>
        <v>3263.0794826408192</v>
      </c>
      <c r="P205" s="45">
        <f t="shared" si="140"/>
        <v>3004.8787241509444</v>
      </c>
      <c r="Q205" s="45">
        <f t="shared" si="140"/>
        <v>2746.6779656610697</v>
      </c>
      <c r="R205" s="45">
        <f t="shared" si="140"/>
        <v>2488.4772071711959</v>
      </c>
      <c r="S205" s="45">
        <f t="shared" si="140"/>
        <v>2230.2764486813221</v>
      </c>
      <c r="T205" s="45">
        <f t="shared" si="140"/>
        <v>1972.0756901914474</v>
      </c>
      <c r="U205" s="45">
        <f t="shared" si="140"/>
        <v>1713.8749317015727</v>
      </c>
      <c r="V205" s="45">
        <f t="shared" si="140"/>
        <v>1455.6741732116989</v>
      </c>
      <c r="W205" s="45">
        <f t="shared" si="140"/>
        <v>1197.4734147218251</v>
      </c>
      <c r="X205" s="45">
        <f t="shared" si="141"/>
        <v>939.27265623195035</v>
      </c>
      <c r="Y205" s="45">
        <f t="shared" si="141"/>
        <v>681.07189774207563</v>
      </c>
      <c r="Z205" s="45">
        <f t="shared" si="141"/>
        <v>422.87113925220183</v>
      </c>
      <c r="AA205" s="45">
        <f t="shared" si="141"/>
        <v>164.67038076232802</v>
      </c>
      <c r="AB205" s="45">
        <f t="shared" si="141"/>
        <v>-93.530377727546693</v>
      </c>
      <c r="AC205" s="45">
        <f t="shared" si="141"/>
        <v>-351.73113621742095</v>
      </c>
      <c r="AD205" s="45">
        <f t="shared" si="141"/>
        <v>-609.93189470729521</v>
      </c>
      <c r="AE205" s="45">
        <f t="shared" si="141"/>
        <v>-868.13265319716947</v>
      </c>
      <c r="AF205" s="45">
        <f t="shared" si="141"/>
        <v>-1126.3334116870437</v>
      </c>
      <c r="AG205" s="45">
        <f t="shared" si="141"/>
        <v>-1384.534170176918</v>
      </c>
      <c r="AH205" s="45">
        <f t="shared" si="142"/>
        <v>-1642.7349286667923</v>
      </c>
      <c r="AI205" s="45">
        <f t="shared" si="142"/>
        <v>-1900.9356871566665</v>
      </c>
      <c r="AJ205" s="45">
        <f t="shared" si="142"/>
        <v>-2159.1364456465408</v>
      </c>
      <c r="AK205" s="45">
        <f t="shared" si="142"/>
        <v>-2417.337204136415</v>
      </c>
      <c r="AL205" s="45">
        <f t="shared" si="142"/>
        <v>-2675.5379626262893</v>
      </c>
      <c r="AM205" s="45">
        <f t="shared" si="142"/>
        <v>-2933.7387211161636</v>
      </c>
      <c r="AN205" s="45">
        <f t="shared" si="142"/>
        <v>-3191.9394796060378</v>
      </c>
      <c r="AO205" s="45">
        <f t="shared" si="142"/>
        <v>-3450.1402380959121</v>
      </c>
      <c r="AP205" s="45">
        <f t="shared" si="142"/>
        <v>-3708.3409965857863</v>
      </c>
      <c r="AQ205" s="45">
        <f t="shared" si="142"/>
        <v>-3966.5417550756606</v>
      </c>
      <c r="AR205" s="45">
        <f t="shared" si="143"/>
        <v>-4224.7425135655349</v>
      </c>
      <c r="AS205" s="45">
        <f t="shared" si="143"/>
        <v>-4482.9432720554087</v>
      </c>
      <c r="AT205" s="45">
        <f t="shared" si="143"/>
        <v>-4741.1440305452834</v>
      </c>
      <c r="AU205" s="45">
        <f t="shared" si="143"/>
        <v>-4999.3447890351581</v>
      </c>
      <c r="AV205" s="45">
        <f t="shared" si="143"/>
        <v>-5257.5455475250319</v>
      </c>
      <c r="AW205" s="45">
        <f t="shared" si="143"/>
        <v>-5515.7463060149057</v>
      </c>
      <c r="AX205" s="45">
        <f t="shared" si="143"/>
        <v>-5773.9470645047804</v>
      </c>
      <c r="AY205" s="45">
        <f t="shared" si="143"/>
        <v>-6032.1478229946551</v>
      </c>
      <c r="AZ205" s="45">
        <f t="shared" si="143"/>
        <v>-6290.3485814845289</v>
      </c>
      <c r="BA205" s="45">
        <f t="shared" si="143"/>
        <v>-6548.5493399744028</v>
      </c>
      <c r="BB205" s="45">
        <f t="shared" si="144"/>
        <v>-6806.7500984642775</v>
      </c>
      <c r="BC205" s="45">
        <f t="shared" si="144"/>
        <v>-7064.9508569541522</v>
      </c>
      <c r="BD205" s="45">
        <f t="shared" si="144"/>
        <v>-7323.151615444026</v>
      </c>
      <c r="BE205" s="45">
        <f t="shared" si="144"/>
        <v>-7581.3523739338998</v>
      </c>
      <c r="BF205" s="45">
        <f t="shared" si="144"/>
        <v>-7839.5531324237745</v>
      </c>
      <c r="BG205" s="45">
        <f t="shared" si="144"/>
        <v>-8097.7538909136492</v>
      </c>
      <c r="BH205" s="45">
        <f t="shared" si="144"/>
        <v>-8355.9546494035239</v>
      </c>
      <c r="BI205" s="45">
        <f t="shared" si="144"/>
        <v>-8614.1554078933987</v>
      </c>
      <c r="BJ205" s="45">
        <f t="shared" si="144"/>
        <v>-8872.3561663832716</v>
      </c>
      <c r="BK205" s="45">
        <f t="shared" si="144"/>
        <v>-9130.5569248731445</v>
      </c>
      <c r="BL205" s="45">
        <f t="shared" si="145"/>
        <v>-9388.7576833630192</v>
      </c>
      <c r="BM205" s="45">
        <f t="shared" si="145"/>
        <v>-9646.9584418528939</v>
      </c>
      <c r="BN205" s="45">
        <f t="shared" si="145"/>
        <v>-9905.1592003427686</v>
      </c>
      <c r="BO205" s="45">
        <f t="shared" si="145"/>
        <v>-10163.359958832643</v>
      </c>
      <c r="BP205" s="45">
        <f t="shared" si="145"/>
        <v>-10421.560717322518</v>
      </c>
      <c r="BQ205" s="45">
        <f t="shared" si="145"/>
        <v>-10679.761475812393</v>
      </c>
      <c r="BR205" s="45">
        <f t="shared" si="145"/>
        <v>-10937.962234302266</v>
      </c>
      <c r="BS205" s="45">
        <f t="shared" si="145"/>
        <v>-11196.162992792139</v>
      </c>
      <c r="BT205" s="45">
        <f t="shared" si="145"/>
        <v>-11454.363751282013</v>
      </c>
      <c r="BU205" s="45">
        <f t="shared" si="145"/>
        <v>-11712.564509771888</v>
      </c>
      <c r="BV205" s="45">
        <f t="shared" si="146"/>
        <v>-11970.765268261763</v>
      </c>
      <c r="BW205" s="45">
        <f t="shared" si="146"/>
        <v>-12228.966026751637</v>
      </c>
      <c r="BX205" s="45">
        <f t="shared" si="146"/>
        <v>-12487.166785241512</v>
      </c>
      <c r="BY205" s="45">
        <f t="shared" si="146"/>
        <v>-12745.367543731387</v>
      </c>
      <c r="BZ205" s="45">
        <f t="shared" si="146"/>
        <v>-13003.568302221262</v>
      </c>
      <c r="CA205" s="45">
        <f t="shared" si="146"/>
        <v>-13261.769060711133</v>
      </c>
      <c r="CB205" s="45">
        <f t="shared" si="146"/>
        <v>-13519.969819201007</v>
      </c>
      <c r="CC205" s="45">
        <f t="shared" si="146"/>
        <v>-13778.170577690882</v>
      </c>
      <c r="CD205" s="45">
        <f t="shared" si="146"/>
        <v>-14036.371336180757</v>
      </c>
      <c r="CE205" s="45">
        <f t="shared" si="146"/>
        <v>-14294.572094670631</v>
      </c>
      <c r="CF205" s="45">
        <f t="shared" si="146"/>
        <v>-14552.772853160506</v>
      </c>
      <c r="CG205" s="45">
        <f t="shared" si="146"/>
        <v>-283.5258423871237</v>
      </c>
      <c r="CH205" s="45">
        <f t="shared" si="146"/>
        <v>-973.62881742539366</v>
      </c>
    </row>
    <row r="206" spans="1:86">
      <c r="A206" s="58">
        <f>'Q5-Q7 VaR'!G180</f>
        <v>45812</v>
      </c>
      <c r="B206" s="45">
        <f>'Q5-Q7 VaR'!L180</f>
        <v>23968.823731059361</v>
      </c>
      <c r="C206" s="45">
        <f>1000000*'Q5-Q7 VaR'!K180/100</f>
        <v>7416.5390837000405</v>
      </c>
      <c r="D206" s="45">
        <f t="shared" si="139"/>
        <v>-50196.567105941045</v>
      </c>
      <c r="E206" s="45">
        <f t="shared" si="139"/>
        <v>-48342.432335016034</v>
      </c>
      <c r="F206" s="45">
        <f t="shared" si="139"/>
        <v>-46488.297564091023</v>
      </c>
      <c r="G206" s="45">
        <f t="shared" si="139"/>
        <v>-44634.162793166011</v>
      </c>
      <c r="H206" s="45">
        <f t="shared" si="139"/>
        <v>-42780.028022241</v>
      </c>
      <c r="I206" s="45">
        <f t="shared" si="139"/>
        <v>-40925.893251315996</v>
      </c>
      <c r="J206" s="45">
        <f t="shared" si="139"/>
        <v>-39071.758480390985</v>
      </c>
      <c r="K206" s="45">
        <f t="shared" si="139"/>
        <v>-37217.623709465974</v>
      </c>
      <c r="L206" s="45">
        <f t="shared" si="139"/>
        <v>-35363.488938540962</v>
      </c>
      <c r="M206" s="45">
        <f t="shared" si="139"/>
        <v>-33509.354167615951</v>
      </c>
      <c r="N206" s="45">
        <f t="shared" si="140"/>
        <v>-31655.21939669094</v>
      </c>
      <c r="O206" s="45">
        <f t="shared" si="140"/>
        <v>-29801.084625765929</v>
      </c>
      <c r="P206" s="45">
        <f t="shared" si="140"/>
        <v>-27946.949854840925</v>
      </c>
      <c r="Q206" s="45">
        <f t="shared" si="140"/>
        <v>-26092.815083915913</v>
      </c>
      <c r="R206" s="45">
        <f t="shared" si="140"/>
        <v>-24238.680312990902</v>
      </c>
      <c r="S206" s="45">
        <f t="shared" si="140"/>
        <v>-22384.545542065891</v>
      </c>
      <c r="T206" s="45">
        <f t="shared" si="140"/>
        <v>-20530.41077114088</v>
      </c>
      <c r="U206" s="45">
        <f t="shared" si="140"/>
        <v>-18676.276000215868</v>
      </c>
      <c r="V206" s="45">
        <f t="shared" si="140"/>
        <v>-16822.141229290864</v>
      </c>
      <c r="W206" s="45">
        <f t="shared" si="140"/>
        <v>-14968.006458365853</v>
      </c>
      <c r="X206" s="45">
        <f t="shared" si="141"/>
        <v>-13113.871687440842</v>
      </c>
      <c r="Y206" s="45">
        <f t="shared" si="141"/>
        <v>-11259.736916515831</v>
      </c>
      <c r="Z206" s="45">
        <f t="shared" si="141"/>
        <v>-9405.6021455908194</v>
      </c>
      <c r="AA206" s="45">
        <f t="shared" si="141"/>
        <v>-7551.4673746658118</v>
      </c>
      <c r="AB206" s="45">
        <f t="shared" si="141"/>
        <v>-5697.3326037408006</v>
      </c>
      <c r="AC206" s="45">
        <f t="shared" si="141"/>
        <v>-3843.1978328157893</v>
      </c>
      <c r="AD206" s="45">
        <f t="shared" si="141"/>
        <v>-1989.0630618907817</v>
      </c>
      <c r="AE206" s="45">
        <f t="shared" si="141"/>
        <v>-134.92829096577043</v>
      </c>
      <c r="AF206" s="45">
        <f t="shared" si="141"/>
        <v>1719.2064799592408</v>
      </c>
      <c r="AG206" s="45">
        <f t="shared" si="141"/>
        <v>3573.3412508842484</v>
      </c>
      <c r="AH206" s="45">
        <f t="shared" si="142"/>
        <v>5427.4760218092597</v>
      </c>
      <c r="AI206" s="45">
        <f t="shared" si="142"/>
        <v>7281.6107927342709</v>
      </c>
      <c r="AJ206" s="45">
        <f t="shared" si="142"/>
        <v>9135.7455636592804</v>
      </c>
      <c r="AK206" s="45">
        <f t="shared" si="142"/>
        <v>10989.88033458429</v>
      </c>
      <c r="AL206" s="45">
        <f t="shared" si="142"/>
        <v>12844.015105509301</v>
      </c>
      <c r="AM206" s="45">
        <f t="shared" si="142"/>
        <v>14698.14987643431</v>
      </c>
      <c r="AN206" s="45">
        <f t="shared" si="142"/>
        <v>16552.28464735932</v>
      </c>
      <c r="AO206" s="45">
        <f t="shared" si="142"/>
        <v>18406.419418284331</v>
      </c>
      <c r="AP206" s="45">
        <f t="shared" si="142"/>
        <v>20260.554189209342</v>
      </c>
      <c r="AQ206" s="45">
        <f t="shared" si="142"/>
        <v>22114.68896013435</v>
      </c>
      <c r="AR206" s="45">
        <f t="shared" si="143"/>
        <v>23968.823731059361</v>
      </c>
      <c r="AS206" s="45">
        <f t="shared" si="143"/>
        <v>25822.958501984373</v>
      </c>
      <c r="AT206" s="45">
        <f t="shared" si="143"/>
        <v>27677.09327290938</v>
      </c>
      <c r="AU206" s="45">
        <f t="shared" si="143"/>
        <v>29531.228043834391</v>
      </c>
      <c r="AV206" s="45">
        <f t="shared" si="143"/>
        <v>31385.362814759403</v>
      </c>
      <c r="AW206" s="45">
        <f t="shared" si="143"/>
        <v>33239.49758568441</v>
      </c>
      <c r="AX206" s="45">
        <f t="shared" si="143"/>
        <v>35093.632356609422</v>
      </c>
      <c r="AY206" s="45">
        <f t="shared" si="143"/>
        <v>36947.767127534433</v>
      </c>
      <c r="AZ206" s="45">
        <f t="shared" si="143"/>
        <v>38801.901898459444</v>
      </c>
      <c r="BA206" s="45">
        <f t="shared" si="143"/>
        <v>40656.036669384455</v>
      </c>
      <c r="BB206" s="45">
        <f t="shared" si="144"/>
        <v>42510.171440309467</v>
      </c>
      <c r="BC206" s="45">
        <f t="shared" si="144"/>
        <v>44364.306211234478</v>
      </c>
      <c r="BD206" s="45">
        <f t="shared" si="144"/>
        <v>46218.440982159482</v>
      </c>
      <c r="BE206" s="45">
        <f t="shared" si="144"/>
        <v>48072.575753084493</v>
      </c>
      <c r="BF206" s="45">
        <f t="shared" si="144"/>
        <v>49926.710524009504</v>
      </c>
      <c r="BG206" s="45">
        <f t="shared" si="144"/>
        <v>51780.845294934508</v>
      </c>
      <c r="BH206" s="45">
        <f t="shared" si="144"/>
        <v>53634.98006585952</v>
      </c>
      <c r="BI206" s="45">
        <f t="shared" si="144"/>
        <v>55489.114836784531</v>
      </c>
      <c r="BJ206" s="45">
        <f t="shared" si="144"/>
        <v>57343.249607709542</v>
      </c>
      <c r="BK206" s="45">
        <f t="shared" si="144"/>
        <v>59197.384378634553</v>
      </c>
      <c r="BL206" s="45">
        <f t="shared" si="145"/>
        <v>61051.519149559565</v>
      </c>
      <c r="BM206" s="45">
        <f t="shared" si="145"/>
        <v>62905.653920484576</v>
      </c>
      <c r="BN206" s="45">
        <f t="shared" si="145"/>
        <v>64759.788691409587</v>
      </c>
      <c r="BO206" s="45">
        <f t="shared" si="145"/>
        <v>66613.923462334584</v>
      </c>
      <c r="BP206" s="45">
        <f t="shared" si="145"/>
        <v>68468.058233259595</v>
      </c>
      <c r="BQ206" s="45">
        <f t="shared" si="145"/>
        <v>70322.193004184606</v>
      </c>
      <c r="BR206" s="45">
        <f t="shared" si="145"/>
        <v>72176.327775109618</v>
      </c>
      <c r="BS206" s="45">
        <f t="shared" si="145"/>
        <v>74030.462546034629</v>
      </c>
      <c r="BT206" s="45">
        <f t="shared" si="145"/>
        <v>75884.59731695964</v>
      </c>
      <c r="BU206" s="45">
        <f t="shared" si="145"/>
        <v>77738.732087884651</v>
      </c>
      <c r="BV206" s="45">
        <f t="shared" si="146"/>
        <v>79592.866858809663</v>
      </c>
      <c r="BW206" s="45">
        <f t="shared" si="146"/>
        <v>81447.001629734674</v>
      </c>
      <c r="BX206" s="45">
        <f t="shared" si="146"/>
        <v>83301.136400659685</v>
      </c>
      <c r="BY206" s="45">
        <f t="shared" si="146"/>
        <v>85155.271171584696</v>
      </c>
      <c r="BZ206" s="45">
        <f t="shared" si="146"/>
        <v>87009.405942509708</v>
      </c>
      <c r="CA206" s="45">
        <f t="shared" si="146"/>
        <v>88863.540713434719</v>
      </c>
      <c r="CB206" s="45">
        <f t="shared" si="146"/>
        <v>90717.67548435973</v>
      </c>
      <c r="CC206" s="45">
        <f t="shared" si="146"/>
        <v>92571.810255284741</v>
      </c>
      <c r="CD206" s="45">
        <f t="shared" si="146"/>
        <v>94425.945026209753</v>
      </c>
      <c r="CE206" s="45">
        <f t="shared" si="146"/>
        <v>96280.079797134764</v>
      </c>
      <c r="CF206" s="45">
        <f t="shared" si="146"/>
        <v>98134.214568059775</v>
      </c>
      <c r="CG206" s="45">
        <f t="shared" si="146"/>
        <v>-4332.978759841495</v>
      </c>
      <c r="CH206" s="45">
        <f t="shared" si="146"/>
        <v>622.6376721971028</v>
      </c>
    </row>
    <row r="207" spans="1:86">
      <c r="A207" s="58">
        <f>'Q5-Q7 VaR'!G181</f>
        <v>45813</v>
      </c>
      <c r="B207" s="45">
        <f>'Q5-Q7 VaR'!L181</f>
        <v>-15201.982975810573</v>
      </c>
      <c r="C207" s="45">
        <f>1000000*'Q5-Q7 VaR'!K181/100</f>
        <v>-2726.611599441464</v>
      </c>
      <c r="D207" s="45">
        <f t="shared" si="139"/>
        <v>12064.133018604069</v>
      </c>
      <c r="E207" s="45">
        <f t="shared" si="139"/>
        <v>11382.480118743701</v>
      </c>
      <c r="F207" s="45">
        <f t="shared" si="139"/>
        <v>10700.827218883336</v>
      </c>
      <c r="G207" s="45">
        <f t="shared" si="139"/>
        <v>10019.174319022968</v>
      </c>
      <c r="H207" s="45">
        <f t="shared" si="139"/>
        <v>9337.5214191626037</v>
      </c>
      <c r="I207" s="45">
        <f t="shared" si="139"/>
        <v>8655.8685193022357</v>
      </c>
      <c r="J207" s="45">
        <f t="shared" si="139"/>
        <v>7974.2156194418712</v>
      </c>
      <c r="K207" s="45">
        <f t="shared" si="139"/>
        <v>7292.5627195815032</v>
      </c>
      <c r="L207" s="45">
        <f t="shared" si="139"/>
        <v>6610.9098197211388</v>
      </c>
      <c r="M207" s="45">
        <f t="shared" si="139"/>
        <v>5929.2569198607744</v>
      </c>
      <c r="N207" s="45">
        <f t="shared" si="140"/>
        <v>5247.6040200004063</v>
      </c>
      <c r="O207" s="45">
        <f t="shared" si="140"/>
        <v>4565.9511201400419</v>
      </c>
      <c r="P207" s="45">
        <f t="shared" si="140"/>
        <v>3884.2982202796738</v>
      </c>
      <c r="Q207" s="45">
        <f t="shared" si="140"/>
        <v>3202.6453204193094</v>
      </c>
      <c r="R207" s="45">
        <f t="shared" si="140"/>
        <v>2520.9924205589414</v>
      </c>
      <c r="S207" s="45">
        <f t="shared" si="140"/>
        <v>1839.339520698577</v>
      </c>
      <c r="T207" s="45">
        <f t="shared" si="140"/>
        <v>1157.6866208382107</v>
      </c>
      <c r="U207" s="45">
        <f t="shared" si="140"/>
        <v>476.0337209778445</v>
      </c>
      <c r="V207" s="45">
        <f t="shared" si="140"/>
        <v>-205.61917888252174</v>
      </c>
      <c r="W207" s="45">
        <f t="shared" si="140"/>
        <v>-887.27207874288797</v>
      </c>
      <c r="X207" s="45">
        <f t="shared" si="141"/>
        <v>-1568.9249786032524</v>
      </c>
      <c r="Y207" s="45">
        <f t="shared" si="141"/>
        <v>-2250.5778784636186</v>
      </c>
      <c r="Z207" s="45">
        <f t="shared" si="141"/>
        <v>-2932.2307783239849</v>
      </c>
      <c r="AA207" s="45">
        <f t="shared" si="141"/>
        <v>-3613.8836781843511</v>
      </c>
      <c r="AB207" s="45">
        <f t="shared" si="141"/>
        <v>-4295.5365780447173</v>
      </c>
      <c r="AC207" s="45">
        <f t="shared" si="141"/>
        <v>-4977.1894779050835</v>
      </c>
      <c r="AD207" s="45">
        <f t="shared" si="141"/>
        <v>-5658.8423777654498</v>
      </c>
      <c r="AE207" s="45">
        <f t="shared" si="141"/>
        <v>-6340.495277625816</v>
      </c>
      <c r="AF207" s="45">
        <f t="shared" si="141"/>
        <v>-7022.1481774861813</v>
      </c>
      <c r="AG207" s="45">
        <f t="shared" si="141"/>
        <v>-7703.8010773465476</v>
      </c>
      <c r="AH207" s="45">
        <f t="shared" si="142"/>
        <v>-8385.4539772069129</v>
      </c>
      <c r="AI207" s="45">
        <f t="shared" si="142"/>
        <v>-9067.1068770672791</v>
      </c>
      <c r="AJ207" s="45">
        <f t="shared" si="142"/>
        <v>-9748.7597769276454</v>
      </c>
      <c r="AK207" s="45">
        <f t="shared" si="142"/>
        <v>-10430.412676788012</v>
      </c>
      <c r="AL207" s="45">
        <f t="shared" si="142"/>
        <v>-11112.065576648378</v>
      </c>
      <c r="AM207" s="45">
        <f t="shared" si="142"/>
        <v>-11793.718476508744</v>
      </c>
      <c r="AN207" s="45">
        <f t="shared" si="142"/>
        <v>-12475.371376369108</v>
      </c>
      <c r="AO207" s="45">
        <f t="shared" si="142"/>
        <v>-13157.024276229475</v>
      </c>
      <c r="AP207" s="45">
        <f t="shared" si="142"/>
        <v>-13838.677176089841</v>
      </c>
      <c r="AQ207" s="45">
        <f t="shared" si="142"/>
        <v>-14520.330075950207</v>
      </c>
      <c r="AR207" s="45">
        <f t="shared" si="143"/>
        <v>-15201.982975810573</v>
      </c>
      <c r="AS207" s="45">
        <f t="shared" si="143"/>
        <v>-15883.63587567094</v>
      </c>
      <c r="AT207" s="45">
        <f t="shared" si="143"/>
        <v>-16565.288775531306</v>
      </c>
      <c r="AU207" s="45">
        <f t="shared" si="143"/>
        <v>-17246.94167539167</v>
      </c>
      <c r="AV207" s="45">
        <f t="shared" si="143"/>
        <v>-17928.594575252038</v>
      </c>
      <c r="AW207" s="45">
        <f t="shared" si="143"/>
        <v>-18610.247475112403</v>
      </c>
      <c r="AX207" s="45">
        <f t="shared" si="143"/>
        <v>-19291.900374972771</v>
      </c>
      <c r="AY207" s="45">
        <f t="shared" si="143"/>
        <v>-19973.553274833135</v>
      </c>
      <c r="AZ207" s="45">
        <f t="shared" si="143"/>
        <v>-20655.2061746935</v>
      </c>
      <c r="BA207" s="45">
        <f t="shared" si="143"/>
        <v>-21336.859074553868</v>
      </c>
      <c r="BB207" s="45">
        <f t="shared" si="144"/>
        <v>-22018.511974414236</v>
      </c>
      <c r="BC207" s="45">
        <f t="shared" si="144"/>
        <v>-22700.1648742746</v>
      </c>
      <c r="BD207" s="45">
        <f t="shared" si="144"/>
        <v>-23381.817774134965</v>
      </c>
      <c r="BE207" s="45">
        <f t="shared" si="144"/>
        <v>-24063.470673995333</v>
      </c>
      <c r="BF207" s="45">
        <f t="shared" si="144"/>
        <v>-24745.123573855697</v>
      </c>
      <c r="BG207" s="45">
        <f t="shared" si="144"/>
        <v>-25426.776473716061</v>
      </c>
      <c r="BH207" s="45">
        <f t="shared" si="144"/>
        <v>-26108.429373576429</v>
      </c>
      <c r="BI207" s="45">
        <f t="shared" si="144"/>
        <v>-26790.082273436798</v>
      </c>
      <c r="BJ207" s="45">
        <f t="shared" si="144"/>
        <v>-27471.735173297162</v>
      </c>
      <c r="BK207" s="45">
        <f t="shared" si="144"/>
        <v>-28153.388073157526</v>
      </c>
      <c r="BL207" s="45">
        <f t="shared" si="145"/>
        <v>-28835.040973017894</v>
      </c>
      <c r="BM207" s="45">
        <f t="shared" si="145"/>
        <v>-29516.693872878259</v>
      </c>
      <c r="BN207" s="45">
        <f t="shared" si="145"/>
        <v>-30198.346772738623</v>
      </c>
      <c r="BO207" s="45">
        <f t="shared" si="145"/>
        <v>-30879.999672598991</v>
      </c>
      <c r="BP207" s="45">
        <f t="shared" si="145"/>
        <v>-31561.652572459359</v>
      </c>
      <c r="BQ207" s="45">
        <f t="shared" si="145"/>
        <v>-32243.305472319724</v>
      </c>
      <c r="BR207" s="45">
        <f t="shared" si="145"/>
        <v>-32924.958372180088</v>
      </c>
      <c r="BS207" s="45">
        <f t="shared" si="145"/>
        <v>-33606.611272040456</v>
      </c>
      <c r="BT207" s="45">
        <f t="shared" si="145"/>
        <v>-34288.264171900824</v>
      </c>
      <c r="BU207" s="45">
        <f t="shared" si="145"/>
        <v>-34969.917071761185</v>
      </c>
      <c r="BV207" s="45">
        <f t="shared" si="146"/>
        <v>-35651.569971621553</v>
      </c>
      <c r="BW207" s="45">
        <f t="shared" si="146"/>
        <v>-36333.222871481921</v>
      </c>
      <c r="BX207" s="45">
        <f t="shared" si="146"/>
        <v>-37014.875771342282</v>
      </c>
      <c r="BY207" s="45">
        <f t="shared" si="146"/>
        <v>-37696.52867120265</v>
      </c>
      <c r="BZ207" s="45">
        <f t="shared" si="146"/>
        <v>-38378.181571063018</v>
      </c>
      <c r="CA207" s="45">
        <f t="shared" si="146"/>
        <v>-39059.834470923379</v>
      </c>
      <c r="CB207" s="45">
        <f t="shared" si="146"/>
        <v>-39741.487370783754</v>
      </c>
      <c r="CC207" s="45">
        <f t="shared" si="146"/>
        <v>-40423.140270644115</v>
      </c>
      <c r="CD207" s="45">
        <f t="shared" si="146"/>
        <v>-41104.793170504483</v>
      </c>
      <c r="CE207" s="45">
        <f t="shared" si="146"/>
        <v>-41786.446070364851</v>
      </c>
      <c r="CF207" s="45">
        <f t="shared" si="146"/>
        <v>-42468.098970225212</v>
      </c>
      <c r="CG207" s="45">
        <f t="shared" si="146"/>
        <v>-4797.1267368149038</v>
      </c>
      <c r="CH207" s="45">
        <f t="shared" si="146"/>
        <v>-6619.0063350328546</v>
      </c>
    </row>
    <row r="208" spans="1:86">
      <c r="A208" s="58">
        <f>'Q5-Q7 VaR'!G182</f>
        <v>45814</v>
      </c>
      <c r="B208" s="45">
        <f>'Q5-Q7 VaR'!L182</f>
        <v>-32631.898944618028</v>
      </c>
      <c r="C208" s="45">
        <f>1000000*'Q5-Q7 VaR'!K182/100</f>
        <v>-8443.6220618067655</v>
      </c>
      <c r="D208" s="45">
        <f t="shared" si="139"/>
        <v>51804.321673449631</v>
      </c>
      <c r="E208" s="45">
        <f t="shared" si="139"/>
        <v>49693.416157997934</v>
      </c>
      <c r="F208" s="45">
        <f t="shared" si="139"/>
        <v>47582.510642546251</v>
      </c>
      <c r="G208" s="45">
        <f t="shared" si="139"/>
        <v>45471.605127094554</v>
      </c>
      <c r="H208" s="45">
        <f t="shared" si="139"/>
        <v>43360.699611642856</v>
      </c>
      <c r="I208" s="45">
        <f t="shared" si="139"/>
        <v>41249.794096191174</v>
      </c>
      <c r="J208" s="45">
        <f t="shared" si="139"/>
        <v>39138.888580739476</v>
      </c>
      <c r="K208" s="45">
        <f t="shared" si="139"/>
        <v>37027.983065287794</v>
      </c>
      <c r="L208" s="45">
        <f t="shared" si="139"/>
        <v>34917.077549836096</v>
      </c>
      <c r="M208" s="45">
        <f t="shared" si="139"/>
        <v>32806.172034384406</v>
      </c>
      <c r="N208" s="45">
        <f t="shared" si="140"/>
        <v>30695.266518932716</v>
      </c>
      <c r="O208" s="45">
        <f t="shared" si="140"/>
        <v>28584.361003481019</v>
      </c>
      <c r="P208" s="45">
        <f t="shared" si="140"/>
        <v>26473.455488029329</v>
      </c>
      <c r="Q208" s="45">
        <f t="shared" si="140"/>
        <v>24362.549972577639</v>
      </c>
      <c r="R208" s="45">
        <f t="shared" si="140"/>
        <v>22251.644457125949</v>
      </c>
      <c r="S208" s="45">
        <f t="shared" si="140"/>
        <v>20140.738941674259</v>
      </c>
      <c r="T208" s="45">
        <f t="shared" si="140"/>
        <v>18029.833426222562</v>
      </c>
      <c r="U208" s="45">
        <f t="shared" si="140"/>
        <v>15918.927910770872</v>
      </c>
      <c r="V208" s="45">
        <f t="shared" si="140"/>
        <v>13808.022395319182</v>
      </c>
      <c r="W208" s="45">
        <f t="shared" si="140"/>
        <v>11697.116879867492</v>
      </c>
      <c r="X208" s="45">
        <f t="shared" si="141"/>
        <v>9586.2113644158017</v>
      </c>
      <c r="Y208" s="45">
        <f t="shared" si="141"/>
        <v>7475.3058489641116</v>
      </c>
      <c r="Z208" s="45">
        <f t="shared" si="141"/>
        <v>5364.4003335124144</v>
      </c>
      <c r="AA208" s="45">
        <f t="shared" si="141"/>
        <v>3253.4948180607244</v>
      </c>
      <c r="AB208" s="45">
        <f t="shared" si="141"/>
        <v>1142.5893026090343</v>
      </c>
      <c r="AC208" s="45">
        <f t="shared" si="141"/>
        <v>-968.31621284265566</v>
      </c>
      <c r="AD208" s="45">
        <f t="shared" si="141"/>
        <v>-3079.2217282943493</v>
      </c>
      <c r="AE208" s="45">
        <f t="shared" si="141"/>
        <v>-5190.1272437460393</v>
      </c>
      <c r="AF208" s="45">
        <f t="shared" si="141"/>
        <v>-7301.032759197733</v>
      </c>
      <c r="AG208" s="45">
        <f t="shared" si="141"/>
        <v>-9411.938274649423</v>
      </c>
      <c r="AH208" s="45">
        <f t="shared" si="142"/>
        <v>-11522.843790101113</v>
      </c>
      <c r="AI208" s="45">
        <f t="shared" si="142"/>
        <v>-13633.749305552807</v>
      </c>
      <c r="AJ208" s="45">
        <f t="shared" si="142"/>
        <v>-15744.654821004497</v>
      </c>
      <c r="AK208" s="45">
        <f t="shared" si="142"/>
        <v>-17855.56033645619</v>
      </c>
      <c r="AL208" s="45">
        <f t="shared" si="142"/>
        <v>-19966.46585190788</v>
      </c>
      <c r="AM208" s="45">
        <f t="shared" si="142"/>
        <v>-22077.37136735957</v>
      </c>
      <c r="AN208" s="45">
        <f t="shared" si="142"/>
        <v>-24188.27688281126</v>
      </c>
      <c r="AO208" s="45">
        <f t="shared" si="142"/>
        <v>-26299.182398262954</v>
      </c>
      <c r="AP208" s="45">
        <f t="shared" si="142"/>
        <v>-28410.087913714644</v>
      </c>
      <c r="AQ208" s="45">
        <f t="shared" si="142"/>
        <v>-30520.993429166338</v>
      </c>
      <c r="AR208" s="45">
        <f t="shared" si="143"/>
        <v>-32631.898944618028</v>
      </c>
      <c r="AS208" s="45">
        <f t="shared" si="143"/>
        <v>-34742.804460069718</v>
      </c>
      <c r="AT208" s="45">
        <f t="shared" si="143"/>
        <v>-36853.709975521408</v>
      </c>
      <c r="AU208" s="45">
        <f t="shared" si="143"/>
        <v>-38964.615490973098</v>
      </c>
      <c r="AV208" s="45">
        <f t="shared" si="143"/>
        <v>-41075.521006424795</v>
      </c>
      <c r="AW208" s="45">
        <f t="shared" si="143"/>
        <v>-43186.426521876485</v>
      </c>
      <c r="AX208" s="45">
        <f t="shared" si="143"/>
        <v>-45297.332037328175</v>
      </c>
      <c r="AY208" s="45">
        <f t="shared" si="143"/>
        <v>-47408.237552779865</v>
      </c>
      <c r="AZ208" s="45">
        <f t="shared" si="143"/>
        <v>-49519.143068231555</v>
      </c>
      <c r="BA208" s="45">
        <f t="shared" si="143"/>
        <v>-51630.048583683252</v>
      </c>
      <c r="BB208" s="45">
        <f t="shared" si="144"/>
        <v>-53740.954099134942</v>
      </c>
      <c r="BC208" s="45">
        <f t="shared" si="144"/>
        <v>-55851.859614586632</v>
      </c>
      <c r="BD208" s="45">
        <f t="shared" si="144"/>
        <v>-57962.765130038322</v>
      </c>
      <c r="BE208" s="45">
        <f t="shared" si="144"/>
        <v>-60073.670645490012</v>
      </c>
      <c r="BF208" s="45">
        <f t="shared" si="144"/>
        <v>-62184.57616094171</v>
      </c>
      <c r="BG208" s="45">
        <f t="shared" si="144"/>
        <v>-64295.4816763934</v>
      </c>
      <c r="BH208" s="45">
        <f t="shared" si="144"/>
        <v>-66406.38719184509</v>
      </c>
      <c r="BI208" s="45">
        <f t="shared" si="144"/>
        <v>-68517.292707296787</v>
      </c>
      <c r="BJ208" s="45">
        <f t="shared" si="144"/>
        <v>-70628.19822274847</v>
      </c>
      <c r="BK208" s="45">
        <f t="shared" si="144"/>
        <v>-72739.103738200167</v>
      </c>
      <c r="BL208" s="45">
        <f t="shared" si="145"/>
        <v>-74850.009253651864</v>
      </c>
      <c r="BM208" s="45">
        <f t="shared" si="145"/>
        <v>-76960.914769103547</v>
      </c>
      <c r="BN208" s="45">
        <f t="shared" si="145"/>
        <v>-79071.82028455523</v>
      </c>
      <c r="BO208" s="45">
        <f t="shared" si="145"/>
        <v>-81182.725800006927</v>
      </c>
      <c r="BP208" s="45">
        <f t="shared" si="145"/>
        <v>-83293.631315458624</v>
      </c>
      <c r="BQ208" s="45">
        <f t="shared" si="145"/>
        <v>-85404.536830910307</v>
      </c>
      <c r="BR208" s="45">
        <f t="shared" si="145"/>
        <v>-87515.442346362004</v>
      </c>
      <c r="BS208" s="45">
        <f t="shared" si="145"/>
        <v>-89626.347861813701</v>
      </c>
      <c r="BT208" s="45">
        <f t="shared" si="145"/>
        <v>-91737.253377265384</v>
      </c>
      <c r="BU208" s="45">
        <f t="shared" si="145"/>
        <v>-93848.158892717067</v>
      </c>
      <c r="BV208" s="45">
        <f t="shared" si="146"/>
        <v>-95959.064408168779</v>
      </c>
      <c r="BW208" s="45">
        <f t="shared" si="146"/>
        <v>-98069.969923620461</v>
      </c>
      <c r="BX208" s="45">
        <f t="shared" si="146"/>
        <v>-100180.87543907214</v>
      </c>
      <c r="BY208" s="45">
        <f t="shared" si="146"/>
        <v>-102291.78095452386</v>
      </c>
      <c r="BZ208" s="45">
        <f t="shared" si="146"/>
        <v>-104402.68646997554</v>
      </c>
      <c r="CA208" s="45">
        <f t="shared" si="146"/>
        <v>-106513.59198542722</v>
      </c>
      <c r="CB208" s="45">
        <f t="shared" si="146"/>
        <v>-108624.4975008789</v>
      </c>
      <c r="CC208" s="45">
        <f t="shared" si="146"/>
        <v>-110735.40301633062</v>
      </c>
      <c r="CD208" s="45">
        <f t="shared" si="146"/>
        <v>-112846.3085317823</v>
      </c>
      <c r="CE208" s="45">
        <f t="shared" si="146"/>
        <v>-114957.21404723398</v>
      </c>
      <c r="CF208" s="45">
        <f t="shared" si="146"/>
        <v>-117068.11956268569</v>
      </c>
      <c r="CG208" s="45">
        <f t="shared" si="146"/>
        <v>-410.70773883415313</v>
      </c>
      <c r="CH208" s="45">
        <f t="shared" si="146"/>
        <v>-6052.6050932721446</v>
      </c>
    </row>
    <row r="209" spans="1:86">
      <c r="A209" s="58">
        <f>'Q5-Q7 VaR'!G183</f>
        <v>45817</v>
      </c>
      <c r="B209" s="45">
        <f>'Q5-Q7 VaR'!L183</f>
        <v>9581.6917969696988</v>
      </c>
      <c r="C209" s="45">
        <f>1000000*'Q5-Q7 VaR'!K183/100</f>
        <v>2365.7768021708821</v>
      </c>
      <c r="D209" s="45">
        <f t="shared" si="139"/>
        <v>-14076.076224739121</v>
      </c>
      <c r="E209" s="45">
        <f t="shared" si="139"/>
        <v>-13484.632024196402</v>
      </c>
      <c r="F209" s="45">
        <f t="shared" si="139"/>
        <v>-12893.18782365368</v>
      </c>
      <c r="G209" s="45">
        <f t="shared" si="139"/>
        <v>-12301.74362311096</v>
      </c>
      <c r="H209" s="45">
        <f t="shared" si="139"/>
        <v>-11710.299422568241</v>
      </c>
      <c r="I209" s="45">
        <f t="shared" si="139"/>
        <v>-11118.855222025519</v>
      </c>
      <c r="J209" s="45">
        <f t="shared" si="139"/>
        <v>-10527.4110214828</v>
      </c>
      <c r="K209" s="45">
        <f t="shared" si="139"/>
        <v>-9935.966820940077</v>
      </c>
      <c r="L209" s="45">
        <f t="shared" si="139"/>
        <v>-9344.522620397358</v>
      </c>
      <c r="M209" s="45">
        <f t="shared" si="139"/>
        <v>-8753.0784198546389</v>
      </c>
      <c r="N209" s="45">
        <f t="shared" si="140"/>
        <v>-8161.6342193119162</v>
      </c>
      <c r="O209" s="45">
        <f t="shared" si="140"/>
        <v>-7570.1900187691972</v>
      </c>
      <c r="P209" s="45">
        <f t="shared" si="140"/>
        <v>-6978.7458182264745</v>
      </c>
      <c r="Q209" s="45">
        <f t="shared" si="140"/>
        <v>-6387.3016176837555</v>
      </c>
      <c r="R209" s="45">
        <f t="shared" si="140"/>
        <v>-5795.8574171410346</v>
      </c>
      <c r="S209" s="45">
        <f t="shared" si="140"/>
        <v>-5204.4132165983137</v>
      </c>
      <c r="T209" s="45">
        <f t="shared" si="140"/>
        <v>-4612.9690160555947</v>
      </c>
      <c r="U209" s="45">
        <f t="shared" si="140"/>
        <v>-4021.5248155128738</v>
      </c>
      <c r="V209" s="45">
        <f t="shared" si="140"/>
        <v>-3430.080614970153</v>
      </c>
      <c r="W209" s="45">
        <f t="shared" si="140"/>
        <v>-2838.6364144274321</v>
      </c>
      <c r="X209" s="45">
        <f t="shared" si="141"/>
        <v>-2247.1922138847112</v>
      </c>
      <c r="Y209" s="45">
        <f t="shared" si="141"/>
        <v>-1655.7480133419904</v>
      </c>
      <c r="Z209" s="45">
        <f t="shared" si="141"/>
        <v>-1064.3038127992713</v>
      </c>
      <c r="AA209" s="45">
        <f t="shared" si="141"/>
        <v>-472.85961225655046</v>
      </c>
      <c r="AB209" s="45">
        <f t="shared" si="141"/>
        <v>118.5845882861704</v>
      </c>
      <c r="AC209" s="45">
        <f t="shared" si="141"/>
        <v>710.02878882889127</v>
      </c>
      <c r="AD209" s="45">
        <f t="shared" si="141"/>
        <v>1301.4729893716121</v>
      </c>
      <c r="AE209" s="45">
        <f t="shared" si="141"/>
        <v>1892.9171899143321</v>
      </c>
      <c r="AF209" s="45">
        <f t="shared" si="141"/>
        <v>2484.361390457052</v>
      </c>
      <c r="AG209" s="45">
        <f t="shared" si="141"/>
        <v>3075.8055909997729</v>
      </c>
      <c r="AH209" s="45">
        <f t="shared" si="142"/>
        <v>3667.2497915424938</v>
      </c>
      <c r="AI209" s="45">
        <f t="shared" si="142"/>
        <v>4258.6939920852137</v>
      </c>
      <c r="AJ209" s="45">
        <f t="shared" si="142"/>
        <v>4850.1381926279346</v>
      </c>
      <c r="AK209" s="45">
        <f t="shared" si="142"/>
        <v>5441.5823931706555</v>
      </c>
      <c r="AL209" s="45">
        <f t="shared" si="142"/>
        <v>6033.0265937133754</v>
      </c>
      <c r="AM209" s="45">
        <f t="shared" si="142"/>
        <v>6624.4707942560963</v>
      </c>
      <c r="AN209" s="45">
        <f t="shared" si="142"/>
        <v>7215.9149947988171</v>
      </c>
      <c r="AO209" s="45">
        <f t="shared" si="142"/>
        <v>7807.3591953415371</v>
      </c>
      <c r="AP209" s="45">
        <f t="shared" si="142"/>
        <v>8398.803395884257</v>
      </c>
      <c r="AQ209" s="45">
        <f t="shared" si="142"/>
        <v>8990.2475964269779</v>
      </c>
      <c r="AR209" s="45">
        <f t="shared" si="143"/>
        <v>9581.6917969696988</v>
      </c>
      <c r="AS209" s="45">
        <f t="shared" si="143"/>
        <v>10173.13599751242</v>
      </c>
      <c r="AT209" s="45">
        <f t="shared" si="143"/>
        <v>10764.58019805514</v>
      </c>
      <c r="AU209" s="45">
        <f t="shared" si="143"/>
        <v>11356.02439859786</v>
      </c>
      <c r="AV209" s="45">
        <f t="shared" si="143"/>
        <v>11947.46859914058</v>
      </c>
      <c r="AW209" s="45">
        <f t="shared" si="143"/>
        <v>12538.912799683301</v>
      </c>
      <c r="AX209" s="45">
        <f t="shared" si="143"/>
        <v>13130.357000226022</v>
      </c>
      <c r="AY209" s="45">
        <f t="shared" si="143"/>
        <v>13721.801200768743</v>
      </c>
      <c r="AZ209" s="45">
        <f t="shared" si="143"/>
        <v>14313.245401311462</v>
      </c>
      <c r="BA209" s="45">
        <f t="shared" si="143"/>
        <v>14904.689601854185</v>
      </c>
      <c r="BB209" s="45">
        <f t="shared" si="144"/>
        <v>15496.133802396904</v>
      </c>
      <c r="BC209" s="45">
        <f t="shared" si="144"/>
        <v>16087.578002939625</v>
      </c>
      <c r="BD209" s="45">
        <f t="shared" si="144"/>
        <v>16679.022203482346</v>
      </c>
      <c r="BE209" s="45">
        <f t="shared" si="144"/>
        <v>17270.466404025065</v>
      </c>
      <c r="BF209" s="45">
        <f t="shared" si="144"/>
        <v>17861.910604567784</v>
      </c>
      <c r="BG209" s="45">
        <f t="shared" si="144"/>
        <v>18453.354805110506</v>
      </c>
      <c r="BH209" s="45">
        <f t="shared" si="144"/>
        <v>19044.799005653229</v>
      </c>
      <c r="BI209" s="45">
        <f t="shared" si="144"/>
        <v>19636.243206195948</v>
      </c>
      <c r="BJ209" s="45">
        <f t="shared" si="144"/>
        <v>20227.687406738667</v>
      </c>
      <c r="BK209" s="45">
        <f t="shared" si="144"/>
        <v>20819.131607281386</v>
      </c>
      <c r="BL209" s="45">
        <f t="shared" si="145"/>
        <v>21410.575807824109</v>
      </c>
      <c r="BM209" s="45">
        <f t="shared" si="145"/>
        <v>22002.020008366831</v>
      </c>
      <c r="BN209" s="45">
        <f t="shared" si="145"/>
        <v>22593.464208909551</v>
      </c>
      <c r="BO209" s="45">
        <f t="shared" si="145"/>
        <v>23184.90840945227</v>
      </c>
      <c r="BP209" s="45">
        <f t="shared" si="145"/>
        <v>23776.352609994992</v>
      </c>
      <c r="BQ209" s="45">
        <f t="shared" si="145"/>
        <v>24367.796810537711</v>
      </c>
      <c r="BR209" s="45">
        <f t="shared" si="145"/>
        <v>24959.241011080434</v>
      </c>
      <c r="BS209" s="45">
        <f t="shared" si="145"/>
        <v>25550.685211623153</v>
      </c>
      <c r="BT209" s="45">
        <f t="shared" si="145"/>
        <v>26142.129412165872</v>
      </c>
      <c r="BU209" s="45">
        <f t="shared" si="145"/>
        <v>26733.573612708595</v>
      </c>
      <c r="BV209" s="45">
        <f t="shared" si="146"/>
        <v>27325.017813251314</v>
      </c>
      <c r="BW209" s="45">
        <f t="shared" si="146"/>
        <v>27916.462013794036</v>
      </c>
      <c r="BX209" s="45">
        <f t="shared" si="146"/>
        <v>28507.906214336756</v>
      </c>
      <c r="BY209" s="45">
        <f t="shared" si="146"/>
        <v>29099.350414879475</v>
      </c>
      <c r="BZ209" s="45">
        <f t="shared" si="146"/>
        <v>29690.794615422197</v>
      </c>
      <c r="CA209" s="45">
        <f t="shared" si="146"/>
        <v>30282.238815964916</v>
      </c>
      <c r="CB209" s="45">
        <f t="shared" si="146"/>
        <v>30873.683016507639</v>
      </c>
      <c r="CC209" s="45">
        <f t="shared" si="146"/>
        <v>31465.127217050358</v>
      </c>
      <c r="CD209" s="45">
        <f t="shared" si="146"/>
        <v>32056.571417593077</v>
      </c>
      <c r="CE209" s="45">
        <f t="shared" si="146"/>
        <v>32648.0156181358</v>
      </c>
      <c r="CF209" s="45">
        <f t="shared" si="146"/>
        <v>33239.459818678515</v>
      </c>
      <c r="CG209" s="45">
        <f t="shared" si="146"/>
        <v>553.79522190145872</v>
      </c>
      <c r="CH209" s="45">
        <f t="shared" si="146"/>
        <v>2134.5706028524373</v>
      </c>
    </row>
    <row r="210" spans="1:86">
      <c r="A210" s="58">
        <f>'Q5-Q7 VaR'!G184</f>
        <v>45818</v>
      </c>
      <c r="B210" s="45">
        <f>'Q5-Q7 VaR'!L184</f>
        <v>-4506.3381487680044</v>
      </c>
      <c r="C210" s="45">
        <f>1000000*'Q5-Q7 VaR'!K184/100</f>
        <v>295.33526253388743</v>
      </c>
      <c r="D210" s="45">
        <f t="shared" si="139"/>
        <v>-7459.690774106879</v>
      </c>
      <c r="E210" s="45">
        <f t="shared" si="139"/>
        <v>-7385.8569584734068</v>
      </c>
      <c r="F210" s="45">
        <f t="shared" si="139"/>
        <v>-7312.0231428399347</v>
      </c>
      <c r="G210" s="45">
        <f t="shared" si="139"/>
        <v>-7238.1893272064626</v>
      </c>
      <c r="H210" s="45">
        <f t="shared" si="139"/>
        <v>-7164.3555115729914</v>
      </c>
      <c r="I210" s="45">
        <f t="shared" si="139"/>
        <v>-7090.5216959395193</v>
      </c>
      <c r="J210" s="45">
        <f t="shared" si="139"/>
        <v>-7016.6878803060481</v>
      </c>
      <c r="K210" s="45">
        <f t="shared" si="139"/>
        <v>-6942.854064672576</v>
      </c>
      <c r="L210" s="45">
        <f t="shared" si="139"/>
        <v>-6869.0202490391039</v>
      </c>
      <c r="M210" s="45">
        <f t="shared" si="139"/>
        <v>-6795.1864334056318</v>
      </c>
      <c r="N210" s="45">
        <f t="shared" si="140"/>
        <v>-6721.3526177721596</v>
      </c>
      <c r="O210" s="45">
        <f t="shared" si="140"/>
        <v>-6647.5188021386884</v>
      </c>
      <c r="P210" s="45">
        <f t="shared" si="140"/>
        <v>-6573.6849865052163</v>
      </c>
      <c r="Q210" s="45">
        <f t="shared" si="140"/>
        <v>-6499.8511708717451</v>
      </c>
      <c r="R210" s="45">
        <f t="shared" si="140"/>
        <v>-6426.017355238273</v>
      </c>
      <c r="S210" s="45">
        <f t="shared" si="140"/>
        <v>-6352.1835396048009</v>
      </c>
      <c r="T210" s="45">
        <f t="shared" si="140"/>
        <v>-6278.3497239713288</v>
      </c>
      <c r="U210" s="45">
        <f t="shared" si="140"/>
        <v>-6204.5159083378567</v>
      </c>
      <c r="V210" s="45">
        <f t="shared" si="140"/>
        <v>-6130.6820927043855</v>
      </c>
      <c r="W210" s="45">
        <f t="shared" si="140"/>
        <v>-6056.8482770709134</v>
      </c>
      <c r="X210" s="45">
        <f t="shared" si="141"/>
        <v>-5983.0144614374422</v>
      </c>
      <c r="Y210" s="45">
        <f t="shared" si="141"/>
        <v>-5909.18064580397</v>
      </c>
      <c r="Z210" s="45">
        <f t="shared" si="141"/>
        <v>-5835.3468301704979</v>
      </c>
      <c r="AA210" s="45">
        <f t="shared" si="141"/>
        <v>-5761.5130145370258</v>
      </c>
      <c r="AB210" s="45">
        <f t="shared" si="141"/>
        <v>-5687.6791989035537</v>
      </c>
      <c r="AC210" s="45">
        <f t="shared" si="141"/>
        <v>-5613.8453832700825</v>
      </c>
      <c r="AD210" s="45">
        <f t="shared" si="141"/>
        <v>-5540.0115676366104</v>
      </c>
      <c r="AE210" s="45">
        <f t="shared" si="141"/>
        <v>-5466.1777520031383</v>
      </c>
      <c r="AF210" s="45">
        <f t="shared" si="141"/>
        <v>-5392.3439363696671</v>
      </c>
      <c r="AG210" s="45">
        <f t="shared" si="141"/>
        <v>-5318.5101207361949</v>
      </c>
      <c r="AH210" s="45">
        <f t="shared" si="142"/>
        <v>-5244.6763051027228</v>
      </c>
      <c r="AI210" s="45">
        <f t="shared" si="142"/>
        <v>-5170.8424894692507</v>
      </c>
      <c r="AJ210" s="45">
        <f t="shared" si="142"/>
        <v>-5097.0086738357795</v>
      </c>
      <c r="AK210" s="45">
        <f t="shared" si="142"/>
        <v>-5023.1748582023074</v>
      </c>
      <c r="AL210" s="45">
        <f t="shared" si="142"/>
        <v>-4949.3410425688353</v>
      </c>
      <c r="AM210" s="45">
        <f t="shared" si="142"/>
        <v>-4875.5072269353641</v>
      </c>
      <c r="AN210" s="45">
        <f t="shared" si="142"/>
        <v>-4801.673411301892</v>
      </c>
      <c r="AO210" s="45">
        <f t="shared" si="142"/>
        <v>-4727.8395956684199</v>
      </c>
      <c r="AP210" s="45">
        <f t="shared" si="142"/>
        <v>-4654.0057800349477</v>
      </c>
      <c r="AQ210" s="45">
        <f t="shared" si="142"/>
        <v>-4580.1719644014765</v>
      </c>
      <c r="AR210" s="45">
        <f t="shared" si="143"/>
        <v>-4506.3381487680044</v>
      </c>
      <c r="AS210" s="45">
        <f t="shared" si="143"/>
        <v>-4432.5043331345323</v>
      </c>
      <c r="AT210" s="45">
        <f t="shared" si="143"/>
        <v>-4358.6705175010611</v>
      </c>
      <c r="AU210" s="45">
        <f t="shared" si="143"/>
        <v>-4284.836701867589</v>
      </c>
      <c r="AV210" s="45">
        <f t="shared" si="143"/>
        <v>-4211.0028862341169</v>
      </c>
      <c r="AW210" s="45">
        <f t="shared" si="143"/>
        <v>-4137.1690706006448</v>
      </c>
      <c r="AX210" s="45">
        <f t="shared" si="143"/>
        <v>-4063.3352549671731</v>
      </c>
      <c r="AY210" s="45">
        <f t="shared" si="143"/>
        <v>-3989.5014393337015</v>
      </c>
      <c r="AZ210" s="45">
        <f t="shared" si="143"/>
        <v>-3915.6676237002293</v>
      </c>
      <c r="BA210" s="45">
        <f t="shared" si="143"/>
        <v>-3841.8338080667577</v>
      </c>
      <c r="BB210" s="45">
        <f t="shared" si="144"/>
        <v>-3767.999992433286</v>
      </c>
      <c r="BC210" s="45">
        <f t="shared" si="144"/>
        <v>-3694.1661767998139</v>
      </c>
      <c r="BD210" s="45">
        <f t="shared" si="144"/>
        <v>-3620.3323611663423</v>
      </c>
      <c r="BE210" s="45">
        <f t="shared" si="144"/>
        <v>-3546.4985455328701</v>
      </c>
      <c r="BF210" s="45">
        <f t="shared" si="144"/>
        <v>-3472.6647298993985</v>
      </c>
      <c r="BG210" s="45">
        <f t="shared" si="144"/>
        <v>-3398.8309142659264</v>
      </c>
      <c r="BH210" s="45">
        <f t="shared" si="144"/>
        <v>-3324.9970986324547</v>
      </c>
      <c r="BI210" s="45">
        <f t="shared" si="144"/>
        <v>-3251.163282998983</v>
      </c>
      <c r="BJ210" s="45">
        <f t="shared" si="144"/>
        <v>-3177.3294673655109</v>
      </c>
      <c r="BK210" s="45">
        <f t="shared" si="144"/>
        <v>-3103.4956517320388</v>
      </c>
      <c r="BL210" s="45">
        <f t="shared" si="145"/>
        <v>-3029.6618360985672</v>
      </c>
      <c r="BM210" s="45">
        <f t="shared" si="145"/>
        <v>-2955.8280204650955</v>
      </c>
      <c r="BN210" s="45">
        <f t="shared" si="145"/>
        <v>-2881.9942048316234</v>
      </c>
      <c r="BO210" s="45">
        <f t="shared" si="145"/>
        <v>-2808.1603891981517</v>
      </c>
      <c r="BP210" s="45">
        <f t="shared" si="145"/>
        <v>-2734.3265735646801</v>
      </c>
      <c r="BQ210" s="45">
        <f t="shared" si="145"/>
        <v>-2660.492757931208</v>
      </c>
      <c r="BR210" s="45">
        <f t="shared" si="145"/>
        <v>-2586.6589422977358</v>
      </c>
      <c r="BS210" s="45">
        <f t="shared" si="145"/>
        <v>-2512.8251266642642</v>
      </c>
      <c r="BT210" s="45">
        <f t="shared" si="145"/>
        <v>-2438.9913110307925</v>
      </c>
      <c r="BU210" s="45">
        <f t="shared" si="145"/>
        <v>-2365.1574953973204</v>
      </c>
      <c r="BV210" s="45">
        <f t="shared" si="146"/>
        <v>-2291.3236797638488</v>
      </c>
      <c r="BW210" s="45">
        <f t="shared" si="146"/>
        <v>-2217.4898641303766</v>
      </c>
      <c r="BX210" s="45">
        <f t="shared" si="146"/>
        <v>-2143.656048496905</v>
      </c>
      <c r="BY210" s="45">
        <f t="shared" si="146"/>
        <v>-2069.8222328634333</v>
      </c>
      <c r="BZ210" s="45">
        <f t="shared" si="146"/>
        <v>-1995.9884172299612</v>
      </c>
      <c r="CA210" s="45">
        <f t="shared" si="146"/>
        <v>-1922.1546015964896</v>
      </c>
      <c r="CB210" s="45">
        <f t="shared" si="146"/>
        <v>-1848.3207859630174</v>
      </c>
      <c r="CC210" s="45">
        <f t="shared" si="146"/>
        <v>-1774.4869703295458</v>
      </c>
      <c r="CD210" s="45">
        <f t="shared" si="146"/>
        <v>-1700.6531546960737</v>
      </c>
      <c r="CE210" s="45">
        <f t="shared" si="146"/>
        <v>-1626.819339062602</v>
      </c>
      <c r="CF210" s="45">
        <f t="shared" si="146"/>
        <v>-1552.9855234291299</v>
      </c>
      <c r="CG210" s="45">
        <f t="shared" si="146"/>
        <v>-5633.3490327533209</v>
      </c>
      <c r="CH210" s="45">
        <f t="shared" si="146"/>
        <v>-5436.010589113218</v>
      </c>
    </row>
    <row r="211" spans="1:86">
      <c r="A211" s="58">
        <f>'Q5-Q7 VaR'!G185</f>
        <v>45819</v>
      </c>
      <c r="B211" s="45">
        <f>'Q5-Q7 VaR'!L185</f>
        <v>18606.864937369326</v>
      </c>
      <c r="C211" s="45">
        <f>1000000*'Q5-Q7 VaR'!K185/100</f>
        <v>3699.6347709250522</v>
      </c>
      <c r="D211" s="45">
        <f t="shared" ref="D211:M220" si="147">$B211+D$26*$C211</f>
        <v>-18389.482771881194</v>
      </c>
      <c r="E211" s="45">
        <f t="shared" si="147"/>
        <v>-17464.574079149934</v>
      </c>
      <c r="F211" s="45">
        <f t="shared" si="147"/>
        <v>-16539.665386418666</v>
      </c>
      <c r="G211" s="45">
        <f t="shared" si="147"/>
        <v>-15614.756693687406</v>
      </c>
      <c r="H211" s="45">
        <f t="shared" si="147"/>
        <v>-14689.848000956146</v>
      </c>
      <c r="I211" s="45">
        <f t="shared" si="147"/>
        <v>-13764.939308224879</v>
      </c>
      <c r="J211" s="45">
        <f t="shared" si="147"/>
        <v>-12840.030615493619</v>
      </c>
      <c r="K211" s="45">
        <f t="shared" si="147"/>
        <v>-11915.121922762355</v>
      </c>
      <c r="L211" s="45">
        <f t="shared" si="147"/>
        <v>-10990.213230031091</v>
      </c>
      <c r="M211" s="45">
        <f t="shared" si="147"/>
        <v>-10065.304537299828</v>
      </c>
      <c r="N211" s="45">
        <f t="shared" ref="N211:W220" si="148">$B211+N$26*$C211</f>
        <v>-9140.3958445685639</v>
      </c>
      <c r="O211" s="45">
        <f t="shared" si="148"/>
        <v>-8215.4871518373038</v>
      </c>
      <c r="P211" s="45">
        <f t="shared" si="148"/>
        <v>-7290.5784591060401</v>
      </c>
      <c r="Q211" s="45">
        <f t="shared" si="148"/>
        <v>-6365.6697663747764</v>
      </c>
      <c r="R211" s="45">
        <f t="shared" si="148"/>
        <v>-5440.7610736435126</v>
      </c>
      <c r="S211" s="45">
        <f t="shared" si="148"/>
        <v>-4515.8523809122489</v>
      </c>
      <c r="T211" s="45">
        <f t="shared" si="148"/>
        <v>-3590.9436881809888</v>
      </c>
      <c r="U211" s="45">
        <f t="shared" si="148"/>
        <v>-2666.0349954497251</v>
      </c>
      <c r="V211" s="45">
        <f t="shared" si="148"/>
        <v>-1741.1263027184614</v>
      </c>
      <c r="W211" s="45">
        <f t="shared" si="148"/>
        <v>-816.21760998719765</v>
      </c>
      <c r="X211" s="45">
        <f t="shared" ref="X211:AG220" si="149">$B211+X$26*$C211</f>
        <v>108.69108274406608</v>
      </c>
      <c r="Y211" s="45">
        <f t="shared" si="149"/>
        <v>1033.5997754753298</v>
      </c>
      <c r="Z211" s="45">
        <f t="shared" si="149"/>
        <v>1958.5084682065899</v>
      </c>
      <c r="AA211" s="45">
        <f t="shared" si="149"/>
        <v>2883.4171609378536</v>
      </c>
      <c r="AB211" s="45">
        <f t="shared" si="149"/>
        <v>3808.3258536691174</v>
      </c>
      <c r="AC211" s="45">
        <f t="shared" si="149"/>
        <v>4733.2345464003811</v>
      </c>
      <c r="AD211" s="45">
        <f t="shared" si="149"/>
        <v>5658.143239131643</v>
      </c>
      <c r="AE211" s="45">
        <f t="shared" si="149"/>
        <v>6583.0519318629067</v>
      </c>
      <c r="AF211" s="45">
        <f t="shared" si="149"/>
        <v>7507.9606245941686</v>
      </c>
      <c r="AG211" s="45">
        <f t="shared" si="149"/>
        <v>8432.8693173254323</v>
      </c>
      <c r="AH211" s="45">
        <f t="shared" ref="AH211:AQ220" si="150">$B211+AH$26*$C211</f>
        <v>9357.7780100566961</v>
      </c>
      <c r="AI211" s="45">
        <f t="shared" si="150"/>
        <v>10282.686702787958</v>
      </c>
      <c r="AJ211" s="45">
        <f t="shared" si="150"/>
        <v>11207.595395519222</v>
      </c>
      <c r="AK211" s="45">
        <f t="shared" si="150"/>
        <v>12132.504088250484</v>
      </c>
      <c r="AL211" s="45">
        <f t="shared" si="150"/>
        <v>13057.412780981747</v>
      </c>
      <c r="AM211" s="45">
        <f t="shared" si="150"/>
        <v>13982.321473713011</v>
      </c>
      <c r="AN211" s="45">
        <f t="shared" si="150"/>
        <v>14907.230166444275</v>
      </c>
      <c r="AO211" s="45">
        <f t="shared" si="150"/>
        <v>15832.138859175537</v>
      </c>
      <c r="AP211" s="45">
        <f t="shared" si="150"/>
        <v>16757.047551906799</v>
      </c>
      <c r="AQ211" s="45">
        <f t="shared" si="150"/>
        <v>17681.956244638062</v>
      </c>
      <c r="AR211" s="45">
        <f t="shared" ref="AR211:BA220" si="151">$B211+AR$26*$C211</f>
        <v>18606.864937369326</v>
      </c>
      <c r="AS211" s="45">
        <f t="shared" si="151"/>
        <v>19531.77363010059</v>
      </c>
      <c r="AT211" s="45">
        <f t="shared" si="151"/>
        <v>20456.682322831854</v>
      </c>
      <c r="AU211" s="45">
        <f t="shared" si="151"/>
        <v>21381.591015563114</v>
      </c>
      <c r="AV211" s="45">
        <f t="shared" si="151"/>
        <v>22306.499708294377</v>
      </c>
      <c r="AW211" s="45">
        <f t="shared" si="151"/>
        <v>23231.408401025641</v>
      </c>
      <c r="AX211" s="45">
        <f t="shared" si="151"/>
        <v>24156.317093756905</v>
      </c>
      <c r="AY211" s="45">
        <f t="shared" si="151"/>
        <v>25081.225786488169</v>
      </c>
      <c r="AZ211" s="45">
        <f t="shared" si="151"/>
        <v>26006.134479219429</v>
      </c>
      <c r="BA211" s="45">
        <f t="shared" si="151"/>
        <v>26931.043171950696</v>
      </c>
      <c r="BB211" s="45">
        <f t="shared" ref="BB211:BK220" si="152">$B211+BB$26*$C211</f>
        <v>27855.951864681956</v>
      </c>
      <c r="BC211" s="45">
        <f t="shared" si="152"/>
        <v>28780.86055741322</v>
      </c>
      <c r="BD211" s="45">
        <f t="shared" si="152"/>
        <v>29705.769250144484</v>
      </c>
      <c r="BE211" s="45">
        <f t="shared" si="152"/>
        <v>30630.677942875744</v>
      </c>
      <c r="BF211" s="45">
        <f t="shared" si="152"/>
        <v>31555.586635607011</v>
      </c>
      <c r="BG211" s="45">
        <f t="shared" si="152"/>
        <v>32480.495328338271</v>
      </c>
      <c r="BH211" s="45">
        <f t="shared" si="152"/>
        <v>33405.404021069538</v>
      </c>
      <c r="BI211" s="45">
        <f t="shared" si="152"/>
        <v>34330.312713800799</v>
      </c>
      <c r="BJ211" s="45">
        <f t="shared" si="152"/>
        <v>35255.221406532059</v>
      </c>
      <c r="BK211" s="45">
        <f t="shared" si="152"/>
        <v>36180.130099263319</v>
      </c>
      <c r="BL211" s="45">
        <f t="shared" ref="BL211:BU220" si="153">$B211+BL$26*$C211</f>
        <v>37105.038791994586</v>
      </c>
      <c r="BM211" s="45">
        <f t="shared" si="153"/>
        <v>38029.947484725853</v>
      </c>
      <c r="BN211" s="45">
        <f t="shared" si="153"/>
        <v>38954.856177457114</v>
      </c>
      <c r="BO211" s="45">
        <f t="shared" si="153"/>
        <v>39879.764870188374</v>
      </c>
      <c r="BP211" s="45">
        <f t="shared" si="153"/>
        <v>40804.673562919641</v>
      </c>
      <c r="BQ211" s="45">
        <f t="shared" si="153"/>
        <v>41729.582255650901</v>
      </c>
      <c r="BR211" s="45">
        <f t="shared" si="153"/>
        <v>42654.490948382168</v>
      </c>
      <c r="BS211" s="45">
        <f t="shared" si="153"/>
        <v>43579.399641113429</v>
      </c>
      <c r="BT211" s="45">
        <f t="shared" si="153"/>
        <v>44504.308333844689</v>
      </c>
      <c r="BU211" s="45">
        <f t="shared" si="153"/>
        <v>45429.217026575956</v>
      </c>
      <c r="BV211" s="45">
        <f t="shared" ref="BV211:CH220" si="154">$B211+BV$26*$C211</f>
        <v>46354.125719307216</v>
      </c>
      <c r="BW211" s="45">
        <f t="shared" si="154"/>
        <v>47279.034412038483</v>
      </c>
      <c r="BX211" s="45">
        <f t="shared" si="154"/>
        <v>48203.943104769744</v>
      </c>
      <c r="BY211" s="45">
        <f t="shared" si="154"/>
        <v>49128.851797501004</v>
      </c>
      <c r="BZ211" s="45">
        <f t="shared" si="154"/>
        <v>50053.760490232271</v>
      </c>
      <c r="CA211" s="45">
        <f t="shared" si="154"/>
        <v>50978.669182963531</v>
      </c>
      <c r="CB211" s="45">
        <f t="shared" si="154"/>
        <v>51903.577875694798</v>
      </c>
      <c r="CC211" s="45">
        <f t="shared" si="154"/>
        <v>52828.486568426059</v>
      </c>
      <c r="CD211" s="45">
        <f t="shared" si="154"/>
        <v>53753.395261157319</v>
      </c>
      <c r="CE211" s="45">
        <f t="shared" si="154"/>
        <v>54678.303953888586</v>
      </c>
      <c r="CF211" s="45">
        <f t="shared" si="154"/>
        <v>55603.212646619846</v>
      </c>
      <c r="CG211" s="45">
        <f t="shared" si="154"/>
        <v>4488.914314643951</v>
      </c>
      <c r="CH211" s="45">
        <f t="shared" si="154"/>
        <v>6960.95291060196</v>
      </c>
    </row>
    <row r="212" spans="1:86">
      <c r="A212" s="58">
        <f>'Q5-Q7 VaR'!G186</f>
        <v>45820</v>
      </c>
      <c r="B212" s="45">
        <f>'Q5-Q7 VaR'!L186</f>
        <v>12401.317749942011</v>
      </c>
      <c r="C212" s="45">
        <f>1000000*'Q5-Q7 VaR'!K186/100</f>
        <v>4515.871993044766</v>
      </c>
      <c r="D212" s="45">
        <f t="shared" si="147"/>
        <v>-32757.402180505647</v>
      </c>
      <c r="E212" s="45">
        <f t="shared" si="147"/>
        <v>-31628.434182244455</v>
      </c>
      <c r="F212" s="45">
        <f t="shared" si="147"/>
        <v>-30499.466183983262</v>
      </c>
      <c r="G212" s="45">
        <f t="shared" si="147"/>
        <v>-29370.49818572207</v>
      </c>
      <c r="H212" s="45">
        <f t="shared" si="147"/>
        <v>-28241.530187460885</v>
      </c>
      <c r="I212" s="45">
        <f t="shared" si="147"/>
        <v>-27112.562189199693</v>
      </c>
      <c r="J212" s="45">
        <f t="shared" si="147"/>
        <v>-25983.5941909385</v>
      </c>
      <c r="K212" s="45">
        <f t="shared" si="147"/>
        <v>-24854.626192677308</v>
      </c>
      <c r="L212" s="45">
        <f t="shared" si="147"/>
        <v>-23725.658194416115</v>
      </c>
      <c r="M212" s="45">
        <f t="shared" si="147"/>
        <v>-22596.690196154923</v>
      </c>
      <c r="N212" s="45">
        <f t="shared" si="148"/>
        <v>-21467.72219789373</v>
      </c>
      <c r="O212" s="45">
        <f t="shared" si="148"/>
        <v>-20338.754199632545</v>
      </c>
      <c r="P212" s="45">
        <f t="shared" si="148"/>
        <v>-19209.786201371353</v>
      </c>
      <c r="Q212" s="45">
        <f t="shared" si="148"/>
        <v>-18080.818203110161</v>
      </c>
      <c r="R212" s="45">
        <f t="shared" si="148"/>
        <v>-16951.850204848968</v>
      </c>
      <c r="S212" s="45">
        <f t="shared" si="148"/>
        <v>-15822.882206587778</v>
      </c>
      <c r="T212" s="45">
        <f t="shared" si="148"/>
        <v>-14693.914208326585</v>
      </c>
      <c r="U212" s="45">
        <f t="shared" si="148"/>
        <v>-13564.946210065393</v>
      </c>
      <c r="V212" s="45">
        <f t="shared" si="148"/>
        <v>-12435.9782118042</v>
      </c>
      <c r="W212" s="45">
        <f t="shared" si="148"/>
        <v>-11307.010213543012</v>
      </c>
      <c r="X212" s="45">
        <f t="shared" si="149"/>
        <v>-10178.042215281819</v>
      </c>
      <c r="Y212" s="45">
        <f t="shared" si="149"/>
        <v>-9049.0742170206267</v>
      </c>
      <c r="Z212" s="45">
        <f t="shared" si="149"/>
        <v>-7920.106218759438</v>
      </c>
      <c r="AA212" s="45">
        <f t="shared" si="149"/>
        <v>-6791.1382204982456</v>
      </c>
      <c r="AB212" s="45">
        <f t="shared" si="149"/>
        <v>-5662.1702222370532</v>
      </c>
      <c r="AC212" s="45">
        <f t="shared" si="149"/>
        <v>-4533.2022239758608</v>
      </c>
      <c r="AD212" s="45">
        <f t="shared" si="149"/>
        <v>-3404.2342257146702</v>
      </c>
      <c r="AE212" s="45">
        <f t="shared" si="149"/>
        <v>-2275.2662274534796</v>
      </c>
      <c r="AF212" s="45">
        <f t="shared" si="149"/>
        <v>-1146.2982291922872</v>
      </c>
      <c r="AG212" s="45">
        <f t="shared" si="149"/>
        <v>-17.330230931094775</v>
      </c>
      <c r="AH212" s="45">
        <f t="shared" si="150"/>
        <v>1111.6377673300958</v>
      </c>
      <c r="AI212" s="45">
        <f t="shared" si="150"/>
        <v>2240.6057655912864</v>
      </c>
      <c r="AJ212" s="45">
        <f t="shared" si="150"/>
        <v>3369.5737638524788</v>
      </c>
      <c r="AK212" s="45">
        <f t="shared" si="150"/>
        <v>4498.5417621136703</v>
      </c>
      <c r="AL212" s="45">
        <f t="shared" si="150"/>
        <v>5627.5097603748618</v>
      </c>
      <c r="AM212" s="45">
        <f t="shared" si="150"/>
        <v>6756.4777586360533</v>
      </c>
      <c r="AN212" s="45">
        <f t="shared" si="150"/>
        <v>7885.4457568972448</v>
      </c>
      <c r="AO212" s="45">
        <f t="shared" si="150"/>
        <v>9014.4137551584354</v>
      </c>
      <c r="AP212" s="45">
        <f t="shared" si="150"/>
        <v>10143.381753419628</v>
      </c>
      <c r="AQ212" s="45">
        <f t="shared" si="150"/>
        <v>11272.34975168082</v>
      </c>
      <c r="AR212" s="45">
        <f t="shared" si="151"/>
        <v>12401.317749942011</v>
      </c>
      <c r="AS212" s="45">
        <f t="shared" si="151"/>
        <v>13530.285748203201</v>
      </c>
      <c r="AT212" s="45">
        <f t="shared" si="151"/>
        <v>14659.253746464394</v>
      </c>
      <c r="AU212" s="45">
        <f t="shared" si="151"/>
        <v>15788.221744725586</v>
      </c>
      <c r="AV212" s="45">
        <f t="shared" si="151"/>
        <v>16917.189742986775</v>
      </c>
      <c r="AW212" s="45">
        <f t="shared" si="151"/>
        <v>18046.157741247967</v>
      </c>
      <c r="AX212" s="45">
        <f t="shared" si="151"/>
        <v>19175.12573950916</v>
      </c>
      <c r="AY212" s="45">
        <f t="shared" si="151"/>
        <v>20304.093737770352</v>
      </c>
      <c r="AZ212" s="45">
        <f t="shared" si="151"/>
        <v>21433.061736031545</v>
      </c>
      <c r="BA212" s="45">
        <f t="shared" si="151"/>
        <v>22562.029734292737</v>
      </c>
      <c r="BB212" s="45">
        <f t="shared" si="152"/>
        <v>23690.997732553926</v>
      </c>
      <c r="BC212" s="45">
        <f t="shared" si="152"/>
        <v>24819.965730815115</v>
      </c>
      <c r="BD212" s="45">
        <f t="shared" si="152"/>
        <v>25948.933729076307</v>
      </c>
      <c r="BE212" s="45">
        <f t="shared" si="152"/>
        <v>27077.901727337499</v>
      </c>
      <c r="BF212" s="45">
        <f t="shared" si="152"/>
        <v>28206.869725598692</v>
      </c>
      <c r="BG212" s="45">
        <f t="shared" si="152"/>
        <v>29335.837723859884</v>
      </c>
      <c r="BH212" s="45">
        <f t="shared" si="152"/>
        <v>30464.805722121077</v>
      </c>
      <c r="BI212" s="45">
        <f t="shared" si="152"/>
        <v>31593.773720382269</v>
      </c>
      <c r="BJ212" s="45">
        <f t="shared" si="152"/>
        <v>32722.741718643461</v>
      </c>
      <c r="BK212" s="45">
        <f t="shared" si="152"/>
        <v>33851.709716904646</v>
      </c>
      <c r="BL212" s="45">
        <f t="shared" si="153"/>
        <v>34980.677715165839</v>
      </c>
      <c r="BM212" s="45">
        <f t="shared" si="153"/>
        <v>36109.645713427031</v>
      </c>
      <c r="BN212" s="45">
        <f t="shared" si="153"/>
        <v>37238.613711688224</v>
      </c>
      <c r="BO212" s="45">
        <f t="shared" si="153"/>
        <v>38367.581709949416</v>
      </c>
      <c r="BP212" s="45">
        <f t="shared" si="153"/>
        <v>39496.549708210609</v>
      </c>
      <c r="BQ212" s="45">
        <f t="shared" si="153"/>
        <v>40625.517706471801</v>
      </c>
      <c r="BR212" s="45">
        <f t="shared" si="153"/>
        <v>41754.485704732993</v>
      </c>
      <c r="BS212" s="45">
        <f t="shared" si="153"/>
        <v>42883.453702994178</v>
      </c>
      <c r="BT212" s="45">
        <f t="shared" si="153"/>
        <v>44012.421701255371</v>
      </c>
      <c r="BU212" s="45">
        <f t="shared" si="153"/>
        <v>45141.389699516563</v>
      </c>
      <c r="BV212" s="45">
        <f t="shared" si="154"/>
        <v>46270.357697777756</v>
      </c>
      <c r="BW212" s="45">
        <f t="shared" si="154"/>
        <v>47399.325696038948</v>
      </c>
      <c r="BX212" s="45">
        <f t="shared" si="154"/>
        <v>48528.29369430014</v>
      </c>
      <c r="BY212" s="45">
        <f t="shared" si="154"/>
        <v>49657.261692561333</v>
      </c>
      <c r="BZ212" s="45">
        <f t="shared" si="154"/>
        <v>50786.229690822525</v>
      </c>
      <c r="CA212" s="45">
        <f t="shared" si="154"/>
        <v>51915.197689083718</v>
      </c>
      <c r="CB212" s="45">
        <f t="shared" si="154"/>
        <v>53044.16568734491</v>
      </c>
      <c r="CC212" s="45">
        <f t="shared" si="154"/>
        <v>54173.133685606095</v>
      </c>
      <c r="CD212" s="45">
        <f t="shared" si="154"/>
        <v>55302.101683867288</v>
      </c>
      <c r="CE212" s="45">
        <f t="shared" si="154"/>
        <v>56431.06968212848</v>
      </c>
      <c r="CF212" s="45">
        <f t="shared" si="154"/>
        <v>57560.037680389672</v>
      </c>
      <c r="CG212" s="45">
        <f t="shared" si="154"/>
        <v>-4831.4259569221231</v>
      </c>
      <c r="CH212" s="45">
        <f t="shared" si="154"/>
        <v>-1813.9903038289431</v>
      </c>
    </row>
    <row r="213" spans="1:86">
      <c r="A213" s="58">
        <f>'Q5-Q7 VaR'!G187</f>
        <v>45821</v>
      </c>
      <c r="B213" s="45">
        <f>'Q5-Q7 VaR'!L187</f>
        <v>-10981.179391703541</v>
      </c>
      <c r="C213" s="45">
        <f>1000000*'Q5-Q7 VaR'!K187/100</f>
        <v>-2947.2737466080021</v>
      </c>
      <c r="D213" s="45">
        <f t="shared" si="147"/>
        <v>18491.55807437648</v>
      </c>
      <c r="E213" s="45">
        <f t="shared" si="147"/>
        <v>17754.73963772448</v>
      </c>
      <c r="F213" s="45">
        <f t="shared" si="147"/>
        <v>17017.92120107248</v>
      </c>
      <c r="G213" s="45">
        <f t="shared" si="147"/>
        <v>16281.102764420479</v>
      </c>
      <c r="H213" s="45">
        <f t="shared" si="147"/>
        <v>15544.284327768479</v>
      </c>
      <c r="I213" s="45">
        <f t="shared" si="147"/>
        <v>14807.465891116475</v>
      </c>
      <c r="J213" s="45">
        <f t="shared" si="147"/>
        <v>14070.647454464475</v>
      </c>
      <c r="K213" s="45">
        <f t="shared" si="147"/>
        <v>13333.829017812475</v>
      </c>
      <c r="L213" s="45">
        <f t="shared" si="147"/>
        <v>12597.010581160475</v>
      </c>
      <c r="M213" s="45">
        <f t="shared" si="147"/>
        <v>11860.192144508475</v>
      </c>
      <c r="N213" s="45">
        <f t="shared" si="148"/>
        <v>11123.373707856475</v>
      </c>
      <c r="O213" s="45">
        <f t="shared" si="148"/>
        <v>10386.555271204476</v>
      </c>
      <c r="P213" s="45">
        <f t="shared" si="148"/>
        <v>9649.7368345524719</v>
      </c>
      <c r="Q213" s="45">
        <f t="shared" si="148"/>
        <v>8912.918397900472</v>
      </c>
      <c r="R213" s="45">
        <f t="shared" si="148"/>
        <v>8176.099961248472</v>
      </c>
      <c r="S213" s="45">
        <f t="shared" si="148"/>
        <v>7439.2815245964721</v>
      </c>
      <c r="T213" s="45">
        <f t="shared" si="148"/>
        <v>6702.4630879444721</v>
      </c>
      <c r="U213" s="45">
        <f t="shared" si="148"/>
        <v>5965.6446512924722</v>
      </c>
      <c r="V213" s="45">
        <f t="shared" si="148"/>
        <v>5228.8262146404704</v>
      </c>
      <c r="W213" s="45">
        <f t="shared" si="148"/>
        <v>4492.0077779884705</v>
      </c>
      <c r="X213" s="45">
        <f t="shared" si="149"/>
        <v>3755.1893413364687</v>
      </c>
      <c r="Y213" s="45">
        <f t="shared" si="149"/>
        <v>3018.3709046844688</v>
      </c>
      <c r="Z213" s="45">
        <f t="shared" si="149"/>
        <v>2281.5524680324688</v>
      </c>
      <c r="AA213" s="45">
        <f t="shared" si="149"/>
        <v>1544.7340313804671</v>
      </c>
      <c r="AB213" s="45">
        <f t="shared" si="149"/>
        <v>807.91559472846711</v>
      </c>
      <c r="AC213" s="45">
        <f t="shared" si="149"/>
        <v>71.097158076467167</v>
      </c>
      <c r="AD213" s="45">
        <f t="shared" si="149"/>
        <v>-665.7212785755346</v>
      </c>
      <c r="AE213" s="45">
        <f t="shared" si="149"/>
        <v>-1402.5397152275345</v>
      </c>
      <c r="AF213" s="45">
        <f t="shared" si="149"/>
        <v>-2139.3581518795345</v>
      </c>
      <c r="AG213" s="45">
        <f t="shared" si="149"/>
        <v>-2876.1765885315353</v>
      </c>
      <c r="AH213" s="45">
        <f t="shared" si="150"/>
        <v>-3612.9950251835362</v>
      </c>
      <c r="AI213" s="45">
        <f t="shared" si="150"/>
        <v>-4349.8134618355361</v>
      </c>
      <c r="AJ213" s="45">
        <f t="shared" si="150"/>
        <v>-5086.631898487537</v>
      </c>
      <c r="AK213" s="45">
        <f t="shared" si="150"/>
        <v>-5823.4503351395379</v>
      </c>
      <c r="AL213" s="45">
        <f t="shared" si="150"/>
        <v>-6560.2687717915378</v>
      </c>
      <c r="AM213" s="45">
        <f t="shared" si="150"/>
        <v>-7297.0872084435387</v>
      </c>
      <c r="AN213" s="45">
        <f t="shared" si="150"/>
        <v>-8033.9056450955395</v>
      </c>
      <c r="AO213" s="45">
        <f t="shared" si="150"/>
        <v>-8770.7240817475395</v>
      </c>
      <c r="AP213" s="45">
        <f t="shared" si="150"/>
        <v>-9507.5425183995394</v>
      </c>
      <c r="AQ213" s="45">
        <f t="shared" si="150"/>
        <v>-10244.360955051541</v>
      </c>
      <c r="AR213" s="45">
        <f t="shared" si="151"/>
        <v>-10981.179391703541</v>
      </c>
      <c r="AS213" s="45">
        <f t="shared" si="151"/>
        <v>-11717.997828355541</v>
      </c>
      <c r="AT213" s="45">
        <f t="shared" si="151"/>
        <v>-12454.816265007543</v>
      </c>
      <c r="AU213" s="45">
        <f t="shared" si="151"/>
        <v>-13191.634701659543</v>
      </c>
      <c r="AV213" s="45">
        <f t="shared" si="151"/>
        <v>-13928.453138311543</v>
      </c>
      <c r="AW213" s="45">
        <f t="shared" si="151"/>
        <v>-14665.271574963543</v>
      </c>
      <c r="AX213" s="45">
        <f t="shared" si="151"/>
        <v>-15402.090011615544</v>
      </c>
      <c r="AY213" s="45">
        <f t="shared" si="151"/>
        <v>-16138.908448267544</v>
      </c>
      <c r="AZ213" s="45">
        <f t="shared" si="151"/>
        <v>-16875.726884919546</v>
      </c>
      <c r="BA213" s="45">
        <f t="shared" si="151"/>
        <v>-17612.545321571546</v>
      </c>
      <c r="BB213" s="45">
        <f t="shared" si="152"/>
        <v>-18349.363758223546</v>
      </c>
      <c r="BC213" s="45">
        <f t="shared" si="152"/>
        <v>-19086.182194875546</v>
      </c>
      <c r="BD213" s="45">
        <f t="shared" si="152"/>
        <v>-19823.000631527546</v>
      </c>
      <c r="BE213" s="45">
        <f t="shared" si="152"/>
        <v>-20559.819068179546</v>
      </c>
      <c r="BF213" s="45">
        <f t="shared" si="152"/>
        <v>-21296.637504831546</v>
      </c>
      <c r="BG213" s="45">
        <f t="shared" si="152"/>
        <v>-22033.455941483549</v>
      </c>
      <c r="BH213" s="45">
        <f t="shared" si="152"/>
        <v>-22770.274378135549</v>
      </c>
      <c r="BI213" s="45">
        <f t="shared" si="152"/>
        <v>-23507.092814787549</v>
      </c>
      <c r="BJ213" s="45">
        <f t="shared" si="152"/>
        <v>-24243.911251439553</v>
      </c>
      <c r="BK213" s="45">
        <f t="shared" si="152"/>
        <v>-24980.729688091553</v>
      </c>
      <c r="BL213" s="45">
        <f t="shared" si="153"/>
        <v>-25717.548124743553</v>
      </c>
      <c r="BM213" s="45">
        <f t="shared" si="153"/>
        <v>-26454.366561395553</v>
      </c>
      <c r="BN213" s="45">
        <f t="shared" si="153"/>
        <v>-27191.184998047553</v>
      </c>
      <c r="BO213" s="45">
        <f t="shared" si="153"/>
        <v>-27928.003434699553</v>
      </c>
      <c r="BP213" s="45">
        <f t="shared" si="153"/>
        <v>-28664.821871351553</v>
      </c>
      <c r="BQ213" s="45">
        <f t="shared" si="153"/>
        <v>-29401.640308003552</v>
      </c>
      <c r="BR213" s="45">
        <f t="shared" si="153"/>
        <v>-30138.458744655552</v>
      </c>
      <c r="BS213" s="45">
        <f t="shared" si="153"/>
        <v>-30875.277181307552</v>
      </c>
      <c r="BT213" s="45">
        <f t="shared" si="153"/>
        <v>-31612.095617959552</v>
      </c>
      <c r="BU213" s="45">
        <f t="shared" si="153"/>
        <v>-32348.91405461156</v>
      </c>
      <c r="BV213" s="45">
        <f t="shared" si="154"/>
        <v>-33085.732491263559</v>
      </c>
      <c r="BW213" s="45">
        <f t="shared" si="154"/>
        <v>-33822.550927915559</v>
      </c>
      <c r="BX213" s="45">
        <f t="shared" si="154"/>
        <v>-34559.369364567559</v>
      </c>
      <c r="BY213" s="45">
        <f t="shared" si="154"/>
        <v>-35296.187801219559</v>
      </c>
      <c r="BZ213" s="45">
        <f t="shared" si="154"/>
        <v>-36033.006237871559</v>
      </c>
      <c r="CA213" s="45">
        <f t="shared" si="154"/>
        <v>-36769.824674523559</v>
      </c>
      <c r="CB213" s="45">
        <f t="shared" si="154"/>
        <v>-37506.643111175559</v>
      </c>
      <c r="CC213" s="45">
        <f t="shared" si="154"/>
        <v>-38243.461547827559</v>
      </c>
      <c r="CD213" s="45">
        <f t="shared" si="154"/>
        <v>-38980.279984479559</v>
      </c>
      <c r="CE213" s="45">
        <f t="shared" si="154"/>
        <v>-39717.098421131559</v>
      </c>
      <c r="CF213" s="45">
        <f t="shared" si="154"/>
        <v>-40453.916857783559</v>
      </c>
      <c r="CG213" s="45">
        <f t="shared" si="154"/>
        <v>265.73220975235381</v>
      </c>
      <c r="CH213" s="45">
        <f t="shared" si="154"/>
        <v>-1703.5904141257379</v>
      </c>
    </row>
    <row r="214" spans="1:86">
      <c r="A214" s="58">
        <f>'Q5-Q7 VaR'!G188</f>
        <v>45824</v>
      </c>
      <c r="B214" s="45">
        <f>'Q5-Q7 VaR'!L188</f>
        <v>-5632.6533574500054</v>
      </c>
      <c r="C214" s="45">
        <f>1000000*'Q5-Q7 VaR'!K188/100</f>
        <v>-3461.9103164107141</v>
      </c>
      <c r="D214" s="45">
        <f t="shared" si="147"/>
        <v>28986.449806657132</v>
      </c>
      <c r="E214" s="45">
        <f t="shared" si="147"/>
        <v>28120.972227554455</v>
      </c>
      <c r="F214" s="45">
        <f t="shared" si="147"/>
        <v>27255.494648451779</v>
      </c>
      <c r="G214" s="45">
        <f t="shared" si="147"/>
        <v>26390.017069349098</v>
      </c>
      <c r="H214" s="45">
        <f t="shared" si="147"/>
        <v>25524.539490246421</v>
      </c>
      <c r="I214" s="45">
        <f t="shared" si="147"/>
        <v>24659.061911143741</v>
      </c>
      <c r="J214" s="45">
        <f t="shared" si="147"/>
        <v>23793.584332041064</v>
      </c>
      <c r="K214" s="45">
        <f t="shared" si="147"/>
        <v>22928.106752938384</v>
      </c>
      <c r="L214" s="45">
        <f t="shared" si="147"/>
        <v>22062.629173835707</v>
      </c>
      <c r="M214" s="45">
        <f t="shared" si="147"/>
        <v>21197.15159473303</v>
      </c>
      <c r="N214" s="45">
        <f t="shared" si="148"/>
        <v>20331.674015630349</v>
      </c>
      <c r="O214" s="45">
        <f t="shared" si="148"/>
        <v>19466.196436527673</v>
      </c>
      <c r="P214" s="45">
        <f t="shared" si="148"/>
        <v>18600.718857424992</v>
      </c>
      <c r="Q214" s="45">
        <f t="shared" si="148"/>
        <v>17735.241278322315</v>
      </c>
      <c r="R214" s="45">
        <f t="shared" si="148"/>
        <v>16869.763699219635</v>
      </c>
      <c r="S214" s="45">
        <f t="shared" si="148"/>
        <v>16004.286120116958</v>
      </c>
      <c r="T214" s="45">
        <f t="shared" si="148"/>
        <v>15138.808541014278</v>
      </c>
      <c r="U214" s="45">
        <f t="shared" si="148"/>
        <v>14273.330961911601</v>
      </c>
      <c r="V214" s="45">
        <f t="shared" si="148"/>
        <v>13407.85338280892</v>
      </c>
      <c r="W214" s="45">
        <f t="shared" si="148"/>
        <v>12542.375803706243</v>
      </c>
      <c r="X214" s="45">
        <f t="shared" si="149"/>
        <v>11676.898224603563</v>
      </c>
      <c r="Y214" s="45">
        <f t="shared" si="149"/>
        <v>10811.420645500886</v>
      </c>
      <c r="Z214" s="45">
        <f t="shared" si="149"/>
        <v>9945.9430663982093</v>
      </c>
      <c r="AA214" s="45">
        <f t="shared" si="149"/>
        <v>9080.4654872955289</v>
      </c>
      <c r="AB214" s="45">
        <f t="shared" si="149"/>
        <v>8214.987908192852</v>
      </c>
      <c r="AC214" s="45">
        <f t="shared" si="149"/>
        <v>7349.5103290901725</v>
      </c>
      <c r="AD214" s="45">
        <f t="shared" si="149"/>
        <v>6484.0327499874938</v>
      </c>
      <c r="AE214" s="45">
        <f t="shared" si="149"/>
        <v>5618.5551708848152</v>
      </c>
      <c r="AF214" s="45">
        <f t="shared" si="149"/>
        <v>4753.0775917821366</v>
      </c>
      <c r="AG214" s="45">
        <f t="shared" si="149"/>
        <v>3887.6000126794579</v>
      </c>
      <c r="AH214" s="45">
        <f t="shared" si="150"/>
        <v>3022.1224335767793</v>
      </c>
      <c r="AI214" s="45">
        <f t="shared" si="150"/>
        <v>2156.6448544741015</v>
      </c>
      <c r="AJ214" s="45">
        <f t="shared" si="150"/>
        <v>1291.1672753714229</v>
      </c>
      <c r="AK214" s="45">
        <f t="shared" si="150"/>
        <v>425.68969626874423</v>
      </c>
      <c r="AL214" s="45">
        <f t="shared" si="150"/>
        <v>-439.78788283393442</v>
      </c>
      <c r="AM214" s="45">
        <f t="shared" si="150"/>
        <v>-1305.2654619366131</v>
      </c>
      <c r="AN214" s="45">
        <f t="shared" si="150"/>
        <v>-2170.7430410392913</v>
      </c>
      <c r="AO214" s="45">
        <f t="shared" si="150"/>
        <v>-3036.2206201419699</v>
      </c>
      <c r="AP214" s="45">
        <f t="shared" si="150"/>
        <v>-3901.6981992446481</v>
      </c>
      <c r="AQ214" s="45">
        <f t="shared" si="150"/>
        <v>-4767.1757783473267</v>
      </c>
      <c r="AR214" s="45">
        <f t="shared" si="151"/>
        <v>-5632.6533574500054</v>
      </c>
      <c r="AS214" s="45">
        <f t="shared" si="151"/>
        <v>-6498.130936552684</v>
      </c>
      <c r="AT214" s="45">
        <f t="shared" si="151"/>
        <v>-7363.6085156553627</v>
      </c>
      <c r="AU214" s="45">
        <f t="shared" si="151"/>
        <v>-8229.0860947580404</v>
      </c>
      <c r="AV214" s="45">
        <f t="shared" si="151"/>
        <v>-9094.5636738607191</v>
      </c>
      <c r="AW214" s="45">
        <f t="shared" si="151"/>
        <v>-9960.0412529633977</v>
      </c>
      <c r="AX214" s="45">
        <f t="shared" si="151"/>
        <v>-10825.518832066076</v>
      </c>
      <c r="AY214" s="45">
        <f t="shared" si="151"/>
        <v>-11690.996411168755</v>
      </c>
      <c r="AZ214" s="45">
        <f t="shared" si="151"/>
        <v>-12556.473990271434</v>
      </c>
      <c r="BA214" s="45">
        <f t="shared" si="151"/>
        <v>-13421.951569374112</v>
      </c>
      <c r="BB214" s="45">
        <f t="shared" si="152"/>
        <v>-14287.429148476789</v>
      </c>
      <c r="BC214" s="45">
        <f t="shared" si="152"/>
        <v>-15152.90672757947</v>
      </c>
      <c r="BD214" s="45">
        <f t="shared" si="152"/>
        <v>-16018.384306682146</v>
      </c>
      <c r="BE214" s="45">
        <f t="shared" si="152"/>
        <v>-16883.861885784827</v>
      </c>
      <c r="BF214" s="45">
        <f t="shared" si="152"/>
        <v>-17749.339464887504</v>
      </c>
      <c r="BG214" s="45">
        <f t="shared" si="152"/>
        <v>-18614.817043990184</v>
      </c>
      <c r="BH214" s="45">
        <f t="shared" si="152"/>
        <v>-19480.294623092861</v>
      </c>
      <c r="BI214" s="45">
        <f t="shared" si="152"/>
        <v>-20345.772202195541</v>
      </c>
      <c r="BJ214" s="45">
        <f t="shared" si="152"/>
        <v>-21211.249781298218</v>
      </c>
      <c r="BK214" s="45">
        <f t="shared" si="152"/>
        <v>-22076.727360400899</v>
      </c>
      <c r="BL214" s="45">
        <f t="shared" si="153"/>
        <v>-22942.204939503576</v>
      </c>
      <c r="BM214" s="45">
        <f t="shared" si="153"/>
        <v>-23807.682518606256</v>
      </c>
      <c r="BN214" s="45">
        <f t="shared" si="153"/>
        <v>-24673.160097708933</v>
      </c>
      <c r="BO214" s="45">
        <f t="shared" si="153"/>
        <v>-25538.637676811613</v>
      </c>
      <c r="BP214" s="45">
        <f t="shared" si="153"/>
        <v>-26404.11525591429</v>
      </c>
      <c r="BQ214" s="45">
        <f t="shared" si="153"/>
        <v>-27269.592835016971</v>
      </c>
      <c r="BR214" s="45">
        <f t="shared" si="153"/>
        <v>-28135.070414119647</v>
      </c>
      <c r="BS214" s="45">
        <f t="shared" si="153"/>
        <v>-29000.547993222328</v>
      </c>
      <c r="BT214" s="45">
        <f t="shared" si="153"/>
        <v>-29866.025572325005</v>
      </c>
      <c r="BU214" s="45">
        <f t="shared" si="153"/>
        <v>-30731.503151427685</v>
      </c>
      <c r="BV214" s="45">
        <f t="shared" si="154"/>
        <v>-31596.980730530362</v>
      </c>
      <c r="BW214" s="45">
        <f t="shared" si="154"/>
        <v>-32462.458309633043</v>
      </c>
      <c r="BX214" s="45">
        <f t="shared" si="154"/>
        <v>-33327.935888735716</v>
      </c>
      <c r="BY214" s="45">
        <f t="shared" si="154"/>
        <v>-34193.413467838393</v>
      </c>
      <c r="BZ214" s="45">
        <f t="shared" si="154"/>
        <v>-35058.891046941077</v>
      </c>
      <c r="CA214" s="45">
        <f t="shared" si="154"/>
        <v>-35924.368626043753</v>
      </c>
      <c r="CB214" s="45">
        <f t="shared" si="154"/>
        <v>-36789.84620514643</v>
      </c>
      <c r="CC214" s="45">
        <f t="shared" si="154"/>
        <v>-37655.323784249107</v>
      </c>
      <c r="CD214" s="45">
        <f t="shared" si="154"/>
        <v>-38520.801363351791</v>
      </c>
      <c r="CE214" s="45">
        <f t="shared" si="154"/>
        <v>-39386.278942454468</v>
      </c>
      <c r="CF214" s="45">
        <f t="shared" si="154"/>
        <v>-40251.756521557145</v>
      </c>
      <c r="CG214" s="45">
        <f t="shared" si="154"/>
        <v>7578.1314723101959</v>
      </c>
      <c r="CH214" s="45">
        <f t="shared" si="154"/>
        <v>5264.9366712534802</v>
      </c>
    </row>
    <row r="215" spans="1:86">
      <c r="A215" s="58">
        <f>'Q5-Q7 VaR'!G189</f>
        <v>45825</v>
      </c>
      <c r="B215" s="45">
        <f>'Q5-Q7 VaR'!L189</f>
        <v>4226.2574864342841</v>
      </c>
      <c r="C215" s="45">
        <f>1000000*'Q5-Q7 VaR'!K189/100</f>
        <v>4218.9617482941576</v>
      </c>
      <c r="D215" s="45">
        <f t="shared" si="147"/>
        <v>-37963.359996507294</v>
      </c>
      <c r="E215" s="45">
        <f t="shared" si="147"/>
        <v>-36908.619559433755</v>
      </c>
      <c r="F215" s="45">
        <f t="shared" si="147"/>
        <v>-35853.879122360217</v>
      </c>
      <c r="G215" s="45">
        <f t="shared" si="147"/>
        <v>-34799.138685286678</v>
      </c>
      <c r="H215" s="45">
        <f t="shared" si="147"/>
        <v>-33744.398248213132</v>
      </c>
      <c r="I215" s="45">
        <f t="shared" si="147"/>
        <v>-32689.657811139594</v>
      </c>
      <c r="J215" s="45">
        <f t="shared" si="147"/>
        <v>-31634.917374066055</v>
      </c>
      <c r="K215" s="45">
        <f t="shared" si="147"/>
        <v>-30580.176936992517</v>
      </c>
      <c r="L215" s="45">
        <f t="shared" si="147"/>
        <v>-29525.436499918978</v>
      </c>
      <c r="M215" s="45">
        <f t="shared" si="147"/>
        <v>-28470.69606284544</v>
      </c>
      <c r="N215" s="45">
        <f t="shared" si="148"/>
        <v>-27415.955625771901</v>
      </c>
      <c r="O215" s="45">
        <f t="shared" si="148"/>
        <v>-26361.215188698356</v>
      </c>
      <c r="P215" s="45">
        <f t="shared" si="148"/>
        <v>-25306.474751624817</v>
      </c>
      <c r="Q215" s="45">
        <f t="shared" si="148"/>
        <v>-24251.734314551279</v>
      </c>
      <c r="R215" s="45">
        <f t="shared" si="148"/>
        <v>-23196.99387747774</v>
      </c>
      <c r="S215" s="45">
        <f t="shared" si="148"/>
        <v>-22142.253440404202</v>
      </c>
      <c r="T215" s="45">
        <f t="shared" si="148"/>
        <v>-21087.513003330663</v>
      </c>
      <c r="U215" s="45">
        <f t="shared" si="148"/>
        <v>-20032.772566257125</v>
      </c>
      <c r="V215" s="45">
        <f t="shared" si="148"/>
        <v>-18978.032129183586</v>
      </c>
      <c r="W215" s="45">
        <f t="shared" si="148"/>
        <v>-17923.29169211004</v>
      </c>
      <c r="X215" s="45">
        <f t="shared" si="149"/>
        <v>-16868.551255036502</v>
      </c>
      <c r="Y215" s="45">
        <f t="shared" si="149"/>
        <v>-15813.810817962965</v>
      </c>
      <c r="Z215" s="45">
        <f t="shared" si="149"/>
        <v>-14759.070380889423</v>
      </c>
      <c r="AA215" s="45">
        <f t="shared" si="149"/>
        <v>-13704.329943815885</v>
      </c>
      <c r="AB215" s="45">
        <f t="shared" si="149"/>
        <v>-12649.589506742346</v>
      </c>
      <c r="AC215" s="45">
        <f t="shared" si="149"/>
        <v>-11594.849069668808</v>
      </c>
      <c r="AD215" s="45">
        <f t="shared" si="149"/>
        <v>-10540.108632595267</v>
      </c>
      <c r="AE215" s="45">
        <f t="shared" si="149"/>
        <v>-9485.3681955217271</v>
      </c>
      <c r="AF215" s="45">
        <f t="shared" si="149"/>
        <v>-8430.6277584481886</v>
      </c>
      <c r="AG215" s="45">
        <f t="shared" si="149"/>
        <v>-7375.8873213746501</v>
      </c>
      <c r="AH215" s="45">
        <f t="shared" si="150"/>
        <v>-6321.1468843011098</v>
      </c>
      <c r="AI215" s="45">
        <f t="shared" si="150"/>
        <v>-5266.4064472275695</v>
      </c>
      <c r="AJ215" s="45">
        <f t="shared" si="150"/>
        <v>-4211.666010154031</v>
      </c>
      <c r="AK215" s="45">
        <f t="shared" si="150"/>
        <v>-3156.9255730804916</v>
      </c>
      <c r="AL215" s="45">
        <f t="shared" si="150"/>
        <v>-2102.1851360069522</v>
      </c>
      <c r="AM215" s="45">
        <f t="shared" si="150"/>
        <v>-1047.4446989334128</v>
      </c>
      <c r="AN215" s="45">
        <f t="shared" si="150"/>
        <v>7.2957381401265593</v>
      </c>
      <c r="AO215" s="45">
        <f t="shared" si="150"/>
        <v>1062.036175213666</v>
      </c>
      <c r="AP215" s="45">
        <f t="shared" si="150"/>
        <v>2116.7766122872054</v>
      </c>
      <c r="AQ215" s="45">
        <f t="shared" si="150"/>
        <v>3171.5170493607447</v>
      </c>
      <c r="AR215" s="45">
        <f t="shared" si="151"/>
        <v>4226.2574864342841</v>
      </c>
      <c r="AS215" s="45">
        <f t="shared" si="151"/>
        <v>5280.9979235078235</v>
      </c>
      <c r="AT215" s="45">
        <f t="shared" si="151"/>
        <v>6335.7383605813629</v>
      </c>
      <c r="AU215" s="45">
        <f t="shared" si="151"/>
        <v>7390.4787976549023</v>
      </c>
      <c r="AV215" s="45">
        <f t="shared" si="151"/>
        <v>8445.2192347284417</v>
      </c>
      <c r="AW215" s="45">
        <f t="shared" si="151"/>
        <v>9499.959671801982</v>
      </c>
      <c r="AX215" s="45">
        <f t="shared" si="151"/>
        <v>10554.700108875521</v>
      </c>
      <c r="AY215" s="45">
        <f t="shared" si="151"/>
        <v>11609.440545949059</v>
      </c>
      <c r="AZ215" s="45">
        <f t="shared" si="151"/>
        <v>12664.180983022599</v>
      </c>
      <c r="BA215" s="45">
        <f t="shared" si="151"/>
        <v>13718.921420096138</v>
      </c>
      <c r="BB215" s="45">
        <f t="shared" si="152"/>
        <v>14773.661857169678</v>
      </c>
      <c r="BC215" s="45">
        <f t="shared" si="152"/>
        <v>15828.402294243218</v>
      </c>
      <c r="BD215" s="45">
        <f t="shared" si="152"/>
        <v>16883.142731316759</v>
      </c>
      <c r="BE215" s="45">
        <f t="shared" si="152"/>
        <v>17937.883168390297</v>
      </c>
      <c r="BF215" s="45">
        <f t="shared" si="152"/>
        <v>18992.623605463836</v>
      </c>
      <c r="BG215" s="45">
        <f t="shared" si="152"/>
        <v>20047.364042537374</v>
      </c>
      <c r="BH215" s="45">
        <f t="shared" si="152"/>
        <v>21102.104479610913</v>
      </c>
      <c r="BI215" s="45">
        <f t="shared" si="152"/>
        <v>22156.844916684451</v>
      </c>
      <c r="BJ215" s="45">
        <f t="shared" si="152"/>
        <v>23211.58535375799</v>
      </c>
      <c r="BK215" s="45">
        <f t="shared" si="152"/>
        <v>24266.325790831535</v>
      </c>
      <c r="BL215" s="45">
        <f t="shared" si="153"/>
        <v>25321.066227905074</v>
      </c>
      <c r="BM215" s="45">
        <f t="shared" si="153"/>
        <v>26375.806664978612</v>
      </c>
      <c r="BN215" s="45">
        <f t="shared" si="153"/>
        <v>27430.547102052151</v>
      </c>
      <c r="BO215" s="45">
        <f t="shared" si="153"/>
        <v>28485.287539125689</v>
      </c>
      <c r="BP215" s="45">
        <f t="shared" si="153"/>
        <v>29540.027976199228</v>
      </c>
      <c r="BQ215" s="45">
        <f t="shared" si="153"/>
        <v>30594.768413272766</v>
      </c>
      <c r="BR215" s="45">
        <f t="shared" si="153"/>
        <v>31649.508850346305</v>
      </c>
      <c r="BS215" s="45">
        <f t="shared" si="153"/>
        <v>32704.249287419851</v>
      </c>
      <c r="BT215" s="45">
        <f t="shared" si="153"/>
        <v>33758.989724493389</v>
      </c>
      <c r="BU215" s="45">
        <f t="shared" si="153"/>
        <v>34813.730161566928</v>
      </c>
      <c r="BV215" s="45">
        <f t="shared" si="154"/>
        <v>35868.470598640466</v>
      </c>
      <c r="BW215" s="45">
        <f t="shared" si="154"/>
        <v>36923.211035714005</v>
      </c>
      <c r="BX215" s="45">
        <f t="shared" si="154"/>
        <v>37977.951472787543</v>
      </c>
      <c r="BY215" s="45">
        <f t="shared" si="154"/>
        <v>39032.691909861082</v>
      </c>
      <c r="BZ215" s="45">
        <f t="shared" si="154"/>
        <v>40087.43234693462</v>
      </c>
      <c r="CA215" s="45">
        <f t="shared" si="154"/>
        <v>41142.172784008158</v>
      </c>
      <c r="CB215" s="45">
        <f t="shared" si="154"/>
        <v>42196.913221081697</v>
      </c>
      <c r="CC215" s="45">
        <f t="shared" si="154"/>
        <v>43251.653658155243</v>
      </c>
      <c r="CD215" s="45">
        <f t="shared" si="154"/>
        <v>44306.394095228781</v>
      </c>
      <c r="CE215" s="45">
        <f t="shared" si="154"/>
        <v>45361.13453230232</v>
      </c>
      <c r="CF215" s="45">
        <f t="shared" si="154"/>
        <v>46415.874969375858</v>
      </c>
      <c r="CG215" s="45">
        <f t="shared" si="154"/>
        <v>-11873.465142859459</v>
      </c>
      <c r="CH215" s="45">
        <f t="shared" si="154"/>
        <v>-9054.4203121055652</v>
      </c>
    </row>
    <row r="216" spans="1:86">
      <c r="A216" s="58">
        <f>'Q5-Q7 VaR'!G190</f>
        <v>45826</v>
      </c>
      <c r="B216" s="45">
        <f>'Q5-Q7 VaR'!L190</f>
        <v>3099.1073593714086</v>
      </c>
      <c r="C216" s="45">
        <f>1000000*'Q5-Q7 VaR'!K190/100</f>
        <v>-147.62618436650374</v>
      </c>
      <c r="D216" s="45">
        <f t="shared" si="147"/>
        <v>4575.3692030364455</v>
      </c>
      <c r="E216" s="45">
        <f t="shared" si="147"/>
        <v>4538.4626569448201</v>
      </c>
      <c r="F216" s="45">
        <f t="shared" si="147"/>
        <v>4501.5561108531938</v>
      </c>
      <c r="G216" s="45">
        <f t="shared" si="147"/>
        <v>4464.6495647615684</v>
      </c>
      <c r="H216" s="45">
        <f t="shared" si="147"/>
        <v>4427.7430186699421</v>
      </c>
      <c r="I216" s="45">
        <f t="shared" si="147"/>
        <v>4390.8364725783158</v>
      </c>
      <c r="J216" s="45">
        <f t="shared" si="147"/>
        <v>4353.9299264866904</v>
      </c>
      <c r="K216" s="45">
        <f t="shared" si="147"/>
        <v>4317.0233803950641</v>
      </c>
      <c r="L216" s="45">
        <f t="shared" si="147"/>
        <v>4280.1168343034387</v>
      </c>
      <c r="M216" s="45">
        <f t="shared" si="147"/>
        <v>4243.2102882118124</v>
      </c>
      <c r="N216" s="45">
        <f t="shared" si="148"/>
        <v>4206.3037421201861</v>
      </c>
      <c r="O216" s="45">
        <f t="shared" si="148"/>
        <v>4169.3971960285608</v>
      </c>
      <c r="P216" s="45">
        <f t="shared" si="148"/>
        <v>4132.4906499369345</v>
      </c>
      <c r="Q216" s="45">
        <f t="shared" si="148"/>
        <v>4095.5841038453091</v>
      </c>
      <c r="R216" s="45">
        <f t="shared" si="148"/>
        <v>4058.6775577536828</v>
      </c>
      <c r="S216" s="45">
        <f t="shared" si="148"/>
        <v>4021.7710116620569</v>
      </c>
      <c r="T216" s="45">
        <f t="shared" si="148"/>
        <v>3984.8644655704311</v>
      </c>
      <c r="U216" s="45">
        <f t="shared" si="148"/>
        <v>3947.9579194788053</v>
      </c>
      <c r="V216" s="45">
        <f t="shared" si="148"/>
        <v>3911.0513733871794</v>
      </c>
      <c r="W216" s="45">
        <f t="shared" si="148"/>
        <v>3874.1448272955531</v>
      </c>
      <c r="X216" s="45">
        <f t="shared" si="149"/>
        <v>3837.2382812039273</v>
      </c>
      <c r="Y216" s="45">
        <f t="shared" si="149"/>
        <v>3800.3317351123014</v>
      </c>
      <c r="Z216" s="45">
        <f t="shared" si="149"/>
        <v>3763.4251890206756</v>
      </c>
      <c r="AA216" s="45">
        <f t="shared" si="149"/>
        <v>3726.5186429290497</v>
      </c>
      <c r="AB216" s="45">
        <f t="shared" si="149"/>
        <v>3689.6120968374235</v>
      </c>
      <c r="AC216" s="45">
        <f t="shared" si="149"/>
        <v>3652.7055507457976</v>
      </c>
      <c r="AD216" s="45">
        <f t="shared" si="149"/>
        <v>3615.7990046541718</v>
      </c>
      <c r="AE216" s="45">
        <f t="shared" si="149"/>
        <v>3578.8924585625459</v>
      </c>
      <c r="AF216" s="45">
        <f t="shared" si="149"/>
        <v>3541.9859124709201</v>
      </c>
      <c r="AG216" s="45">
        <f t="shared" si="149"/>
        <v>3505.0793663792938</v>
      </c>
      <c r="AH216" s="45">
        <f t="shared" si="150"/>
        <v>3468.1728202876679</v>
      </c>
      <c r="AI216" s="45">
        <f t="shared" si="150"/>
        <v>3431.2662741960421</v>
      </c>
      <c r="AJ216" s="45">
        <f t="shared" si="150"/>
        <v>3394.3597281044163</v>
      </c>
      <c r="AK216" s="45">
        <f t="shared" si="150"/>
        <v>3357.45318201279</v>
      </c>
      <c r="AL216" s="45">
        <f t="shared" si="150"/>
        <v>3320.5466359211641</v>
      </c>
      <c r="AM216" s="45">
        <f t="shared" si="150"/>
        <v>3283.6400898295383</v>
      </c>
      <c r="AN216" s="45">
        <f t="shared" si="150"/>
        <v>3246.7335437379124</v>
      </c>
      <c r="AO216" s="45">
        <f t="shared" si="150"/>
        <v>3209.8269976462866</v>
      </c>
      <c r="AP216" s="45">
        <f t="shared" si="150"/>
        <v>3172.9204515546603</v>
      </c>
      <c r="AQ216" s="45">
        <f t="shared" si="150"/>
        <v>3136.0139054630345</v>
      </c>
      <c r="AR216" s="45">
        <f t="shared" si="151"/>
        <v>3099.1073593714086</v>
      </c>
      <c r="AS216" s="45">
        <f t="shared" si="151"/>
        <v>3062.2008132797828</v>
      </c>
      <c r="AT216" s="45">
        <f t="shared" si="151"/>
        <v>3025.2942671881569</v>
      </c>
      <c r="AU216" s="45">
        <f t="shared" si="151"/>
        <v>2988.3877210965306</v>
      </c>
      <c r="AV216" s="45">
        <f t="shared" si="151"/>
        <v>2951.4811750049048</v>
      </c>
      <c r="AW216" s="45">
        <f t="shared" si="151"/>
        <v>2914.574628913279</v>
      </c>
      <c r="AX216" s="45">
        <f t="shared" si="151"/>
        <v>2877.6680828216531</v>
      </c>
      <c r="AY216" s="45">
        <f t="shared" si="151"/>
        <v>2840.7615367300273</v>
      </c>
      <c r="AZ216" s="45">
        <f t="shared" si="151"/>
        <v>2803.854990638401</v>
      </c>
      <c r="BA216" s="45">
        <f t="shared" si="151"/>
        <v>2766.9484445467751</v>
      </c>
      <c r="BB216" s="45">
        <f t="shared" si="152"/>
        <v>2730.0418984551493</v>
      </c>
      <c r="BC216" s="45">
        <f t="shared" si="152"/>
        <v>2693.1353523635235</v>
      </c>
      <c r="BD216" s="45">
        <f t="shared" si="152"/>
        <v>2656.2288062718972</v>
      </c>
      <c r="BE216" s="45">
        <f t="shared" si="152"/>
        <v>2619.3222601802713</v>
      </c>
      <c r="BF216" s="45">
        <f t="shared" si="152"/>
        <v>2582.4157140886455</v>
      </c>
      <c r="BG216" s="45">
        <f t="shared" si="152"/>
        <v>2545.5091679970196</v>
      </c>
      <c r="BH216" s="45">
        <f t="shared" si="152"/>
        <v>2508.6026219053938</v>
      </c>
      <c r="BI216" s="45">
        <f t="shared" si="152"/>
        <v>2471.6960758137675</v>
      </c>
      <c r="BJ216" s="45">
        <f t="shared" si="152"/>
        <v>2434.7895297221417</v>
      </c>
      <c r="BK216" s="45">
        <f t="shared" si="152"/>
        <v>2397.8829836305158</v>
      </c>
      <c r="BL216" s="45">
        <f t="shared" si="153"/>
        <v>2360.97643753889</v>
      </c>
      <c r="BM216" s="45">
        <f t="shared" si="153"/>
        <v>2324.0698914472641</v>
      </c>
      <c r="BN216" s="45">
        <f t="shared" si="153"/>
        <v>2287.1633453556378</v>
      </c>
      <c r="BO216" s="45">
        <f t="shared" si="153"/>
        <v>2250.256799264012</v>
      </c>
      <c r="BP216" s="45">
        <f t="shared" si="153"/>
        <v>2213.3502531723861</v>
      </c>
      <c r="BQ216" s="45">
        <f t="shared" si="153"/>
        <v>2176.4437070807603</v>
      </c>
      <c r="BR216" s="45">
        <f t="shared" si="153"/>
        <v>2139.5371609891345</v>
      </c>
      <c r="BS216" s="45">
        <f t="shared" si="153"/>
        <v>2102.6306148975082</v>
      </c>
      <c r="BT216" s="45">
        <f t="shared" si="153"/>
        <v>2065.7240688058828</v>
      </c>
      <c r="BU216" s="45">
        <f t="shared" si="153"/>
        <v>2028.8175227142565</v>
      </c>
      <c r="BV216" s="45">
        <f t="shared" si="154"/>
        <v>1991.9109766226306</v>
      </c>
      <c r="BW216" s="45">
        <f t="shared" si="154"/>
        <v>1955.0044305310046</v>
      </c>
      <c r="BX216" s="45">
        <f t="shared" si="154"/>
        <v>1918.0978844393787</v>
      </c>
      <c r="BY216" s="45">
        <f t="shared" si="154"/>
        <v>1881.1913383477529</v>
      </c>
      <c r="BZ216" s="45">
        <f t="shared" si="154"/>
        <v>1844.2847922561268</v>
      </c>
      <c r="CA216" s="45">
        <f t="shared" si="154"/>
        <v>1807.378246164501</v>
      </c>
      <c r="CB216" s="45">
        <f t="shared" si="154"/>
        <v>1770.4717000728749</v>
      </c>
      <c r="CC216" s="45">
        <f t="shared" si="154"/>
        <v>1733.5651539812491</v>
      </c>
      <c r="CD216" s="45">
        <f t="shared" si="154"/>
        <v>1696.6586078896232</v>
      </c>
      <c r="CE216" s="45">
        <f t="shared" si="154"/>
        <v>1659.7520617979972</v>
      </c>
      <c r="CF216" s="45">
        <f t="shared" si="154"/>
        <v>1622.8455157063713</v>
      </c>
      <c r="CG216" s="45">
        <f t="shared" si="154"/>
        <v>3662.4546383749862</v>
      </c>
      <c r="CH216" s="45">
        <f t="shared" si="154"/>
        <v>3563.8131107312288</v>
      </c>
    </row>
    <row r="217" spans="1:86">
      <c r="A217" s="58">
        <f>'Q5-Q7 VaR'!G191</f>
        <v>45827</v>
      </c>
      <c r="B217" s="45">
        <f>'Q5-Q7 VaR'!L191</f>
        <v>0</v>
      </c>
      <c r="C217" s="45">
        <f>1000000*'Q5-Q7 VaR'!K191/100</f>
        <v>0</v>
      </c>
      <c r="D217" s="45">
        <f t="shared" si="147"/>
        <v>0</v>
      </c>
      <c r="E217" s="45">
        <f t="shared" si="147"/>
        <v>0</v>
      </c>
      <c r="F217" s="45">
        <f t="shared" si="147"/>
        <v>0</v>
      </c>
      <c r="G217" s="45">
        <f t="shared" si="147"/>
        <v>0</v>
      </c>
      <c r="H217" s="45">
        <f t="shared" si="147"/>
        <v>0</v>
      </c>
      <c r="I217" s="45">
        <f t="shared" si="147"/>
        <v>0</v>
      </c>
      <c r="J217" s="45">
        <f t="shared" si="147"/>
        <v>0</v>
      </c>
      <c r="K217" s="45">
        <f t="shared" si="147"/>
        <v>0</v>
      </c>
      <c r="L217" s="45">
        <f t="shared" si="147"/>
        <v>0</v>
      </c>
      <c r="M217" s="45">
        <f t="shared" si="147"/>
        <v>0</v>
      </c>
      <c r="N217" s="45">
        <f t="shared" si="148"/>
        <v>0</v>
      </c>
      <c r="O217" s="45">
        <f t="shared" si="148"/>
        <v>0</v>
      </c>
      <c r="P217" s="45">
        <f t="shared" si="148"/>
        <v>0</v>
      </c>
      <c r="Q217" s="45">
        <f t="shared" si="148"/>
        <v>0</v>
      </c>
      <c r="R217" s="45">
        <f t="shared" si="148"/>
        <v>0</v>
      </c>
      <c r="S217" s="45">
        <f t="shared" si="148"/>
        <v>0</v>
      </c>
      <c r="T217" s="45">
        <f t="shared" si="148"/>
        <v>0</v>
      </c>
      <c r="U217" s="45">
        <f t="shared" si="148"/>
        <v>0</v>
      </c>
      <c r="V217" s="45">
        <f t="shared" si="148"/>
        <v>0</v>
      </c>
      <c r="W217" s="45">
        <f t="shared" si="148"/>
        <v>0</v>
      </c>
      <c r="X217" s="45">
        <f t="shared" si="149"/>
        <v>0</v>
      </c>
      <c r="Y217" s="45">
        <f t="shared" si="149"/>
        <v>0</v>
      </c>
      <c r="Z217" s="45">
        <f t="shared" si="149"/>
        <v>0</v>
      </c>
      <c r="AA217" s="45">
        <f t="shared" si="149"/>
        <v>0</v>
      </c>
      <c r="AB217" s="45">
        <f t="shared" si="149"/>
        <v>0</v>
      </c>
      <c r="AC217" s="45">
        <f t="shared" si="149"/>
        <v>0</v>
      </c>
      <c r="AD217" s="45">
        <f t="shared" si="149"/>
        <v>0</v>
      </c>
      <c r="AE217" s="45">
        <f t="shared" si="149"/>
        <v>0</v>
      </c>
      <c r="AF217" s="45">
        <f t="shared" si="149"/>
        <v>0</v>
      </c>
      <c r="AG217" s="45">
        <f t="shared" si="149"/>
        <v>0</v>
      </c>
      <c r="AH217" s="45">
        <f t="shared" si="150"/>
        <v>0</v>
      </c>
      <c r="AI217" s="45">
        <f t="shared" si="150"/>
        <v>0</v>
      </c>
      <c r="AJ217" s="45">
        <f t="shared" si="150"/>
        <v>0</v>
      </c>
      <c r="AK217" s="45">
        <f t="shared" si="150"/>
        <v>0</v>
      </c>
      <c r="AL217" s="45">
        <f t="shared" si="150"/>
        <v>0</v>
      </c>
      <c r="AM217" s="45">
        <f t="shared" si="150"/>
        <v>0</v>
      </c>
      <c r="AN217" s="45">
        <f t="shared" si="150"/>
        <v>0</v>
      </c>
      <c r="AO217" s="45">
        <f t="shared" si="150"/>
        <v>0</v>
      </c>
      <c r="AP217" s="45">
        <f t="shared" si="150"/>
        <v>0</v>
      </c>
      <c r="AQ217" s="45">
        <f t="shared" si="150"/>
        <v>0</v>
      </c>
      <c r="AR217" s="45">
        <f t="shared" si="151"/>
        <v>0</v>
      </c>
      <c r="AS217" s="45">
        <f t="shared" si="151"/>
        <v>0</v>
      </c>
      <c r="AT217" s="45">
        <f t="shared" si="151"/>
        <v>0</v>
      </c>
      <c r="AU217" s="45">
        <f t="shared" si="151"/>
        <v>0</v>
      </c>
      <c r="AV217" s="45">
        <f t="shared" si="151"/>
        <v>0</v>
      </c>
      <c r="AW217" s="45">
        <f t="shared" si="151"/>
        <v>0</v>
      </c>
      <c r="AX217" s="45">
        <f t="shared" si="151"/>
        <v>0</v>
      </c>
      <c r="AY217" s="45">
        <f t="shared" si="151"/>
        <v>0</v>
      </c>
      <c r="AZ217" s="45">
        <f t="shared" si="151"/>
        <v>0</v>
      </c>
      <c r="BA217" s="45">
        <f t="shared" si="151"/>
        <v>0</v>
      </c>
      <c r="BB217" s="45">
        <f t="shared" si="152"/>
        <v>0</v>
      </c>
      <c r="BC217" s="45">
        <f t="shared" si="152"/>
        <v>0</v>
      </c>
      <c r="BD217" s="45">
        <f t="shared" si="152"/>
        <v>0</v>
      </c>
      <c r="BE217" s="45">
        <f t="shared" si="152"/>
        <v>0</v>
      </c>
      <c r="BF217" s="45">
        <f t="shared" si="152"/>
        <v>0</v>
      </c>
      <c r="BG217" s="45">
        <f t="shared" si="152"/>
        <v>0</v>
      </c>
      <c r="BH217" s="45">
        <f t="shared" si="152"/>
        <v>0</v>
      </c>
      <c r="BI217" s="45">
        <f t="shared" si="152"/>
        <v>0</v>
      </c>
      <c r="BJ217" s="45">
        <f t="shared" si="152"/>
        <v>0</v>
      </c>
      <c r="BK217" s="45">
        <f t="shared" si="152"/>
        <v>0</v>
      </c>
      <c r="BL217" s="45">
        <f t="shared" si="153"/>
        <v>0</v>
      </c>
      <c r="BM217" s="45">
        <f t="shared" si="153"/>
        <v>0</v>
      </c>
      <c r="BN217" s="45">
        <f t="shared" si="153"/>
        <v>0</v>
      </c>
      <c r="BO217" s="45">
        <f t="shared" si="153"/>
        <v>0</v>
      </c>
      <c r="BP217" s="45">
        <f t="shared" si="153"/>
        <v>0</v>
      </c>
      <c r="BQ217" s="45">
        <f t="shared" si="153"/>
        <v>0</v>
      </c>
      <c r="BR217" s="45">
        <f t="shared" si="153"/>
        <v>0</v>
      </c>
      <c r="BS217" s="45">
        <f t="shared" si="153"/>
        <v>0</v>
      </c>
      <c r="BT217" s="45">
        <f t="shared" si="153"/>
        <v>0</v>
      </c>
      <c r="BU217" s="45">
        <f t="shared" si="153"/>
        <v>0</v>
      </c>
      <c r="BV217" s="45">
        <f t="shared" si="154"/>
        <v>0</v>
      </c>
      <c r="BW217" s="45">
        <f t="shared" si="154"/>
        <v>0</v>
      </c>
      <c r="BX217" s="45">
        <f t="shared" si="154"/>
        <v>0</v>
      </c>
      <c r="BY217" s="45">
        <f t="shared" si="154"/>
        <v>0</v>
      </c>
      <c r="BZ217" s="45">
        <f t="shared" si="154"/>
        <v>0</v>
      </c>
      <c r="CA217" s="45">
        <f t="shared" si="154"/>
        <v>0</v>
      </c>
      <c r="CB217" s="45">
        <f t="shared" si="154"/>
        <v>0</v>
      </c>
      <c r="CC217" s="45">
        <f t="shared" si="154"/>
        <v>0</v>
      </c>
      <c r="CD217" s="45">
        <f t="shared" si="154"/>
        <v>0</v>
      </c>
      <c r="CE217" s="45">
        <f t="shared" si="154"/>
        <v>0</v>
      </c>
      <c r="CF217" s="45">
        <f t="shared" si="154"/>
        <v>0</v>
      </c>
      <c r="CG217" s="45">
        <f t="shared" si="154"/>
        <v>0</v>
      </c>
      <c r="CH217" s="45">
        <f t="shared" si="154"/>
        <v>0</v>
      </c>
    </row>
    <row r="218" spans="1:86">
      <c r="A218" s="58">
        <f>'Q5-Q7 VaR'!G192</f>
        <v>45828</v>
      </c>
      <c r="B218" s="45">
        <f>'Q5-Q7 VaR'!L192</f>
        <v>9581.6917969695714</v>
      </c>
      <c r="C218" s="45">
        <f>1000000*'Q5-Q7 VaR'!K192/100</f>
        <v>1108.0771293832263</v>
      </c>
      <c r="D218" s="45">
        <f t="shared" si="147"/>
        <v>-1499.0794968626906</v>
      </c>
      <c r="E218" s="45">
        <f t="shared" si="147"/>
        <v>-1222.060214516885</v>
      </c>
      <c r="F218" s="45">
        <f t="shared" si="147"/>
        <v>-945.04093217107766</v>
      </c>
      <c r="G218" s="45">
        <f t="shared" si="147"/>
        <v>-668.02164982527211</v>
      </c>
      <c r="H218" s="45">
        <f t="shared" si="147"/>
        <v>-391.00236747946474</v>
      </c>
      <c r="I218" s="45">
        <f t="shared" si="147"/>
        <v>-113.98308513365919</v>
      </c>
      <c r="J218" s="45">
        <f t="shared" si="147"/>
        <v>163.03619721214818</v>
      </c>
      <c r="K218" s="45">
        <f t="shared" si="147"/>
        <v>440.05547955795373</v>
      </c>
      <c r="L218" s="45">
        <f t="shared" si="147"/>
        <v>717.0747619037611</v>
      </c>
      <c r="M218" s="45">
        <f t="shared" si="147"/>
        <v>994.09404424956847</v>
      </c>
      <c r="N218" s="45">
        <f t="shared" si="148"/>
        <v>1271.113326595374</v>
      </c>
      <c r="O218" s="45">
        <f t="shared" si="148"/>
        <v>1548.1326089411805</v>
      </c>
      <c r="P218" s="45">
        <f t="shared" si="148"/>
        <v>1825.1518912869869</v>
      </c>
      <c r="Q218" s="45">
        <f t="shared" si="148"/>
        <v>2102.1711736327943</v>
      </c>
      <c r="R218" s="45">
        <f t="shared" si="148"/>
        <v>2379.1904559786008</v>
      </c>
      <c r="S218" s="45">
        <f t="shared" si="148"/>
        <v>2656.2097383244072</v>
      </c>
      <c r="T218" s="45">
        <f t="shared" si="148"/>
        <v>2933.2290206702137</v>
      </c>
      <c r="U218" s="45">
        <f t="shared" si="148"/>
        <v>3210.2483030160201</v>
      </c>
      <c r="V218" s="45">
        <f t="shared" si="148"/>
        <v>3487.2675853618266</v>
      </c>
      <c r="W218" s="45">
        <f t="shared" si="148"/>
        <v>3764.2868677076331</v>
      </c>
      <c r="X218" s="45">
        <f t="shared" si="149"/>
        <v>4041.3061500534404</v>
      </c>
      <c r="Y218" s="45">
        <f t="shared" si="149"/>
        <v>4318.3254323992469</v>
      </c>
      <c r="Z218" s="45">
        <f t="shared" si="149"/>
        <v>4595.3447147450534</v>
      </c>
      <c r="AA218" s="45">
        <f t="shared" si="149"/>
        <v>4872.3639970908598</v>
      </c>
      <c r="AB218" s="45">
        <f t="shared" si="149"/>
        <v>5149.3832794366663</v>
      </c>
      <c r="AC218" s="45">
        <f t="shared" si="149"/>
        <v>5426.4025617824727</v>
      </c>
      <c r="AD218" s="45">
        <f t="shared" si="149"/>
        <v>5703.4218441282792</v>
      </c>
      <c r="AE218" s="45">
        <f t="shared" si="149"/>
        <v>5980.4411264740866</v>
      </c>
      <c r="AF218" s="45">
        <f t="shared" si="149"/>
        <v>6257.4604088198921</v>
      </c>
      <c r="AG218" s="45">
        <f t="shared" si="149"/>
        <v>6534.4796911656995</v>
      </c>
      <c r="AH218" s="45">
        <f t="shared" si="150"/>
        <v>6811.4989735115059</v>
      </c>
      <c r="AI218" s="45">
        <f t="shared" si="150"/>
        <v>7088.5182558573124</v>
      </c>
      <c r="AJ218" s="45">
        <f t="shared" si="150"/>
        <v>7365.5375382031189</v>
      </c>
      <c r="AK218" s="45">
        <f t="shared" si="150"/>
        <v>7642.5568205489253</v>
      </c>
      <c r="AL218" s="45">
        <f t="shared" si="150"/>
        <v>7919.5761028947318</v>
      </c>
      <c r="AM218" s="45">
        <f t="shared" si="150"/>
        <v>8196.5953852405382</v>
      </c>
      <c r="AN218" s="45">
        <f t="shared" si="150"/>
        <v>8473.6146675863456</v>
      </c>
      <c r="AO218" s="45">
        <f t="shared" si="150"/>
        <v>8750.6339499321512</v>
      </c>
      <c r="AP218" s="45">
        <f t="shared" si="150"/>
        <v>9027.6532322779585</v>
      </c>
      <c r="AQ218" s="45">
        <f t="shared" si="150"/>
        <v>9304.6725146237641</v>
      </c>
      <c r="AR218" s="45">
        <f t="shared" si="151"/>
        <v>9581.6917969695714</v>
      </c>
      <c r="AS218" s="45">
        <f t="shared" si="151"/>
        <v>9858.7110793153788</v>
      </c>
      <c r="AT218" s="45">
        <f t="shared" si="151"/>
        <v>10135.730361661184</v>
      </c>
      <c r="AU218" s="45">
        <f t="shared" si="151"/>
        <v>10412.749644006992</v>
      </c>
      <c r="AV218" s="45">
        <f t="shared" si="151"/>
        <v>10689.768926352797</v>
      </c>
      <c r="AW218" s="45">
        <f t="shared" si="151"/>
        <v>10966.788208698605</v>
      </c>
      <c r="AX218" s="45">
        <f t="shared" si="151"/>
        <v>11243.80749104441</v>
      </c>
      <c r="AY218" s="45">
        <f t="shared" si="151"/>
        <v>11520.826773390218</v>
      </c>
      <c r="AZ218" s="45">
        <f t="shared" si="151"/>
        <v>11797.846055736023</v>
      </c>
      <c r="BA218" s="45">
        <f t="shared" si="151"/>
        <v>12074.86533808183</v>
      </c>
      <c r="BB218" s="45">
        <f t="shared" si="152"/>
        <v>12351.884620427638</v>
      </c>
      <c r="BC218" s="45">
        <f t="shared" si="152"/>
        <v>12628.903902773443</v>
      </c>
      <c r="BD218" s="45">
        <f t="shared" si="152"/>
        <v>12905.923185119251</v>
      </c>
      <c r="BE218" s="45">
        <f t="shared" si="152"/>
        <v>13182.942467465056</v>
      </c>
      <c r="BF218" s="45">
        <f t="shared" si="152"/>
        <v>13459.961749810864</v>
      </c>
      <c r="BG218" s="45">
        <f t="shared" si="152"/>
        <v>13736.981032156669</v>
      </c>
      <c r="BH218" s="45">
        <f t="shared" si="152"/>
        <v>14014.000314502477</v>
      </c>
      <c r="BI218" s="45">
        <f t="shared" si="152"/>
        <v>14291.019596848284</v>
      </c>
      <c r="BJ218" s="45">
        <f t="shared" si="152"/>
        <v>14568.03887919409</v>
      </c>
      <c r="BK218" s="45">
        <f t="shared" si="152"/>
        <v>14845.058161539895</v>
      </c>
      <c r="BL218" s="45">
        <f t="shared" si="153"/>
        <v>15122.077443885702</v>
      </c>
      <c r="BM218" s="45">
        <f t="shared" si="153"/>
        <v>15399.09672623151</v>
      </c>
      <c r="BN218" s="45">
        <f t="shared" si="153"/>
        <v>15676.116008577315</v>
      </c>
      <c r="BO218" s="45">
        <f t="shared" si="153"/>
        <v>15953.135290923123</v>
      </c>
      <c r="BP218" s="45">
        <f t="shared" si="153"/>
        <v>16230.15457326893</v>
      </c>
      <c r="BQ218" s="45">
        <f t="shared" si="153"/>
        <v>16507.173855614736</v>
      </c>
      <c r="BR218" s="45">
        <f t="shared" si="153"/>
        <v>16784.193137960541</v>
      </c>
      <c r="BS218" s="45">
        <f t="shared" si="153"/>
        <v>17061.21242030635</v>
      </c>
      <c r="BT218" s="45">
        <f t="shared" si="153"/>
        <v>17338.231702652156</v>
      </c>
      <c r="BU218" s="45">
        <f t="shared" si="153"/>
        <v>17615.250984997961</v>
      </c>
      <c r="BV218" s="45">
        <f t="shared" si="154"/>
        <v>17892.270267343767</v>
      </c>
      <c r="BW218" s="45">
        <f t="shared" si="154"/>
        <v>18169.289549689573</v>
      </c>
      <c r="BX218" s="45">
        <f t="shared" si="154"/>
        <v>18446.308832035382</v>
      </c>
      <c r="BY218" s="45">
        <f t="shared" si="154"/>
        <v>18723.328114381191</v>
      </c>
      <c r="BZ218" s="45">
        <f t="shared" si="154"/>
        <v>19000.347396726997</v>
      </c>
      <c r="CA218" s="45">
        <f t="shared" si="154"/>
        <v>19277.366679072802</v>
      </c>
      <c r="CB218" s="45">
        <f t="shared" si="154"/>
        <v>19554.385961418608</v>
      </c>
      <c r="CC218" s="45">
        <f t="shared" si="154"/>
        <v>19831.405243764413</v>
      </c>
      <c r="CD218" s="45">
        <f t="shared" si="154"/>
        <v>20108.424526110219</v>
      </c>
      <c r="CE218" s="45">
        <f t="shared" si="154"/>
        <v>20385.443808456028</v>
      </c>
      <c r="CF218" s="45">
        <f t="shared" si="154"/>
        <v>20662.463090801833</v>
      </c>
      <c r="CG218" s="45">
        <f t="shared" si="154"/>
        <v>5353.2262409243967</v>
      </c>
      <c r="CH218" s="45">
        <f t="shared" si="154"/>
        <v>6093.6261994988972</v>
      </c>
    </row>
    <row r="219" spans="1:86">
      <c r="A219" s="58">
        <f>'Q5-Q7 VaR'!G193</f>
        <v>45831</v>
      </c>
      <c r="B219" s="45">
        <f>'Q5-Q7 VaR'!L193</f>
        <v>12683.317377909354</v>
      </c>
      <c r="C219" s="45">
        <f>1000000*'Q5-Q7 VaR'!K193/100</f>
        <v>2143.6847369391635</v>
      </c>
      <c r="D219" s="45">
        <f t="shared" si="147"/>
        <v>-8753.5299914822808</v>
      </c>
      <c r="E219" s="45">
        <f t="shared" si="147"/>
        <v>-8217.6088072474904</v>
      </c>
      <c r="F219" s="45">
        <f t="shared" si="147"/>
        <v>-7681.6876230127</v>
      </c>
      <c r="G219" s="45">
        <f t="shared" si="147"/>
        <v>-7145.7664387779096</v>
      </c>
      <c r="H219" s="45">
        <f t="shared" si="147"/>
        <v>-6609.8452545431155</v>
      </c>
      <c r="I219" s="45">
        <f t="shared" si="147"/>
        <v>-6073.9240703083251</v>
      </c>
      <c r="J219" s="45">
        <f t="shared" si="147"/>
        <v>-5538.0028860735347</v>
      </c>
      <c r="K219" s="45">
        <f t="shared" si="147"/>
        <v>-5002.0817018387443</v>
      </c>
      <c r="L219" s="45">
        <f t="shared" si="147"/>
        <v>-4466.1605176039538</v>
      </c>
      <c r="M219" s="45">
        <f t="shared" si="147"/>
        <v>-3930.2393333691634</v>
      </c>
      <c r="N219" s="45">
        <f t="shared" si="148"/>
        <v>-3394.318149134373</v>
      </c>
      <c r="O219" s="45">
        <f t="shared" si="148"/>
        <v>-2858.3969648995808</v>
      </c>
      <c r="P219" s="45">
        <f t="shared" si="148"/>
        <v>-2322.4757806647904</v>
      </c>
      <c r="Q219" s="45">
        <f t="shared" si="148"/>
        <v>-1786.5545964299999</v>
      </c>
      <c r="R219" s="45">
        <f t="shared" si="148"/>
        <v>-1250.6334121952077</v>
      </c>
      <c r="S219" s="45">
        <f t="shared" si="148"/>
        <v>-714.71222796041729</v>
      </c>
      <c r="T219" s="45">
        <f t="shared" si="148"/>
        <v>-178.79104372562688</v>
      </c>
      <c r="U219" s="45">
        <f t="shared" si="148"/>
        <v>357.13014050916354</v>
      </c>
      <c r="V219" s="45">
        <f t="shared" si="148"/>
        <v>893.05132474395396</v>
      </c>
      <c r="W219" s="45">
        <f t="shared" si="148"/>
        <v>1428.9725089787462</v>
      </c>
      <c r="X219" s="45">
        <f t="shared" si="149"/>
        <v>1964.8936932135366</v>
      </c>
      <c r="Y219" s="45">
        <f t="shared" si="149"/>
        <v>2500.814877448327</v>
      </c>
      <c r="Z219" s="45">
        <f t="shared" si="149"/>
        <v>3036.7360616831193</v>
      </c>
      <c r="AA219" s="45">
        <f t="shared" si="149"/>
        <v>3572.6572459179097</v>
      </c>
      <c r="AB219" s="45">
        <f t="shared" si="149"/>
        <v>4108.5784301527001</v>
      </c>
      <c r="AC219" s="45">
        <f t="shared" si="149"/>
        <v>4644.4996143874905</v>
      </c>
      <c r="AD219" s="45">
        <f t="shared" si="149"/>
        <v>5180.4207986222818</v>
      </c>
      <c r="AE219" s="45">
        <f t="shared" si="149"/>
        <v>5716.3419828570732</v>
      </c>
      <c r="AF219" s="45">
        <f t="shared" si="149"/>
        <v>6252.2631670918636</v>
      </c>
      <c r="AG219" s="45">
        <f t="shared" si="149"/>
        <v>6788.184351326654</v>
      </c>
      <c r="AH219" s="45">
        <f t="shared" si="150"/>
        <v>7324.1055355614453</v>
      </c>
      <c r="AI219" s="45">
        <f t="shared" si="150"/>
        <v>7860.0267197962366</v>
      </c>
      <c r="AJ219" s="45">
        <f t="shared" si="150"/>
        <v>8395.9479040310271</v>
      </c>
      <c r="AK219" s="45">
        <f t="shared" si="150"/>
        <v>8931.8690882658175</v>
      </c>
      <c r="AL219" s="45">
        <f t="shared" si="150"/>
        <v>9467.7902725006097</v>
      </c>
      <c r="AM219" s="45">
        <f t="shared" si="150"/>
        <v>10003.7114567354</v>
      </c>
      <c r="AN219" s="45">
        <f t="shared" si="150"/>
        <v>10539.632640970191</v>
      </c>
      <c r="AO219" s="45">
        <f t="shared" si="150"/>
        <v>11075.553825204981</v>
      </c>
      <c r="AP219" s="45">
        <f t="shared" si="150"/>
        <v>11611.475009439771</v>
      </c>
      <c r="AQ219" s="45">
        <f t="shared" si="150"/>
        <v>12147.396193674564</v>
      </c>
      <c r="AR219" s="45">
        <f t="shared" si="151"/>
        <v>12683.317377909354</v>
      </c>
      <c r="AS219" s="45">
        <f t="shared" si="151"/>
        <v>13219.238562144144</v>
      </c>
      <c r="AT219" s="45">
        <f t="shared" si="151"/>
        <v>13755.159746378937</v>
      </c>
      <c r="AU219" s="45">
        <f t="shared" si="151"/>
        <v>14291.080930613727</v>
      </c>
      <c r="AV219" s="45">
        <f t="shared" si="151"/>
        <v>14827.002114848518</v>
      </c>
      <c r="AW219" s="45">
        <f t="shared" si="151"/>
        <v>15362.923299083308</v>
      </c>
      <c r="AX219" s="45">
        <f t="shared" si="151"/>
        <v>15898.844483318098</v>
      </c>
      <c r="AY219" s="45">
        <f t="shared" si="151"/>
        <v>16434.765667552889</v>
      </c>
      <c r="AZ219" s="45">
        <f t="shared" si="151"/>
        <v>16970.686851787679</v>
      </c>
      <c r="BA219" s="45">
        <f t="shared" si="151"/>
        <v>17506.608036022473</v>
      </c>
      <c r="BB219" s="45">
        <f t="shared" si="152"/>
        <v>18042.529220257264</v>
      </c>
      <c r="BC219" s="45">
        <f t="shared" si="152"/>
        <v>18578.450404492054</v>
      </c>
      <c r="BD219" s="45">
        <f t="shared" si="152"/>
        <v>19114.371588726844</v>
      </c>
      <c r="BE219" s="45">
        <f t="shared" si="152"/>
        <v>19650.292772961635</v>
      </c>
      <c r="BF219" s="45">
        <f t="shared" si="152"/>
        <v>20186.213957196425</v>
      </c>
      <c r="BG219" s="45">
        <f t="shared" si="152"/>
        <v>20722.135141431216</v>
      </c>
      <c r="BH219" s="45">
        <f t="shared" si="152"/>
        <v>21258.05632566601</v>
      </c>
      <c r="BI219" s="45">
        <f t="shared" si="152"/>
        <v>21793.977509900797</v>
      </c>
      <c r="BJ219" s="45">
        <f t="shared" si="152"/>
        <v>22329.898694135591</v>
      </c>
      <c r="BK219" s="45">
        <f t="shared" si="152"/>
        <v>22865.819878370381</v>
      </c>
      <c r="BL219" s="45">
        <f t="shared" si="153"/>
        <v>23401.741062605171</v>
      </c>
      <c r="BM219" s="45">
        <f t="shared" si="153"/>
        <v>23937.662246839962</v>
      </c>
      <c r="BN219" s="45">
        <f t="shared" si="153"/>
        <v>24473.583431074752</v>
      </c>
      <c r="BO219" s="45">
        <f t="shared" si="153"/>
        <v>25009.504615309546</v>
      </c>
      <c r="BP219" s="45">
        <f t="shared" si="153"/>
        <v>25545.425799544333</v>
      </c>
      <c r="BQ219" s="45">
        <f t="shared" si="153"/>
        <v>26081.346983779127</v>
      </c>
      <c r="BR219" s="45">
        <f t="shared" si="153"/>
        <v>26617.268168013914</v>
      </c>
      <c r="BS219" s="45">
        <f t="shared" si="153"/>
        <v>27153.189352248708</v>
      </c>
      <c r="BT219" s="45">
        <f t="shared" si="153"/>
        <v>27689.110536483498</v>
      </c>
      <c r="BU219" s="45">
        <f t="shared" si="153"/>
        <v>28225.031720718289</v>
      </c>
      <c r="BV219" s="45">
        <f t="shared" si="154"/>
        <v>28760.952904953083</v>
      </c>
      <c r="BW219" s="45">
        <f t="shared" si="154"/>
        <v>29296.87408918787</v>
      </c>
      <c r="BX219" s="45">
        <f t="shared" si="154"/>
        <v>29832.795273422664</v>
      </c>
      <c r="BY219" s="45">
        <f t="shared" si="154"/>
        <v>30368.716457657451</v>
      </c>
      <c r="BZ219" s="45">
        <f t="shared" si="154"/>
        <v>30904.637641892245</v>
      </c>
      <c r="CA219" s="45">
        <f t="shared" si="154"/>
        <v>31440.558826127031</v>
      </c>
      <c r="CB219" s="45">
        <f t="shared" si="154"/>
        <v>31976.480010361825</v>
      </c>
      <c r="CC219" s="45">
        <f t="shared" si="154"/>
        <v>32512.401194596619</v>
      </c>
      <c r="CD219" s="45">
        <f t="shared" si="154"/>
        <v>33048.322378831406</v>
      </c>
      <c r="CE219" s="45">
        <f t="shared" si="154"/>
        <v>33584.2435630662</v>
      </c>
      <c r="CF219" s="45">
        <f t="shared" si="154"/>
        <v>34120.164747300987</v>
      </c>
      <c r="CG219" s="45">
        <f t="shared" si="154"/>
        <v>4502.9327884246304</v>
      </c>
      <c r="CH219" s="45">
        <f t="shared" si="154"/>
        <v>5935.3096946333144</v>
      </c>
    </row>
    <row r="220" spans="1:86">
      <c r="A220" s="58">
        <f>'Q5-Q7 VaR'!G194</f>
        <v>45832</v>
      </c>
      <c r="B220" s="45">
        <f>'Q5-Q7 VaR'!L194</f>
        <v>10709.461379605447</v>
      </c>
      <c r="C220" s="45">
        <f>1000000*'Q5-Q7 VaR'!K194/100</f>
        <v>3922.1620286113252</v>
      </c>
      <c r="D220" s="45">
        <f t="shared" si="147"/>
        <v>-28512.158906507808</v>
      </c>
      <c r="E220" s="45">
        <f t="shared" si="147"/>
        <v>-27531.618399354971</v>
      </c>
      <c r="F220" s="45">
        <f t="shared" si="147"/>
        <v>-26551.077892202142</v>
      </c>
      <c r="G220" s="45">
        <f t="shared" si="147"/>
        <v>-25570.537385049312</v>
      </c>
      <c r="H220" s="45">
        <f t="shared" si="147"/>
        <v>-24589.996877896483</v>
      </c>
      <c r="I220" s="45">
        <f t="shared" si="147"/>
        <v>-23609.456370743646</v>
      </c>
      <c r="J220" s="45">
        <f t="shared" si="147"/>
        <v>-22628.915863590817</v>
      </c>
      <c r="K220" s="45">
        <f t="shared" si="147"/>
        <v>-21648.375356437988</v>
      </c>
      <c r="L220" s="45">
        <f t="shared" si="147"/>
        <v>-20667.834849285155</v>
      </c>
      <c r="M220" s="45">
        <f t="shared" si="147"/>
        <v>-19687.294342132322</v>
      </c>
      <c r="N220" s="45">
        <f t="shared" si="148"/>
        <v>-18706.753834979492</v>
      </c>
      <c r="O220" s="45">
        <f t="shared" si="148"/>
        <v>-17726.213327826659</v>
      </c>
      <c r="P220" s="45">
        <f t="shared" si="148"/>
        <v>-16745.67282067383</v>
      </c>
      <c r="Q220" s="45">
        <f t="shared" si="148"/>
        <v>-15765.132313520997</v>
      </c>
      <c r="R220" s="45">
        <f t="shared" si="148"/>
        <v>-14784.591806368167</v>
      </c>
      <c r="S220" s="45">
        <f t="shared" si="148"/>
        <v>-13804.051299215334</v>
      </c>
      <c r="T220" s="45">
        <f t="shared" si="148"/>
        <v>-12823.510792062505</v>
      </c>
      <c r="U220" s="45">
        <f t="shared" si="148"/>
        <v>-11842.970284909672</v>
      </c>
      <c r="V220" s="45">
        <f t="shared" si="148"/>
        <v>-10862.429777756843</v>
      </c>
      <c r="W220" s="45">
        <f t="shared" si="148"/>
        <v>-9881.8892706040097</v>
      </c>
      <c r="X220" s="45">
        <f t="shared" si="149"/>
        <v>-8901.3487634511803</v>
      </c>
      <c r="Y220" s="45">
        <f t="shared" si="149"/>
        <v>-7920.8082562983473</v>
      </c>
      <c r="Z220" s="45">
        <f t="shared" si="149"/>
        <v>-6940.2677491455179</v>
      </c>
      <c r="AA220" s="45">
        <f t="shared" si="149"/>
        <v>-5959.7272419926849</v>
      </c>
      <c r="AB220" s="45">
        <f t="shared" si="149"/>
        <v>-4979.1867348398537</v>
      </c>
      <c r="AC220" s="45">
        <f t="shared" si="149"/>
        <v>-3998.6462276870225</v>
      </c>
      <c r="AD220" s="45">
        <f t="shared" si="149"/>
        <v>-3018.1057205341913</v>
      </c>
      <c r="AE220" s="45">
        <f t="shared" si="149"/>
        <v>-2037.5652133813601</v>
      </c>
      <c r="AF220" s="45">
        <f t="shared" si="149"/>
        <v>-1057.0247062285289</v>
      </c>
      <c r="AG220" s="45">
        <f t="shared" si="149"/>
        <v>-76.484199075697688</v>
      </c>
      <c r="AH220" s="45">
        <f t="shared" si="150"/>
        <v>904.05630807713351</v>
      </c>
      <c r="AI220" s="45">
        <f t="shared" si="150"/>
        <v>1884.5968152299647</v>
      </c>
      <c r="AJ220" s="45">
        <f t="shared" si="150"/>
        <v>2865.1373223827968</v>
      </c>
      <c r="AK220" s="45">
        <f t="shared" si="150"/>
        <v>3845.677829535628</v>
      </c>
      <c r="AL220" s="45">
        <f t="shared" si="150"/>
        <v>4826.2183366884592</v>
      </c>
      <c r="AM220" s="45">
        <f t="shared" si="150"/>
        <v>5806.7588438412904</v>
      </c>
      <c r="AN220" s="45">
        <f t="shared" si="150"/>
        <v>6787.2993509941225</v>
      </c>
      <c r="AO220" s="45">
        <f t="shared" si="150"/>
        <v>7767.8398581469537</v>
      </c>
      <c r="AP220" s="45">
        <f t="shared" si="150"/>
        <v>8748.3803652997849</v>
      </c>
      <c r="AQ220" s="45">
        <f t="shared" si="150"/>
        <v>9728.9208724526161</v>
      </c>
      <c r="AR220" s="45">
        <f t="shared" si="151"/>
        <v>10709.461379605447</v>
      </c>
      <c r="AS220" s="45">
        <f t="shared" si="151"/>
        <v>11690.001886758278</v>
      </c>
      <c r="AT220" s="45">
        <f t="shared" si="151"/>
        <v>12670.54239391111</v>
      </c>
      <c r="AU220" s="45">
        <f t="shared" si="151"/>
        <v>13651.082901063941</v>
      </c>
      <c r="AV220" s="45">
        <f t="shared" si="151"/>
        <v>14631.623408216772</v>
      </c>
      <c r="AW220" s="45">
        <f t="shared" si="151"/>
        <v>15612.163915369605</v>
      </c>
      <c r="AX220" s="45">
        <f t="shared" si="151"/>
        <v>16592.704422522434</v>
      </c>
      <c r="AY220" s="45">
        <f t="shared" si="151"/>
        <v>17573.244929675267</v>
      </c>
      <c r="AZ220" s="45">
        <f t="shared" si="151"/>
        <v>18553.785436828097</v>
      </c>
      <c r="BA220" s="45">
        <f t="shared" si="151"/>
        <v>19534.32594398093</v>
      </c>
      <c r="BB220" s="45">
        <f t="shared" si="152"/>
        <v>20514.866451133763</v>
      </c>
      <c r="BC220" s="45">
        <f t="shared" si="152"/>
        <v>21495.406958286592</v>
      </c>
      <c r="BD220" s="45">
        <f t="shared" si="152"/>
        <v>22475.947465439422</v>
      </c>
      <c r="BE220" s="45">
        <f t="shared" si="152"/>
        <v>23456.487972592255</v>
      </c>
      <c r="BF220" s="45">
        <f t="shared" si="152"/>
        <v>24437.028479745088</v>
      </c>
      <c r="BG220" s="45">
        <f t="shared" si="152"/>
        <v>25417.568986897917</v>
      </c>
      <c r="BH220" s="45">
        <f t="shared" si="152"/>
        <v>26398.109494050746</v>
      </c>
      <c r="BI220" s="45">
        <f t="shared" si="152"/>
        <v>27378.650001203579</v>
      </c>
      <c r="BJ220" s="45">
        <f t="shared" si="152"/>
        <v>28359.190508356412</v>
      </c>
      <c r="BK220" s="45">
        <f t="shared" si="152"/>
        <v>29339.731015509242</v>
      </c>
      <c r="BL220" s="45">
        <f t="shared" si="153"/>
        <v>30320.271522662075</v>
      </c>
      <c r="BM220" s="45">
        <f t="shared" si="153"/>
        <v>31300.812029814904</v>
      </c>
      <c r="BN220" s="45">
        <f t="shared" si="153"/>
        <v>32281.352536967737</v>
      </c>
      <c r="BO220" s="45">
        <f t="shared" si="153"/>
        <v>33261.893044120567</v>
      </c>
      <c r="BP220" s="45">
        <f t="shared" si="153"/>
        <v>34242.433551273396</v>
      </c>
      <c r="BQ220" s="45">
        <f t="shared" si="153"/>
        <v>35222.974058426233</v>
      </c>
      <c r="BR220" s="45">
        <f t="shared" si="153"/>
        <v>36203.514565579062</v>
      </c>
      <c r="BS220" s="45">
        <f t="shared" si="153"/>
        <v>37184.055072731891</v>
      </c>
      <c r="BT220" s="45">
        <f t="shared" si="153"/>
        <v>38164.595579884728</v>
      </c>
      <c r="BU220" s="45">
        <f t="shared" si="153"/>
        <v>39145.13608703755</v>
      </c>
      <c r="BV220" s="45">
        <f t="shared" si="154"/>
        <v>40125.676594190387</v>
      </c>
      <c r="BW220" s="45">
        <f t="shared" si="154"/>
        <v>41106.217101343216</v>
      </c>
      <c r="BX220" s="45">
        <f t="shared" si="154"/>
        <v>42086.757608496046</v>
      </c>
      <c r="BY220" s="45">
        <f t="shared" si="154"/>
        <v>43067.298115648882</v>
      </c>
      <c r="BZ220" s="45">
        <f t="shared" si="154"/>
        <v>44047.838622801712</v>
      </c>
      <c r="CA220" s="45">
        <f t="shared" si="154"/>
        <v>45028.379129954541</v>
      </c>
      <c r="CB220" s="45">
        <f t="shared" si="154"/>
        <v>46008.919637107378</v>
      </c>
      <c r="CC220" s="45">
        <f t="shared" si="154"/>
        <v>46989.460144260207</v>
      </c>
      <c r="CD220" s="45">
        <f t="shared" si="154"/>
        <v>47970.000651413036</v>
      </c>
      <c r="CE220" s="45">
        <f t="shared" si="154"/>
        <v>48950.541158565866</v>
      </c>
      <c r="CF220" s="45">
        <f t="shared" si="154"/>
        <v>49931.081665718702</v>
      </c>
      <c r="CG220" s="45">
        <f t="shared" si="154"/>
        <v>-4257.6619400885411</v>
      </c>
      <c r="CH220" s="45">
        <f t="shared" si="154"/>
        <v>-1636.9340805371939</v>
      </c>
    </row>
    <row r="221" spans="1:86">
      <c r="A221" s="58">
        <f>'Q5-Q7 VaR'!G195</f>
        <v>45833</v>
      </c>
      <c r="B221" s="45">
        <f>'Q5-Q7 VaR'!L195</f>
        <v>12119.324855187417</v>
      </c>
      <c r="C221" s="45">
        <f>1000000*'Q5-Q7 VaR'!K195/100</f>
        <v>221.49108517533838</v>
      </c>
      <c r="D221" s="45">
        <f t="shared" ref="D221:M230" si="155">$B221+D$26*$C221</f>
        <v>9904.4140034340326</v>
      </c>
      <c r="E221" s="45">
        <f t="shared" si="155"/>
        <v>9959.7867747278669</v>
      </c>
      <c r="F221" s="45">
        <f t="shared" si="155"/>
        <v>10015.159546021703</v>
      </c>
      <c r="G221" s="45">
        <f t="shared" si="155"/>
        <v>10070.532317315538</v>
      </c>
      <c r="H221" s="45">
        <f t="shared" si="155"/>
        <v>10125.905088609372</v>
      </c>
      <c r="I221" s="45">
        <f t="shared" si="155"/>
        <v>10181.277859903206</v>
      </c>
      <c r="J221" s="45">
        <f t="shared" si="155"/>
        <v>10236.650631197041</v>
      </c>
      <c r="K221" s="45">
        <f t="shared" si="155"/>
        <v>10292.023402490875</v>
      </c>
      <c r="L221" s="45">
        <f t="shared" si="155"/>
        <v>10347.396173784709</v>
      </c>
      <c r="M221" s="45">
        <f t="shared" si="155"/>
        <v>10402.768945078544</v>
      </c>
      <c r="N221" s="45">
        <f t="shared" ref="N221:W230" si="156">$B221+N$26*$C221</f>
        <v>10458.141716372378</v>
      </c>
      <c r="O221" s="45">
        <f t="shared" si="156"/>
        <v>10513.514487666213</v>
      </c>
      <c r="P221" s="45">
        <f t="shared" si="156"/>
        <v>10568.887258960049</v>
      </c>
      <c r="Q221" s="45">
        <f t="shared" si="156"/>
        <v>10624.260030253883</v>
      </c>
      <c r="R221" s="45">
        <f t="shared" si="156"/>
        <v>10679.632801547717</v>
      </c>
      <c r="S221" s="45">
        <f t="shared" si="156"/>
        <v>10735.005572841552</v>
      </c>
      <c r="T221" s="45">
        <f t="shared" si="156"/>
        <v>10790.378344135386</v>
      </c>
      <c r="U221" s="45">
        <f t="shared" si="156"/>
        <v>10845.751115429221</v>
      </c>
      <c r="V221" s="45">
        <f t="shared" si="156"/>
        <v>10901.123886723055</v>
      </c>
      <c r="W221" s="45">
        <f t="shared" si="156"/>
        <v>10956.496658016891</v>
      </c>
      <c r="X221" s="45">
        <f t="shared" ref="X221:AG230" si="157">$B221+X$26*$C221</f>
        <v>11011.869429310726</v>
      </c>
      <c r="Y221" s="45">
        <f t="shared" si="157"/>
        <v>11067.24220060456</v>
      </c>
      <c r="Z221" s="45">
        <f t="shared" si="157"/>
        <v>11122.614971898394</v>
      </c>
      <c r="AA221" s="45">
        <f t="shared" si="157"/>
        <v>11177.987743192229</v>
      </c>
      <c r="AB221" s="45">
        <f t="shared" si="157"/>
        <v>11233.360514486063</v>
      </c>
      <c r="AC221" s="45">
        <f t="shared" si="157"/>
        <v>11288.733285779897</v>
      </c>
      <c r="AD221" s="45">
        <f t="shared" si="157"/>
        <v>11344.106057073732</v>
      </c>
      <c r="AE221" s="45">
        <f t="shared" si="157"/>
        <v>11399.478828367566</v>
      </c>
      <c r="AF221" s="45">
        <f t="shared" si="157"/>
        <v>11454.851599661402</v>
      </c>
      <c r="AG221" s="45">
        <f t="shared" si="157"/>
        <v>11510.224370955237</v>
      </c>
      <c r="AH221" s="45">
        <f t="shared" ref="AH221:AQ230" si="158">$B221+AH$26*$C221</f>
        <v>11565.597142249071</v>
      </c>
      <c r="AI221" s="45">
        <f t="shared" si="158"/>
        <v>11620.969913542905</v>
      </c>
      <c r="AJ221" s="45">
        <f t="shared" si="158"/>
        <v>11676.34268483674</v>
      </c>
      <c r="AK221" s="45">
        <f t="shared" si="158"/>
        <v>11731.715456130574</v>
      </c>
      <c r="AL221" s="45">
        <f t="shared" si="158"/>
        <v>11787.088227424409</v>
      </c>
      <c r="AM221" s="45">
        <f t="shared" si="158"/>
        <v>11842.460998718243</v>
      </c>
      <c r="AN221" s="45">
        <f t="shared" si="158"/>
        <v>11897.833770012079</v>
      </c>
      <c r="AO221" s="45">
        <f t="shared" si="158"/>
        <v>11953.206541305914</v>
      </c>
      <c r="AP221" s="45">
        <f t="shared" si="158"/>
        <v>12008.579312599748</v>
      </c>
      <c r="AQ221" s="45">
        <f t="shared" si="158"/>
        <v>12063.952083893582</v>
      </c>
      <c r="AR221" s="45">
        <f t="shared" ref="AR221:BA230" si="159">$B221+AR$26*$C221</f>
        <v>12119.324855187417</v>
      </c>
      <c r="AS221" s="45">
        <f t="shared" si="159"/>
        <v>12174.697626481251</v>
      </c>
      <c r="AT221" s="45">
        <f t="shared" si="159"/>
        <v>12230.070397775085</v>
      </c>
      <c r="AU221" s="45">
        <f t="shared" si="159"/>
        <v>12285.44316906892</v>
      </c>
      <c r="AV221" s="45">
        <f t="shared" si="159"/>
        <v>12340.815940362754</v>
      </c>
      <c r="AW221" s="45">
        <f t="shared" si="159"/>
        <v>12396.18871165659</v>
      </c>
      <c r="AX221" s="45">
        <f t="shared" si="159"/>
        <v>12451.561482950425</v>
      </c>
      <c r="AY221" s="45">
        <f t="shared" si="159"/>
        <v>12506.934254244259</v>
      </c>
      <c r="AZ221" s="45">
        <f t="shared" si="159"/>
        <v>12562.307025538094</v>
      </c>
      <c r="BA221" s="45">
        <f t="shared" si="159"/>
        <v>12617.679796831928</v>
      </c>
      <c r="BB221" s="45">
        <f t="shared" ref="BB221:BK230" si="160">$B221+BB$26*$C221</f>
        <v>12673.052568125762</v>
      </c>
      <c r="BC221" s="45">
        <f t="shared" si="160"/>
        <v>12728.425339419597</v>
      </c>
      <c r="BD221" s="45">
        <f t="shared" si="160"/>
        <v>12783.798110713431</v>
      </c>
      <c r="BE221" s="45">
        <f t="shared" si="160"/>
        <v>12839.170882007267</v>
      </c>
      <c r="BF221" s="45">
        <f t="shared" si="160"/>
        <v>12894.543653301102</v>
      </c>
      <c r="BG221" s="45">
        <f t="shared" si="160"/>
        <v>12949.916424594936</v>
      </c>
      <c r="BH221" s="45">
        <f t="shared" si="160"/>
        <v>13005.28919588877</v>
      </c>
      <c r="BI221" s="45">
        <f t="shared" si="160"/>
        <v>13060.661967182605</v>
      </c>
      <c r="BJ221" s="45">
        <f t="shared" si="160"/>
        <v>13116.034738476439</v>
      </c>
      <c r="BK221" s="45">
        <f t="shared" si="160"/>
        <v>13171.407509770273</v>
      </c>
      <c r="BL221" s="45">
        <f t="shared" ref="BL221:BU230" si="161">$B221+BL$26*$C221</f>
        <v>13226.780281064108</v>
      </c>
      <c r="BM221" s="45">
        <f t="shared" si="161"/>
        <v>13282.153052357942</v>
      </c>
      <c r="BN221" s="45">
        <f t="shared" si="161"/>
        <v>13337.525823651778</v>
      </c>
      <c r="BO221" s="45">
        <f t="shared" si="161"/>
        <v>13392.898594945613</v>
      </c>
      <c r="BP221" s="45">
        <f t="shared" si="161"/>
        <v>13448.271366239447</v>
      </c>
      <c r="BQ221" s="45">
        <f t="shared" si="161"/>
        <v>13503.644137533282</v>
      </c>
      <c r="BR221" s="45">
        <f t="shared" si="161"/>
        <v>13559.016908827116</v>
      </c>
      <c r="BS221" s="45">
        <f t="shared" si="161"/>
        <v>13614.38968012095</v>
      </c>
      <c r="BT221" s="45">
        <f t="shared" si="161"/>
        <v>13669.762451414785</v>
      </c>
      <c r="BU221" s="45">
        <f t="shared" si="161"/>
        <v>13725.135222708621</v>
      </c>
      <c r="BV221" s="45">
        <f t="shared" ref="BV221:CH230" si="162">$B221+BV$26*$C221</f>
        <v>13780.507994002455</v>
      </c>
      <c r="BW221" s="45">
        <f t="shared" si="162"/>
        <v>13835.88076529629</v>
      </c>
      <c r="BX221" s="45">
        <f t="shared" si="162"/>
        <v>13891.253536590124</v>
      </c>
      <c r="BY221" s="45">
        <f t="shared" si="162"/>
        <v>13946.626307883958</v>
      </c>
      <c r="BZ221" s="45">
        <f t="shared" si="162"/>
        <v>14001.999079177793</v>
      </c>
      <c r="CA221" s="45">
        <f t="shared" si="162"/>
        <v>14057.371850471627</v>
      </c>
      <c r="CB221" s="45">
        <f t="shared" si="162"/>
        <v>14112.744621765461</v>
      </c>
      <c r="CC221" s="45">
        <f t="shared" si="162"/>
        <v>14168.117393059296</v>
      </c>
      <c r="CD221" s="45">
        <f t="shared" si="162"/>
        <v>14223.49016435313</v>
      </c>
      <c r="CE221" s="45">
        <f t="shared" si="162"/>
        <v>14278.862935646966</v>
      </c>
      <c r="CF221" s="45">
        <f t="shared" si="162"/>
        <v>14334.235706940801</v>
      </c>
      <c r="CG221" s="45">
        <f t="shared" si="162"/>
        <v>11274.106232945574</v>
      </c>
      <c r="CH221" s="45">
        <f t="shared" si="162"/>
        <v>11422.1031421316</v>
      </c>
    </row>
    <row r="222" spans="1:86">
      <c r="A222" s="58">
        <f>'Q5-Q7 VaR'!G196</f>
        <v>45834</v>
      </c>
      <c r="B222" s="45">
        <f>'Q5-Q7 VaR'!L196</f>
        <v>17760.462060702295</v>
      </c>
      <c r="C222" s="45">
        <f>1000000*'Q5-Q7 VaR'!K196/100</f>
        <v>3699.6347709249876</v>
      </c>
      <c r="D222" s="45">
        <f t="shared" si="155"/>
        <v>-19235.885648547584</v>
      </c>
      <c r="E222" s="45">
        <f t="shared" si="155"/>
        <v>-18310.976955816332</v>
      </c>
      <c r="F222" s="45">
        <f t="shared" si="155"/>
        <v>-17386.068263085086</v>
      </c>
      <c r="G222" s="45">
        <f t="shared" si="155"/>
        <v>-16461.159570353841</v>
      </c>
      <c r="H222" s="45">
        <f t="shared" si="155"/>
        <v>-15536.250877622595</v>
      </c>
      <c r="I222" s="45">
        <f t="shared" si="155"/>
        <v>-14611.342184891346</v>
      </c>
      <c r="J222" s="45">
        <f t="shared" si="155"/>
        <v>-13686.4334921601</v>
      </c>
      <c r="K222" s="45">
        <f t="shared" si="155"/>
        <v>-12761.524799428851</v>
      </c>
      <c r="L222" s="45">
        <f t="shared" si="155"/>
        <v>-11836.616106697606</v>
      </c>
      <c r="M222" s="45">
        <f t="shared" si="155"/>
        <v>-10911.70741396636</v>
      </c>
      <c r="N222" s="45">
        <f t="shared" si="156"/>
        <v>-9986.7987212351109</v>
      </c>
      <c r="O222" s="45">
        <f t="shared" si="156"/>
        <v>-9061.8900285038653</v>
      </c>
      <c r="P222" s="45">
        <f t="shared" si="156"/>
        <v>-8136.9813357726161</v>
      </c>
      <c r="Q222" s="45">
        <f t="shared" si="156"/>
        <v>-7212.0726430413706</v>
      </c>
      <c r="R222" s="45">
        <f t="shared" si="156"/>
        <v>-6287.1639503101251</v>
      </c>
      <c r="S222" s="45">
        <f t="shared" si="156"/>
        <v>-5362.2552575788759</v>
      </c>
      <c r="T222" s="45">
        <f t="shared" si="156"/>
        <v>-4437.3465648476304</v>
      </c>
      <c r="U222" s="45">
        <f t="shared" si="156"/>
        <v>-3512.4378721163848</v>
      </c>
      <c r="V222" s="45">
        <f t="shared" si="156"/>
        <v>-2587.5291793851356</v>
      </c>
      <c r="W222" s="45">
        <f t="shared" si="156"/>
        <v>-1662.6204866538901</v>
      </c>
      <c r="X222" s="45">
        <f t="shared" si="157"/>
        <v>-737.71179392264457</v>
      </c>
      <c r="Y222" s="45">
        <f t="shared" si="157"/>
        <v>187.1968988086046</v>
      </c>
      <c r="Z222" s="45">
        <f t="shared" si="157"/>
        <v>1112.1055915398501</v>
      </c>
      <c r="AA222" s="45">
        <f t="shared" si="157"/>
        <v>2037.0142842710975</v>
      </c>
      <c r="AB222" s="45">
        <f t="shared" si="157"/>
        <v>2961.9229770023449</v>
      </c>
      <c r="AC222" s="45">
        <f t="shared" si="157"/>
        <v>3886.8316697335922</v>
      </c>
      <c r="AD222" s="45">
        <f t="shared" si="157"/>
        <v>4811.7403624648396</v>
      </c>
      <c r="AE222" s="45">
        <f t="shared" si="157"/>
        <v>5736.6490551960851</v>
      </c>
      <c r="AF222" s="45">
        <f t="shared" si="157"/>
        <v>6661.5577479273325</v>
      </c>
      <c r="AG222" s="45">
        <f t="shared" si="157"/>
        <v>7586.4664406585798</v>
      </c>
      <c r="AH222" s="45">
        <f t="shared" si="158"/>
        <v>8511.3751333898254</v>
      </c>
      <c r="AI222" s="45">
        <f t="shared" si="158"/>
        <v>9436.2838261210727</v>
      </c>
      <c r="AJ222" s="45">
        <f t="shared" si="158"/>
        <v>10361.19251885232</v>
      </c>
      <c r="AK222" s="45">
        <f t="shared" si="158"/>
        <v>11286.101211583567</v>
      </c>
      <c r="AL222" s="45">
        <f t="shared" si="158"/>
        <v>12211.009904314815</v>
      </c>
      <c r="AM222" s="45">
        <f t="shared" si="158"/>
        <v>13135.91859704606</v>
      </c>
      <c r="AN222" s="45">
        <f t="shared" si="158"/>
        <v>14060.827289777308</v>
      </c>
      <c r="AO222" s="45">
        <f t="shared" si="158"/>
        <v>14985.735982508555</v>
      </c>
      <c r="AP222" s="45">
        <f t="shared" si="158"/>
        <v>15910.644675239801</v>
      </c>
      <c r="AQ222" s="45">
        <f t="shared" si="158"/>
        <v>16835.55336797105</v>
      </c>
      <c r="AR222" s="45">
        <f t="shared" si="159"/>
        <v>17760.462060702295</v>
      </c>
      <c r="AS222" s="45">
        <f t="shared" si="159"/>
        <v>18685.370753433541</v>
      </c>
      <c r="AT222" s="45">
        <f t="shared" si="159"/>
        <v>19610.27944616479</v>
      </c>
      <c r="AU222" s="45">
        <f t="shared" si="159"/>
        <v>20535.188138896036</v>
      </c>
      <c r="AV222" s="45">
        <f t="shared" si="159"/>
        <v>21460.096831627285</v>
      </c>
      <c r="AW222" s="45">
        <f t="shared" si="159"/>
        <v>22385.00552435853</v>
      </c>
      <c r="AX222" s="45">
        <f t="shared" si="159"/>
        <v>23309.914217089776</v>
      </c>
      <c r="AY222" s="45">
        <f t="shared" si="159"/>
        <v>24234.822909821021</v>
      </c>
      <c r="AZ222" s="45">
        <f t="shared" si="159"/>
        <v>25159.73160255227</v>
      </c>
      <c r="BA222" s="45">
        <f t="shared" si="159"/>
        <v>26084.64029528352</v>
      </c>
      <c r="BB222" s="45">
        <f t="shared" si="160"/>
        <v>27009.548988014765</v>
      </c>
      <c r="BC222" s="45">
        <f t="shared" si="160"/>
        <v>27934.457680746011</v>
      </c>
      <c r="BD222" s="45">
        <f t="shared" si="160"/>
        <v>28859.366373477256</v>
      </c>
      <c r="BE222" s="45">
        <f t="shared" si="160"/>
        <v>29784.275066208505</v>
      </c>
      <c r="BF222" s="45">
        <f t="shared" si="160"/>
        <v>30709.183758939751</v>
      </c>
      <c r="BG222" s="45">
        <f t="shared" si="160"/>
        <v>31634.092451671</v>
      </c>
      <c r="BH222" s="45">
        <f t="shared" si="160"/>
        <v>32559.001144402246</v>
      </c>
      <c r="BI222" s="45">
        <f t="shared" si="160"/>
        <v>33483.909837133491</v>
      </c>
      <c r="BJ222" s="45">
        <f t="shared" si="160"/>
        <v>34408.818529864744</v>
      </c>
      <c r="BK222" s="45">
        <f t="shared" si="160"/>
        <v>35333.72722259599</v>
      </c>
      <c r="BL222" s="45">
        <f t="shared" si="161"/>
        <v>36258.635915327235</v>
      </c>
      <c r="BM222" s="45">
        <f t="shared" si="161"/>
        <v>37183.544608058481</v>
      </c>
      <c r="BN222" s="45">
        <f t="shared" si="161"/>
        <v>38108.453300789726</v>
      </c>
      <c r="BO222" s="45">
        <f t="shared" si="161"/>
        <v>39033.361993520972</v>
      </c>
      <c r="BP222" s="45">
        <f t="shared" si="161"/>
        <v>39958.270686252217</v>
      </c>
      <c r="BQ222" s="45">
        <f t="shared" si="161"/>
        <v>40883.179378983463</v>
      </c>
      <c r="BR222" s="45">
        <f t="shared" si="161"/>
        <v>41808.088071714716</v>
      </c>
      <c r="BS222" s="45">
        <f t="shared" si="161"/>
        <v>42732.996764445961</v>
      </c>
      <c r="BT222" s="45">
        <f t="shared" si="161"/>
        <v>43657.905457177207</v>
      </c>
      <c r="BU222" s="45">
        <f t="shared" si="161"/>
        <v>44582.81414990846</v>
      </c>
      <c r="BV222" s="45">
        <f t="shared" si="162"/>
        <v>45507.722842639705</v>
      </c>
      <c r="BW222" s="45">
        <f t="shared" si="162"/>
        <v>46432.631535370951</v>
      </c>
      <c r="BX222" s="45">
        <f t="shared" si="162"/>
        <v>47357.540228102196</v>
      </c>
      <c r="BY222" s="45">
        <f t="shared" si="162"/>
        <v>48282.448920833442</v>
      </c>
      <c r="BZ222" s="45">
        <f t="shared" si="162"/>
        <v>49207.357613564687</v>
      </c>
      <c r="CA222" s="45">
        <f t="shared" si="162"/>
        <v>50132.266306295933</v>
      </c>
      <c r="CB222" s="45">
        <f t="shared" si="162"/>
        <v>51057.174999027186</v>
      </c>
      <c r="CC222" s="45">
        <f t="shared" si="162"/>
        <v>51982.083691758431</v>
      </c>
      <c r="CD222" s="45">
        <f t="shared" si="162"/>
        <v>52906.992384489677</v>
      </c>
      <c r="CE222" s="45">
        <f t="shared" si="162"/>
        <v>53831.901077220922</v>
      </c>
      <c r="CF222" s="45">
        <f t="shared" si="162"/>
        <v>54756.809769952175</v>
      </c>
      <c r="CG222" s="45">
        <f t="shared" si="162"/>
        <v>3642.5114379771676</v>
      </c>
      <c r="CH222" s="45">
        <f t="shared" si="162"/>
        <v>6114.5500339351329</v>
      </c>
    </row>
    <row r="223" spans="1:86">
      <c r="A223" s="58">
        <f>'Q5-Q7 VaR'!G197</f>
        <v>45835</v>
      </c>
      <c r="B223" s="45">
        <f>'Q5-Q7 VaR'!L197</f>
        <v>-8166.4686840385993</v>
      </c>
      <c r="C223" s="45">
        <f>1000000*'Q5-Q7 VaR'!K197/100</f>
        <v>-2653.0437347524489</v>
      </c>
      <c r="D223" s="45">
        <f t="shared" si="155"/>
        <v>18363.968663485892</v>
      </c>
      <c r="E223" s="45">
        <f t="shared" si="155"/>
        <v>17700.707729797778</v>
      </c>
      <c r="F223" s="45">
        <f t="shared" si="155"/>
        <v>17037.446796109667</v>
      </c>
      <c r="G223" s="45">
        <f t="shared" si="155"/>
        <v>16374.185862421553</v>
      </c>
      <c r="H223" s="45">
        <f t="shared" si="155"/>
        <v>15710.924928733442</v>
      </c>
      <c r="I223" s="45">
        <f t="shared" si="155"/>
        <v>15047.663995045328</v>
      </c>
      <c r="J223" s="45">
        <f t="shared" si="155"/>
        <v>14384.403061357218</v>
      </c>
      <c r="K223" s="45">
        <f t="shared" si="155"/>
        <v>13721.142127669104</v>
      </c>
      <c r="L223" s="45">
        <f t="shared" si="155"/>
        <v>13057.881193980993</v>
      </c>
      <c r="M223" s="45">
        <f t="shared" si="155"/>
        <v>12394.620260292882</v>
      </c>
      <c r="N223" s="45">
        <f t="shared" si="156"/>
        <v>11731.359326604768</v>
      </c>
      <c r="O223" s="45">
        <f t="shared" si="156"/>
        <v>11068.098392916658</v>
      </c>
      <c r="P223" s="45">
        <f t="shared" si="156"/>
        <v>10404.837459228544</v>
      </c>
      <c r="Q223" s="45">
        <f t="shared" si="156"/>
        <v>9741.5765255404331</v>
      </c>
      <c r="R223" s="45">
        <f t="shared" si="156"/>
        <v>9078.3155918523189</v>
      </c>
      <c r="S223" s="45">
        <f t="shared" si="156"/>
        <v>8415.0546581642084</v>
      </c>
      <c r="T223" s="45">
        <f t="shared" si="156"/>
        <v>7751.7937244760933</v>
      </c>
      <c r="U223" s="45">
        <f t="shared" si="156"/>
        <v>7088.5327907879828</v>
      </c>
      <c r="V223" s="45">
        <f t="shared" si="156"/>
        <v>6425.2718570998704</v>
      </c>
      <c r="W223" s="45">
        <f t="shared" si="156"/>
        <v>5762.0109234117581</v>
      </c>
      <c r="X223" s="45">
        <f t="shared" si="157"/>
        <v>5098.7499897236457</v>
      </c>
      <c r="Y223" s="45">
        <f t="shared" si="157"/>
        <v>4435.4890560355334</v>
      </c>
      <c r="Z223" s="45">
        <f t="shared" si="157"/>
        <v>3772.228122347421</v>
      </c>
      <c r="AA223" s="45">
        <f t="shared" si="157"/>
        <v>3108.9671886593087</v>
      </c>
      <c r="AB223" s="45">
        <f t="shared" si="157"/>
        <v>2445.7062549711964</v>
      </c>
      <c r="AC223" s="45">
        <f t="shared" si="157"/>
        <v>1782.445321283084</v>
      </c>
      <c r="AD223" s="45">
        <f t="shared" si="157"/>
        <v>1119.1843875949717</v>
      </c>
      <c r="AE223" s="45">
        <f t="shared" si="157"/>
        <v>455.92345390685932</v>
      </c>
      <c r="AF223" s="45">
        <f t="shared" si="157"/>
        <v>-207.33747978125302</v>
      </c>
      <c r="AG223" s="45">
        <f t="shared" si="157"/>
        <v>-870.59841346936446</v>
      </c>
      <c r="AH223" s="45">
        <f t="shared" si="158"/>
        <v>-1533.8593471574768</v>
      </c>
      <c r="AI223" s="45">
        <f t="shared" si="158"/>
        <v>-2197.1202808455891</v>
      </c>
      <c r="AJ223" s="45">
        <f t="shared" si="158"/>
        <v>-2860.3812145337015</v>
      </c>
      <c r="AK223" s="45">
        <f t="shared" si="158"/>
        <v>-3523.6421482218138</v>
      </c>
      <c r="AL223" s="45">
        <f t="shared" si="158"/>
        <v>-4186.9030819099262</v>
      </c>
      <c r="AM223" s="45">
        <f t="shared" si="158"/>
        <v>-4850.1640155980385</v>
      </c>
      <c r="AN223" s="45">
        <f t="shared" si="158"/>
        <v>-5513.4249492861509</v>
      </c>
      <c r="AO223" s="45">
        <f t="shared" si="158"/>
        <v>-6176.6858829742632</v>
      </c>
      <c r="AP223" s="45">
        <f t="shared" si="158"/>
        <v>-6839.9468166623747</v>
      </c>
      <c r="AQ223" s="45">
        <f t="shared" si="158"/>
        <v>-7503.207750350487</v>
      </c>
      <c r="AR223" s="45">
        <f t="shared" si="159"/>
        <v>-8166.4686840385993</v>
      </c>
      <c r="AS223" s="45">
        <f t="shared" si="159"/>
        <v>-8829.7296177267108</v>
      </c>
      <c r="AT223" s="45">
        <f t="shared" si="159"/>
        <v>-9492.9905514148231</v>
      </c>
      <c r="AU223" s="45">
        <f t="shared" si="159"/>
        <v>-10156.251485102935</v>
      </c>
      <c r="AV223" s="45">
        <f t="shared" si="159"/>
        <v>-10819.512418791048</v>
      </c>
      <c r="AW223" s="45">
        <f t="shared" si="159"/>
        <v>-11482.77335247916</v>
      </c>
      <c r="AX223" s="45">
        <f t="shared" si="159"/>
        <v>-12146.034286167273</v>
      </c>
      <c r="AY223" s="45">
        <f t="shared" si="159"/>
        <v>-12809.295219855385</v>
      </c>
      <c r="AZ223" s="45">
        <f t="shared" si="159"/>
        <v>-13472.556153543497</v>
      </c>
      <c r="BA223" s="45">
        <f t="shared" si="159"/>
        <v>-14135.81708723161</v>
      </c>
      <c r="BB223" s="45">
        <f t="shared" si="160"/>
        <v>-14799.078020919722</v>
      </c>
      <c r="BC223" s="45">
        <f t="shared" si="160"/>
        <v>-15462.338954607834</v>
      </c>
      <c r="BD223" s="45">
        <f t="shared" si="160"/>
        <v>-16125.599888295947</v>
      </c>
      <c r="BE223" s="45">
        <f t="shared" si="160"/>
        <v>-16788.860821984057</v>
      </c>
      <c r="BF223" s="45">
        <f t="shared" si="160"/>
        <v>-17452.121755672171</v>
      </c>
      <c r="BG223" s="45">
        <f t="shared" si="160"/>
        <v>-18115.382689360282</v>
      </c>
      <c r="BH223" s="45">
        <f t="shared" si="160"/>
        <v>-18778.643623048396</v>
      </c>
      <c r="BI223" s="45">
        <f t="shared" si="160"/>
        <v>-19441.904556736506</v>
      </c>
      <c r="BJ223" s="45">
        <f t="shared" si="160"/>
        <v>-20105.165490424621</v>
      </c>
      <c r="BK223" s="45">
        <f t="shared" si="160"/>
        <v>-20768.426424112731</v>
      </c>
      <c r="BL223" s="45">
        <f t="shared" si="161"/>
        <v>-21431.687357800845</v>
      </c>
      <c r="BM223" s="45">
        <f t="shared" si="161"/>
        <v>-22094.948291488956</v>
      </c>
      <c r="BN223" s="45">
        <f t="shared" si="161"/>
        <v>-22758.20922517707</v>
      </c>
      <c r="BO223" s="45">
        <f t="shared" si="161"/>
        <v>-23421.470158865181</v>
      </c>
      <c r="BP223" s="45">
        <f t="shared" si="161"/>
        <v>-24084.731092553291</v>
      </c>
      <c r="BQ223" s="45">
        <f t="shared" si="161"/>
        <v>-24747.992026241405</v>
      </c>
      <c r="BR223" s="45">
        <f t="shared" si="161"/>
        <v>-25411.252959929516</v>
      </c>
      <c r="BS223" s="45">
        <f t="shared" si="161"/>
        <v>-26074.51389361763</v>
      </c>
      <c r="BT223" s="45">
        <f t="shared" si="161"/>
        <v>-26737.77482730574</v>
      </c>
      <c r="BU223" s="45">
        <f t="shared" si="161"/>
        <v>-27401.035760993855</v>
      </c>
      <c r="BV223" s="45">
        <f t="shared" si="162"/>
        <v>-28064.296694681965</v>
      </c>
      <c r="BW223" s="45">
        <f t="shared" si="162"/>
        <v>-28727.557628370079</v>
      </c>
      <c r="BX223" s="45">
        <f t="shared" si="162"/>
        <v>-29390.81856205819</v>
      </c>
      <c r="BY223" s="45">
        <f t="shared" si="162"/>
        <v>-30054.0794957463</v>
      </c>
      <c r="BZ223" s="45">
        <f t="shared" si="162"/>
        <v>-30717.340429434415</v>
      </c>
      <c r="CA223" s="45">
        <f t="shared" si="162"/>
        <v>-31380.601363122525</v>
      </c>
      <c r="CB223" s="45">
        <f t="shared" si="162"/>
        <v>-32043.862296810639</v>
      </c>
      <c r="CC223" s="45">
        <f t="shared" si="162"/>
        <v>-32707.12323049875</v>
      </c>
      <c r="CD223" s="45">
        <f t="shared" si="162"/>
        <v>-33370.384164186864</v>
      </c>
      <c r="CE223" s="45">
        <f t="shared" si="162"/>
        <v>-34033.645097874978</v>
      </c>
      <c r="CF223" s="45">
        <f t="shared" si="162"/>
        <v>-34696.906031563092</v>
      </c>
      <c r="CG223" s="45">
        <f t="shared" si="162"/>
        <v>1957.6497131405495</v>
      </c>
      <c r="CH223" s="45">
        <f t="shared" si="162"/>
        <v>184.92702153475784</v>
      </c>
    </row>
    <row r="224" spans="1:86">
      <c r="A224" s="58">
        <f>'Q5-Q7 VaR'!G198</f>
        <v>45838</v>
      </c>
      <c r="B224" s="45">
        <f>'Q5-Q7 VaR'!L198</f>
        <v>7890.2394193980072</v>
      </c>
      <c r="C224" s="45">
        <f>1000000*'Q5-Q7 VaR'!K198/100</f>
        <v>3625.4728339963317</v>
      </c>
      <c r="D224" s="45">
        <f t="shared" si="155"/>
        <v>-28364.488920565309</v>
      </c>
      <c r="E224" s="45">
        <f t="shared" si="155"/>
        <v>-27458.120712066229</v>
      </c>
      <c r="F224" s="45">
        <f t="shared" si="155"/>
        <v>-26551.752503567142</v>
      </c>
      <c r="G224" s="45">
        <f t="shared" si="155"/>
        <v>-25645.384295068063</v>
      </c>
      <c r="H224" s="45">
        <f t="shared" si="155"/>
        <v>-24739.01608656898</v>
      </c>
      <c r="I224" s="45">
        <f t="shared" si="155"/>
        <v>-23832.647878069896</v>
      </c>
      <c r="J224" s="45">
        <f t="shared" si="155"/>
        <v>-22926.279669570813</v>
      </c>
      <c r="K224" s="45">
        <f t="shared" si="155"/>
        <v>-22019.91146107173</v>
      </c>
      <c r="L224" s="45">
        <f t="shared" si="155"/>
        <v>-21113.543252572646</v>
      </c>
      <c r="M224" s="45">
        <f t="shared" si="155"/>
        <v>-20207.175044073563</v>
      </c>
      <c r="N224" s="45">
        <f t="shared" si="156"/>
        <v>-19300.80683557448</v>
      </c>
      <c r="O224" s="45">
        <f t="shared" si="156"/>
        <v>-18394.438627075397</v>
      </c>
      <c r="P224" s="45">
        <f t="shared" si="156"/>
        <v>-17488.070418576313</v>
      </c>
      <c r="Q224" s="45">
        <f t="shared" si="156"/>
        <v>-16581.70221007723</v>
      </c>
      <c r="R224" s="45">
        <f t="shared" si="156"/>
        <v>-15675.33400157815</v>
      </c>
      <c r="S224" s="45">
        <f t="shared" si="156"/>
        <v>-14768.965793079067</v>
      </c>
      <c r="T224" s="45">
        <f t="shared" si="156"/>
        <v>-13862.597584579984</v>
      </c>
      <c r="U224" s="45">
        <f t="shared" si="156"/>
        <v>-12956.229376080901</v>
      </c>
      <c r="V224" s="45">
        <f t="shared" si="156"/>
        <v>-12049.861167581817</v>
      </c>
      <c r="W224" s="45">
        <f t="shared" si="156"/>
        <v>-11143.492959082734</v>
      </c>
      <c r="X224" s="45">
        <f t="shared" si="157"/>
        <v>-10237.124750583651</v>
      </c>
      <c r="Y224" s="45">
        <f t="shared" si="157"/>
        <v>-9330.7565420845676</v>
      </c>
      <c r="Z224" s="45">
        <f t="shared" si="157"/>
        <v>-8424.3883335854862</v>
      </c>
      <c r="AA224" s="45">
        <f t="shared" si="157"/>
        <v>-7518.0201250864029</v>
      </c>
      <c r="AB224" s="45">
        <f t="shared" si="157"/>
        <v>-6611.6519165873196</v>
      </c>
      <c r="AC224" s="45">
        <f t="shared" si="157"/>
        <v>-5705.2837080882364</v>
      </c>
      <c r="AD224" s="45">
        <f t="shared" si="157"/>
        <v>-4798.9154995891531</v>
      </c>
      <c r="AE224" s="45">
        <f t="shared" si="157"/>
        <v>-3892.5472910900717</v>
      </c>
      <c r="AF224" s="45">
        <f t="shared" si="157"/>
        <v>-2986.1790825909884</v>
      </c>
      <c r="AG224" s="45">
        <f t="shared" si="157"/>
        <v>-2079.8108740919051</v>
      </c>
      <c r="AH224" s="45">
        <f t="shared" si="158"/>
        <v>-1173.4426655928219</v>
      </c>
      <c r="AI224" s="45">
        <f t="shared" si="158"/>
        <v>-267.07445709373951</v>
      </c>
      <c r="AJ224" s="45">
        <f t="shared" si="158"/>
        <v>639.29375140534376</v>
      </c>
      <c r="AK224" s="45">
        <f t="shared" si="158"/>
        <v>1545.661959904427</v>
      </c>
      <c r="AL224" s="45">
        <f t="shared" si="158"/>
        <v>2452.0301684035094</v>
      </c>
      <c r="AM224" s="45">
        <f t="shared" si="158"/>
        <v>3358.3983769025926</v>
      </c>
      <c r="AN224" s="45">
        <f t="shared" si="158"/>
        <v>4264.7665854016759</v>
      </c>
      <c r="AO224" s="45">
        <f t="shared" si="158"/>
        <v>5171.1347939007583</v>
      </c>
      <c r="AP224" s="45">
        <f t="shared" si="158"/>
        <v>6077.5030023998415</v>
      </c>
      <c r="AQ224" s="45">
        <f t="shared" si="158"/>
        <v>6983.8712108989239</v>
      </c>
      <c r="AR224" s="45">
        <f t="shared" si="159"/>
        <v>7890.2394193980072</v>
      </c>
      <c r="AS224" s="45">
        <f t="shared" si="159"/>
        <v>8796.6076278970904</v>
      </c>
      <c r="AT224" s="45">
        <f t="shared" si="159"/>
        <v>9702.9758363961737</v>
      </c>
      <c r="AU224" s="45">
        <f t="shared" si="159"/>
        <v>10609.344044895257</v>
      </c>
      <c r="AV224" s="45">
        <f t="shared" si="159"/>
        <v>11515.712253394338</v>
      </c>
      <c r="AW224" s="45">
        <f t="shared" si="159"/>
        <v>12422.080461893422</v>
      </c>
      <c r="AX224" s="45">
        <f t="shared" si="159"/>
        <v>13328.448670392505</v>
      </c>
      <c r="AY224" s="45">
        <f t="shared" si="159"/>
        <v>14234.816878891586</v>
      </c>
      <c r="AZ224" s="45">
        <f t="shared" si="159"/>
        <v>15141.18508739067</v>
      </c>
      <c r="BA224" s="45">
        <f t="shared" si="159"/>
        <v>16047.553295889753</v>
      </c>
      <c r="BB224" s="45">
        <f t="shared" si="160"/>
        <v>16953.921504388836</v>
      </c>
      <c r="BC224" s="45">
        <f t="shared" si="160"/>
        <v>17860.289712887919</v>
      </c>
      <c r="BD224" s="45">
        <f t="shared" si="160"/>
        <v>18766.657921387003</v>
      </c>
      <c r="BE224" s="45">
        <f t="shared" si="160"/>
        <v>19673.026129886086</v>
      </c>
      <c r="BF224" s="45">
        <f t="shared" si="160"/>
        <v>20579.394338385166</v>
      </c>
      <c r="BG224" s="45">
        <f t="shared" si="160"/>
        <v>21485.762546884253</v>
      </c>
      <c r="BH224" s="45">
        <f t="shared" si="160"/>
        <v>22392.130755383332</v>
      </c>
      <c r="BI224" s="45">
        <f t="shared" si="160"/>
        <v>23298.498963882419</v>
      </c>
      <c r="BJ224" s="45">
        <f t="shared" si="160"/>
        <v>24204.867172381499</v>
      </c>
      <c r="BK224" s="45">
        <f t="shared" si="160"/>
        <v>25111.235380880582</v>
      </c>
      <c r="BL224" s="45">
        <f t="shared" si="161"/>
        <v>26017.603589379665</v>
      </c>
      <c r="BM224" s="45">
        <f t="shared" si="161"/>
        <v>26923.971797878748</v>
      </c>
      <c r="BN224" s="45">
        <f t="shared" si="161"/>
        <v>27830.340006377832</v>
      </c>
      <c r="BO224" s="45">
        <f t="shared" si="161"/>
        <v>28736.708214876915</v>
      </c>
      <c r="BP224" s="45">
        <f t="shared" si="161"/>
        <v>29643.076423375998</v>
      </c>
      <c r="BQ224" s="45">
        <f t="shared" si="161"/>
        <v>30549.444631875082</v>
      </c>
      <c r="BR224" s="45">
        <f t="shared" si="161"/>
        <v>31455.812840374165</v>
      </c>
      <c r="BS224" s="45">
        <f t="shared" si="161"/>
        <v>32362.181048873244</v>
      </c>
      <c r="BT224" s="45">
        <f t="shared" si="161"/>
        <v>33268.549257372331</v>
      </c>
      <c r="BU224" s="45">
        <f t="shared" si="161"/>
        <v>34174.917465871411</v>
      </c>
      <c r="BV224" s="45">
        <f t="shared" si="162"/>
        <v>35081.285674370491</v>
      </c>
      <c r="BW224" s="45">
        <f t="shared" si="162"/>
        <v>35987.653882869578</v>
      </c>
      <c r="BX224" s="45">
        <f t="shared" si="162"/>
        <v>36894.022091368664</v>
      </c>
      <c r="BY224" s="45">
        <f t="shared" si="162"/>
        <v>37800.390299867744</v>
      </c>
      <c r="BZ224" s="45">
        <f t="shared" si="162"/>
        <v>38706.758508366824</v>
      </c>
      <c r="CA224" s="45">
        <f t="shared" si="162"/>
        <v>39613.126716865911</v>
      </c>
      <c r="CB224" s="45">
        <f t="shared" si="162"/>
        <v>40519.494925364997</v>
      </c>
      <c r="CC224" s="45">
        <f t="shared" si="162"/>
        <v>41425.863133864077</v>
      </c>
      <c r="CD224" s="45">
        <f t="shared" si="162"/>
        <v>42332.231342363157</v>
      </c>
      <c r="CE224" s="45">
        <f t="shared" si="162"/>
        <v>43238.599550862244</v>
      </c>
      <c r="CF224" s="45">
        <f t="shared" si="162"/>
        <v>44144.967759361323</v>
      </c>
      <c r="CG224" s="45">
        <f t="shared" si="162"/>
        <v>-5944.7063586671047</v>
      </c>
      <c r="CH224" s="45">
        <f t="shared" si="162"/>
        <v>-3522.2216191815187</v>
      </c>
    </row>
    <row r="225" spans="1:86">
      <c r="A225" s="58">
        <f>'Q5-Q7 VaR'!G199</f>
        <v>45839</v>
      </c>
      <c r="B225" s="45">
        <f>'Q5-Q7 VaR'!L199</f>
        <v>-14639.296696362011</v>
      </c>
      <c r="C225" s="45">
        <f>1000000*'Q5-Q7 VaR'!K199/100</f>
        <v>-959.07628948546267</v>
      </c>
      <c r="D225" s="45">
        <f t="shared" si="155"/>
        <v>-5048.5338015073849</v>
      </c>
      <c r="E225" s="45">
        <f t="shared" si="155"/>
        <v>-5288.3028738787507</v>
      </c>
      <c r="F225" s="45">
        <f t="shared" si="155"/>
        <v>-5528.0719462501165</v>
      </c>
      <c r="G225" s="45">
        <f t="shared" si="155"/>
        <v>-5767.8410186214805</v>
      </c>
      <c r="H225" s="45">
        <f t="shared" si="155"/>
        <v>-6007.6100909928464</v>
      </c>
      <c r="I225" s="45">
        <f t="shared" si="155"/>
        <v>-6247.3791633642122</v>
      </c>
      <c r="J225" s="45">
        <f t="shared" si="155"/>
        <v>-6487.1482357355781</v>
      </c>
      <c r="K225" s="45">
        <f t="shared" si="155"/>
        <v>-6726.9173081069439</v>
      </c>
      <c r="L225" s="45">
        <f t="shared" si="155"/>
        <v>-6966.6863804783097</v>
      </c>
      <c r="M225" s="45">
        <f t="shared" si="155"/>
        <v>-7206.4554528496756</v>
      </c>
      <c r="N225" s="45">
        <f t="shared" si="156"/>
        <v>-7446.2245252210414</v>
      </c>
      <c r="O225" s="45">
        <f t="shared" si="156"/>
        <v>-7685.9935975924063</v>
      </c>
      <c r="P225" s="45">
        <f t="shared" si="156"/>
        <v>-7925.7626699637722</v>
      </c>
      <c r="Q225" s="45">
        <f t="shared" si="156"/>
        <v>-8165.531742335138</v>
      </c>
      <c r="R225" s="45">
        <f t="shared" si="156"/>
        <v>-8405.3008147065048</v>
      </c>
      <c r="S225" s="45">
        <f t="shared" si="156"/>
        <v>-8645.0698870778688</v>
      </c>
      <c r="T225" s="45">
        <f t="shared" si="156"/>
        <v>-8884.8389594492346</v>
      </c>
      <c r="U225" s="45">
        <f t="shared" si="156"/>
        <v>-9124.6080318206004</v>
      </c>
      <c r="V225" s="45">
        <f t="shared" si="156"/>
        <v>-9364.3771041919663</v>
      </c>
      <c r="W225" s="45">
        <f t="shared" si="156"/>
        <v>-9604.1461765633321</v>
      </c>
      <c r="X225" s="45">
        <f t="shared" si="157"/>
        <v>-9843.915248934698</v>
      </c>
      <c r="Y225" s="45">
        <f t="shared" si="157"/>
        <v>-10083.684321306064</v>
      </c>
      <c r="Z225" s="45">
        <f t="shared" si="157"/>
        <v>-10323.453393677428</v>
      </c>
      <c r="AA225" s="45">
        <f t="shared" si="157"/>
        <v>-10563.222466048795</v>
      </c>
      <c r="AB225" s="45">
        <f t="shared" si="157"/>
        <v>-10802.991538420159</v>
      </c>
      <c r="AC225" s="45">
        <f t="shared" si="157"/>
        <v>-11042.760610791527</v>
      </c>
      <c r="AD225" s="45">
        <f t="shared" si="157"/>
        <v>-11282.529683162891</v>
      </c>
      <c r="AE225" s="45">
        <f t="shared" si="157"/>
        <v>-11522.298755534257</v>
      </c>
      <c r="AF225" s="45">
        <f t="shared" si="157"/>
        <v>-11762.067827905623</v>
      </c>
      <c r="AG225" s="45">
        <f t="shared" si="157"/>
        <v>-12001.836900276989</v>
      </c>
      <c r="AH225" s="45">
        <f t="shared" si="158"/>
        <v>-12241.605972648355</v>
      </c>
      <c r="AI225" s="45">
        <f t="shared" si="158"/>
        <v>-12481.37504501972</v>
      </c>
      <c r="AJ225" s="45">
        <f t="shared" si="158"/>
        <v>-12721.144117391086</v>
      </c>
      <c r="AK225" s="45">
        <f t="shared" si="158"/>
        <v>-12960.913189762452</v>
      </c>
      <c r="AL225" s="45">
        <f t="shared" si="158"/>
        <v>-13200.682262133818</v>
      </c>
      <c r="AM225" s="45">
        <f t="shared" si="158"/>
        <v>-13440.451334505182</v>
      </c>
      <c r="AN225" s="45">
        <f t="shared" si="158"/>
        <v>-13680.220406876548</v>
      </c>
      <c r="AO225" s="45">
        <f t="shared" si="158"/>
        <v>-13919.989479247914</v>
      </c>
      <c r="AP225" s="45">
        <f t="shared" si="158"/>
        <v>-14159.758551619279</v>
      </c>
      <c r="AQ225" s="45">
        <f t="shared" si="158"/>
        <v>-14399.527623990645</v>
      </c>
      <c r="AR225" s="45">
        <f t="shared" si="159"/>
        <v>-14639.296696362011</v>
      </c>
      <c r="AS225" s="45">
        <f t="shared" si="159"/>
        <v>-14879.065768733377</v>
      </c>
      <c r="AT225" s="45">
        <f t="shared" si="159"/>
        <v>-15118.834841104743</v>
      </c>
      <c r="AU225" s="45">
        <f t="shared" si="159"/>
        <v>-15358.603913476109</v>
      </c>
      <c r="AV225" s="45">
        <f t="shared" si="159"/>
        <v>-15598.372985847474</v>
      </c>
      <c r="AW225" s="45">
        <f t="shared" si="159"/>
        <v>-15838.14205821884</v>
      </c>
      <c r="AX225" s="45">
        <f t="shared" si="159"/>
        <v>-16077.911130590204</v>
      </c>
      <c r="AY225" s="45">
        <f t="shared" si="159"/>
        <v>-16317.68020296157</v>
      </c>
      <c r="AZ225" s="45">
        <f t="shared" si="159"/>
        <v>-16557.449275332936</v>
      </c>
      <c r="BA225" s="45">
        <f t="shared" si="159"/>
        <v>-16797.218347704304</v>
      </c>
      <c r="BB225" s="45">
        <f t="shared" si="160"/>
        <v>-17036.987420075668</v>
      </c>
      <c r="BC225" s="45">
        <f t="shared" si="160"/>
        <v>-17276.756492447035</v>
      </c>
      <c r="BD225" s="45">
        <f t="shared" si="160"/>
        <v>-17516.525564818399</v>
      </c>
      <c r="BE225" s="45">
        <f t="shared" si="160"/>
        <v>-17756.294637189763</v>
      </c>
      <c r="BF225" s="45">
        <f t="shared" si="160"/>
        <v>-17996.063709561131</v>
      </c>
      <c r="BG225" s="45">
        <f t="shared" si="160"/>
        <v>-18235.832781932495</v>
      </c>
      <c r="BH225" s="45">
        <f t="shared" si="160"/>
        <v>-18475.601854303863</v>
      </c>
      <c r="BI225" s="45">
        <f t="shared" si="160"/>
        <v>-18715.370926675227</v>
      </c>
      <c r="BJ225" s="45">
        <f t="shared" si="160"/>
        <v>-18955.139999046594</v>
      </c>
      <c r="BK225" s="45">
        <f t="shared" si="160"/>
        <v>-19194.909071417958</v>
      </c>
      <c r="BL225" s="45">
        <f t="shared" si="161"/>
        <v>-19434.678143789322</v>
      </c>
      <c r="BM225" s="45">
        <f t="shared" si="161"/>
        <v>-19674.44721616069</v>
      </c>
      <c r="BN225" s="45">
        <f t="shared" si="161"/>
        <v>-19914.216288532058</v>
      </c>
      <c r="BO225" s="45">
        <f t="shared" si="161"/>
        <v>-20153.985360903422</v>
      </c>
      <c r="BP225" s="45">
        <f t="shared" si="161"/>
        <v>-20393.754433274786</v>
      </c>
      <c r="BQ225" s="45">
        <f t="shared" si="161"/>
        <v>-20633.523505646153</v>
      </c>
      <c r="BR225" s="45">
        <f t="shared" si="161"/>
        <v>-20873.292578017517</v>
      </c>
      <c r="BS225" s="45">
        <f t="shared" si="161"/>
        <v>-21113.061650388885</v>
      </c>
      <c r="BT225" s="45">
        <f t="shared" si="161"/>
        <v>-21352.830722760249</v>
      </c>
      <c r="BU225" s="45">
        <f t="shared" si="161"/>
        <v>-21592.599795131617</v>
      </c>
      <c r="BV225" s="45">
        <f t="shared" si="162"/>
        <v>-21832.368867502981</v>
      </c>
      <c r="BW225" s="45">
        <f t="shared" si="162"/>
        <v>-22072.137939874345</v>
      </c>
      <c r="BX225" s="45">
        <f t="shared" si="162"/>
        <v>-22311.907012245712</v>
      </c>
      <c r="BY225" s="45">
        <f t="shared" si="162"/>
        <v>-22551.67608461708</v>
      </c>
      <c r="BZ225" s="45">
        <f t="shared" si="162"/>
        <v>-22791.445156988444</v>
      </c>
      <c r="CA225" s="45">
        <f t="shared" si="162"/>
        <v>-23031.214229359808</v>
      </c>
      <c r="CB225" s="45">
        <f t="shared" si="162"/>
        <v>-23270.983301731176</v>
      </c>
      <c r="CC225" s="45">
        <f t="shared" si="162"/>
        <v>-23510.752374102543</v>
      </c>
      <c r="CD225" s="45">
        <f t="shared" si="162"/>
        <v>-23750.521446473904</v>
      </c>
      <c r="CE225" s="45">
        <f t="shared" si="162"/>
        <v>-23990.290518845271</v>
      </c>
      <c r="CF225" s="45">
        <f t="shared" si="162"/>
        <v>-24230.059591216639</v>
      </c>
      <c r="CG225" s="45">
        <f t="shared" si="162"/>
        <v>-10979.424158458261</v>
      </c>
      <c r="CH225" s="45">
        <f t="shared" si="162"/>
        <v>-11620.264065875243</v>
      </c>
    </row>
    <row r="226" spans="1:86">
      <c r="A226" s="58">
        <f>'Q5-Q7 VaR'!G200</f>
        <v>45840</v>
      </c>
      <c r="B226" s="45">
        <f>'Q5-Q7 VaR'!L200</f>
        <v>-3661.5310435225965</v>
      </c>
      <c r="C226" s="45">
        <f>1000000*'Q5-Q7 VaR'!K200/100</f>
        <v>-2653.0437347524489</v>
      </c>
      <c r="D226" s="45">
        <f t="shared" si="155"/>
        <v>22868.906304001895</v>
      </c>
      <c r="E226" s="45">
        <f t="shared" si="155"/>
        <v>22205.645370313781</v>
      </c>
      <c r="F226" s="45">
        <f t="shared" si="155"/>
        <v>21542.384436625667</v>
      </c>
      <c r="G226" s="45">
        <f t="shared" si="155"/>
        <v>20879.123502937553</v>
      </c>
      <c r="H226" s="45">
        <f t="shared" si="155"/>
        <v>20215.862569249446</v>
      </c>
      <c r="I226" s="45">
        <f t="shared" si="155"/>
        <v>19552.601635561332</v>
      </c>
      <c r="J226" s="45">
        <f t="shared" si="155"/>
        <v>18889.340701873218</v>
      </c>
      <c r="K226" s="45">
        <f t="shared" si="155"/>
        <v>18226.079768185104</v>
      </c>
      <c r="L226" s="45">
        <f t="shared" si="155"/>
        <v>17562.818834496997</v>
      </c>
      <c r="M226" s="45">
        <f t="shared" si="155"/>
        <v>16899.557900808883</v>
      </c>
      <c r="N226" s="45">
        <f t="shared" si="156"/>
        <v>16236.29696712077</v>
      </c>
      <c r="O226" s="45">
        <f t="shared" si="156"/>
        <v>15573.03603343266</v>
      </c>
      <c r="P226" s="45">
        <f t="shared" si="156"/>
        <v>14909.775099744546</v>
      </c>
      <c r="Q226" s="45">
        <f t="shared" si="156"/>
        <v>14246.514166056435</v>
      </c>
      <c r="R226" s="45">
        <f t="shared" si="156"/>
        <v>13583.253232368321</v>
      </c>
      <c r="S226" s="45">
        <f t="shared" si="156"/>
        <v>12919.99229868021</v>
      </c>
      <c r="T226" s="45">
        <f t="shared" si="156"/>
        <v>12256.731364992096</v>
      </c>
      <c r="U226" s="45">
        <f t="shared" si="156"/>
        <v>11593.470431303986</v>
      </c>
      <c r="V226" s="45">
        <f t="shared" si="156"/>
        <v>10930.209497615873</v>
      </c>
      <c r="W226" s="45">
        <f t="shared" si="156"/>
        <v>10266.948563927761</v>
      </c>
      <c r="X226" s="45">
        <f t="shared" si="157"/>
        <v>9603.6876302396486</v>
      </c>
      <c r="Y226" s="45">
        <f t="shared" si="157"/>
        <v>8940.4266965515362</v>
      </c>
      <c r="Z226" s="45">
        <f t="shared" si="157"/>
        <v>8277.1657628634239</v>
      </c>
      <c r="AA226" s="45">
        <f t="shared" si="157"/>
        <v>7613.9048291753115</v>
      </c>
      <c r="AB226" s="45">
        <f t="shared" si="157"/>
        <v>6950.6438954871992</v>
      </c>
      <c r="AC226" s="45">
        <f t="shared" si="157"/>
        <v>6287.3829617990868</v>
      </c>
      <c r="AD226" s="45">
        <f t="shared" si="157"/>
        <v>5624.1220281109745</v>
      </c>
      <c r="AE226" s="45">
        <f t="shared" si="157"/>
        <v>4960.8610944228622</v>
      </c>
      <c r="AF226" s="45">
        <f t="shared" si="157"/>
        <v>4297.6001607347498</v>
      </c>
      <c r="AG226" s="45">
        <f t="shared" si="157"/>
        <v>3634.3392270466384</v>
      </c>
      <c r="AH226" s="45">
        <f t="shared" si="158"/>
        <v>2971.078293358526</v>
      </c>
      <c r="AI226" s="45">
        <f t="shared" si="158"/>
        <v>2307.8173596704137</v>
      </c>
      <c r="AJ226" s="45">
        <f t="shared" si="158"/>
        <v>1644.5564259823013</v>
      </c>
      <c r="AK226" s="45">
        <f t="shared" si="158"/>
        <v>981.29549229418899</v>
      </c>
      <c r="AL226" s="45">
        <f t="shared" si="158"/>
        <v>318.03455860607664</v>
      </c>
      <c r="AM226" s="45">
        <f t="shared" si="158"/>
        <v>-345.22637508203525</v>
      </c>
      <c r="AN226" s="45">
        <f t="shared" si="158"/>
        <v>-1008.4873087701476</v>
      </c>
      <c r="AO226" s="45">
        <f t="shared" si="158"/>
        <v>-1671.7482424582599</v>
      </c>
      <c r="AP226" s="45">
        <f t="shared" si="158"/>
        <v>-2335.0091761463718</v>
      </c>
      <c r="AQ226" s="45">
        <f t="shared" si="158"/>
        <v>-2998.2701098344842</v>
      </c>
      <c r="AR226" s="45">
        <f t="shared" si="159"/>
        <v>-3661.5310435225965</v>
      </c>
      <c r="AS226" s="45">
        <f t="shared" si="159"/>
        <v>-4324.7919772107089</v>
      </c>
      <c r="AT226" s="45">
        <f t="shared" si="159"/>
        <v>-4988.0529108988212</v>
      </c>
      <c r="AU226" s="45">
        <f t="shared" si="159"/>
        <v>-5651.3138445869336</v>
      </c>
      <c r="AV226" s="45">
        <f t="shared" si="159"/>
        <v>-6314.5747782750459</v>
      </c>
      <c r="AW226" s="45">
        <f t="shared" si="159"/>
        <v>-6977.8357119631582</v>
      </c>
      <c r="AX226" s="45">
        <f t="shared" si="159"/>
        <v>-7641.0966456512697</v>
      </c>
      <c r="AY226" s="45">
        <f t="shared" si="159"/>
        <v>-8304.3575793393829</v>
      </c>
      <c r="AZ226" s="45">
        <f t="shared" si="159"/>
        <v>-8967.6185130274935</v>
      </c>
      <c r="BA226" s="45">
        <f t="shared" si="159"/>
        <v>-9630.8794467156076</v>
      </c>
      <c r="BB226" s="45">
        <f t="shared" si="160"/>
        <v>-10294.140380403718</v>
      </c>
      <c r="BC226" s="45">
        <f t="shared" si="160"/>
        <v>-10957.401314091832</v>
      </c>
      <c r="BD226" s="45">
        <f t="shared" si="160"/>
        <v>-11620.662247779943</v>
      </c>
      <c r="BE226" s="45">
        <f t="shared" si="160"/>
        <v>-12283.923181468055</v>
      </c>
      <c r="BF226" s="45">
        <f t="shared" si="160"/>
        <v>-12947.184115156168</v>
      </c>
      <c r="BG226" s="45">
        <f t="shared" si="160"/>
        <v>-13610.44504884428</v>
      </c>
      <c r="BH226" s="45">
        <f t="shared" si="160"/>
        <v>-14273.705982532392</v>
      </c>
      <c r="BI226" s="45">
        <f t="shared" si="160"/>
        <v>-14936.966916220505</v>
      </c>
      <c r="BJ226" s="45">
        <f t="shared" si="160"/>
        <v>-15600.227849908617</v>
      </c>
      <c r="BK226" s="45">
        <f t="shared" si="160"/>
        <v>-16263.488783596729</v>
      </c>
      <c r="BL226" s="45">
        <f t="shared" si="161"/>
        <v>-16926.749717284842</v>
      </c>
      <c r="BM226" s="45">
        <f t="shared" si="161"/>
        <v>-17590.010650972952</v>
      </c>
      <c r="BN226" s="45">
        <f t="shared" si="161"/>
        <v>-18253.271584661066</v>
      </c>
      <c r="BO226" s="45">
        <f t="shared" si="161"/>
        <v>-18916.53251834918</v>
      </c>
      <c r="BP226" s="45">
        <f t="shared" si="161"/>
        <v>-19579.793452037287</v>
      </c>
      <c r="BQ226" s="45">
        <f t="shared" si="161"/>
        <v>-20243.054385725402</v>
      </c>
      <c r="BR226" s="45">
        <f t="shared" si="161"/>
        <v>-20906.315319413516</v>
      </c>
      <c r="BS226" s="45">
        <f t="shared" si="161"/>
        <v>-21569.57625310163</v>
      </c>
      <c r="BT226" s="45">
        <f t="shared" si="161"/>
        <v>-22232.837186789737</v>
      </c>
      <c r="BU226" s="45">
        <f t="shared" si="161"/>
        <v>-22896.098120477851</v>
      </c>
      <c r="BV226" s="45">
        <f t="shared" si="162"/>
        <v>-23559.359054165965</v>
      </c>
      <c r="BW226" s="45">
        <f t="shared" si="162"/>
        <v>-24222.619987854079</v>
      </c>
      <c r="BX226" s="45">
        <f t="shared" si="162"/>
        <v>-24885.880921542186</v>
      </c>
      <c r="BY226" s="45">
        <f t="shared" si="162"/>
        <v>-25549.1418552303</v>
      </c>
      <c r="BZ226" s="45">
        <f t="shared" si="162"/>
        <v>-26212.402788918414</v>
      </c>
      <c r="CA226" s="45">
        <f t="shared" si="162"/>
        <v>-26875.663722606521</v>
      </c>
      <c r="CB226" s="45">
        <f t="shared" si="162"/>
        <v>-27538.924656294635</v>
      </c>
      <c r="CC226" s="45">
        <f t="shared" si="162"/>
        <v>-28202.18558998275</v>
      </c>
      <c r="CD226" s="45">
        <f t="shared" si="162"/>
        <v>-28865.446523670864</v>
      </c>
      <c r="CE226" s="45">
        <f t="shared" si="162"/>
        <v>-29528.707457358971</v>
      </c>
      <c r="CF226" s="45">
        <f t="shared" si="162"/>
        <v>-30191.968391047085</v>
      </c>
      <c r="CG226" s="45">
        <f t="shared" si="162"/>
        <v>6462.5873536565523</v>
      </c>
      <c r="CH226" s="45">
        <f t="shared" si="162"/>
        <v>4689.8646620507607</v>
      </c>
    </row>
    <row r="227" spans="1:86">
      <c r="A227" s="58">
        <f>'Q5-Q7 VaR'!G201</f>
        <v>45841</v>
      </c>
      <c r="B227" s="45">
        <f>'Q5-Q7 VaR'!L201</f>
        <v>-27293.223600617614</v>
      </c>
      <c r="C227" s="45">
        <f>1000000*'Q5-Q7 VaR'!K201/100</f>
        <v>-5077.1359422504256</v>
      </c>
      <c r="D227" s="45">
        <f t="shared" si="155"/>
        <v>23478.135821886641</v>
      </c>
      <c r="E227" s="45">
        <f t="shared" si="155"/>
        <v>22208.851836324033</v>
      </c>
      <c r="F227" s="45">
        <f t="shared" si="155"/>
        <v>20939.567850761432</v>
      </c>
      <c r="G227" s="45">
        <f t="shared" si="155"/>
        <v>19670.283865198824</v>
      </c>
      <c r="H227" s="45">
        <f t="shared" si="155"/>
        <v>18400.999879636216</v>
      </c>
      <c r="I227" s="45">
        <f t="shared" si="155"/>
        <v>17131.715894073608</v>
      </c>
      <c r="J227" s="45">
        <f t="shared" si="155"/>
        <v>15862.431908511007</v>
      </c>
      <c r="K227" s="45">
        <f t="shared" si="155"/>
        <v>14593.147922948399</v>
      </c>
      <c r="L227" s="45">
        <f t="shared" si="155"/>
        <v>13323.863937385791</v>
      </c>
      <c r="M227" s="45">
        <f t="shared" si="155"/>
        <v>12054.579951823183</v>
      </c>
      <c r="N227" s="45">
        <f t="shared" si="156"/>
        <v>10785.295966260575</v>
      </c>
      <c r="O227" s="45">
        <f t="shared" si="156"/>
        <v>9516.0119806979746</v>
      </c>
      <c r="P227" s="45">
        <f t="shared" si="156"/>
        <v>8246.7279951353667</v>
      </c>
      <c r="Q227" s="45">
        <f t="shared" si="156"/>
        <v>6977.4440095727587</v>
      </c>
      <c r="R227" s="45">
        <f t="shared" si="156"/>
        <v>5708.1600240101507</v>
      </c>
      <c r="S227" s="45">
        <f t="shared" si="156"/>
        <v>4438.8760384475463</v>
      </c>
      <c r="T227" s="45">
        <f t="shared" si="156"/>
        <v>3169.5920528849419</v>
      </c>
      <c r="U227" s="45">
        <f t="shared" si="156"/>
        <v>1900.308067322334</v>
      </c>
      <c r="V227" s="45">
        <f t="shared" si="156"/>
        <v>631.02408175972596</v>
      </c>
      <c r="W227" s="45">
        <f t="shared" si="156"/>
        <v>-638.2599038028784</v>
      </c>
      <c r="X227" s="45">
        <f t="shared" si="157"/>
        <v>-1907.5438893654864</v>
      </c>
      <c r="Y227" s="45">
        <f t="shared" si="157"/>
        <v>-3176.8278749280908</v>
      </c>
      <c r="Z227" s="45">
        <f t="shared" si="157"/>
        <v>-4446.1118604906987</v>
      </c>
      <c r="AA227" s="45">
        <f t="shared" si="157"/>
        <v>-5715.3958460533031</v>
      </c>
      <c r="AB227" s="45">
        <f t="shared" si="157"/>
        <v>-6984.6798316159111</v>
      </c>
      <c r="AC227" s="45">
        <f t="shared" si="157"/>
        <v>-8253.9638171785191</v>
      </c>
      <c r="AD227" s="45">
        <f t="shared" si="157"/>
        <v>-9523.2478027411235</v>
      </c>
      <c r="AE227" s="45">
        <f t="shared" si="157"/>
        <v>-10792.531788303731</v>
      </c>
      <c r="AF227" s="45">
        <f t="shared" si="157"/>
        <v>-12061.815773866336</v>
      </c>
      <c r="AG227" s="45">
        <f t="shared" si="157"/>
        <v>-13331.099759428944</v>
      </c>
      <c r="AH227" s="45">
        <f t="shared" si="158"/>
        <v>-14600.38374499155</v>
      </c>
      <c r="AI227" s="45">
        <f t="shared" si="158"/>
        <v>-15869.667730554156</v>
      </c>
      <c r="AJ227" s="45">
        <f t="shared" si="158"/>
        <v>-17138.951716116761</v>
      </c>
      <c r="AK227" s="45">
        <f t="shared" si="158"/>
        <v>-18408.235701679369</v>
      </c>
      <c r="AL227" s="45">
        <f t="shared" si="158"/>
        <v>-19677.519687241976</v>
      </c>
      <c r="AM227" s="45">
        <f t="shared" si="158"/>
        <v>-20946.803672804581</v>
      </c>
      <c r="AN227" s="45">
        <f t="shared" si="158"/>
        <v>-22216.087658367189</v>
      </c>
      <c r="AO227" s="45">
        <f t="shared" si="158"/>
        <v>-23485.371643929793</v>
      </c>
      <c r="AP227" s="45">
        <f t="shared" si="158"/>
        <v>-24754.655629492401</v>
      </c>
      <c r="AQ227" s="45">
        <f t="shared" si="158"/>
        <v>-26023.939615055006</v>
      </c>
      <c r="AR227" s="45">
        <f t="shared" si="159"/>
        <v>-27293.223600617614</v>
      </c>
      <c r="AS227" s="45">
        <f t="shared" si="159"/>
        <v>-28562.507586180222</v>
      </c>
      <c r="AT227" s="45">
        <f t="shared" si="159"/>
        <v>-29831.791571742826</v>
      </c>
      <c r="AU227" s="45">
        <f t="shared" si="159"/>
        <v>-31101.075557305434</v>
      </c>
      <c r="AV227" s="45">
        <f t="shared" si="159"/>
        <v>-32370.359542868038</v>
      </c>
      <c r="AW227" s="45">
        <f t="shared" si="159"/>
        <v>-33639.643528430643</v>
      </c>
      <c r="AX227" s="45">
        <f t="shared" si="159"/>
        <v>-34908.927513993251</v>
      </c>
      <c r="AY227" s="45">
        <f t="shared" si="159"/>
        <v>-36178.211499555859</v>
      </c>
      <c r="AZ227" s="45">
        <f t="shared" si="159"/>
        <v>-37447.495485118467</v>
      </c>
      <c r="BA227" s="45">
        <f t="shared" si="159"/>
        <v>-38716.779470681067</v>
      </c>
      <c r="BB227" s="45">
        <f t="shared" si="160"/>
        <v>-39986.063456243675</v>
      </c>
      <c r="BC227" s="45">
        <f t="shared" si="160"/>
        <v>-41255.347441806283</v>
      </c>
      <c r="BD227" s="45">
        <f t="shared" si="160"/>
        <v>-42524.631427368891</v>
      </c>
      <c r="BE227" s="45">
        <f t="shared" si="160"/>
        <v>-43793.915412931499</v>
      </c>
      <c r="BF227" s="45">
        <f t="shared" si="160"/>
        <v>-45063.199398494107</v>
      </c>
      <c r="BG227" s="45">
        <f t="shared" si="160"/>
        <v>-46332.483384056708</v>
      </c>
      <c r="BH227" s="45">
        <f t="shared" si="160"/>
        <v>-47601.767369619316</v>
      </c>
      <c r="BI227" s="45">
        <f t="shared" si="160"/>
        <v>-48871.051355181924</v>
      </c>
      <c r="BJ227" s="45">
        <f t="shared" si="160"/>
        <v>-50140.335340744525</v>
      </c>
      <c r="BK227" s="45">
        <f t="shared" si="160"/>
        <v>-51409.619326307133</v>
      </c>
      <c r="BL227" s="45">
        <f t="shared" si="161"/>
        <v>-52678.903311869741</v>
      </c>
      <c r="BM227" s="45">
        <f t="shared" si="161"/>
        <v>-53948.187297432349</v>
      </c>
      <c r="BN227" s="45">
        <f t="shared" si="161"/>
        <v>-55217.471282994957</v>
      </c>
      <c r="BO227" s="45">
        <f t="shared" si="161"/>
        <v>-56486.755268557565</v>
      </c>
      <c r="BP227" s="45">
        <f t="shared" si="161"/>
        <v>-57756.039254120173</v>
      </c>
      <c r="BQ227" s="45">
        <f t="shared" si="161"/>
        <v>-59025.323239682773</v>
      </c>
      <c r="BR227" s="45">
        <f t="shared" si="161"/>
        <v>-60294.607225245374</v>
      </c>
      <c r="BS227" s="45">
        <f t="shared" si="161"/>
        <v>-61563.891210807982</v>
      </c>
      <c r="BT227" s="45">
        <f t="shared" si="161"/>
        <v>-62833.17519637059</v>
      </c>
      <c r="BU227" s="45">
        <f t="shared" si="161"/>
        <v>-64102.459181933198</v>
      </c>
      <c r="BV227" s="45">
        <f t="shared" si="162"/>
        <v>-65371.743167495806</v>
      </c>
      <c r="BW227" s="45">
        <f t="shared" si="162"/>
        <v>-66641.027153058414</v>
      </c>
      <c r="BX227" s="45">
        <f t="shared" si="162"/>
        <v>-67910.311138621022</v>
      </c>
      <c r="BY227" s="45">
        <f t="shared" si="162"/>
        <v>-69179.59512418363</v>
      </c>
      <c r="BZ227" s="45">
        <f t="shared" si="162"/>
        <v>-70448.879109746238</v>
      </c>
      <c r="CA227" s="45">
        <f t="shared" si="162"/>
        <v>-71718.163095308832</v>
      </c>
      <c r="CB227" s="45">
        <f t="shared" si="162"/>
        <v>-72987.44708087144</v>
      </c>
      <c r="CC227" s="45">
        <f t="shared" si="162"/>
        <v>-74256.731066434048</v>
      </c>
      <c r="CD227" s="45">
        <f t="shared" si="162"/>
        <v>-75526.015051996656</v>
      </c>
      <c r="CE227" s="45">
        <f t="shared" si="162"/>
        <v>-76795.299037559264</v>
      </c>
      <c r="CF227" s="45">
        <f t="shared" si="162"/>
        <v>-78064.583023121872</v>
      </c>
      <c r="CG227" s="45">
        <f t="shared" si="162"/>
        <v>-7918.674766535456</v>
      </c>
      <c r="CH227" s="45">
        <f t="shared" si="162"/>
        <v>-11311.138288828084</v>
      </c>
    </row>
    <row r="228" spans="1:86">
      <c r="A228" s="58">
        <f>'Q5-Q7 VaR'!G202</f>
        <v>45842</v>
      </c>
      <c r="B228" s="45">
        <f>'Q5-Q7 VaR'!L202</f>
        <v>0</v>
      </c>
      <c r="C228" s="45">
        <f>1000000*'Q5-Q7 VaR'!K202/100</f>
        <v>0</v>
      </c>
      <c r="D228" s="45">
        <f t="shared" si="155"/>
        <v>0</v>
      </c>
      <c r="E228" s="45">
        <f t="shared" si="155"/>
        <v>0</v>
      </c>
      <c r="F228" s="45">
        <f t="shared" si="155"/>
        <v>0</v>
      </c>
      <c r="G228" s="45">
        <f t="shared" si="155"/>
        <v>0</v>
      </c>
      <c r="H228" s="45">
        <f t="shared" si="155"/>
        <v>0</v>
      </c>
      <c r="I228" s="45">
        <f t="shared" si="155"/>
        <v>0</v>
      </c>
      <c r="J228" s="45">
        <f t="shared" si="155"/>
        <v>0</v>
      </c>
      <c r="K228" s="45">
        <f t="shared" si="155"/>
        <v>0</v>
      </c>
      <c r="L228" s="45">
        <f t="shared" si="155"/>
        <v>0</v>
      </c>
      <c r="M228" s="45">
        <f t="shared" si="155"/>
        <v>0</v>
      </c>
      <c r="N228" s="45">
        <f t="shared" si="156"/>
        <v>0</v>
      </c>
      <c r="O228" s="45">
        <f t="shared" si="156"/>
        <v>0</v>
      </c>
      <c r="P228" s="45">
        <f t="shared" si="156"/>
        <v>0</v>
      </c>
      <c r="Q228" s="45">
        <f t="shared" si="156"/>
        <v>0</v>
      </c>
      <c r="R228" s="45">
        <f t="shared" si="156"/>
        <v>0</v>
      </c>
      <c r="S228" s="45">
        <f t="shared" si="156"/>
        <v>0</v>
      </c>
      <c r="T228" s="45">
        <f t="shared" si="156"/>
        <v>0</v>
      </c>
      <c r="U228" s="45">
        <f t="shared" si="156"/>
        <v>0</v>
      </c>
      <c r="V228" s="45">
        <f t="shared" si="156"/>
        <v>0</v>
      </c>
      <c r="W228" s="45">
        <f t="shared" si="156"/>
        <v>0</v>
      </c>
      <c r="X228" s="45">
        <f t="shared" si="157"/>
        <v>0</v>
      </c>
      <c r="Y228" s="45">
        <f t="shared" si="157"/>
        <v>0</v>
      </c>
      <c r="Z228" s="45">
        <f t="shared" si="157"/>
        <v>0</v>
      </c>
      <c r="AA228" s="45">
        <f t="shared" si="157"/>
        <v>0</v>
      </c>
      <c r="AB228" s="45">
        <f t="shared" si="157"/>
        <v>0</v>
      </c>
      <c r="AC228" s="45">
        <f t="shared" si="157"/>
        <v>0</v>
      </c>
      <c r="AD228" s="45">
        <f t="shared" si="157"/>
        <v>0</v>
      </c>
      <c r="AE228" s="45">
        <f t="shared" si="157"/>
        <v>0</v>
      </c>
      <c r="AF228" s="45">
        <f t="shared" si="157"/>
        <v>0</v>
      </c>
      <c r="AG228" s="45">
        <f t="shared" si="157"/>
        <v>0</v>
      </c>
      <c r="AH228" s="45">
        <f t="shared" si="158"/>
        <v>0</v>
      </c>
      <c r="AI228" s="45">
        <f t="shared" si="158"/>
        <v>0</v>
      </c>
      <c r="AJ228" s="45">
        <f t="shared" si="158"/>
        <v>0</v>
      </c>
      <c r="AK228" s="45">
        <f t="shared" si="158"/>
        <v>0</v>
      </c>
      <c r="AL228" s="45">
        <f t="shared" si="158"/>
        <v>0</v>
      </c>
      <c r="AM228" s="45">
        <f t="shared" si="158"/>
        <v>0</v>
      </c>
      <c r="AN228" s="45">
        <f t="shared" si="158"/>
        <v>0</v>
      </c>
      <c r="AO228" s="45">
        <f t="shared" si="158"/>
        <v>0</v>
      </c>
      <c r="AP228" s="45">
        <f t="shared" si="158"/>
        <v>0</v>
      </c>
      <c r="AQ228" s="45">
        <f t="shared" si="158"/>
        <v>0</v>
      </c>
      <c r="AR228" s="45">
        <f t="shared" si="159"/>
        <v>0</v>
      </c>
      <c r="AS228" s="45">
        <f t="shared" si="159"/>
        <v>0</v>
      </c>
      <c r="AT228" s="45">
        <f t="shared" si="159"/>
        <v>0</v>
      </c>
      <c r="AU228" s="45">
        <f t="shared" si="159"/>
        <v>0</v>
      </c>
      <c r="AV228" s="45">
        <f t="shared" si="159"/>
        <v>0</v>
      </c>
      <c r="AW228" s="45">
        <f t="shared" si="159"/>
        <v>0</v>
      </c>
      <c r="AX228" s="45">
        <f t="shared" si="159"/>
        <v>0</v>
      </c>
      <c r="AY228" s="45">
        <f t="shared" si="159"/>
        <v>0</v>
      </c>
      <c r="AZ228" s="45">
        <f t="shared" si="159"/>
        <v>0</v>
      </c>
      <c r="BA228" s="45">
        <f t="shared" si="159"/>
        <v>0</v>
      </c>
      <c r="BB228" s="45">
        <f t="shared" si="160"/>
        <v>0</v>
      </c>
      <c r="BC228" s="45">
        <f t="shared" si="160"/>
        <v>0</v>
      </c>
      <c r="BD228" s="45">
        <f t="shared" si="160"/>
        <v>0</v>
      </c>
      <c r="BE228" s="45">
        <f t="shared" si="160"/>
        <v>0</v>
      </c>
      <c r="BF228" s="45">
        <f t="shared" si="160"/>
        <v>0</v>
      </c>
      <c r="BG228" s="45">
        <f t="shared" si="160"/>
        <v>0</v>
      </c>
      <c r="BH228" s="45">
        <f t="shared" si="160"/>
        <v>0</v>
      </c>
      <c r="BI228" s="45">
        <f t="shared" si="160"/>
        <v>0</v>
      </c>
      <c r="BJ228" s="45">
        <f t="shared" si="160"/>
        <v>0</v>
      </c>
      <c r="BK228" s="45">
        <f t="shared" si="160"/>
        <v>0</v>
      </c>
      <c r="BL228" s="45">
        <f t="shared" si="161"/>
        <v>0</v>
      </c>
      <c r="BM228" s="45">
        <f t="shared" si="161"/>
        <v>0</v>
      </c>
      <c r="BN228" s="45">
        <f t="shared" si="161"/>
        <v>0</v>
      </c>
      <c r="BO228" s="45">
        <f t="shared" si="161"/>
        <v>0</v>
      </c>
      <c r="BP228" s="45">
        <f t="shared" si="161"/>
        <v>0</v>
      </c>
      <c r="BQ228" s="45">
        <f t="shared" si="161"/>
        <v>0</v>
      </c>
      <c r="BR228" s="45">
        <f t="shared" si="161"/>
        <v>0</v>
      </c>
      <c r="BS228" s="45">
        <f t="shared" si="161"/>
        <v>0</v>
      </c>
      <c r="BT228" s="45">
        <f t="shared" si="161"/>
        <v>0</v>
      </c>
      <c r="BU228" s="45">
        <f t="shared" si="161"/>
        <v>0</v>
      </c>
      <c r="BV228" s="45">
        <f t="shared" si="162"/>
        <v>0</v>
      </c>
      <c r="BW228" s="45">
        <f t="shared" si="162"/>
        <v>0</v>
      </c>
      <c r="BX228" s="45">
        <f t="shared" si="162"/>
        <v>0</v>
      </c>
      <c r="BY228" s="45">
        <f t="shared" si="162"/>
        <v>0</v>
      </c>
      <c r="BZ228" s="45">
        <f t="shared" si="162"/>
        <v>0</v>
      </c>
      <c r="CA228" s="45">
        <f t="shared" si="162"/>
        <v>0</v>
      </c>
      <c r="CB228" s="45">
        <f t="shared" si="162"/>
        <v>0</v>
      </c>
      <c r="CC228" s="45">
        <f t="shared" si="162"/>
        <v>0</v>
      </c>
      <c r="CD228" s="45">
        <f t="shared" si="162"/>
        <v>0</v>
      </c>
      <c r="CE228" s="45">
        <f t="shared" si="162"/>
        <v>0</v>
      </c>
      <c r="CF228" s="45">
        <f t="shared" si="162"/>
        <v>0</v>
      </c>
      <c r="CG228" s="45">
        <f t="shared" si="162"/>
        <v>0</v>
      </c>
      <c r="CH228" s="45">
        <f t="shared" si="162"/>
        <v>0</v>
      </c>
    </row>
    <row r="229" spans="1:86">
      <c r="A229" s="58">
        <f>'Q5-Q7 VaR'!G203</f>
        <v>45845</v>
      </c>
      <c r="B229" s="45">
        <f>'Q5-Q7 VaR'!L203</f>
        <v>-3661.5310435225965</v>
      </c>
      <c r="C229" s="45">
        <f>1000000*'Q5-Q7 VaR'!K203/100</f>
        <v>-2432.2986937850965</v>
      </c>
      <c r="D229" s="45">
        <f t="shared" si="155"/>
        <v>20661.45589432837</v>
      </c>
      <c r="E229" s="45">
        <f t="shared" si="155"/>
        <v>20053.381220882096</v>
      </c>
      <c r="F229" s="45">
        <f t="shared" si="155"/>
        <v>19445.306547435823</v>
      </c>
      <c r="G229" s="45">
        <f t="shared" si="155"/>
        <v>18837.231873989549</v>
      </c>
      <c r="H229" s="45">
        <f t="shared" si="155"/>
        <v>18229.157200543268</v>
      </c>
      <c r="I229" s="45">
        <f t="shared" si="155"/>
        <v>17621.082527096994</v>
      </c>
      <c r="J229" s="45">
        <f t="shared" si="155"/>
        <v>17013.007853650721</v>
      </c>
      <c r="K229" s="45">
        <f t="shared" si="155"/>
        <v>16404.933180204447</v>
      </c>
      <c r="L229" s="45">
        <f t="shared" si="155"/>
        <v>15796.858506758175</v>
      </c>
      <c r="M229" s="45">
        <f t="shared" si="155"/>
        <v>15188.783833311902</v>
      </c>
      <c r="N229" s="45">
        <f t="shared" si="156"/>
        <v>14580.709159865628</v>
      </c>
      <c r="O229" s="45">
        <f t="shared" si="156"/>
        <v>13972.634486419354</v>
      </c>
      <c r="P229" s="45">
        <f t="shared" si="156"/>
        <v>13364.559812973081</v>
      </c>
      <c r="Q229" s="45">
        <f t="shared" si="156"/>
        <v>12756.485139526803</v>
      </c>
      <c r="R229" s="45">
        <f t="shared" si="156"/>
        <v>12148.41046608053</v>
      </c>
      <c r="S229" s="45">
        <f t="shared" si="156"/>
        <v>11540.335792634256</v>
      </c>
      <c r="T229" s="45">
        <f t="shared" si="156"/>
        <v>10932.261119187982</v>
      </c>
      <c r="U229" s="45">
        <f t="shared" si="156"/>
        <v>10324.186445741709</v>
      </c>
      <c r="V229" s="45">
        <f t="shared" si="156"/>
        <v>9716.111772295435</v>
      </c>
      <c r="W229" s="45">
        <f t="shared" si="156"/>
        <v>9108.0370988491595</v>
      </c>
      <c r="X229" s="45">
        <f t="shared" si="157"/>
        <v>8499.9624254028859</v>
      </c>
      <c r="Y229" s="45">
        <f t="shared" si="157"/>
        <v>7891.8877519566122</v>
      </c>
      <c r="Z229" s="45">
        <f t="shared" si="157"/>
        <v>7283.8130785103367</v>
      </c>
      <c r="AA229" s="45">
        <f t="shared" si="157"/>
        <v>6675.738405064063</v>
      </c>
      <c r="AB229" s="45">
        <f t="shared" si="157"/>
        <v>6067.6637316177894</v>
      </c>
      <c r="AC229" s="45">
        <f t="shared" si="157"/>
        <v>5459.5890581715157</v>
      </c>
      <c r="AD229" s="45">
        <f t="shared" si="157"/>
        <v>4851.5143847252421</v>
      </c>
      <c r="AE229" s="45">
        <f t="shared" si="157"/>
        <v>4243.4397112789666</v>
      </c>
      <c r="AF229" s="45">
        <f t="shared" si="157"/>
        <v>3635.3650378326929</v>
      </c>
      <c r="AG229" s="45">
        <f t="shared" si="157"/>
        <v>3027.2903643864192</v>
      </c>
      <c r="AH229" s="45">
        <f t="shared" si="158"/>
        <v>2419.2156909401447</v>
      </c>
      <c r="AI229" s="45">
        <f t="shared" si="158"/>
        <v>1811.1410174938701</v>
      </c>
      <c r="AJ229" s="45">
        <f t="shared" si="158"/>
        <v>1203.0663440475964</v>
      </c>
      <c r="AK229" s="45">
        <f t="shared" si="158"/>
        <v>594.99167060132277</v>
      </c>
      <c r="AL229" s="45">
        <f t="shared" si="158"/>
        <v>-13.083002844951807</v>
      </c>
      <c r="AM229" s="45">
        <f t="shared" si="158"/>
        <v>-621.15767629122593</v>
      </c>
      <c r="AN229" s="45">
        <f t="shared" si="158"/>
        <v>-1229.2323497375</v>
      </c>
      <c r="AO229" s="45">
        <f t="shared" si="158"/>
        <v>-1837.3070231837742</v>
      </c>
      <c r="AP229" s="45">
        <f t="shared" si="158"/>
        <v>-2445.3816966300483</v>
      </c>
      <c r="AQ229" s="45">
        <f t="shared" si="158"/>
        <v>-3053.4563700763224</v>
      </c>
      <c r="AR229" s="45">
        <f t="shared" si="159"/>
        <v>-3661.5310435225965</v>
      </c>
      <c r="AS229" s="45">
        <f t="shared" si="159"/>
        <v>-4269.6057169688702</v>
      </c>
      <c r="AT229" s="45">
        <f t="shared" si="159"/>
        <v>-4877.6803904151448</v>
      </c>
      <c r="AU229" s="45">
        <f t="shared" si="159"/>
        <v>-5485.7550638614193</v>
      </c>
      <c r="AV229" s="45">
        <f t="shared" si="159"/>
        <v>-6093.829737307693</v>
      </c>
      <c r="AW229" s="45">
        <f t="shared" si="159"/>
        <v>-6701.9044107539667</v>
      </c>
      <c r="AX229" s="45">
        <f t="shared" si="159"/>
        <v>-7309.9790842002412</v>
      </c>
      <c r="AY229" s="45">
        <f t="shared" si="159"/>
        <v>-7918.0537576465158</v>
      </c>
      <c r="AZ229" s="45">
        <f t="shared" si="159"/>
        <v>-8526.1284310927895</v>
      </c>
      <c r="BA229" s="45">
        <f t="shared" si="159"/>
        <v>-9134.2031045390631</v>
      </c>
      <c r="BB229" s="45">
        <f t="shared" si="160"/>
        <v>-9742.2777779853386</v>
      </c>
      <c r="BC229" s="45">
        <f t="shared" si="160"/>
        <v>-10350.352451431612</v>
      </c>
      <c r="BD229" s="45">
        <f t="shared" si="160"/>
        <v>-10958.427124877886</v>
      </c>
      <c r="BE229" s="45">
        <f t="shared" si="160"/>
        <v>-11566.50179832416</v>
      </c>
      <c r="BF229" s="45">
        <f t="shared" si="160"/>
        <v>-12174.576471770435</v>
      </c>
      <c r="BG229" s="45">
        <f t="shared" si="160"/>
        <v>-12782.651145216709</v>
      </c>
      <c r="BH229" s="45">
        <f t="shared" si="160"/>
        <v>-13390.725818662982</v>
      </c>
      <c r="BI229" s="45">
        <f t="shared" si="160"/>
        <v>-13998.800492109256</v>
      </c>
      <c r="BJ229" s="45">
        <f t="shared" si="160"/>
        <v>-14606.87516555553</v>
      </c>
      <c r="BK229" s="45">
        <f t="shared" si="160"/>
        <v>-15214.949839001805</v>
      </c>
      <c r="BL229" s="45">
        <f t="shared" si="161"/>
        <v>-15823.024512448079</v>
      </c>
      <c r="BM229" s="45">
        <f t="shared" si="161"/>
        <v>-16431.099185894353</v>
      </c>
      <c r="BN229" s="45">
        <f t="shared" si="161"/>
        <v>-17039.173859340626</v>
      </c>
      <c r="BO229" s="45">
        <f t="shared" si="161"/>
        <v>-17647.2485327869</v>
      </c>
      <c r="BP229" s="45">
        <f t="shared" si="161"/>
        <v>-18255.323206233174</v>
      </c>
      <c r="BQ229" s="45">
        <f t="shared" si="161"/>
        <v>-18863.397879679447</v>
      </c>
      <c r="BR229" s="45">
        <f t="shared" si="161"/>
        <v>-19471.472553125721</v>
      </c>
      <c r="BS229" s="45">
        <f t="shared" si="161"/>
        <v>-20079.547226571995</v>
      </c>
      <c r="BT229" s="45">
        <f t="shared" si="161"/>
        <v>-20687.621900018275</v>
      </c>
      <c r="BU229" s="45">
        <f t="shared" si="161"/>
        <v>-21295.696573464549</v>
      </c>
      <c r="BV229" s="45">
        <f t="shared" si="162"/>
        <v>-21903.771246910823</v>
      </c>
      <c r="BW229" s="45">
        <f t="shared" si="162"/>
        <v>-22511.845920357096</v>
      </c>
      <c r="BX229" s="45">
        <f t="shared" si="162"/>
        <v>-23119.92059380337</v>
      </c>
      <c r="BY229" s="45">
        <f t="shared" si="162"/>
        <v>-23727.995267249644</v>
      </c>
      <c r="BZ229" s="45">
        <f t="shared" si="162"/>
        <v>-24336.069940695917</v>
      </c>
      <c r="CA229" s="45">
        <f t="shared" si="162"/>
        <v>-24944.144614142191</v>
      </c>
      <c r="CB229" s="45">
        <f t="shared" si="162"/>
        <v>-25552.219287588465</v>
      </c>
      <c r="CC229" s="45">
        <f t="shared" si="162"/>
        <v>-26160.293961034738</v>
      </c>
      <c r="CD229" s="45">
        <f t="shared" si="162"/>
        <v>-26768.368634481012</v>
      </c>
      <c r="CE229" s="45">
        <f t="shared" si="162"/>
        <v>-27376.443307927286</v>
      </c>
      <c r="CF229" s="45">
        <f t="shared" si="162"/>
        <v>-27984.517981373559</v>
      </c>
      <c r="CG229" s="45">
        <f t="shared" si="162"/>
        <v>5620.2156652184167</v>
      </c>
      <c r="CH229" s="45">
        <f t="shared" si="162"/>
        <v>3994.9913876253104</v>
      </c>
    </row>
    <row r="230" spans="1:86">
      <c r="A230" s="58">
        <f>'Q5-Q7 VaR'!G204</f>
        <v>45846</v>
      </c>
      <c r="B230" s="45">
        <f>'Q5-Q7 VaR'!L204</f>
        <v>845.13029945740709</v>
      </c>
      <c r="C230" s="45">
        <f>1000000*'Q5-Q7 VaR'!K204/100</f>
        <v>-1475.0184366519686</v>
      </c>
      <c r="D230" s="45">
        <f t="shared" si="155"/>
        <v>15595.314665977094</v>
      </c>
      <c r="E230" s="45">
        <f t="shared" si="155"/>
        <v>15226.560056814102</v>
      </c>
      <c r="F230" s="45">
        <f t="shared" si="155"/>
        <v>14857.80544765111</v>
      </c>
      <c r="G230" s="45">
        <f t="shared" si="155"/>
        <v>14489.050838488116</v>
      </c>
      <c r="H230" s="45">
        <f t="shared" si="155"/>
        <v>14120.296229325124</v>
      </c>
      <c r="I230" s="45">
        <f t="shared" si="155"/>
        <v>13751.541620162132</v>
      </c>
      <c r="J230" s="45">
        <f t="shared" si="155"/>
        <v>13382.78701099914</v>
      </c>
      <c r="K230" s="45">
        <f t="shared" si="155"/>
        <v>13014.032401836148</v>
      </c>
      <c r="L230" s="45">
        <f t="shared" si="155"/>
        <v>12645.277792673156</v>
      </c>
      <c r="M230" s="45">
        <f t="shared" si="155"/>
        <v>12276.523183510164</v>
      </c>
      <c r="N230" s="45">
        <f t="shared" si="156"/>
        <v>11907.768574347172</v>
      </c>
      <c r="O230" s="45">
        <f t="shared" si="156"/>
        <v>11539.01396518418</v>
      </c>
      <c r="P230" s="45">
        <f t="shared" si="156"/>
        <v>11170.259356021188</v>
      </c>
      <c r="Q230" s="45">
        <f t="shared" si="156"/>
        <v>10801.504746858196</v>
      </c>
      <c r="R230" s="45">
        <f t="shared" si="156"/>
        <v>10432.750137695202</v>
      </c>
      <c r="S230" s="45">
        <f t="shared" si="156"/>
        <v>10063.99552853221</v>
      </c>
      <c r="T230" s="45">
        <f t="shared" si="156"/>
        <v>9695.2409193692183</v>
      </c>
      <c r="U230" s="45">
        <f t="shared" si="156"/>
        <v>9326.4863102062263</v>
      </c>
      <c r="V230" s="45">
        <f t="shared" si="156"/>
        <v>8957.7317010432344</v>
      </c>
      <c r="W230" s="45">
        <f t="shared" si="156"/>
        <v>8588.9770918802424</v>
      </c>
      <c r="X230" s="45">
        <f t="shared" si="157"/>
        <v>8220.2224827172504</v>
      </c>
      <c r="Y230" s="45">
        <f t="shared" si="157"/>
        <v>7851.4678735542584</v>
      </c>
      <c r="Z230" s="45">
        <f t="shared" si="157"/>
        <v>7482.7132643912655</v>
      </c>
      <c r="AA230" s="45">
        <f t="shared" si="157"/>
        <v>7113.9586552282735</v>
      </c>
      <c r="AB230" s="45">
        <f t="shared" si="157"/>
        <v>6745.2040460652815</v>
      </c>
      <c r="AC230" s="45">
        <f t="shared" si="157"/>
        <v>6376.4494369022896</v>
      </c>
      <c r="AD230" s="45">
        <f t="shared" si="157"/>
        <v>6007.6948277392976</v>
      </c>
      <c r="AE230" s="45">
        <f t="shared" si="157"/>
        <v>5638.9402185763047</v>
      </c>
      <c r="AF230" s="45">
        <f t="shared" si="157"/>
        <v>5270.1856094133127</v>
      </c>
      <c r="AG230" s="45">
        <f t="shared" si="157"/>
        <v>4901.4310002503207</v>
      </c>
      <c r="AH230" s="45">
        <f t="shared" si="158"/>
        <v>4532.6763910873287</v>
      </c>
      <c r="AI230" s="45">
        <f t="shared" si="158"/>
        <v>4163.9217819243368</v>
      </c>
      <c r="AJ230" s="45">
        <f t="shared" si="158"/>
        <v>3795.1671727613443</v>
      </c>
      <c r="AK230" s="45">
        <f t="shared" si="158"/>
        <v>3426.4125635983523</v>
      </c>
      <c r="AL230" s="45">
        <f t="shared" si="158"/>
        <v>3057.6579544353599</v>
      </c>
      <c r="AM230" s="45">
        <f t="shared" si="158"/>
        <v>2688.9033452723679</v>
      </c>
      <c r="AN230" s="45">
        <f t="shared" si="158"/>
        <v>2320.1487361093759</v>
      </c>
      <c r="AO230" s="45">
        <f t="shared" si="158"/>
        <v>1951.3941269463835</v>
      </c>
      <c r="AP230" s="45">
        <f t="shared" si="158"/>
        <v>1582.6395177833915</v>
      </c>
      <c r="AQ230" s="45">
        <f t="shared" si="158"/>
        <v>1213.8849086203993</v>
      </c>
      <c r="AR230" s="45">
        <f t="shared" si="159"/>
        <v>845.13029945740709</v>
      </c>
      <c r="AS230" s="45">
        <f t="shared" si="159"/>
        <v>476.37569029441494</v>
      </c>
      <c r="AT230" s="45">
        <f t="shared" si="159"/>
        <v>107.62108113142278</v>
      </c>
      <c r="AU230" s="45">
        <f t="shared" si="159"/>
        <v>-261.13352803156931</v>
      </c>
      <c r="AV230" s="45">
        <f t="shared" si="159"/>
        <v>-629.88813719456152</v>
      </c>
      <c r="AW230" s="45">
        <f t="shared" si="159"/>
        <v>-998.64274635755373</v>
      </c>
      <c r="AX230" s="45">
        <f t="shared" si="159"/>
        <v>-1367.3973555205457</v>
      </c>
      <c r="AY230" s="45">
        <f t="shared" si="159"/>
        <v>-1736.1519646835382</v>
      </c>
      <c r="AZ230" s="45">
        <f t="shared" si="159"/>
        <v>-2104.9065738465301</v>
      </c>
      <c r="BA230" s="45">
        <f t="shared" si="159"/>
        <v>-2473.6611830095221</v>
      </c>
      <c r="BB230" s="45">
        <f t="shared" si="160"/>
        <v>-2842.4157921725146</v>
      </c>
      <c r="BC230" s="45">
        <f t="shared" si="160"/>
        <v>-3211.1704013355065</v>
      </c>
      <c r="BD230" s="45">
        <f t="shared" si="160"/>
        <v>-3579.9250104984985</v>
      </c>
      <c r="BE230" s="45">
        <f t="shared" si="160"/>
        <v>-3948.6796196614905</v>
      </c>
      <c r="BF230" s="45">
        <f t="shared" si="160"/>
        <v>-4317.4342288244834</v>
      </c>
      <c r="BG230" s="45">
        <f t="shared" si="160"/>
        <v>-4686.1888379874754</v>
      </c>
      <c r="BH230" s="45">
        <f t="shared" si="160"/>
        <v>-5054.9434471504674</v>
      </c>
      <c r="BI230" s="45">
        <f t="shared" si="160"/>
        <v>-5423.6980563134593</v>
      </c>
      <c r="BJ230" s="45">
        <f t="shared" si="160"/>
        <v>-5792.4526654764513</v>
      </c>
      <c r="BK230" s="45">
        <f t="shared" si="160"/>
        <v>-6161.2072746394442</v>
      </c>
      <c r="BL230" s="45">
        <f t="shared" si="161"/>
        <v>-6529.9618838024362</v>
      </c>
      <c r="BM230" s="45">
        <f t="shared" si="161"/>
        <v>-6898.7164929654282</v>
      </c>
      <c r="BN230" s="45">
        <f t="shared" si="161"/>
        <v>-7267.4711021284202</v>
      </c>
      <c r="BO230" s="45">
        <f t="shared" si="161"/>
        <v>-7636.2257112914122</v>
      </c>
      <c r="BP230" s="45">
        <f t="shared" si="161"/>
        <v>-8004.9803204544041</v>
      </c>
      <c r="BQ230" s="45">
        <f t="shared" si="161"/>
        <v>-8373.7349296173961</v>
      </c>
      <c r="BR230" s="45">
        <f t="shared" si="161"/>
        <v>-8742.4895387803881</v>
      </c>
      <c r="BS230" s="45">
        <f t="shared" si="161"/>
        <v>-9111.2441479433819</v>
      </c>
      <c r="BT230" s="45">
        <f t="shared" si="161"/>
        <v>-9479.9987571063739</v>
      </c>
      <c r="BU230" s="45">
        <f t="shared" si="161"/>
        <v>-9848.7533662693659</v>
      </c>
      <c r="BV230" s="45">
        <f t="shared" si="162"/>
        <v>-10217.507975432358</v>
      </c>
      <c r="BW230" s="45">
        <f t="shared" si="162"/>
        <v>-10586.26258459535</v>
      </c>
      <c r="BX230" s="45">
        <f t="shared" si="162"/>
        <v>-10955.017193758342</v>
      </c>
      <c r="BY230" s="45">
        <f t="shared" si="162"/>
        <v>-11323.771802921334</v>
      </c>
      <c r="BZ230" s="45">
        <f t="shared" si="162"/>
        <v>-11692.526412084326</v>
      </c>
      <c r="CA230" s="45">
        <f t="shared" si="162"/>
        <v>-12061.281021247318</v>
      </c>
      <c r="CB230" s="45">
        <f t="shared" si="162"/>
        <v>-12430.03563041031</v>
      </c>
      <c r="CC230" s="45">
        <f t="shared" si="162"/>
        <v>-12798.790239573302</v>
      </c>
      <c r="CD230" s="45">
        <f t="shared" si="162"/>
        <v>-13167.544848736296</v>
      </c>
      <c r="CE230" s="45">
        <f t="shared" si="162"/>
        <v>-13536.299457899288</v>
      </c>
      <c r="CF230" s="45">
        <f t="shared" si="162"/>
        <v>-13905.05406706228</v>
      </c>
      <c r="CG230" s="45">
        <f t="shared" si="162"/>
        <v>6473.8581998212585</v>
      </c>
      <c r="CH230" s="45">
        <f t="shared" si="162"/>
        <v>5488.2737486724254</v>
      </c>
    </row>
    <row r="231" spans="1:86">
      <c r="A231" s="58">
        <f>'Q5-Q7 VaR'!G205</f>
        <v>45847</v>
      </c>
      <c r="B231" s="45">
        <f>'Q5-Q7 VaR'!L205</f>
        <v>13529.356661087886</v>
      </c>
      <c r="C231" s="45">
        <f>1000000*'Q5-Q7 VaR'!K205/100</f>
        <v>5035.7308723028518</v>
      </c>
      <c r="D231" s="45">
        <f t="shared" ref="D231:M240" si="163">$B231+D$26*$C231</f>
        <v>-36827.952061940632</v>
      </c>
      <c r="E231" s="45">
        <f t="shared" si="163"/>
        <v>-35569.019343864922</v>
      </c>
      <c r="F231" s="45">
        <f t="shared" si="163"/>
        <v>-34310.086625789205</v>
      </c>
      <c r="G231" s="45">
        <f t="shared" si="163"/>
        <v>-33051.153907713495</v>
      </c>
      <c r="H231" s="45">
        <f t="shared" si="163"/>
        <v>-31792.221189637785</v>
      </c>
      <c r="I231" s="45">
        <f t="shared" si="163"/>
        <v>-30533.288471562068</v>
      </c>
      <c r="J231" s="45">
        <f t="shared" si="163"/>
        <v>-29274.355753486358</v>
      </c>
      <c r="K231" s="45">
        <f t="shared" si="163"/>
        <v>-28015.42303541064</v>
      </c>
      <c r="L231" s="45">
        <f t="shared" si="163"/>
        <v>-26756.49031733493</v>
      </c>
      <c r="M231" s="45">
        <f t="shared" si="163"/>
        <v>-25497.55759925922</v>
      </c>
      <c r="N231" s="45">
        <f t="shared" ref="N231:W240" si="164">$B231+N$26*$C231</f>
        <v>-24238.624881183503</v>
      </c>
      <c r="O231" s="45">
        <f t="shared" si="164"/>
        <v>-22979.692163107793</v>
      </c>
      <c r="P231" s="45">
        <f t="shared" si="164"/>
        <v>-21720.759445032076</v>
      </c>
      <c r="Q231" s="45">
        <f t="shared" si="164"/>
        <v>-20461.826726956366</v>
      </c>
      <c r="R231" s="45">
        <f t="shared" si="164"/>
        <v>-19202.894008880648</v>
      </c>
      <c r="S231" s="45">
        <f t="shared" si="164"/>
        <v>-17943.961290804938</v>
      </c>
      <c r="T231" s="45">
        <f t="shared" si="164"/>
        <v>-16685.028572729228</v>
      </c>
      <c r="U231" s="45">
        <f t="shared" si="164"/>
        <v>-15426.095854653513</v>
      </c>
      <c r="V231" s="45">
        <f t="shared" si="164"/>
        <v>-14167.163136577799</v>
      </c>
      <c r="W231" s="45">
        <f t="shared" si="164"/>
        <v>-12908.230418502086</v>
      </c>
      <c r="X231" s="45">
        <f t="shared" ref="X231:AG240" si="165">$B231+X$26*$C231</f>
        <v>-11649.297700426372</v>
      </c>
      <c r="Y231" s="45">
        <f t="shared" si="165"/>
        <v>-10390.364982350658</v>
      </c>
      <c r="Z231" s="45">
        <f t="shared" si="165"/>
        <v>-9131.4322642749485</v>
      </c>
      <c r="AA231" s="45">
        <f t="shared" si="165"/>
        <v>-7872.4995461992348</v>
      </c>
      <c r="AB231" s="45">
        <f t="shared" si="165"/>
        <v>-6613.5668281235212</v>
      </c>
      <c r="AC231" s="45">
        <f t="shared" si="165"/>
        <v>-5354.6341100478076</v>
      </c>
      <c r="AD231" s="45">
        <f t="shared" si="165"/>
        <v>-4095.7013919720939</v>
      </c>
      <c r="AE231" s="45">
        <f t="shared" si="165"/>
        <v>-2836.7686738963821</v>
      </c>
      <c r="AF231" s="45">
        <f t="shared" si="165"/>
        <v>-1577.8359558206703</v>
      </c>
      <c r="AG231" s="45">
        <f t="shared" si="165"/>
        <v>-318.90323774495664</v>
      </c>
      <c r="AH231" s="45">
        <f t="shared" ref="AH231:AQ240" si="166">$B231+AH$26*$C231</f>
        <v>940.029480330757</v>
      </c>
      <c r="AI231" s="45">
        <f t="shared" si="166"/>
        <v>2198.9621984064688</v>
      </c>
      <c r="AJ231" s="45">
        <f t="shared" si="166"/>
        <v>3457.8949164821825</v>
      </c>
      <c r="AK231" s="45">
        <f t="shared" si="166"/>
        <v>4716.8276345578961</v>
      </c>
      <c r="AL231" s="45">
        <f t="shared" si="166"/>
        <v>5975.7603526336079</v>
      </c>
      <c r="AM231" s="45">
        <f t="shared" si="166"/>
        <v>7234.6930707093215</v>
      </c>
      <c r="AN231" s="45">
        <f t="shared" si="166"/>
        <v>8493.6257887850334</v>
      </c>
      <c r="AO231" s="45">
        <f t="shared" si="166"/>
        <v>9752.558506860747</v>
      </c>
      <c r="AP231" s="45">
        <f t="shared" si="166"/>
        <v>11011.491224936461</v>
      </c>
      <c r="AQ231" s="45">
        <f t="shared" si="166"/>
        <v>12270.423943012172</v>
      </c>
      <c r="AR231" s="45">
        <f t="shared" ref="AR231:BA240" si="167">$B231+AR$26*$C231</f>
        <v>13529.356661087886</v>
      </c>
      <c r="AS231" s="45">
        <f t="shared" si="167"/>
        <v>14788.2893791636</v>
      </c>
      <c r="AT231" s="45">
        <f t="shared" si="167"/>
        <v>16047.222097239312</v>
      </c>
      <c r="AU231" s="45">
        <f t="shared" si="167"/>
        <v>17306.154815315025</v>
      </c>
      <c r="AV231" s="45">
        <f t="shared" si="167"/>
        <v>18565.087533390739</v>
      </c>
      <c r="AW231" s="45">
        <f t="shared" si="167"/>
        <v>19824.020251466449</v>
      </c>
      <c r="AX231" s="45">
        <f t="shared" si="167"/>
        <v>21082.952969542166</v>
      </c>
      <c r="AY231" s="45">
        <f t="shared" si="167"/>
        <v>22341.885687617876</v>
      </c>
      <c r="AZ231" s="45">
        <f t="shared" si="167"/>
        <v>23600.81840569359</v>
      </c>
      <c r="BA231" s="45">
        <f t="shared" si="167"/>
        <v>24859.751123769303</v>
      </c>
      <c r="BB231" s="45">
        <f t="shared" ref="BB231:BK240" si="168">$B231+BB$26*$C231</f>
        <v>26118.683841845013</v>
      </c>
      <c r="BC231" s="45">
        <f t="shared" si="168"/>
        <v>27377.616559920731</v>
      </c>
      <c r="BD231" s="45">
        <f t="shared" si="168"/>
        <v>28636.549277996441</v>
      </c>
      <c r="BE231" s="45">
        <f t="shared" si="168"/>
        <v>29895.481996072154</v>
      </c>
      <c r="BF231" s="45">
        <f t="shared" si="168"/>
        <v>31154.414714147868</v>
      </c>
      <c r="BG231" s="45">
        <f t="shared" si="168"/>
        <v>32413.347432223578</v>
      </c>
      <c r="BH231" s="45">
        <f t="shared" si="168"/>
        <v>33672.280150299295</v>
      </c>
      <c r="BI231" s="45">
        <f t="shared" si="168"/>
        <v>34931.212868375005</v>
      </c>
      <c r="BJ231" s="45">
        <f t="shared" si="168"/>
        <v>36190.145586450722</v>
      </c>
      <c r="BK231" s="45">
        <f t="shared" si="168"/>
        <v>37449.078304526432</v>
      </c>
      <c r="BL231" s="45">
        <f t="shared" ref="BL231:BU240" si="169">$B231+BL$26*$C231</f>
        <v>38708.011022602142</v>
      </c>
      <c r="BM231" s="45">
        <f t="shared" si="169"/>
        <v>39966.94374067786</v>
      </c>
      <c r="BN231" s="45">
        <f t="shared" si="169"/>
        <v>41225.87645875357</v>
      </c>
      <c r="BO231" s="45">
        <f t="shared" si="169"/>
        <v>42484.809176829287</v>
      </c>
      <c r="BP231" s="45">
        <f t="shared" si="169"/>
        <v>43743.741894904997</v>
      </c>
      <c r="BQ231" s="45">
        <f t="shared" si="169"/>
        <v>45002.674612980707</v>
      </c>
      <c r="BR231" s="45">
        <f t="shared" si="169"/>
        <v>46261.607331056424</v>
      </c>
      <c r="BS231" s="45">
        <f t="shared" si="169"/>
        <v>47520.540049132134</v>
      </c>
      <c r="BT231" s="45">
        <f t="shared" si="169"/>
        <v>48779.472767207844</v>
      </c>
      <c r="BU231" s="45">
        <f t="shared" si="169"/>
        <v>50038.405485283562</v>
      </c>
      <c r="BV231" s="45">
        <f t="shared" ref="BV231:CH240" si="170">$B231+BV$26*$C231</f>
        <v>51297.338203359272</v>
      </c>
      <c r="BW231" s="45">
        <f t="shared" si="170"/>
        <v>52556.270921434989</v>
      </c>
      <c r="BX231" s="45">
        <f t="shared" si="170"/>
        <v>53815.203639510699</v>
      </c>
      <c r="BY231" s="45">
        <f t="shared" si="170"/>
        <v>55074.136357586409</v>
      </c>
      <c r="BZ231" s="45">
        <f t="shared" si="170"/>
        <v>56333.069075662126</v>
      </c>
      <c r="CA231" s="45">
        <f t="shared" si="170"/>
        <v>57592.001793737836</v>
      </c>
      <c r="CB231" s="45">
        <f t="shared" si="170"/>
        <v>58850.934511813553</v>
      </c>
      <c r="CC231" s="45">
        <f t="shared" si="170"/>
        <v>60109.867229889263</v>
      </c>
      <c r="CD231" s="45">
        <f t="shared" si="170"/>
        <v>61368.799947964973</v>
      </c>
      <c r="CE231" s="45">
        <f t="shared" si="170"/>
        <v>62627.732666040691</v>
      </c>
      <c r="CF231" s="45">
        <f t="shared" si="170"/>
        <v>63886.665384116401</v>
      </c>
      <c r="CG231" s="45">
        <f t="shared" si="170"/>
        <v>-5687.1888107044924</v>
      </c>
      <c r="CH231" s="45">
        <f t="shared" si="170"/>
        <v>-2322.3915142196474</v>
      </c>
    </row>
    <row r="232" spans="1:86">
      <c r="A232" s="58">
        <f>'Q5-Q7 VaR'!G206</f>
        <v>45848</v>
      </c>
      <c r="B232" s="45">
        <f>'Q5-Q7 VaR'!L206</f>
        <v>-7884.9605806020063</v>
      </c>
      <c r="C232" s="45">
        <f>1000000*'Q5-Q7 VaR'!K206/100</f>
        <v>-1327.640933688105</v>
      </c>
      <c r="D232" s="45">
        <f t="shared" si="163"/>
        <v>5391.4487562790437</v>
      </c>
      <c r="E232" s="45">
        <f t="shared" si="163"/>
        <v>5059.5385228570176</v>
      </c>
      <c r="F232" s="45">
        <f t="shared" si="163"/>
        <v>4727.6282894349915</v>
      </c>
      <c r="G232" s="45">
        <f t="shared" si="163"/>
        <v>4395.7180560129636</v>
      </c>
      <c r="H232" s="45">
        <f t="shared" si="163"/>
        <v>4063.8078225909376</v>
      </c>
      <c r="I232" s="45">
        <f t="shared" si="163"/>
        <v>3731.8975891689115</v>
      </c>
      <c r="J232" s="45">
        <f t="shared" si="163"/>
        <v>3399.9873557468854</v>
      </c>
      <c r="K232" s="45">
        <f t="shared" si="163"/>
        <v>3068.0771223248594</v>
      </c>
      <c r="L232" s="45">
        <f t="shared" si="163"/>
        <v>2736.1668889028333</v>
      </c>
      <c r="M232" s="45">
        <f t="shared" si="163"/>
        <v>2404.2566554808072</v>
      </c>
      <c r="N232" s="45">
        <f t="shared" si="164"/>
        <v>2072.3464220587812</v>
      </c>
      <c r="O232" s="45">
        <f t="shared" si="164"/>
        <v>1740.4361886367551</v>
      </c>
      <c r="P232" s="45">
        <f t="shared" si="164"/>
        <v>1408.525955214729</v>
      </c>
      <c r="Q232" s="45">
        <f t="shared" si="164"/>
        <v>1076.615721792703</v>
      </c>
      <c r="R232" s="45">
        <f t="shared" si="164"/>
        <v>744.70548837067508</v>
      </c>
      <c r="S232" s="45">
        <f t="shared" si="164"/>
        <v>412.79525494864902</v>
      </c>
      <c r="T232" s="45">
        <f t="shared" si="164"/>
        <v>80.88502152662295</v>
      </c>
      <c r="U232" s="45">
        <f t="shared" si="164"/>
        <v>-251.02521189540312</v>
      </c>
      <c r="V232" s="45">
        <f t="shared" si="164"/>
        <v>-582.93544531742918</v>
      </c>
      <c r="W232" s="45">
        <f t="shared" si="164"/>
        <v>-914.84567873945525</v>
      </c>
      <c r="X232" s="45">
        <f t="shared" si="165"/>
        <v>-1246.7559121614813</v>
      </c>
      <c r="Y232" s="45">
        <f t="shared" si="165"/>
        <v>-1578.6661455835074</v>
      </c>
      <c r="Z232" s="45">
        <f t="shared" si="165"/>
        <v>-1910.5763790055344</v>
      </c>
      <c r="AA232" s="45">
        <f t="shared" si="165"/>
        <v>-2242.4866124275604</v>
      </c>
      <c r="AB232" s="45">
        <f t="shared" si="165"/>
        <v>-2574.3968458495865</v>
      </c>
      <c r="AC232" s="45">
        <f t="shared" si="165"/>
        <v>-2906.3070792716126</v>
      </c>
      <c r="AD232" s="45">
        <f t="shared" si="165"/>
        <v>-3238.2173126936386</v>
      </c>
      <c r="AE232" s="45">
        <f t="shared" si="165"/>
        <v>-3570.1275461156656</v>
      </c>
      <c r="AF232" s="45">
        <f t="shared" si="165"/>
        <v>-3902.0377795376917</v>
      </c>
      <c r="AG232" s="45">
        <f t="shared" si="165"/>
        <v>-4233.9480129597177</v>
      </c>
      <c r="AH232" s="45">
        <f t="shared" si="166"/>
        <v>-4565.8582463817438</v>
      </c>
      <c r="AI232" s="45">
        <f t="shared" si="166"/>
        <v>-4897.7684798037699</v>
      </c>
      <c r="AJ232" s="45">
        <f t="shared" si="166"/>
        <v>-5229.6787132257959</v>
      </c>
      <c r="AK232" s="45">
        <f t="shared" si="166"/>
        <v>-5561.588946647822</v>
      </c>
      <c r="AL232" s="45">
        <f t="shared" si="166"/>
        <v>-5893.499180069849</v>
      </c>
      <c r="AM232" s="45">
        <f t="shared" si="166"/>
        <v>-6225.4094134918751</v>
      </c>
      <c r="AN232" s="45">
        <f t="shared" si="166"/>
        <v>-6557.3196469139011</v>
      </c>
      <c r="AO232" s="45">
        <f t="shared" si="166"/>
        <v>-6889.2298803359281</v>
      </c>
      <c r="AP232" s="45">
        <f t="shared" si="166"/>
        <v>-7221.1401137579542</v>
      </c>
      <c r="AQ232" s="45">
        <f t="shared" si="166"/>
        <v>-7553.0503471799802</v>
      </c>
      <c r="AR232" s="45">
        <f t="shared" si="167"/>
        <v>-7884.9605806020063</v>
      </c>
      <c r="AS232" s="45">
        <f t="shared" si="167"/>
        <v>-8216.8708140240324</v>
      </c>
      <c r="AT232" s="45">
        <f t="shared" si="167"/>
        <v>-8548.7810474460584</v>
      </c>
      <c r="AU232" s="45">
        <f t="shared" si="167"/>
        <v>-8880.6912808680845</v>
      </c>
      <c r="AV232" s="45">
        <f t="shared" si="167"/>
        <v>-9212.6015142901106</v>
      </c>
      <c r="AW232" s="45">
        <f t="shared" si="167"/>
        <v>-9544.5117477121385</v>
      </c>
      <c r="AX232" s="45">
        <f t="shared" si="167"/>
        <v>-9876.4219811341645</v>
      </c>
      <c r="AY232" s="45">
        <f t="shared" si="167"/>
        <v>-10208.332214556191</v>
      </c>
      <c r="AZ232" s="45">
        <f t="shared" si="167"/>
        <v>-10540.242447978217</v>
      </c>
      <c r="BA232" s="45">
        <f t="shared" si="167"/>
        <v>-10872.152681400243</v>
      </c>
      <c r="BB232" s="45">
        <f t="shared" si="168"/>
        <v>-11204.062914822269</v>
      </c>
      <c r="BC232" s="45">
        <f t="shared" si="168"/>
        <v>-11535.973148244295</v>
      </c>
      <c r="BD232" s="45">
        <f t="shared" si="168"/>
        <v>-11867.883381666321</v>
      </c>
      <c r="BE232" s="45">
        <f t="shared" si="168"/>
        <v>-12199.793615088347</v>
      </c>
      <c r="BF232" s="45">
        <f t="shared" si="168"/>
        <v>-12531.703848510373</v>
      </c>
      <c r="BG232" s="45">
        <f t="shared" si="168"/>
        <v>-12863.614081932399</v>
      </c>
      <c r="BH232" s="45">
        <f t="shared" si="168"/>
        <v>-13195.524315354425</v>
      </c>
      <c r="BI232" s="45">
        <f t="shared" si="168"/>
        <v>-13527.434548776451</v>
      </c>
      <c r="BJ232" s="45">
        <f t="shared" si="168"/>
        <v>-13859.344782198477</v>
      </c>
      <c r="BK232" s="45">
        <f t="shared" si="168"/>
        <v>-14191.255015620505</v>
      </c>
      <c r="BL232" s="45">
        <f t="shared" si="169"/>
        <v>-14523.165249042531</v>
      </c>
      <c r="BM232" s="45">
        <f t="shared" si="169"/>
        <v>-14855.075482464557</v>
      </c>
      <c r="BN232" s="45">
        <f t="shared" si="169"/>
        <v>-15186.985715886583</v>
      </c>
      <c r="BO232" s="45">
        <f t="shared" si="169"/>
        <v>-15518.895949308609</v>
      </c>
      <c r="BP232" s="45">
        <f t="shared" si="169"/>
        <v>-15850.806182730636</v>
      </c>
      <c r="BQ232" s="45">
        <f t="shared" si="169"/>
        <v>-16182.716416152662</v>
      </c>
      <c r="BR232" s="45">
        <f t="shared" si="169"/>
        <v>-16514.62664957469</v>
      </c>
      <c r="BS232" s="45">
        <f t="shared" si="169"/>
        <v>-16846.536882996716</v>
      </c>
      <c r="BT232" s="45">
        <f t="shared" si="169"/>
        <v>-17178.447116418742</v>
      </c>
      <c r="BU232" s="45">
        <f t="shared" si="169"/>
        <v>-17510.357349840768</v>
      </c>
      <c r="BV232" s="45">
        <f t="shared" si="170"/>
        <v>-17842.267583262794</v>
      </c>
      <c r="BW232" s="45">
        <f t="shared" si="170"/>
        <v>-18174.17781668482</v>
      </c>
      <c r="BX232" s="45">
        <f t="shared" si="170"/>
        <v>-18506.088050106846</v>
      </c>
      <c r="BY232" s="45">
        <f t="shared" si="170"/>
        <v>-18837.998283528872</v>
      </c>
      <c r="BZ232" s="45">
        <f t="shared" si="170"/>
        <v>-19169.908516950898</v>
      </c>
      <c r="CA232" s="45">
        <f t="shared" si="170"/>
        <v>-19501.818750372924</v>
      </c>
      <c r="CB232" s="45">
        <f t="shared" si="170"/>
        <v>-19833.72898379495</v>
      </c>
      <c r="CC232" s="45">
        <f t="shared" si="170"/>
        <v>-20165.639217216976</v>
      </c>
      <c r="CD232" s="45">
        <f t="shared" si="170"/>
        <v>-20497.549450639002</v>
      </c>
      <c r="CE232" s="45">
        <f t="shared" si="170"/>
        <v>-20829.459684061032</v>
      </c>
      <c r="CF232" s="45">
        <f t="shared" si="170"/>
        <v>-21161.369917483054</v>
      </c>
      <c r="CG232" s="45">
        <f t="shared" si="170"/>
        <v>-2818.6309813072467</v>
      </c>
      <c r="CH232" s="45">
        <f t="shared" si="170"/>
        <v>-3705.7400698700885</v>
      </c>
    </row>
    <row r="233" spans="1:86">
      <c r="A233" s="58">
        <f>'Q5-Q7 VaR'!G207</f>
        <v>45849</v>
      </c>
      <c r="B233" s="45">
        <f>'Q5-Q7 VaR'!L207</f>
        <v>-3943.1401451504412</v>
      </c>
      <c r="C233" s="45">
        <f>1000000*'Q5-Q7 VaR'!K207/100</f>
        <v>-4416.765929867971</v>
      </c>
      <c r="D233" s="45">
        <f t="shared" si="163"/>
        <v>40224.519153529269</v>
      </c>
      <c r="E233" s="45">
        <f t="shared" si="163"/>
        <v>39120.327671062274</v>
      </c>
      <c r="F233" s="45">
        <f t="shared" si="163"/>
        <v>38016.136188595279</v>
      </c>
      <c r="G233" s="45">
        <f t="shared" si="163"/>
        <v>36911.944706128292</v>
      </c>
      <c r="H233" s="45">
        <f t="shared" si="163"/>
        <v>35807.753223661297</v>
      </c>
      <c r="I233" s="45">
        <f t="shared" si="163"/>
        <v>34703.561741194302</v>
      </c>
      <c r="J233" s="45">
        <f t="shared" si="163"/>
        <v>33599.370258727307</v>
      </c>
      <c r="K233" s="45">
        <f t="shared" si="163"/>
        <v>32495.17877626032</v>
      </c>
      <c r="L233" s="45">
        <f t="shared" si="163"/>
        <v>31390.987293793325</v>
      </c>
      <c r="M233" s="45">
        <f t="shared" si="163"/>
        <v>30286.79581132633</v>
      </c>
      <c r="N233" s="45">
        <f t="shared" si="164"/>
        <v>29182.604328859343</v>
      </c>
      <c r="O233" s="45">
        <f t="shared" si="164"/>
        <v>28078.412846392348</v>
      </c>
      <c r="P233" s="45">
        <f t="shared" si="164"/>
        <v>26974.221363925353</v>
      </c>
      <c r="Q233" s="45">
        <f t="shared" si="164"/>
        <v>25870.029881458362</v>
      </c>
      <c r="R233" s="45">
        <f t="shared" si="164"/>
        <v>24765.838398991367</v>
      </c>
      <c r="S233" s="45">
        <f t="shared" si="164"/>
        <v>23661.646916524376</v>
      </c>
      <c r="T233" s="45">
        <f t="shared" si="164"/>
        <v>22557.455434057381</v>
      </c>
      <c r="U233" s="45">
        <f t="shared" si="164"/>
        <v>21453.26395159039</v>
      </c>
      <c r="V233" s="45">
        <f t="shared" si="164"/>
        <v>20349.072469123399</v>
      </c>
      <c r="W233" s="45">
        <f t="shared" si="164"/>
        <v>19244.880986656404</v>
      </c>
      <c r="X233" s="45">
        <f t="shared" si="165"/>
        <v>18140.689504189413</v>
      </c>
      <c r="Y233" s="45">
        <f t="shared" si="165"/>
        <v>17036.498021722418</v>
      </c>
      <c r="Z233" s="45">
        <f t="shared" si="165"/>
        <v>15932.306539255429</v>
      </c>
      <c r="AA233" s="45">
        <f t="shared" si="165"/>
        <v>14828.115056788434</v>
      </c>
      <c r="AB233" s="45">
        <f t="shared" si="165"/>
        <v>13723.923574321443</v>
      </c>
      <c r="AC233" s="45">
        <f t="shared" si="165"/>
        <v>12619.732091854452</v>
      </c>
      <c r="AD233" s="45">
        <f t="shared" si="165"/>
        <v>11515.540609387457</v>
      </c>
      <c r="AE233" s="45">
        <f t="shared" si="165"/>
        <v>10411.349126920464</v>
      </c>
      <c r="AF233" s="45">
        <f t="shared" si="165"/>
        <v>9307.1576444534712</v>
      </c>
      <c r="AG233" s="45">
        <f t="shared" si="165"/>
        <v>8202.9661619864801</v>
      </c>
      <c r="AH233" s="45">
        <f t="shared" si="166"/>
        <v>7098.7746795194871</v>
      </c>
      <c r="AI233" s="45">
        <f t="shared" si="166"/>
        <v>5994.5831970524941</v>
      </c>
      <c r="AJ233" s="45">
        <f t="shared" si="166"/>
        <v>4890.3917145855012</v>
      </c>
      <c r="AK233" s="45">
        <f t="shared" si="166"/>
        <v>3786.2002321185078</v>
      </c>
      <c r="AL233" s="45">
        <f t="shared" si="166"/>
        <v>2682.0087496515148</v>
      </c>
      <c r="AM233" s="45">
        <f t="shared" si="166"/>
        <v>1577.8172671845227</v>
      </c>
      <c r="AN233" s="45">
        <f t="shared" si="166"/>
        <v>473.62578471752977</v>
      </c>
      <c r="AO233" s="45">
        <f t="shared" si="166"/>
        <v>-630.5656977494632</v>
      </c>
      <c r="AP233" s="45">
        <f t="shared" si="166"/>
        <v>-1734.7571802164557</v>
      </c>
      <c r="AQ233" s="45">
        <f t="shared" si="166"/>
        <v>-2838.9486626834487</v>
      </c>
      <c r="AR233" s="45">
        <f t="shared" si="167"/>
        <v>-3943.1401451504412</v>
      </c>
      <c r="AS233" s="45">
        <f t="shared" si="167"/>
        <v>-5047.3316276174337</v>
      </c>
      <c r="AT233" s="45">
        <f t="shared" si="167"/>
        <v>-6151.5231100844267</v>
      </c>
      <c r="AU233" s="45">
        <f t="shared" si="167"/>
        <v>-7255.7145925514196</v>
      </c>
      <c r="AV233" s="45">
        <f t="shared" si="167"/>
        <v>-8359.9060750184126</v>
      </c>
      <c r="AW233" s="45">
        <f t="shared" si="167"/>
        <v>-9464.0975574854056</v>
      </c>
      <c r="AX233" s="45">
        <f t="shared" si="167"/>
        <v>-10568.289039952397</v>
      </c>
      <c r="AY233" s="45">
        <f t="shared" si="167"/>
        <v>-11672.48052241939</v>
      </c>
      <c r="AZ233" s="45">
        <f t="shared" si="167"/>
        <v>-12776.672004886383</v>
      </c>
      <c r="BA233" s="45">
        <f t="shared" si="167"/>
        <v>-13880.863487353376</v>
      </c>
      <c r="BB233" s="45">
        <f t="shared" si="168"/>
        <v>-14985.054969820369</v>
      </c>
      <c r="BC233" s="45">
        <f t="shared" si="168"/>
        <v>-16089.246452287362</v>
      </c>
      <c r="BD233" s="45">
        <f t="shared" si="168"/>
        <v>-17193.437934754355</v>
      </c>
      <c r="BE233" s="45">
        <f t="shared" si="168"/>
        <v>-18297.629417221346</v>
      </c>
      <c r="BF233" s="45">
        <f t="shared" si="168"/>
        <v>-19401.82089968834</v>
      </c>
      <c r="BG233" s="45">
        <f t="shared" si="168"/>
        <v>-20506.012382155335</v>
      </c>
      <c r="BH233" s="45">
        <f t="shared" si="168"/>
        <v>-21610.203864622326</v>
      </c>
      <c r="BI233" s="45">
        <f t="shared" si="168"/>
        <v>-22714.395347089318</v>
      </c>
      <c r="BJ233" s="45">
        <f t="shared" si="168"/>
        <v>-23818.586829556312</v>
      </c>
      <c r="BK233" s="45">
        <f t="shared" si="168"/>
        <v>-24922.778312023303</v>
      </c>
      <c r="BL233" s="45">
        <f t="shared" si="169"/>
        <v>-26026.969794490298</v>
      </c>
      <c r="BM233" s="45">
        <f t="shared" si="169"/>
        <v>-27131.161276957289</v>
      </c>
      <c r="BN233" s="45">
        <f t="shared" si="169"/>
        <v>-28235.352759424284</v>
      </c>
      <c r="BO233" s="45">
        <f t="shared" si="169"/>
        <v>-29339.544241891275</v>
      </c>
      <c r="BP233" s="45">
        <f t="shared" si="169"/>
        <v>-30443.735724358266</v>
      </c>
      <c r="BQ233" s="45">
        <f t="shared" si="169"/>
        <v>-31547.927206825261</v>
      </c>
      <c r="BR233" s="45">
        <f t="shared" si="169"/>
        <v>-32652.118689292252</v>
      </c>
      <c r="BS233" s="45">
        <f t="shared" si="169"/>
        <v>-33756.310171759244</v>
      </c>
      <c r="BT233" s="45">
        <f t="shared" si="169"/>
        <v>-34860.501654226238</v>
      </c>
      <c r="BU233" s="45">
        <f t="shared" si="169"/>
        <v>-35964.693136693233</v>
      </c>
      <c r="BV233" s="45">
        <f t="shared" si="170"/>
        <v>-37068.884619160228</v>
      </c>
      <c r="BW233" s="45">
        <f t="shared" si="170"/>
        <v>-38173.076101627215</v>
      </c>
      <c r="BX233" s="45">
        <f t="shared" si="170"/>
        <v>-39277.26758409421</v>
      </c>
      <c r="BY233" s="45">
        <f t="shared" si="170"/>
        <v>-40381.459066561205</v>
      </c>
      <c r="BZ233" s="45">
        <f t="shared" si="170"/>
        <v>-41485.650549028192</v>
      </c>
      <c r="CA233" s="45">
        <f t="shared" si="170"/>
        <v>-42589.842031495187</v>
      </c>
      <c r="CB233" s="45">
        <f t="shared" si="170"/>
        <v>-43694.033513962182</v>
      </c>
      <c r="CC233" s="45">
        <f t="shared" si="170"/>
        <v>-44798.224996429177</v>
      </c>
      <c r="CD233" s="45">
        <f t="shared" si="170"/>
        <v>-45902.416478896164</v>
      </c>
      <c r="CE233" s="45">
        <f t="shared" si="170"/>
        <v>-47006.607961363159</v>
      </c>
      <c r="CF233" s="45">
        <f t="shared" si="170"/>
        <v>-48110.799443830154</v>
      </c>
      <c r="CG233" s="45">
        <f t="shared" si="170"/>
        <v>12911.410958125192</v>
      </c>
      <c r="CH233" s="45">
        <f t="shared" si="170"/>
        <v>9960.1964399375083</v>
      </c>
    </row>
    <row r="234" spans="1:86">
      <c r="A234" s="58">
        <f>'Q5-Q7 VaR'!G208</f>
        <v>45852</v>
      </c>
      <c r="B234" s="45">
        <f>'Q5-Q7 VaR'!L208</f>
        <v>-3943.1401451504412</v>
      </c>
      <c r="C234" s="45">
        <f>1000000*'Q5-Q7 VaR'!K208/100</f>
        <v>-1769.6905487788815</v>
      </c>
      <c r="D234" s="45">
        <f t="shared" si="163"/>
        <v>13753.765342638375</v>
      </c>
      <c r="E234" s="45">
        <f t="shared" si="163"/>
        <v>13311.342705443652</v>
      </c>
      <c r="F234" s="45">
        <f t="shared" si="163"/>
        <v>12868.920068248934</v>
      </c>
      <c r="G234" s="45">
        <f t="shared" si="163"/>
        <v>12426.497431054213</v>
      </c>
      <c r="H234" s="45">
        <f t="shared" si="163"/>
        <v>11984.074793859492</v>
      </c>
      <c r="I234" s="45">
        <f t="shared" si="163"/>
        <v>11541.652156664773</v>
      </c>
      <c r="J234" s="45">
        <f t="shared" si="163"/>
        <v>11099.229519470053</v>
      </c>
      <c r="K234" s="45">
        <f t="shared" si="163"/>
        <v>10656.806882275332</v>
      </c>
      <c r="L234" s="45">
        <f t="shared" si="163"/>
        <v>10214.384245080611</v>
      </c>
      <c r="M234" s="45">
        <f t="shared" si="163"/>
        <v>9771.9616078858908</v>
      </c>
      <c r="N234" s="45">
        <f t="shared" si="164"/>
        <v>9329.5389706911701</v>
      </c>
      <c r="O234" s="45">
        <f t="shared" si="164"/>
        <v>8887.1163334964494</v>
      </c>
      <c r="P234" s="45">
        <f t="shared" si="164"/>
        <v>8444.6936963017306</v>
      </c>
      <c r="Q234" s="45">
        <f t="shared" si="164"/>
        <v>8002.2710591070099</v>
      </c>
      <c r="R234" s="45">
        <f t="shared" si="164"/>
        <v>7559.8484219122893</v>
      </c>
      <c r="S234" s="45">
        <f t="shared" si="164"/>
        <v>7117.4257847175686</v>
      </c>
      <c r="T234" s="45">
        <f t="shared" si="164"/>
        <v>6675.0031475228479</v>
      </c>
      <c r="U234" s="45">
        <f t="shared" si="164"/>
        <v>6232.5805103281273</v>
      </c>
      <c r="V234" s="45">
        <f t="shared" si="164"/>
        <v>5790.1578731334084</v>
      </c>
      <c r="W234" s="45">
        <f t="shared" si="164"/>
        <v>5347.7352359386878</v>
      </c>
      <c r="X234" s="45">
        <f t="shared" si="165"/>
        <v>4905.3125987439671</v>
      </c>
      <c r="Y234" s="45">
        <f t="shared" si="165"/>
        <v>4462.8899615492464</v>
      </c>
      <c r="Z234" s="45">
        <f t="shared" si="165"/>
        <v>4020.4673243545253</v>
      </c>
      <c r="AA234" s="45">
        <f t="shared" si="165"/>
        <v>3578.0446871598056</v>
      </c>
      <c r="AB234" s="45">
        <f t="shared" si="165"/>
        <v>3135.6220499650849</v>
      </c>
      <c r="AC234" s="45">
        <f t="shared" si="165"/>
        <v>2693.1994127703642</v>
      </c>
      <c r="AD234" s="45">
        <f t="shared" si="165"/>
        <v>2250.7767755756445</v>
      </c>
      <c r="AE234" s="45">
        <f t="shared" si="165"/>
        <v>1808.3541383809238</v>
      </c>
      <c r="AF234" s="45">
        <f t="shared" si="165"/>
        <v>1365.9315011862031</v>
      </c>
      <c r="AG234" s="45">
        <f t="shared" si="165"/>
        <v>923.50886399148339</v>
      </c>
      <c r="AH234" s="45">
        <f t="shared" si="166"/>
        <v>481.08622679676273</v>
      </c>
      <c r="AI234" s="45">
        <f t="shared" si="166"/>
        <v>38.663589602042066</v>
      </c>
      <c r="AJ234" s="45">
        <f t="shared" si="166"/>
        <v>-403.75904759267814</v>
      </c>
      <c r="AK234" s="45">
        <f t="shared" si="166"/>
        <v>-846.18168478739835</v>
      </c>
      <c r="AL234" s="45">
        <f t="shared" si="166"/>
        <v>-1288.604321982119</v>
      </c>
      <c r="AM234" s="45">
        <f t="shared" si="166"/>
        <v>-1731.0269591768392</v>
      </c>
      <c r="AN234" s="45">
        <f t="shared" si="166"/>
        <v>-2173.4495963715599</v>
      </c>
      <c r="AO234" s="45">
        <f t="shared" si="166"/>
        <v>-2615.8722335662801</v>
      </c>
      <c r="AP234" s="45">
        <f t="shared" si="166"/>
        <v>-3058.2948707610003</v>
      </c>
      <c r="AQ234" s="45">
        <f t="shared" si="166"/>
        <v>-3500.717507955721</v>
      </c>
      <c r="AR234" s="45">
        <f t="shared" si="167"/>
        <v>-3943.1401451504412</v>
      </c>
      <c r="AS234" s="45">
        <f t="shared" si="167"/>
        <v>-4385.5627823451614</v>
      </c>
      <c r="AT234" s="45">
        <f t="shared" si="167"/>
        <v>-4827.9854195398821</v>
      </c>
      <c r="AU234" s="45">
        <f t="shared" si="167"/>
        <v>-5270.4080567346027</v>
      </c>
      <c r="AV234" s="45">
        <f t="shared" si="167"/>
        <v>-5712.8306939293225</v>
      </c>
      <c r="AW234" s="45">
        <f t="shared" si="167"/>
        <v>-6155.2533311240431</v>
      </c>
      <c r="AX234" s="45">
        <f t="shared" si="167"/>
        <v>-6597.6759683187629</v>
      </c>
      <c r="AY234" s="45">
        <f t="shared" si="167"/>
        <v>-7040.0986055134836</v>
      </c>
      <c r="AZ234" s="45">
        <f t="shared" si="167"/>
        <v>-7482.5212427082042</v>
      </c>
      <c r="BA234" s="45">
        <f t="shared" si="167"/>
        <v>-7924.9438799029249</v>
      </c>
      <c r="BB234" s="45">
        <f t="shared" si="168"/>
        <v>-8367.3665170976456</v>
      </c>
      <c r="BC234" s="45">
        <f t="shared" si="168"/>
        <v>-8809.7891542923662</v>
      </c>
      <c r="BD234" s="45">
        <f t="shared" si="168"/>
        <v>-9252.2117914870851</v>
      </c>
      <c r="BE234" s="45">
        <f t="shared" si="168"/>
        <v>-9694.6344286818057</v>
      </c>
      <c r="BF234" s="45">
        <f t="shared" si="168"/>
        <v>-10137.057065876526</v>
      </c>
      <c r="BG234" s="45">
        <f t="shared" si="168"/>
        <v>-10579.479703071247</v>
      </c>
      <c r="BH234" s="45">
        <f t="shared" si="168"/>
        <v>-11021.902340265968</v>
      </c>
      <c r="BI234" s="45">
        <f t="shared" si="168"/>
        <v>-11464.324977460688</v>
      </c>
      <c r="BJ234" s="45">
        <f t="shared" si="168"/>
        <v>-11906.747614655407</v>
      </c>
      <c r="BK234" s="45">
        <f t="shared" si="168"/>
        <v>-12349.170251850128</v>
      </c>
      <c r="BL234" s="45">
        <f t="shared" si="169"/>
        <v>-12791.592889044849</v>
      </c>
      <c r="BM234" s="45">
        <f t="shared" si="169"/>
        <v>-13234.015526239569</v>
      </c>
      <c r="BN234" s="45">
        <f t="shared" si="169"/>
        <v>-13676.43816343429</v>
      </c>
      <c r="BO234" s="45">
        <f t="shared" si="169"/>
        <v>-14118.860800629009</v>
      </c>
      <c r="BP234" s="45">
        <f t="shared" si="169"/>
        <v>-14561.283437823729</v>
      </c>
      <c r="BQ234" s="45">
        <f t="shared" si="169"/>
        <v>-15003.70607501845</v>
      </c>
      <c r="BR234" s="45">
        <f t="shared" si="169"/>
        <v>-15446.128712213171</v>
      </c>
      <c r="BS234" s="45">
        <f t="shared" si="169"/>
        <v>-15888.551349407891</v>
      </c>
      <c r="BT234" s="45">
        <f t="shared" si="169"/>
        <v>-16330.973986602612</v>
      </c>
      <c r="BU234" s="45">
        <f t="shared" si="169"/>
        <v>-16773.396623797333</v>
      </c>
      <c r="BV234" s="45">
        <f t="shared" si="170"/>
        <v>-17215.819260992052</v>
      </c>
      <c r="BW234" s="45">
        <f t="shared" si="170"/>
        <v>-17658.241898186774</v>
      </c>
      <c r="BX234" s="45">
        <f t="shared" si="170"/>
        <v>-18100.664535381493</v>
      </c>
      <c r="BY234" s="45">
        <f t="shared" si="170"/>
        <v>-18543.087172576215</v>
      </c>
      <c r="BZ234" s="45">
        <f t="shared" si="170"/>
        <v>-18985.509809770934</v>
      </c>
      <c r="CA234" s="45">
        <f t="shared" si="170"/>
        <v>-19427.932446965657</v>
      </c>
      <c r="CB234" s="45">
        <f t="shared" si="170"/>
        <v>-19870.355084160376</v>
      </c>
      <c r="CC234" s="45">
        <f t="shared" si="170"/>
        <v>-20312.777721355094</v>
      </c>
      <c r="CD234" s="45">
        <f t="shared" si="170"/>
        <v>-20755.200358549817</v>
      </c>
      <c r="CE234" s="45">
        <f t="shared" si="170"/>
        <v>-21197.622995744536</v>
      </c>
      <c r="CF234" s="45">
        <f t="shared" si="170"/>
        <v>-21640.045632939258</v>
      </c>
      <c r="CG234" s="45">
        <f t="shared" si="170"/>
        <v>2810.0680313736834</v>
      </c>
      <c r="CH234" s="45">
        <f t="shared" si="170"/>
        <v>1627.5882434054115</v>
      </c>
    </row>
    <row r="235" spans="1:86">
      <c r="A235" s="58">
        <f>'Q5-Q7 VaR'!G209</f>
        <v>45853</v>
      </c>
      <c r="B235" s="45">
        <f>'Q5-Q7 VaR'!L209</f>
        <v>-11544.040734683729</v>
      </c>
      <c r="C235" s="45">
        <f>1000000*'Q5-Q7 VaR'!K209/100</f>
        <v>-3535.4021951155223</v>
      </c>
      <c r="D235" s="45">
        <f t="shared" si="163"/>
        <v>23809.981216471489</v>
      </c>
      <c r="E235" s="45">
        <f t="shared" si="163"/>
        <v>22926.130667692611</v>
      </c>
      <c r="F235" s="45">
        <f t="shared" si="163"/>
        <v>22042.280118913732</v>
      </c>
      <c r="G235" s="45">
        <f t="shared" si="163"/>
        <v>21158.429570134853</v>
      </c>
      <c r="H235" s="45">
        <f t="shared" si="163"/>
        <v>20274.579021355974</v>
      </c>
      <c r="I235" s="45">
        <f t="shared" si="163"/>
        <v>19390.728472577088</v>
      </c>
      <c r="J235" s="45">
        <f t="shared" si="163"/>
        <v>18506.877923798209</v>
      </c>
      <c r="K235" s="45">
        <f t="shared" si="163"/>
        <v>17623.02737501933</v>
      </c>
      <c r="L235" s="45">
        <f t="shared" si="163"/>
        <v>16739.176826240451</v>
      </c>
      <c r="M235" s="45">
        <f t="shared" si="163"/>
        <v>15855.32627746157</v>
      </c>
      <c r="N235" s="45">
        <f t="shared" si="164"/>
        <v>14971.475728682688</v>
      </c>
      <c r="O235" s="45">
        <f t="shared" si="164"/>
        <v>14087.625179903809</v>
      </c>
      <c r="P235" s="45">
        <f t="shared" si="164"/>
        <v>13203.774631124927</v>
      </c>
      <c r="Q235" s="45">
        <f t="shared" si="164"/>
        <v>12319.924082346048</v>
      </c>
      <c r="R235" s="45">
        <f t="shared" si="164"/>
        <v>11436.073533567165</v>
      </c>
      <c r="S235" s="45">
        <f t="shared" si="164"/>
        <v>10552.222984788286</v>
      </c>
      <c r="T235" s="45">
        <f t="shared" si="164"/>
        <v>9668.3724360094038</v>
      </c>
      <c r="U235" s="45">
        <f t="shared" si="164"/>
        <v>8784.521887230525</v>
      </c>
      <c r="V235" s="45">
        <f t="shared" si="164"/>
        <v>7900.6713384516424</v>
      </c>
      <c r="W235" s="45">
        <f t="shared" si="164"/>
        <v>7016.8207896727636</v>
      </c>
      <c r="X235" s="45">
        <f t="shared" si="165"/>
        <v>6132.9702408938811</v>
      </c>
      <c r="Y235" s="45">
        <f t="shared" si="165"/>
        <v>5249.1196921150022</v>
      </c>
      <c r="Z235" s="45">
        <f t="shared" si="165"/>
        <v>4365.2691433361215</v>
      </c>
      <c r="AA235" s="45">
        <f t="shared" si="165"/>
        <v>3481.4185945572408</v>
      </c>
      <c r="AB235" s="45">
        <f t="shared" si="165"/>
        <v>2597.5680457783601</v>
      </c>
      <c r="AC235" s="45">
        <f t="shared" si="165"/>
        <v>1713.7174969994794</v>
      </c>
      <c r="AD235" s="45">
        <f t="shared" si="165"/>
        <v>829.86694822059872</v>
      </c>
      <c r="AE235" s="45">
        <f t="shared" si="165"/>
        <v>-53.983600558281978</v>
      </c>
      <c r="AF235" s="45">
        <f t="shared" si="165"/>
        <v>-937.83414933716267</v>
      </c>
      <c r="AG235" s="45">
        <f t="shared" si="165"/>
        <v>-1821.6846981160434</v>
      </c>
      <c r="AH235" s="45">
        <f t="shared" si="166"/>
        <v>-2705.5352468949241</v>
      </c>
      <c r="AI235" s="45">
        <f t="shared" si="166"/>
        <v>-3589.3857956738038</v>
      </c>
      <c r="AJ235" s="45">
        <f t="shared" si="166"/>
        <v>-4473.2363444526845</v>
      </c>
      <c r="AK235" s="45">
        <f t="shared" si="166"/>
        <v>-5357.0868932315652</v>
      </c>
      <c r="AL235" s="45">
        <f t="shared" si="166"/>
        <v>-6240.9374420104459</v>
      </c>
      <c r="AM235" s="45">
        <f t="shared" si="166"/>
        <v>-7124.7879907893266</v>
      </c>
      <c r="AN235" s="45">
        <f t="shared" si="166"/>
        <v>-8008.6385395682064</v>
      </c>
      <c r="AO235" s="45">
        <f t="shared" si="166"/>
        <v>-8892.4890883470871</v>
      </c>
      <c r="AP235" s="45">
        <f t="shared" si="166"/>
        <v>-9776.3396371259678</v>
      </c>
      <c r="AQ235" s="45">
        <f t="shared" si="166"/>
        <v>-10660.190185904848</v>
      </c>
      <c r="AR235" s="45">
        <f t="shared" si="167"/>
        <v>-11544.040734683729</v>
      </c>
      <c r="AS235" s="45">
        <f t="shared" si="167"/>
        <v>-12427.89128346261</v>
      </c>
      <c r="AT235" s="45">
        <f t="shared" si="167"/>
        <v>-13311.741832241491</v>
      </c>
      <c r="AU235" s="45">
        <f t="shared" si="167"/>
        <v>-14195.592381020371</v>
      </c>
      <c r="AV235" s="45">
        <f t="shared" si="167"/>
        <v>-15079.442929799252</v>
      </c>
      <c r="AW235" s="45">
        <f t="shared" si="167"/>
        <v>-15963.293478578133</v>
      </c>
      <c r="AX235" s="45">
        <f t="shared" si="167"/>
        <v>-16847.144027357012</v>
      </c>
      <c r="AY235" s="45">
        <f t="shared" si="167"/>
        <v>-17730.994576135894</v>
      </c>
      <c r="AZ235" s="45">
        <f t="shared" si="167"/>
        <v>-18614.845124914773</v>
      </c>
      <c r="BA235" s="45">
        <f t="shared" si="167"/>
        <v>-19498.695673693655</v>
      </c>
      <c r="BB235" s="45">
        <f t="shared" si="168"/>
        <v>-20382.546222472534</v>
      </c>
      <c r="BC235" s="45">
        <f t="shared" si="168"/>
        <v>-21266.396771251413</v>
      </c>
      <c r="BD235" s="45">
        <f t="shared" si="168"/>
        <v>-22150.247320030296</v>
      </c>
      <c r="BE235" s="45">
        <f t="shared" si="168"/>
        <v>-23034.097868809178</v>
      </c>
      <c r="BF235" s="45">
        <f t="shared" si="168"/>
        <v>-23917.948417588057</v>
      </c>
      <c r="BG235" s="45">
        <f t="shared" si="168"/>
        <v>-24801.798966366936</v>
      </c>
      <c r="BH235" s="45">
        <f t="shared" si="168"/>
        <v>-25685.649515145818</v>
      </c>
      <c r="BI235" s="45">
        <f t="shared" si="168"/>
        <v>-26569.500063924701</v>
      </c>
      <c r="BJ235" s="45">
        <f t="shared" si="168"/>
        <v>-27453.35061270358</v>
      </c>
      <c r="BK235" s="45">
        <f t="shared" si="168"/>
        <v>-28337.201161482459</v>
      </c>
      <c r="BL235" s="45">
        <f t="shared" si="169"/>
        <v>-29221.051710261338</v>
      </c>
      <c r="BM235" s="45">
        <f t="shared" si="169"/>
        <v>-30104.902259040224</v>
      </c>
      <c r="BN235" s="45">
        <f t="shared" si="169"/>
        <v>-30988.752807819103</v>
      </c>
      <c r="BO235" s="45">
        <f t="shared" si="169"/>
        <v>-31872.603356597981</v>
      </c>
      <c r="BP235" s="45">
        <f t="shared" si="169"/>
        <v>-32756.45390537686</v>
      </c>
      <c r="BQ235" s="45">
        <f t="shared" si="169"/>
        <v>-33640.304454155746</v>
      </c>
      <c r="BR235" s="45">
        <f t="shared" si="169"/>
        <v>-34524.155002934625</v>
      </c>
      <c r="BS235" s="45">
        <f t="shared" si="169"/>
        <v>-35408.005551713504</v>
      </c>
      <c r="BT235" s="45">
        <f t="shared" si="169"/>
        <v>-36291.856100492383</v>
      </c>
      <c r="BU235" s="45">
        <f t="shared" si="169"/>
        <v>-37175.706649271269</v>
      </c>
      <c r="BV235" s="45">
        <f t="shared" si="170"/>
        <v>-38059.557198050148</v>
      </c>
      <c r="BW235" s="45">
        <f t="shared" si="170"/>
        <v>-38943.407746829027</v>
      </c>
      <c r="BX235" s="45">
        <f t="shared" si="170"/>
        <v>-39827.258295607906</v>
      </c>
      <c r="BY235" s="45">
        <f t="shared" si="170"/>
        <v>-40711.108844386785</v>
      </c>
      <c r="BZ235" s="45">
        <f t="shared" si="170"/>
        <v>-41594.959393165671</v>
      </c>
      <c r="CA235" s="45">
        <f t="shared" si="170"/>
        <v>-42478.80994194455</v>
      </c>
      <c r="CB235" s="45">
        <f t="shared" si="170"/>
        <v>-43362.660490723429</v>
      </c>
      <c r="CC235" s="45">
        <f t="shared" si="170"/>
        <v>-44246.511039502308</v>
      </c>
      <c r="CD235" s="45">
        <f t="shared" si="170"/>
        <v>-45130.361588281194</v>
      </c>
      <c r="CE235" s="45">
        <f t="shared" si="170"/>
        <v>-46014.212137060073</v>
      </c>
      <c r="CF235" s="45">
        <f t="shared" si="170"/>
        <v>-46898.062685838951</v>
      </c>
      <c r="CG235" s="45">
        <f t="shared" si="170"/>
        <v>1947.1919714127562</v>
      </c>
      <c r="CH235" s="45">
        <f t="shared" si="170"/>
        <v>-415.10896359953585</v>
      </c>
    </row>
    <row r="236" spans="1:86">
      <c r="A236" s="58">
        <f>'Q5-Q7 VaR'!G210</f>
        <v>45854</v>
      </c>
      <c r="B236" s="45">
        <f>'Q5-Q7 VaR'!L210</f>
        <v>13529.35666108801</v>
      </c>
      <c r="C236" s="45">
        <f>1000000*'Q5-Q7 VaR'!K210/100</f>
        <v>1921.654842058105</v>
      </c>
      <c r="D236" s="45">
        <f t="shared" si="163"/>
        <v>-5687.1917594930401</v>
      </c>
      <c r="E236" s="45">
        <f t="shared" si="163"/>
        <v>-5206.7780489785127</v>
      </c>
      <c r="F236" s="45">
        <f t="shared" si="163"/>
        <v>-4726.364338463989</v>
      </c>
      <c r="G236" s="45">
        <f t="shared" si="163"/>
        <v>-4245.9506279494617</v>
      </c>
      <c r="H236" s="45">
        <f t="shared" si="163"/>
        <v>-3765.5369174349344</v>
      </c>
      <c r="I236" s="45">
        <f t="shared" si="163"/>
        <v>-3285.1232069204107</v>
      </c>
      <c r="J236" s="45">
        <f t="shared" si="163"/>
        <v>-2804.7094964058833</v>
      </c>
      <c r="K236" s="45">
        <f t="shared" si="163"/>
        <v>-2324.295785891356</v>
      </c>
      <c r="L236" s="45">
        <f t="shared" si="163"/>
        <v>-1843.8820753768305</v>
      </c>
      <c r="M236" s="45">
        <f t="shared" si="163"/>
        <v>-1363.468364862305</v>
      </c>
      <c r="N236" s="45">
        <f t="shared" si="164"/>
        <v>-883.05465434777761</v>
      </c>
      <c r="O236" s="45">
        <f t="shared" si="164"/>
        <v>-402.64094383325209</v>
      </c>
      <c r="P236" s="45">
        <f t="shared" si="164"/>
        <v>77.772766681275243</v>
      </c>
      <c r="Q236" s="45">
        <f t="shared" si="164"/>
        <v>558.18647719580076</v>
      </c>
      <c r="R236" s="45">
        <f t="shared" si="164"/>
        <v>1038.6001877103263</v>
      </c>
      <c r="S236" s="45">
        <f t="shared" si="164"/>
        <v>1519.0138982248536</v>
      </c>
      <c r="T236" s="45">
        <f t="shared" si="164"/>
        <v>1999.4276087393791</v>
      </c>
      <c r="U236" s="45">
        <f t="shared" si="164"/>
        <v>2479.8413192539065</v>
      </c>
      <c r="V236" s="45">
        <f t="shared" si="164"/>
        <v>2960.255029768432</v>
      </c>
      <c r="W236" s="45">
        <f t="shared" si="164"/>
        <v>3440.6687402829575</v>
      </c>
      <c r="X236" s="45">
        <f t="shared" si="165"/>
        <v>3921.0824507974849</v>
      </c>
      <c r="Y236" s="45">
        <f t="shared" si="165"/>
        <v>4401.4961613120104</v>
      </c>
      <c r="Z236" s="45">
        <f t="shared" si="165"/>
        <v>4881.9098718265377</v>
      </c>
      <c r="AA236" s="45">
        <f t="shared" si="165"/>
        <v>5362.3235823410632</v>
      </c>
      <c r="AB236" s="45">
        <f t="shared" si="165"/>
        <v>5842.7372928555897</v>
      </c>
      <c r="AC236" s="45">
        <f t="shared" si="165"/>
        <v>6323.1510033701161</v>
      </c>
      <c r="AD236" s="45">
        <f t="shared" si="165"/>
        <v>6803.5647138846425</v>
      </c>
      <c r="AE236" s="45">
        <f t="shared" si="165"/>
        <v>7283.978424399168</v>
      </c>
      <c r="AF236" s="45">
        <f t="shared" si="165"/>
        <v>7764.3921349136945</v>
      </c>
      <c r="AG236" s="45">
        <f t="shared" si="165"/>
        <v>8244.8058454282218</v>
      </c>
      <c r="AH236" s="45">
        <f t="shared" si="166"/>
        <v>8725.2195559427473</v>
      </c>
      <c r="AI236" s="45">
        <f t="shared" si="166"/>
        <v>9205.6332664572728</v>
      </c>
      <c r="AJ236" s="45">
        <f t="shared" si="166"/>
        <v>9686.0469769718002</v>
      </c>
      <c r="AK236" s="45">
        <f t="shared" si="166"/>
        <v>10166.460687486326</v>
      </c>
      <c r="AL236" s="45">
        <f t="shared" si="166"/>
        <v>10646.874398000851</v>
      </c>
      <c r="AM236" s="45">
        <f t="shared" si="166"/>
        <v>11127.288108515379</v>
      </c>
      <c r="AN236" s="45">
        <f t="shared" si="166"/>
        <v>11607.701819029904</v>
      </c>
      <c r="AO236" s="45">
        <f t="shared" si="166"/>
        <v>12088.115529544431</v>
      </c>
      <c r="AP236" s="45">
        <f t="shared" si="166"/>
        <v>12568.529240058957</v>
      </c>
      <c r="AQ236" s="45">
        <f t="shared" si="166"/>
        <v>13048.942950573484</v>
      </c>
      <c r="AR236" s="45">
        <f t="shared" si="167"/>
        <v>13529.35666108801</v>
      </c>
      <c r="AS236" s="45">
        <f t="shared" si="167"/>
        <v>14009.770371602535</v>
      </c>
      <c r="AT236" s="45">
        <f t="shared" si="167"/>
        <v>14490.184082117063</v>
      </c>
      <c r="AU236" s="45">
        <f t="shared" si="167"/>
        <v>14970.597792631588</v>
      </c>
      <c r="AV236" s="45">
        <f t="shared" si="167"/>
        <v>15451.011503146116</v>
      </c>
      <c r="AW236" s="45">
        <f t="shared" si="167"/>
        <v>15931.425213660641</v>
      </c>
      <c r="AX236" s="45">
        <f t="shared" si="167"/>
        <v>16411.838924175168</v>
      </c>
      <c r="AY236" s="45">
        <f t="shared" si="167"/>
        <v>16892.252634689692</v>
      </c>
      <c r="AZ236" s="45">
        <f t="shared" si="167"/>
        <v>17372.666345204219</v>
      </c>
      <c r="BA236" s="45">
        <f t="shared" si="167"/>
        <v>17853.080055718747</v>
      </c>
      <c r="BB236" s="45">
        <f t="shared" si="168"/>
        <v>18333.493766233274</v>
      </c>
      <c r="BC236" s="45">
        <f t="shared" si="168"/>
        <v>18813.907476747798</v>
      </c>
      <c r="BD236" s="45">
        <f t="shared" si="168"/>
        <v>19294.321187262325</v>
      </c>
      <c r="BE236" s="45">
        <f t="shared" si="168"/>
        <v>19774.734897776852</v>
      </c>
      <c r="BF236" s="45">
        <f t="shared" si="168"/>
        <v>20255.148608291376</v>
      </c>
      <c r="BG236" s="45">
        <f t="shared" si="168"/>
        <v>20735.562318805903</v>
      </c>
      <c r="BH236" s="45">
        <f t="shared" si="168"/>
        <v>21215.976029320431</v>
      </c>
      <c r="BI236" s="45">
        <f t="shared" si="168"/>
        <v>21696.389739834958</v>
      </c>
      <c r="BJ236" s="45">
        <f t="shared" si="168"/>
        <v>22176.803450349482</v>
      </c>
      <c r="BK236" s="45">
        <f t="shared" si="168"/>
        <v>22657.217160864009</v>
      </c>
      <c r="BL236" s="45">
        <f t="shared" si="169"/>
        <v>23137.630871378533</v>
      </c>
      <c r="BM236" s="45">
        <f t="shared" si="169"/>
        <v>23618.04458189306</v>
      </c>
      <c r="BN236" s="45">
        <f t="shared" si="169"/>
        <v>24098.458292407588</v>
      </c>
      <c r="BO236" s="45">
        <f t="shared" si="169"/>
        <v>24578.872002922115</v>
      </c>
      <c r="BP236" s="45">
        <f t="shared" si="169"/>
        <v>25059.285713436642</v>
      </c>
      <c r="BQ236" s="45">
        <f t="shared" si="169"/>
        <v>25539.699423951166</v>
      </c>
      <c r="BR236" s="45">
        <f t="shared" si="169"/>
        <v>26020.113134465693</v>
      </c>
      <c r="BS236" s="45">
        <f t="shared" si="169"/>
        <v>26500.526844980217</v>
      </c>
      <c r="BT236" s="45">
        <f t="shared" si="169"/>
        <v>26980.940555494744</v>
      </c>
      <c r="BU236" s="45">
        <f t="shared" si="169"/>
        <v>27461.354266009272</v>
      </c>
      <c r="BV236" s="45">
        <f t="shared" si="170"/>
        <v>27941.767976523799</v>
      </c>
      <c r="BW236" s="45">
        <f t="shared" si="170"/>
        <v>28422.181687038326</v>
      </c>
      <c r="BX236" s="45">
        <f t="shared" si="170"/>
        <v>28902.59539755285</v>
      </c>
      <c r="BY236" s="45">
        <f t="shared" si="170"/>
        <v>29383.009108067374</v>
      </c>
      <c r="BZ236" s="45">
        <f t="shared" si="170"/>
        <v>29863.422818581901</v>
      </c>
      <c r="CA236" s="45">
        <f t="shared" si="170"/>
        <v>30343.836529096428</v>
      </c>
      <c r="CB236" s="45">
        <f t="shared" si="170"/>
        <v>30824.250239610956</v>
      </c>
      <c r="CC236" s="45">
        <f t="shared" si="170"/>
        <v>31304.663950125483</v>
      </c>
      <c r="CD236" s="45">
        <f t="shared" si="170"/>
        <v>31785.07766064001</v>
      </c>
      <c r="CE236" s="45">
        <f t="shared" si="170"/>
        <v>32265.49137115453</v>
      </c>
      <c r="CF236" s="45">
        <f t="shared" si="170"/>
        <v>32745.905081669058</v>
      </c>
      <c r="CG236" s="45">
        <f t="shared" si="170"/>
        <v>6196.2468127031798</v>
      </c>
      <c r="CH236" s="45">
        <f t="shared" si="170"/>
        <v>7480.2667854340125</v>
      </c>
    </row>
    <row r="237" spans="1:86">
      <c r="A237" s="58">
        <f>'Q5-Q7 VaR'!G211</f>
        <v>45855</v>
      </c>
      <c r="B237" s="45">
        <f>'Q5-Q7 VaR'!L211</f>
        <v>-3379.9152086820027</v>
      </c>
      <c r="C237" s="45">
        <f>1000000*'Q5-Q7 VaR'!K211/100</f>
        <v>295.33526253388743</v>
      </c>
      <c r="D237" s="45">
        <f t="shared" si="163"/>
        <v>-6333.2678340208768</v>
      </c>
      <c r="E237" s="45">
        <f t="shared" si="163"/>
        <v>-6259.4340183874046</v>
      </c>
      <c r="F237" s="45">
        <f t="shared" si="163"/>
        <v>-6185.6002027539334</v>
      </c>
      <c r="G237" s="45">
        <f t="shared" si="163"/>
        <v>-6111.7663871204613</v>
      </c>
      <c r="H237" s="45">
        <f t="shared" si="163"/>
        <v>-6037.9325714869901</v>
      </c>
      <c r="I237" s="45">
        <f t="shared" si="163"/>
        <v>-5964.098755853518</v>
      </c>
      <c r="J237" s="45">
        <f t="shared" si="163"/>
        <v>-5890.2649402200459</v>
      </c>
      <c r="K237" s="45">
        <f t="shared" si="163"/>
        <v>-5816.4311245865738</v>
      </c>
      <c r="L237" s="45">
        <f t="shared" si="163"/>
        <v>-5742.5973089531017</v>
      </c>
      <c r="M237" s="45">
        <f t="shared" si="163"/>
        <v>-5668.7634933196305</v>
      </c>
      <c r="N237" s="45">
        <f t="shared" si="164"/>
        <v>-5594.9296776861584</v>
      </c>
      <c r="O237" s="45">
        <f t="shared" si="164"/>
        <v>-5521.0958620526872</v>
      </c>
      <c r="P237" s="45">
        <f t="shared" si="164"/>
        <v>-5447.262046419215</v>
      </c>
      <c r="Q237" s="45">
        <f t="shared" si="164"/>
        <v>-5373.4282307857429</v>
      </c>
      <c r="R237" s="45">
        <f t="shared" si="164"/>
        <v>-5299.5944151522708</v>
      </c>
      <c r="S237" s="45">
        <f t="shared" si="164"/>
        <v>-5225.7605995187987</v>
      </c>
      <c r="T237" s="45">
        <f t="shared" si="164"/>
        <v>-5151.9267838853275</v>
      </c>
      <c r="U237" s="45">
        <f t="shared" si="164"/>
        <v>-5078.0929682518554</v>
      </c>
      <c r="V237" s="45">
        <f t="shared" si="164"/>
        <v>-5004.2591526183833</v>
      </c>
      <c r="W237" s="45">
        <f t="shared" si="164"/>
        <v>-4930.4253369849121</v>
      </c>
      <c r="X237" s="45">
        <f t="shared" si="165"/>
        <v>-4856.59152135144</v>
      </c>
      <c r="Y237" s="45">
        <f t="shared" si="165"/>
        <v>-4782.7577057179678</v>
      </c>
      <c r="Z237" s="45">
        <f t="shared" si="165"/>
        <v>-4708.9238900844957</v>
      </c>
      <c r="AA237" s="45">
        <f t="shared" si="165"/>
        <v>-4635.0900744510245</v>
      </c>
      <c r="AB237" s="45">
        <f t="shared" si="165"/>
        <v>-4561.2562588175524</v>
      </c>
      <c r="AC237" s="45">
        <f t="shared" si="165"/>
        <v>-4487.4224431840803</v>
      </c>
      <c r="AD237" s="45">
        <f t="shared" si="165"/>
        <v>-4413.5886275506091</v>
      </c>
      <c r="AE237" s="45">
        <f t="shared" si="165"/>
        <v>-4339.754811917137</v>
      </c>
      <c r="AF237" s="45">
        <f t="shared" si="165"/>
        <v>-4265.9209962836649</v>
      </c>
      <c r="AG237" s="45">
        <f t="shared" si="165"/>
        <v>-4192.0871806501927</v>
      </c>
      <c r="AH237" s="45">
        <f t="shared" si="166"/>
        <v>-4118.2533650167215</v>
      </c>
      <c r="AI237" s="45">
        <f t="shared" si="166"/>
        <v>-4044.4195493832494</v>
      </c>
      <c r="AJ237" s="45">
        <f t="shared" si="166"/>
        <v>-3970.5857337497773</v>
      </c>
      <c r="AK237" s="45">
        <f t="shared" si="166"/>
        <v>-3896.7519181163057</v>
      </c>
      <c r="AL237" s="45">
        <f t="shared" si="166"/>
        <v>-3822.918102482834</v>
      </c>
      <c r="AM237" s="45">
        <f t="shared" si="166"/>
        <v>-3749.0842868493619</v>
      </c>
      <c r="AN237" s="45">
        <f t="shared" si="166"/>
        <v>-3675.2504712158902</v>
      </c>
      <c r="AO237" s="45">
        <f t="shared" si="166"/>
        <v>-3601.4166555824181</v>
      </c>
      <c r="AP237" s="45">
        <f t="shared" si="166"/>
        <v>-3527.5828399489465</v>
      </c>
      <c r="AQ237" s="45">
        <f t="shared" si="166"/>
        <v>-3453.7490243154743</v>
      </c>
      <c r="AR237" s="45">
        <f t="shared" si="167"/>
        <v>-3379.9152086820027</v>
      </c>
      <c r="AS237" s="45">
        <f t="shared" si="167"/>
        <v>-3306.081393048531</v>
      </c>
      <c r="AT237" s="45">
        <f t="shared" si="167"/>
        <v>-3232.2475774150589</v>
      </c>
      <c r="AU237" s="45">
        <f t="shared" si="167"/>
        <v>-3158.4137617815873</v>
      </c>
      <c r="AV237" s="45">
        <f t="shared" si="167"/>
        <v>-3084.5799461481151</v>
      </c>
      <c r="AW237" s="45">
        <f t="shared" si="167"/>
        <v>-3010.7461305146435</v>
      </c>
      <c r="AX237" s="45">
        <f t="shared" si="167"/>
        <v>-2936.9123148811714</v>
      </c>
      <c r="AY237" s="45">
        <f t="shared" si="167"/>
        <v>-2863.0784992476997</v>
      </c>
      <c r="AZ237" s="45">
        <f t="shared" si="167"/>
        <v>-2789.2446836142281</v>
      </c>
      <c r="BA237" s="45">
        <f t="shared" si="167"/>
        <v>-2715.4108679807559</v>
      </c>
      <c r="BB237" s="45">
        <f t="shared" si="168"/>
        <v>-2641.5770523472838</v>
      </c>
      <c r="BC237" s="45">
        <f t="shared" si="168"/>
        <v>-2567.7432367138122</v>
      </c>
      <c r="BD237" s="45">
        <f t="shared" si="168"/>
        <v>-2493.9094210803405</v>
      </c>
      <c r="BE237" s="45">
        <f t="shared" si="168"/>
        <v>-2420.0756054468684</v>
      </c>
      <c r="BF237" s="45">
        <f t="shared" si="168"/>
        <v>-2346.2417898133967</v>
      </c>
      <c r="BG237" s="45">
        <f t="shared" si="168"/>
        <v>-2272.4079741799251</v>
      </c>
      <c r="BH237" s="45">
        <f t="shared" si="168"/>
        <v>-2198.574158546453</v>
      </c>
      <c r="BI237" s="45">
        <f t="shared" si="168"/>
        <v>-2124.7403429129809</v>
      </c>
      <c r="BJ237" s="45">
        <f t="shared" si="168"/>
        <v>-2050.9065272795092</v>
      </c>
      <c r="BK237" s="45">
        <f t="shared" si="168"/>
        <v>-1977.0727116460373</v>
      </c>
      <c r="BL237" s="45">
        <f t="shared" si="169"/>
        <v>-1903.2388960125654</v>
      </c>
      <c r="BM237" s="45">
        <f t="shared" si="169"/>
        <v>-1829.4050803790938</v>
      </c>
      <c r="BN237" s="45">
        <f t="shared" si="169"/>
        <v>-1755.5712647456219</v>
      </c>
      <c r="BO237" s="45">
        <f t="shared" si="169"/>
        <v>-1681.73744911215</v>
      </c>
      <c r="BP237" s="45">
        <f t="shared" si="169"/>
        <v>-1607.9036334786781</v>
      </c>
      <c r="BQ237" s="45">
        <f t="shared" si="169"/>
        <v>-1534.0698178452062</v>
      </c>
      <c r="BR237" s="45">
        <f t="shared" si="169"/>
        <v>-1460.2360022117343</v>
      </c>
      <c r="BS237" s="45">
        <f t="shared" si="169"/>
        <v>-1386.4021865782624</v>
      </c>
      <c r="BT237" s="45">
        <f t="shared" si="169"/>
        <v>-1312.5683709447908</v>
      </c>
      <c r="BU237" s="45">
        <f t="shared" si="169"/>
        <v>-1238.7345553113187</v>
      </c>
      <c r="BV237" s="45">
        <f t="shared" si="170"/>
        <v>-1164.900739677847</v>
      </c>
      <c r="BW237" s="45">
        <f t="shared" si="170"/>
        <v>-1091.0669240443749</v>
      </c>
      <c r="BX237" s="45">
        <f t="shared" si="170"/>
        <v>-1017.2331084109032</v>
      </c>
      <c r="BY237" s="45">
        <f t="shared" si="170"/>
        <v>-943.39929277743158</v>
      </c>
      <c r="BZ237" s="45">
        <f t="shared" si="170"/>
        <v>-869.56547714395947</v>
      </c>
      <c r="CA237" s="45">
        <f t="shared" si="170"/>
        <v>-795.73166151048781</v>
      </c>
      <c r="CB237" s="45">
        <f t="shared" si="170"/>
        <v>-721.8978458770157</v>
      </c>
      <c r="CC237" s="45">
        <f t="shared" si="170"/>
        <v>-648.06403024354404</v>
      </c>
      <c r="CD237" s="45">
        <f t="shared" si="170"/>
        <v>-574.23021461007193</v>
      </c>
      <c r="CE237" s="45">
        <f t="shared" si="170"/>
        <v>-500.39639897660027</v>
      </c>
      <c r="CF237" s="45">
        <f t="shared" si="170"/>
        <v>-426.56258334312815</v>
      </c>
      <c r="CG237" s="45">
        <f t="shared" si="170"/>
        <v>-4506.9260926673196</v>
      </c>
      <c r="CH237" s="45">
        <f t="shared" si="170"/>
        <v>-4309.5876490272158</v>
      </c>
    </row>
    <row r="238" spans="1:86">
      <c r="A238" s="58">
        <f>'Q5-Q7 VaR'!G212</f>
        <v>45856</v>
      </c>
      <c r="B238" s="45">
        <f>'Q5-Q7 VaR'!L212</f>
        <v>9863.6240928094139</v>
      </c>
      <c r="C238" s="45">
        <f>1000000*'Q5-Q7 VaR'!K212/100</f>
        <v>2587.9310377532606</v>
      </c>
      <c r="D238" s="45">
        <f t="shared" si="163"/>
        <v>-16015.686284723191</v>
      </c>
      <c r="E238" s="45">
        <f t="shared" si="163"/>
        <v>-15368.703525284878</v>
      </c>
      <c r="F238" s="45">
        <f t="shared" si="163"/>
        <v>-14721.720765846561</v>
      </c>
      <c r="G238" s="45">
        <f t="shared" si="163"/>
        <v>-14074.738006408248</v>
      </c>
      <c r="H238" s="45">
        <f t="shared" si="163"/>
        <v>-13427.755246969931</v>
      </c>
      <c r="I238" s="45">
        <f t="shared" si="163"/>
        <v>-12780.772487531618</v>
      </c>
      <c r="J238" s="45">
        <f t="shared" si="163"/>
        <v>-12133.789728093301</v>
      </c>
      <c r="K238" s="45">
        <f t="shared" si="163"/>
        <v>-11486.806968654988</v>
      </c>
      <c r="L238" s="45">
        <f t="shared" si="163"/>
        <v>-10839.824209216671</v>
      </c>
      <c r="M238" s="45">
        <f t="shared" si="163"/>
        <v>-10192.841449778354</v>
      </c>
      <c r="N238" s="45">
        <f t="shared" si="164"/>
        <v>-9545.858690340041</v>
      </c>
      <c r="O238" s="45">
        <f t="shared" si="164"/>
        <v>-8898.8759309017241</v>
      </c>
      <c r="P238" s="45">
        <f t="shared" si="164"/>
        <v>-8251.8931714634109</v>
      </c>
      <c r="Q238" s="45">
        <f t="shared" si="164"/>
        <v>-7604.910412025094</v>
      </c>
      <c r="R238" s="45">
        <f t="shared" si="164"/>
        <v>-6957.9276525867808</v>
      </c>
      <c r="S238" s="45">
        <f t="shared" si="164"/>
        <v>-6310.9448931484658</v>
      </c>
      <c r="T238" s="45">
        <f t="shared" si="164"/>
        <v>-5663.9621337101507</v>
      </c>
      <c r="U238" s="45">
        <f t="shared" si="164"/>
        <v>-5016.9793742718339</v>
      </c>
      <c r="V238" s="45">
        <f t="shared" si="164"/>
        <v>-4369.9966148335188</v>
      </c>
      <c r="W238" s="45">
        <f t="shared" si="164"/>
        <v>-3723.0138553952038</v>
      </c>
      <c r="X238" s="45">
        <f t="shared" si="165"/>
        <v>-3076.0310959568887</v>
      </c>
      <c r="Y238" s="45">
        <f t="shared" si="165"/>
        <v>-2429.0483365185737</v>
      </c>
      <c r="Z238" s="45">
        <f t="shared" si="165"/>
        <v>-1782.0655770802587</v>
      </c>
      <c r="AA238" s="45">
        <f t="shared" si="165"/>
        <v>-1135.0828176419436</v>
      </c>
      <c r="AB238" s="45">
        <f t="shared" si="165"/>
        <v>-488.10005820362858</v>
      </c>
      <c r="AC238" s="45">
        <f t="shared" si="165"/>
        <v>158.88270123468646</v>
      </c>
      <c r="AD238" s="45">
        <f t="shared" si="165"/>
        <v>805.86546067300151</v>
      </c>
      <c r="AE238" s="45">
        <f t="shared" si="165"/>
        <v>1452.8482201113166</v>
      </c>
      <c r="AF238" s="45">
        <f t="shared" si="165"/>
        <v>2099.8309795496316</v>
      </c>
      <c r="AG238" s="45">
        <f t="shared" si="165"/>
        <v>2746.8137389879475</v>
      </c>
      <c r="AH238" s="45">
        <f t="shared" si="166"/>
        <v>3393.7964984262626</v>
      </c>
      <c r="AI238" s="45">
        <f t="shared" si="166"/>
        <v>4040.7792578645776</v>
      </c>
      <c r="AJ238" s="45">
        <f t="shared" si="166"/>
        <v>4687.7620173028927</v>
      </c>
      <c r="AK238" s="45">
        <f t="shared" si="166"/>
        <v>5334.7447767412077</v>
      </c>
      <c r="AL238" s="45">
        <f t="shared" si="166"/>
        <v>5981.7275361795228</v>
      </c>
      <c r="AM238" s="45">
        <f t="shared" si="166"/>
        <v>6628.7102956178387</v>
      </c>
      <c r="AN238" s="45">
        <f t="shared" si="166"/>
        <v>7275.6930550561538</v>
      </c>
      <c r="AO238" s="45">
        <f t="shared" si="166"/>
        <v>7922.6758144944688</v>
      </c>
      <c r="AP238" s="45">
        <f t="shared" si="166"/>
        <v>8569.6585739327838</v>
      </c>
      <c r="AQ238" s="45">
        <f t="shared" si="166"/>
        <v>9216.6413333710989</v>
      </c>
      <c r="AR238" s="45">
        <f t="shared" si="167"/>
        <v>9863.6240928094139</v>
      </c>
      <c r="AS238" s="45">
        <f t="shared" si="167"/>
        <v>10510.606852247729</v>
      </c>
      <c r="AT238" s="45">
        <f t="shared" si="167"/>
        <v>11157.589611686044</v>
      </c>
      <c r="AU238" s="45">
        <f t="shared" si="167"/>
        <v>11804.572371124359</v>
      </c>
      <c r="AV238" s="45">
        <f t="shared" si="167"/>
        <v>12451.555130562674</v>
      </c>
      <c r="AW238" s="45">
        <f t="shared" si="167"/>
        <v>13098.537890000989</v>
      </c>
      <c r="AX238" s="45">
        <f t="shared" si="167"/>
        <v>13745.520649439306</v>
      </c>
      <c r="AY238" s="45">
        <f t="shared" si="167"/>
        <v>14392.503408877619</v>
      </c>
      <c r="AZ238" s="45">
        <f t="shared" si="167"/>
        <v>15039.486168315936</v>
      </c>
      <c r="BA238" s="45">
        <f t="shared" si="167"/>
        <v>15686.468927754249</v>
      </c>
      <c r="BB238" s="45">
        <f t="shared" si="168"/>
        <v>16333.451687192566</v>
      </c>
      <c r="BC238" s="45">
        <f t="shared" si="168"/>
        <v>16980.434446630879</v>
      </c>
      <c r="BD238" s="45">
        <f t="shared" si="168"/>
        <v>17627.417206069196</v>
      </c>
      <c r="BE238" s="45">
        <f t="shared" si="168"/>
        <v>18274.399965507509</v>
      </c>
      <c r="BF238" s="45">
        <f t="shared" si="168"/>
        <v>18921.382724945826</v>
      </c>
      <c r="BG238" s="45">
        <f t="shared" si="168"/>
        <v>19568.365484384143</v>
      </c>
      <c r="BH238" s="45">
        <f t="shared" si="168"/>
        <v>20215.348243822456</v>
      </c>
      <c r="BI238" s="45">
        <f t="shared" si="168"/>
        <v>20862.33100326077</v>
      </c>
      <c r="BJ238" s="45">
        <f t="shared" si="168"/>
        <v>21509.313762699087</v>
      </c>
      <c r="BK238" s="45">
        <f t="shared" si="168"/>
        <v>22156.296522137403</v>
      </c>
      <c r="BL238" s="45">
        <f t="shared" si="169"/>
        <v>22803.279281575717</v>
      </c>
      <c r="BM238" s="45">
        <f t="shared" si="169"/>
        <v>23450.26204101403</v>
      </c>
      <c r="BN238" s="45">
        <f t="shared" si="169"/>
        <v>24097.244800452347</v>
      </c>
      <c r="BO238" s="45">
        <f t="shared" si="169"/>
        <v>24744.227559890664</v>
      </c>
      <c r="BP238" s="45">
        <f t="shared" si="169"/>
        <v>25391.21031932898</v>
      </c>
      <c r="BQ238" s="45">
        <f t="shared" si="169"/>
        <v>26038.193078767294</v>
      </c>
      <c r="BR238" s="45">
        <f t="shared" si="169"/>
        <v>26685.175838205607</v>
      </c>
      <c r="BS238" s="45">
        <f t="shared" si="169"/>
        <v>27332.158597643924</v>
      </c>
      <c r="BT238" s="45">
        <f t="shared" si="169"/>
        <v>27979.141357082241</v>
      </c>
      <c r="BU238" s="45">
        <f t="shared" si="169"/>
        <v>28626.12411652055</v>
      </c>
      <c r="BV238" s="45">
        <f t="shared" si="170"/>
        <v>29273.106875958867</v>
      </c>
      <c r="BW238" s="45">
        <f t="shared" si="170"/>
        <v>29920.089635397184</v>
      </c>
      <c r="BX238" s="45">
        <f t="shared" si="170"/>
        <v>30567.072394835501</v>
      </c>
      <c r="BY238" s="45">
        <f t="shared" si="170"/>
        <v>31214.055154273818</v>
      </c>
      <c r="BZ238" s="45">
        <f t="shared" si="170"/>
        <v>31861.037913712127</v>
      </c>
      <c r="CA238" s="45">
        <f t="shared" si="170"/>
        <v>32508.020673150444</v>
      </c>
      <c r="CB238" s="45">
        <f t="shared" si="170"/>
        <v>33155.003432588761</v>
      </c>
      <c r="CC238" s="45">
        <f t="shared" si="170"/>
        <v>33801.986192027078</v>
      </c>
      <c r="CD238" s="45">
        <f t="shared" si="170"/>
        <v>34448.968951465387</v>
      </c>
      <c r="CE238" s="45">
        <f t="shared" si="170"/>
        <v>35095.951710903704</v>
      </c>
      <c r="CF238" s="45">
        <f t="shared" si="170"/>
        <v>35742.934470342021</v>
      </c>
      <c r="CG238" s="45">
        <f t="shared" si="170"/>
        <v>-12.021712325962653</v>
      </c>
      <c r="CH238" s="45">
        <f t="shared" si="170"/>
        <v>1717.1936846317503</v>
      </c>
    </row>
    <row r="239" spans="1:86">
      <c r="A239" s="58">
        <f>'Q5-Q7 VaR'!G213</f>
        <v>45859</v>
      </c>
      <c r="B239" s="45">
        <f>'Q5-Q7 VaR'!L213</f>
        <v>2535.5726951163456</v>
      </c>
      <c r="C239" s="45">
        <f>1000000*'Q5-Q7 VaR'!K213/100</f>
        <v>2884.2333946308131</v>
      </c>
      <c r="D239" s="45">
        <f t="shared" si="163"/>
        <v>-26306.761251191787</v>
      </c>
      <c r="E239" s="45">
        <f t="shared" si="163"/>
        <v>-25585.702902534082</v>
      </c>
      <c r="F239" s="45">
        <f t="shared" si="163"/>
        <v>-24864.64455387638</v>
      </c>
      <c r="G239" s="45">
        <f t="shared" si="163"/>
        <v>-24143.586205218675</v>
      </c>
      <c r="H239" s="45">
        <f t="shared" si="163"/>
        <v>-23422.527856560973</v>
      </c>
      <c r="I239" s="45">
        <f t="shared" si="163"/>
        <v>-22701.469507903268</v>
      </c>
      <c r="J239" s="45">
        <f t="shared" si="163"/>
        <v>-21980.411159245567</v>
      </c>
      <c r="K239" s="45">
        <f t="shared" si="163"/>
        <v>-21259.352810587861</v>
      </c>
      <c r="L239" s="45">
        <f t="shared" si="163"/>
        <v>-20538.29446193016</v>
      </c>
      <c r="M239" s="45">
        <f t="shared" si="163"/>
        <v>-19817.236113272458</v>
      </c>
      <c r="N239" s="45">
        <f t="shared" si="164"/>
        <v>-19096.177764614753</v>
      </c>
      <c r="O239" s="45">
        <f t="shared" si="164"/>
        <v>-18375.119415957051</v>
      </c>
      <c r="P239" s="45">
        <f t="shared" si="164"/>
        <v>-17654.061067299346</v>
      </c>
      <c r="Q239" s="45">
        <f t="shared" si="164"/>
        <v>-16933.002718641645</v>
      </c>
      <c r="R239" s="45">
        <f t="shared" si="164"/>
        <v>-16211.944369983939</v>
      </c>
      <c r="S239" s="45">
        <f t="shared" si="164"/>
        <v>-15490.886021326238</v>
      </c>
      <c r="T239" s="45">
        <f t="shared" si="164"/>
        <v>-14769.827672668533</v>
      </c>
      <c r="U239" s="45">
        <f t="shared" si="164"/>
        <v>-14048.769324010831</v>
      </c>
      <c r="V239" s="45">
        <f t="shared" si="164"/>
        <v>-13327.710975353128</v>
      </c>
      <c r="W239" s="45">
        <f t="shared" si="164"/>
        <v>-12606.652626695424</v>
      </c>
      <c r="X239" s="45">
        <f t="shared" si="165"/>
        <v>-11885.594278037721</v>
      </c>
      <c r="Y239" s="45">
        <f t="shared" si="165"/>
        <v>-11164.535929380017</v>
      </c>
      <c r="Z239" s="45">
        <f t="shared" si="165"/>
        <v>-10443.477580722314</v>
      </c>
      <c r="AA239" s="45">
        <f t="shared" si="165"/>
        <v>-9722.4192320646107</v>
      </c>
      <c r="AB239" s="45">
        <f t="shared" si="165"/>
        <v>-9001.3608834069073</v>
      </c>
      <c r="AC239" s="45">
        <f t="shared" si="165"/>
        <v>-8280.3025347492039</v>
      </c>
      <c r="AD239" s="45">
        <f t="shared" si="165"/>
        <v>-7559.2441860915005</v>
      </c>
      <c r="AE239" s="45">
        <f t="shared" si="165"/>
        <v>-6838.1858374337971</v>
      </c>
      <c r="AF239" s="45">
        <f t="shared" si="165"/>
        <v>-6117.1274887760937</v>
      </c>
      <c r="AG239" s="45">
        <f t="shared" si="165"/>
        <v>-5396.0691401183904</v>
      </c>
      <c r="AH239" s="45">
        <f t="shared" si="166"/>
        <v>-4675.010791460687</v>
      </c>
      <c r="AI239" s="45">
        <f t="shared" si="166"/>
        <v>-3953.952442802984</v>
      </c>
      <c r="AJ239" s="45">
        <f t="shared" si="166"/>
        <v>-3232.8940941452806</v>
      </c>
      <c r="AK239" s="45">
        <f t="shared" si="166"/>
        <v>-2511.8357454875772</v>
      </c>
      <c r="AL239" s="45">
        <f t="shared" si="166"/>
        <v>-1790.7773968298739</v>
      </c>
      <c r="AM239" s="45">
        <f t="shared" si="166"/>
        <v>-1069.7190481721709</v>
      </c>
      <c r="AN239" s="45">
        <f t="shared" si="166"/>
        <v>-348.66069951446752</v>
      </c>
      <c r="AO239" s="45">
        <f t="shared" si="166"/>
        <v>372.39764914323587</v>
      </c>
      <c r="AP239" s="45">
        <f t="shared" si="166"/>
        <v>1093.455997800939</v>
      </c>
      <c r="AQ239" s="45">
        <f t="shared" si="166"/>
        <v>1814.5143464586422</v>
      </c>
      <c r="AR239" s="45">
        <f t="shared" si="167"/>
        <v>2535.5726951163456</v>
      </c>
      <c r="AS239" s="45">
        <f t="shared" si="167"/>
        <v>3256.631043774049</v>
      </c>
      <c r="AT239" s="45">
        <f t="shared" si="167"/>
        <v>3977.6893924317519</v>
      </c>
      <c r="AU239" s="45">
        <f t="shared" si="167"/>
        <v>4698.7477410894553</v>
      </c>
      <c r="AV239" s="45">
        <f t="shared" si="167"/>
        <v>5419.8060897471587</v>
      </c>
      <c r="AW239" s="45">
        <f t="shared" si="167"/>
        <v>6140.8644384048621</v>
      </c>
      <c r="AX239" s="45">
        <f t="shared" si="167"/>
        <v>6861.9227870625655</v>
      </c>
      <c r="AY239" s="45">
        <f t="shared" si="167"/>
        <v>7582.9811357202689</v>
      </c>
      <c r="AZ239" s="45">
        <f t="shared" si="167"/>
        <v>8304.0394843779723</v>
      </c>
      <c r="BA239" s="45">
        <f t="shared" si="167"/>
        <v>9025.0978330356756</v>
      </c>
      <c r="BB239" s="45">
        <f t="shared" si="168"/>
        <v>9746.156181693379</v>
      </c>
      <c r="BC239" s="45">
        <f t="shared" si="168"/>
        <v>10467.214530351082</v>
      </c>
      <c r="BD239" s="45">
        <f t="shared" si="168"/>
        <v>11188.272879008784</v>
      </c>
      <c r="BE239" s="45">
        <f t="shared" si="168"/>
        <v>11909.331227666487</v>
      </c>
      <c r="BF239" s="45">
        <f t="shared" si="168"/>
        <v>12630.389576324191</v>
      </c>
      <c r="BG239" s="45">
        <f t="shared" si="168"/>
        <v>13351.447924981894</v>
      </c>
      <c r="BH239" s="45">
        <f t="shared" si="168"/>
        <v>14072.506273639598</v>
      </c>
      <c r="BI239" s="45">
        <f t="shared" si="168"/>
        <v>14793.564622297301</v>
      </c>
      <c r="BJ239" s="45">
        <f t="shared" si="168"/>
        <v>15514.622970955004</v>
      </c>
      <c r="BK239" s="45">
        <f t="shared" si="168"/>
        <v>16235.681319612708</v>
      </c>
      <c r="BL239" s="45">
        <f t="shared" si="169"/>
        <v>16956.739668270413</v>
      </c>
      <c r="BM239" s="45">
        <f t="shared" si="169"/>
        <v>17677.798016928115</v>
      </c>
      <c r="BN239" s="45">
        <f t="shared" si="169"/>
        <v>18398.85636558582</v>
      </c>
      <c r="BO239" s="45">
        <f t="shared" si="169"/>
        <v>19119.914714243521</v>
      </c>
      <c r="BP239" s="45">
        <f t="shared" si="169"/>
        <v>19840.973062901223</v>
      </c>
      <c r="BQ239" s="45">
        <f t="shared" si="169"/>
        <v>20562.031411558928</v>
      </c>
      <c r="BR239" s="45">
        <f t="shared" si="169"/>
        <v>21283.08976021663</v>
      </c>
      <c r="BS239" s="45">
        <f t="shared" si="169"/>
        <v>22004.148108874335</v>
      </c>
      <c r="BT239" s="45">
        <f t="shared" si="169"/>
        <v>22725.206457532036</v>
      </c>
      <c r="BU239" s="45">
        <f t="shared" si="169"/>
        <v>23446.264806189742</v>
      </c>
      <c r="BV239" s="45">
        <f t="shared" si="170"/>
        <v>24167.323154847443</v>
      </c>
      <c r="BW239" s="45">
        <f t="shared" si="170"/>
        <v>24888.381503505148</v>
      </c>
      <c r="BX239" s="45">
        <f t="shared" si="170"/>
        <v>25609.43985216285</v>
      </c>
      <c r="BY239" s="45">
        <f t="shared" si="170"/>
        <v>26330.498200820552</v>
      </c>
      <c r="BZ239" s="45">
        <f t="shared" si="170"/>
        <v>27051.556549478257</v>
      </c>
      <c r="CA239" s="45">
        <f t="shared" si="170"/>
        <v>27772.614898135958</v>
      </c>
      <c r="CB239" s="45">
        <f t="shared" si="170"/>
        <v>28493.673246793664</v>
      </c>
      <c r="CC239" s="45">
        <f t="shared" si="170"/>
        <v>29214.731595451365</v>
      </c>
      <c r="CD239" s="45">
        <f t="shared" si="170"/>
        <v>29935.78994410907</v>
      </c>
      <c r="CE239" s="45">
        <f t="shared" si="170"/>
        <v>30656.848292766772</v>
      </c>
      <c r="CF239" s="45">
        <f t="shared" si="170"/>
        <v>31377.906641424477</v>
      </c>
      <c r="CG239" s="45">
        <f t="shared" si="170"/>
        <v>-8470.7744637498163</v>
      </c>
      <c r="CH239" s="45">
        <f t="shared" si="170"/>
        <v>-6543.5744257050883</v>
      </c>
    </row>
    <row r="240" spans="1:86">
      <c r="A240" s="58">
        <f>'Q5-Q7 VaR'!G214</f>
        <v>45860</v>
      </c>
      <c r="B240" s="45">
        <f>'Q5-Q7 VaR'!L214</f>
        <v>7890.2394193980072</v>
      </c>
      <c r="C240" s="45">
        <f>1000000*'Q5-Q7 VaR'!K214/100</f>
        <v>2439.8213062148911</v>
      </c>
      <c r="D240" s="45">
        <f t="shared" si="163"/>
        <v>-16507.973642750905</v>
      </c>
      <c r="E240" s="45">
        <f t="shared" si="163"/>
        <v>-15898.01831619718</v>
      </c>
      <c r="F240" s="45">
        <f t="shared" si="163"/>
        <v>-15288.062989643458</v>
      </c>
      <c r="G240" s="45">
        <f t="shared" si="163"/>
        <v>-14678.107663089737</v>
      </c>
      <c r="H240" s="45">
        <f t="shared" si="163"/>
        <v>-14068.152336536012</v>
      </c>
      <c r="I240" s="45">
        <f t="shared" si="163"/>
        <v>-13458.19700998229</v>
      </c>
      <c r="J240" s="45">
        <f t="shared" si="163"/>
        <v>-12848.241683428569</v>
      </c>
      <c r="K240" s="45">
        <f t="shared" si="163"/>
        <v>-12238.286356874843</v>
      </c>
      <c r="L240" s="45">
        <f t="shared" si="163"/>
        <v>-11628.331030321122</v>
      </c>
      <c r="M240" s="45">
        <f t="shared" si="163"/>
        <v>-11018.3757037674</v>
      </c>
      <c r="N240" s="45">
        <f t="shared" si="164"/>
        <v>-10408.420377213675</v>
      </c>
      <c r="O240" s="45">
        <f t="shared" si="164"/>
        <v>-9798.4650506599537</v>
      </c>
      <c r="P240" s="45">
        <f t="shared" si="164"/>
        <v>-9188.5097241062322</v>
      </c>
      <c r="Q240" s="45">
        <f t="shared" si="164"/>
        <v>-8578.554397552507</v>
      </c>
      <c r="R240" s="45">
        <f t="shared" si="164"/>
        <v>-7968.5990709987855</v>
      </c>
      <c r="S240" s="45">
        <f t="shared" si="164"/>
        <v>-7358.6437444450621</v>
      </c>
      <c r="T240" s="45">
        <f t="shared" si="164"/>
        <v>-6748.6884178913388</v>
      </c>
      <c r="U240" s="45">
        <f t="shared" si="164"/>
        <v>-6138.7330913376172</v>
      </c>
      <c r="V240" s="45">
        <f t="shared" si="164"/>
        <v>-5528.7777647838939</v>
      </c>
      <c r="W240" s="45">
        <f t="shared" si="164"/>
        <v>-4918.8224382301705</v>
      </c>
      <c r="X240" s="45">
        <f t="shared" si="165"/>
        <v>-4308.867111676449</v>
      </c>
      <c r="Y240" s="45">
        <f t="shared" si="165"/>
        <v>-3698.9117851227256</v>
      </c>
      <c r="Z240" s="45">
        <f t="shared" si="165"/>
        <v>-3088.9564585690023</v>
      </c>
      <c r="AA240" s="45">
        <f t="shared" si="165"/>
        <v>-2479.0011320152807</v>
      </c>
      <c r="AB240" s="45">
        <f t="shared" si="165"/>
        <v>-1869.0458054615574</v>
      </c>
      <c r="AC240" s="45">
        <f t="shared" si="165"/>
        <v>-1259.090478907834</v>
      </c>
      <c r="AD240" s="45">
        <f t="shared" si="165"/>
        <v>-649.13515235411251</v>
      </c>
      <c r="AE240" s="45">
        <f t="shared" si="165"/>
        <v>-39.179825800389153</v>
      </c>
      <c r="AF240" s="45">
        <f t="shared" si="165"/>
        <v>570.7755007533342</v>
      </c>
      <c r="AG240" s="45">
        <f t="shared" si="165"/>
        <v>1180.7308273070566</v>
      </c>
      <c r="AH240" s="45">
        <f t="shared" si="166"/>
        <v>1790.6861538607791</v>
      </c>
      <c r="AI240" s="45">
        <f t="shared" si="166"/>
        <v>2400.6414804145024</v>
      </c>
      <c r="AJ240" s="45">
        <f t="shared" si="166"/>
        <v>3010.5968069682249</v>
      </c>
      <c r="AK240" s="45">
        <f t="shared" si="166"/>
        <v>3620.5521335219473</v>
      </c>
      <c r="AL240" s="45">
        <f t="shared" si="166"/>
        <v>4230.5074600756707</v>
      </c>
      <c r="AM240" s="45">
        <f t="shared" si="166"/>
        <v>4840.4627866293931</v>
      </c>
      <c r="AN240" s="45">
        <f t="shared" si="166"/>
        <v>5450.4181131831156</v>
      </c>
      <c r="AO240" s="45">
        <f t="shared" si="166"/>
        <v>6060.3734397368389</v>
      </c>
      <c r="AP240" s="45">
        <f t="shared" si="166"/>
        <v>6670.3287662905614</v>
      </c>
      <c r="AQ240" s="45">
        <f t="shared" si="166"/>
        <v>7280.2840928442847</v>
      </c>
      <c r="AR240" s="45">
        <f t="shared" si="167"/>
        <v>7890.2394193980072</v>
      </c>
      <c r="AS240" s="45">
        <f t="shared" si="167"/>
        <v>8500.1947459517305</v>
      </c>
      <c r="AT240" s="45">
        <f t="shared" si="167"/>
        <v>9110.150072505452</v>
      </c>
      <c r="AU240" s="45">
        <f t="shared" si="167"/>
        <v>9720.1053990591754</v>
      </c>
      <c r="AV240" s="45">
        <f t="shared" si="167"/>
        <v>10330.060725612899</v>
      </c>
      <c r="AW240" s="45">
        <f t="shared" si="167"/>
        <v>10940.016052166622</v>
      </c>
      <c r="AX240" s="45">
        <f t="shared" si="167"/>
        <v>11549.971378720344</v>
      </c>
      <c r="AY240" s="45">
        <f t="shared" si="167"/>
        <v>12159.926705274067</v>
      </c>
      <c r="AZ240" s="45">
        <f t="shared" si="167"/>
        <v>12769.88203182779</v>
      </c>
      <c r="BA240" s="45">
        <f t="shared" si="167"/>
        <v>13379.837358381512</v>
      </c>
      <c r="BB240" s="45">
        <f t="shared" si="168"/>
        <v>13989.792684935235</v>
      </c>
      <c r="BC240" s="45">
        <f t="shared" si="168"/>
        <v>14599.748011488959</v>
      </c>
      <c r="BD240" s="45">
        <f t="shared" si="168"/>
        <v>15209.70333804268</v>
      </c>
      <c r="BE240" s="45">
        <f t="shared" si="168"/>
        <v>15819.658664596403</v>
      </c>
      <c r="BF240" s="45">
        <f t="shared" si="168"/>
        <v>16429.613991150127</v>
      </c>
      <c r="BG240" s="45">
        <f t="shared" si="168"/>
        <v>17039.569317703848</v>
      </c>
      <c r="BH240" s="45">
        <f t="shared" si="168"/>
        <v>17649.524644257574</v>
      </c>
      <c r="BI240" s="45">
        <f t="shared" si="168"/>
        <v>18259.479970811295</v>
      </c>
      <c r="BJ240" s="45">
        <f t="shared" si="168"/>
        <v>18869.435297365017</v>
      </c>
      <c r="BK240" s="45">
        <f t="shared" si="168"/>
        <v>19479.390623918742</v>
      </c>
      <c r="BL240" s="45">
        <f t="shared" si="169"/>
        <v>20089.345950472463</v>
      </c>
      <c r="BM240" s="45">
        <f t="shared" si="169"/>
        <v>20699.301277026185</v>
      </c>
      <c r="BN240" s="45">
        <f t="shared" si="169"/>
        <v>21309.25660357991</v>
      </c>
      <c r="BO240" s="45">
        <f t="shared" si="169"/>
        <v>21919.211930133632</v>
      </c>
      <c r="BP240" s="45">
        <f t="shared" si="169"/>
        <v>22529.167256687353</v>
      </c>
      <c r="BQ240" s="45">
        <f t="shared" si="169"/>
        <v>23139.122583241078</v>
      </c>
      <c r="BR240" s="45">
        <f t="shared" si="169"/>
        <v>23749.0779097948</v>
      </c>
      <c r="BS240" s="45">
        <f t="shared" si="169"/>
        <v>24359.033236348521</v>
      </c>
      <c r="BT240" s="45">
        <f t="shared" si="169"/>
        <v>24968.988562902246</v>
      </c>
      <c r="BU240" s="45">
        <f t="shared" si="169"/>
        <v>25578.943889455968</v>
      </c>
      <c r="BV240" s="45">
        <f t="shared" si="170"/>
        <v>26188.89921600969</v>
      </c>
      <c r="BW240" s="45">
        <f t="shared" si="170"/>
        <v>26798.854542563415</v>
      </c>
      <c r="BX240" s="45">
        <f t="shared" si="170"/>
        <v>27408.809869117136</v>
      </c>
      <c r="BY240" s="45">
        <f t="shared" si="170"/>
        <v>28018.765195670858</v>
      </c>
      <c r="BZ240" s="45">
        <f t="shared" si="170"/>
        <v>28628.720522224583</v>
      </c>
      <c r="CA240" s="45">
        <f t="shared" si="170"/>
        <v>29238.675848778304</v>
      </c>
      <c r="CB240" s="45">
        <f t="shared" si="170"/>
        <v>29848.631175332026</v>
      </c>
      <c r="CC240" s="45">
        <f t="shared" si="170"/>
        <v>30458.586501885751</v>
      </c>
      <c r="CD240" s="45">
        <f t="shared" si="170"/>
        <v>31068.541828439473</v>
      </c>
      <c r="CE240" s="45">
        <f t="shared" si="170"/>
        <v>31678.497154993194</v>
      </c>
      <c r="CF240" s="45">
        <f t="shared" si="170"/>
        <v>32288.452481546919</v>
      </c>
      <c r="CG240" s="45">
        <f t="shared" si="170"/>
        <v>-1420.2138718609312</v>
      </c>
      <c r="CH240" s="45">
        <f t="shared" si="170"/>
        <v>210.03689872954783</v>
      </c>
    </row>
    <row r="241" spans="1:86">
      <c r="A241" s="58">
        <f>'Q5-Q7 VaR'!G215</f>
        <v>45861</v>
      </c>
      <c r="B241" s="45">
        <f>'Q5-Q7 VaR'!L215</f>
        <v>-13232.463166517544</v>
      </c>
      <c r="C241" s="45">
        <f>1000000*'Q5-Q7 VaR'!K215/100</f>
        <v>-2726.611599441464</v>
      </c>
      <c r="D241" s="45">
        <f t="shared" ref="D241:M250" si="171">$B241+D$26*$C241</f>
        <v>14033.652827897098</v>
      </c>
      <c r="E241" s="45">
        <f t="shared" si="171"/>
        <v>13351.99992803673</v>
      </c>
      <c r="F241" s="45">
        <f t="shared" si="171"/>
        <v>12670.347028176366</v>
      </c>
      <c r="G241" s="45">
        <f t="shared" si="171"/>
        <v>11988.694128315998</v>
      </c>
      <c r="H241" s="45">
        <f t="shared" si="171"/>
        <v>11307.041228455633</v>
      </c>
      <c r="I241" s="45">
        <f t="shared" si="171"/>
        <v>10625.388328595265</v>
      </c>
      <c r="J241" s="45">
        <f t="shared" si="171"/>
        <v>9943.7354287349008</v>
      </c>
      <c r="K241" s="45">
        <f t="shared" si="171"/>
        <v>9262.0825288745327</v>
      </c>
      <c r="L241" s="45">
        <f t="shared" si="171"/>
        <v>8580.4296290141683</v>
      </c>
      <c r="M241" s="45">
        <f t="shared" si="171"/>
        <v>7898.7767291538039</v>
      </c>
      <c r="N241" s="45">
        <f t="shared" ref="N241:W250" si="172">$B241+N$26*$C241</f>
        <v>7217.1238292934358</v>
      </c>
      <c r="O241" s="45">
        <f t="shared" si="172"/>
        <v>6535.4709294330714</v>
      </c>
      <c r="P241" s="45">
        <f t="shared" si="172"/>
        <v>5853.8180295727034</v>
      </c>
      <c r="Q241" s="45">
        <f t="shared" si="172"/>
        <v>5172.165129712339</v>
      </c>
      <c r="R241" s="45">
        <f t="shared" si="172"/>
        <v>4490.5122298519709</v>
      </c>
      <c r="S241" s="45">
        <f t="shared" si="172"/>
        <v>3808.8593299916065</v>
      </c>
      <c r="T241" s="45">
        <f t="shared" si="172"/>
        <v>3127.2064301312403</v>
      </c>
      <c r="U241" s="45">
        <f t="shared" si="172"/>
        <v>2445.553530270874</v>
      </c>
      <c r="V241" s="45">
        <f t="shared" si="172"/>
        <v>1763.9006304105078</v>
      </c>
      <c r="W241" s="45">
        <f t="shared" si="172"/>
        <v>1082.2477305501416</v>
      </c>
      <c r="X241" s="45">
        <f t="shared" ref="X241:AG250" si="173">$B241+X$26*$C241</f>
        <v>400.59483068977715</v>
      </c>
      <c r="Y241" s="45">
        <f t="shared" si="173"/>
        <v>-281.05806917058908</v>
      </c>
      <c r="Z241" s="45">
        <f t="shared" si="173"/>
        <v>-962.71096903095531</v>
      </c>
      <c r="AA241" s="45">
        <f t="shared" si="173"/>
        <v>-1644.3638688913215</v>
      </c>
      <c r="AB241" s="45">
        <f t="shared" si="173"/>
        <v>-2326.0167687516878</v>
      </c>
      <c r="AC241" s="45">
        <f t="shared" si="173"/>
        <v>-3007.669668612054</v>
      </c>
      <c r="AD241" s="45">
        <f t="shared" si="173"/>
        <v>-3689.3225684724202</v>
      </c>
      <c r="AE241" s="45">
        <f t="shared" si="173"/>
        <v>-4370.9754683327865</v>
      </c>
      <c r="AF241" s="45">
        <f t="shared" si="173"/>
        <v>-5052.6283681931518</v>
      </c>
      <c r="AG241" s="45">
        <f t="shared" si="173"/>
        <v>-5734.281268053518</v>
      </c>
      <c r="AH241" s="45">
        <f t="shared" ref="AH241:AQ250" si="174">$B241+AH$26*$C241</f>
        <v>-6415.9341679138834</v>
      </c>
      <c r="AI241" s="45">
        <f t="shared" si="174"/>
        <v>-7097.5870677742496</v>
      </c>
      <c r="AJ241" s="45">
        <f t="shared" si="174"/>
        <v>-7779.2399676346158</v>
      </c>
      <c r="AK241" s="45">
        <f t="shared" si="174"/>
        <v>-8460.8928674949821</v>
      </c>
      <c r="AL241" s="45">
        <f t="shared" si="174"/>
        <v>-9142.5457673553483</v>
      </c>
      <c r="AM241" s="45">
        <f t="shared" si="174"/>
        <v>-9824.1986672157145</v>
      </c>
      <c r="AN241" s="45">
        <f t="shared" si="174"/>
        <v>-10505.851567076079</v>
      </c>
      <c r="AO241" s="45">
        <f t="shared" si="174"/>
        <v>-11187.504466936445</v>
      </c>
      <c r="AP241" s="45">
        <f t="shared" si="174"/>
        <v>-11869.157366796811</v>
      </c>
      <c r="AQ241" s="45">
        <f t="shared" si="174"/>
        <v>-12550.810266657178</v>
      </c>
      <c r="AR241" s="45">
        <f t="shared" ref="AR241:BA250" si="175">$B241+AR$26*$C241</f>
        <v>-13232.463166517544</v>
      </c>
      <c r="AS241" s="45">
        <f t="shared" si="175"/>
        <v>-13914.11606637791</v>
      </c>
      <c r="AT241" s="45">
        <f t="shared" si="175"/>
        <v>-14595.768966238276</v>
      </c>
      <c r="AU241" s="45">
        <f t="shared" si="175"/>
        <v>-15277.421866098643</v>
      </c>
      <c r="AV241" s="45">
        <f t="shared" si="175"/>
        <v>-15959.074765959009</v>
      </c>
      <c r="AW241" s="45">
        <f t="shared" si="175"/>
        <v>-16640.727665819373</v>
      </c>
      <c r="AX241" s="45">
        <f t="shared" si="175"/>
        <v>-17322.380565679741</v>
      </c>
      <c r="AY241" s="45">
        <f t="shared" si="175"/>
        <v>-18004.033465540106</v>
      </c>
      <c r="AZ241" s="45">
        <f t="shared" si="175"/>
        <v>-18685.68636540047</v>
      </c>
      <c r="BA241" s="45">
        <f t="shared" si="175"/>
        <v>-19367.339265260838</v>
      </c>
      <c r="BB241" s="45">
        <f t="shared" ref="BB241:BK250" si="176">$B241+BB$26*$C241</f>
        <v>-20048.992165121206</v>
      </c>
      <c r="BC241" s="45">
        <f t="shared" si="176"/>
        <v>-20730.645064981571</v>
      </c>
      <c r="BD241" s="45">
        <f t="shared" si="176"/>
        <v>-21412.297964841935</v>
      </c>
      <c r="BE241" s="45">
        <f t="shared" si="176"/>
        <v>-22093.950864702303</v>
      </c>
      <c r="BF241" s="45">
        <f t="shared" si="176"/>
        <v>-22775.603764562667</v>
      </c>
      <c r="BG241" s="45">
        <f t="shared" si="176"/>
        <v>-23457.256664423032</v>
      </c>
      <c r="BH241" s="45">
        <f t="shared" si="176"/>
        <v>-24138.9095642834</v>
      </c>
      <c r="BI241" s="45">
        <f t="shared" si="176"/>
        <v>-24820.562464143768</v>
      </c>
      <c r="BJ241" s="45">
        <f t="shared" si="176"/>
        <v>-25502.215364004132</v>
      </c>
      <c r="BK241" s="45">
        <f t="shared" si="176"/>
        <v>-26183.868263864497</v>
      </c>
      <c r="BL241" s="45">
        <f t="shared" ref="BL241:BU250" si="177">$B241+BL$26*$C241</f>
        <v>-26865.521163724865</v>
      </c>
      <c r="BM241" s="45">
        <f t="shared" si="177"/>
        <v>-27547.174063585229</v>
      </c>
      <c r="BN241" s="45">
        <f t="shared" si="177"/>
        <v>-28228.826963445594</v>
      </c>
      <c r="BO241" s="45">
        <f t="shared" si="177"/>
        <v>-28910.479863305962</v>
      </c>
      <c r="BP241" s="45">
        <f t="shared" si="177"/>
        <v>-29592.13276316633</v>
      </c>
      <c r="BQ241" s="45">
        <f t="shared" si="177"/>
        <v>-30273.785663026694</v>
      </c>
      <c r="BR241" s="45">
        <f t="shared" si="177"/>
        <v>-30955.438562887059</v>
      </c>
      <c r="BS241" s="45">
        <f t="shared" si="177"/>
        <v>-31637.091462747427</v>
      </c>
      <c r="BT241" s="45">
        <f t="shared" si="177"/>
        <v>-32318.744362607791</v>
      </c>
      <c r="BU241" s="45">
        <f t="shared" si="177"/>
        <v>-33000.397262468163</v>
      </c>
      <c r="BV241" s="45">
        <f t="shared" ref="BV241:CH250" si="178">$B241+BV$26*$C241</f>
        <v>-33682.050162328524</v>
      </c>
      <c r="BW241" s="45">
        <f t="shared" si="178"/>
        <v>-34363.703062188892</v>
      </c>
      <c r="BX241" s="45">
        <f t="shared" si="178"/>
        <v>-35045.35596204926</v>
      </c>
      <c r="BY241" s="45">
        <f t="shared" si="178"/>
        <v>-35727.00886190962</v>
      </c>
      <c r="BZ241" s="45">
        <f t="shared" si="178"/>
        <v>-36408.661761769989</v>
      </c>
      <c r="CA241" s="45">
        <f t="shared" si="178"/>
        <v>-37090.314661630357</v>
      </c>
      <c r="CB241" s="45">
        <f t="shared" si="178"/>
        <v>-37771.967561490717</v>
      </c>
      <c r="CC241" s="45">
        <f t="shared" si="178"/>
        <v>-38453.620461351085</v>
      </c>
      <c r="CD241" s="45">
        <f t="shared" si="178"/>
        <v>-39135.273361211453</v>
      </c>
      <c r="CE241" s="45">
        <f t="shared" si="178"/>
        <v>-39816.926261071814</v>
      </c>
      <c r="CF241" s="45">
        <f t="shared" si="178"/>
        <v>-40498.57916093219</v>
      </c>
      <c r="CG241" s="45">
        <f t="shared" si="178"/>
        <v>-2827.6069275218742</v>
      </c>
      <c r="CH241" s="45">
        <f t="shared" si="178"/>
        <v>-4649.4865257398251</v>
      </c>
    </row>
    <row r="242" spans="1:86">
      <c r="A242" s="58">
        <f>'Q5-Q7 VaR'!G216</f>
        <v>45862</v>
      </c>
      <c r="B242" s="45">
        <f>'Q5-Q7 VaR'!L216</f>
        <v>-10136.836878138009</v>
      </c>
      <c r="C242" s="45">
        <f>1000000*'Q5-Q7 VaR'!K216/100</f>
        <v>-1106.5228706167263</v>
      </c>
      <c r="D242" s="45">
        <f t="shared" si="171"/>
        <v>928.39182802925461</v>
      </c>
      <c r="E242" s="45">
        <f t="shared" si="171"/>
        <v>651.76111037507326</v>
      </c>
      <c r="F242" s="45">
        <f t="shared" si="171"/>
        <v>375.1303927208919</v>
      </c>
      <c r="G242" s="45">
        <f t="shared" si="171"/>
        <v>98.499675066710552</v>
      </c>
      <c r="H242" s="45">
        <f t="shared" si="171"/>
        <v>-178.13104258747262</v>
      </c>
      <c r="I242" s="45">
        <f t="shared" si="171"/>
        <v>-454.76176024165397</v>
      </c>
      <c r="J242" s="45">
        <f t="shared" si="171"/>
        <v>-731.39247789583533</v>
      </c>
      <c r="K242" s="45">
        <f t="shared" si="171"/>
        <v>-1008.0231955500167</v>
      </c>
      <c r="L242" s="45">
        <f t="shared" si="171"/>
        <v>-1284.653913204198</v>
      </c>
      <c r="M242" s="45">
        <f t="shared" si="171"/>
        <v>-1561.2846308583794</v>
      </c>
      <c r="N242" s="45">
        <f t="shared" si="172"/>
        <v>-1837.9153485125607</v>
      </c>
      <c r="O242" s="45">
        <f t="shared" si="172"/>
        <v>-2114.546066166743</v>
      </c>
      <c r="P242" s="45">
        <f t="shared" si="172"/>
        <v>-2391.1767838209244</v>
      </c>
      <c r="Q242" s="45">
        <f t="shared" si="172"/>
        <v>-2667.8075014751057</v>
      </c>
      <c r="R242" s="45">
        <f t="shared" si="172"/>
        <v>-2944.438219129288</v>
      </c>
      <c r="S242" s="45">
        <f t="shared" si="172"/>
        <v>-3221.0689367834693</v>
      </c>
      <c r="T242" s="45">
        <f t="shared" si="172"/>
        <v>-3497.6996544376507</v>
      </c>
      <c r="U242" s="45">
        <f t="shared" si="172"/>
        <v>-3774.330372091832</v>
      </c>
      <c r="V242" s="45">
        <f t="shared" si="172"/>
        <v>-4050.9610897460134</v>
      </c>
      <c r="W242" s="45">
        <f t="shared" si="172"/>
        <v>-4327.5918074001956</v>
      </c>
      <c r="X242" s="45">
        <f t="shared" si="173"/>
        <v>-4604.222525054377</v>
      </c>
      <c r="Y242" s="45">
        <f t="shared" si="173"/>
        <v>-4880.8532427085584</v>
      </c>
      <c r="Z242" s="45">
        <f t="shared" si="173"/>
        <v>-5157.4839603627406</v>
      </c>
      <c r="AA242" s="45">
        <f t="shared" si="173"/>
        <v>-5434.114678016922</v>
      </c>
      <c r="AB242" s="45">
        <f t="shared" si="173"/>
        <v>-5710.7453956711033</v>
      </c>
      <c r="AC242" s="45">
        <f t="shared" si="173"/>
        <v>-5987.3761133252847</v>
      </c>
      <c r="AD242" s="45">
        <f t="shared" si="173"/>
        <v>-6264.006830979466</v>
      </c>
      <c r="AE242" s="45">
        <f t="shared" si="173"/>
        <v>-6540.6375486336483</v>
      </c>
      <c r="AF242" s="45">
        <f t="shared" si="173"/>
        <v>-6817.2682662878296</v>
      </c>
      <c r="AG242" s="45">
        <f t="shared" si="173"/>
        <v>-7093.898983942011</v>
      </c>
      <c r="AH242" s="45">
        <f t="shared" si="174"/>
        <v>-7370.5297015961933</v>
      </c>
      <c r="AI242" s="45">
        <f t="shared" si="174"/>
        <v>-7647.1604192503746</v>
      </c>
      <c r="AJ242" s="45">
        <f t="shared" si="174"/>
        <v>-7923.791136904556</v>
      </c>
      <c r="AK242" s="45">
        <f t="shared" si="174"/>
        <v>-8200.4218545587373</v>
      </c>
      <c r="AL242" s="45">
        <f t="shared" si="174"/>
        <v>-8477.0525722129187</v>
      </c>
      <c r="AM242" s="45">
        <f t="shared" si="174"/>
        <v>-8753.6832898671</v>
      </c>
      <c r="AN242" s="45">
        <f t="shared" si="174"/>
        <v>-9030.3140075212832</v>
      </c>
      <c r="AO242" s="45">
        <f t="shared" si="174"/>
        <v>-9306.9447251754646</v>
      </c>
      <c r="AP242" s="45">
        <f t="shared" si="174"/>
        <v>-9583.5754428296459</v>
      </c>
      <c r="AQ242" s="45">
        <f t="shared" si="174"/>
        <v>-9860.2061604838273</v>
      </c>
      <c r="AR242" s="45">
        <f t="shared" si="175"/>
        <v>-10136.836878138009</v>
      </c>
      <c r="AS242" s="45">
        <f t="shared" si="175"/>
        <v>-10413.46759579219</v>
      </c>
      <c r="AT242" s="45">
        <f t="shared" si="175"/>
        <v>-10690.098313446371</v>
      </c>
      <c r="AU242" s="45">
        <f t="shared" si="175"/>
        <v>-10966.729031100553</v>
      </c>
      <c r="AV242" s="45">
        <f t="shared" si="175"/>
        <v>-11243.359748754734</v>
      </c>
      <c r="AW242" s="45">
        <f t="shared" si="175"/>
        <v>-11519.990466408917</v>
      </c>
      <c r="AX242" s="45">
        <f t="shared" si="175"/>
        <v>-11796.621184063099</v>
      </c>
      <c r="AY242" s="45">
        <f t="shared" si="175"/>
        <v>-12073.25190171728</v>
      </c>
      <c r="AZ242" s="45">
        <f t="shared" si="175"/>
        <v>-12349.882619371461</v>
      </c>
      <c r="BA242" s="45">
        <f t="shared" si="175"/>
        <v>-12626.513337025643</v>
      </c>
      <c r="BB242" s="45">
        <f t="shared" si="176"/>
        <v>-12903.144054679824</v>
      </c>
      <c r="BC242" s="45">
        <f t="shared" si="176"/>
        <v>-13179.774772334007</v>
      </c>
      <c r="BD242" s="45">
        <f t="shared" si="176"/>
        <v>-13456.405489988188</v>
      </c>
      <c r="BE242" s="45">
        <f t="shared" si="176"/>
        <v>-13733.03620764237</v>
      </c>
      <c r="BF242" s="45">
        <f t="shared" si="176"/>
        <v>-14009.666925296551</v>
      </c>
      <c r="BG242" s="45">
        <f t="shared" si="176"/>
        <v>-14286.297642950733</v>
      </c>
      <c r="BH242" s="45">
        <f t="shared" si="176"/>
        <v>-14562.928360604914</v>
      </c>
      <c r="BI242" s="45">
        <f t="shared" si="176"/>
        <v>-14839.559078259095</v>
      </c>
      <c r="BJ242" s="45">
        <f t="shared" si="176"/>
        <v>-15116.189795913277</v>
      </c>
      <c r="BK242" s="45">
        <f t="shared" si="176"/>
        <v>-15392.820513567458</v>
      </c>
      <c r="BL242" s="45">
        <f t="shared" si="177"/>
        <v>-15669.451231221639</v>
      </c>
      <c r="BM242" s="45">
        <f t="shared" si="177"/>
        <v>-15946.081948875821</v>
      </c>
      <c r="BN242" s="45">
        <f t="shared" si="177"/>
        <v>-16222.712666530004</v>
      </c>
      <c r="BO242" s="45">
        <f t="shared" si="177"/>
        <v>-16499.343384184183</v>
      </c>
      <c r="BP242" s="45">
        <f t="shared" si="177"/>
        <v>-16775.974101838365</v>
      </c>
      <c r="BQ242" s="45">
        <f t="shared" si="177"/>
        <v>-17052.604819492546</v>
      </c>
      <c r="BR242" s="45">
        <f t="shared" si="177"/>
        <v>-17329.235537146727</v>
      </c>
      <c r="BS242" s="45">
        <f t="shared" si="177"/>
        <v>-17605.866254800912</v>
      </c>
      <c r="BT242" s="45">
        <f t="shared" si="177"/>
        <v>-17882.496972455094</v>
      </c>
      <c r="BU242" s="45">
        <f t="shared" si="177"/>
        <v>-18159.127690109275</v>
      </c>
      <c r="BV242" s="45">
        <f t="shared" si="178"/>
        <v>-18435.758407763456</v>
      </c>
      <c r="BW242" s="45">
        <f t="shared" si="178"/>
        <v>-18712.389125417638</v>
      </c>
      <c r="BX242" s="45">
        <f t="shared" si="178"/>
        <v>-18989.019843071819</v>
      </c>
      <c r="BY242" s="45">
        <f t="shared" si="178"/>
        <v>-19265.650560726001</v>
      </c>
      <c r="BZ242" s="45">
        <f t="shared" si="178"/>
        <v>-19542.281278380182</v>
      </c>
      <c r="CA242" s="45">
        <f t="shared" si="178"/>
        <v>-19818.911996034363</v>
      </c>
      <c r="CB242" s="45">
        <f t="shared" si="178"/>
        <v>-20095.542713688545</v>
      </c>
      <c r="CC242" s="45">
        <f t="shared" si="178"/>
        <v>-20372.17343134273</v>
      </c>
      <c r="CD242" s="45">
        <f t="shared" si="178"/>
        <v>-20648.804148996911</v>
      </c>
      <c r="CE242" s="45">
        <f t="shared" si="178"/>
        <v>-20925.434866651092</v>
      </c>
      <c r="CF242" s="45">
        <f t="shared" si="178"/>
        <v>-21202.065584305274</v>
      </c>
      <c r="CG242" s="45">
        <f t="shared" si="178"/>
        <v>-5914.3024341833652</v>
      </c>
      <c r="CH242" s="45">
        <f t="shared" si="178"/>
        <v>-6653.6638611468297</v>
      </c>
    </row>
    <row r="243" spans="1:86">
      <c r="A243" s="58">
        <f>'Q5-Q7 VaR'!G217</f>
        <v>45863</v>
      </c>
      <c r="B243" s="45">
        <f>'Q5-Q7 VaR'!L217</f>
        <v>-2253.384537192002</v>
      </c>
      <c r="C243" s="45">
        <f>1000000*'Q5-Q7 VaR'!K217/100</f>
        <v>590.78105013568052</v>
      </c>
      <c r="D243" s="45">
        <f t="shared" si="171"/>
        <v>-8161.1950385488071</v>
      </c>
      <c r="E243" s="45">
        <f t="shared" si="171"/>
        <v>-8013.4997760148872</v>
      </c>
      <c r="F243" s="45">
        <f t="shared" si="171"/>
        <v>-7865.8045134809672</v>
      </c>
      <c r="G243" s="45">
        <f t="shared" si="171"/>
        <v>-7718.1092509470473</v>
      </c>
      <c r="H243" s="45">
        <f t="shared" si="171"/>
        <v>-7570.4139884131273</v>
      </c>
      <c r="I243" s="45">
        <f t="shared" si="171"/>
        <v>-7422.7187258792073</v>
      </c>
      <c r="J243" s="45">
        <f t="shared" si="171"/>
        <v>-7275.0234633452856</v>
      </c>
      <c r="K243" s="45">
        <f t="shared" si="171"/>
        <v>-7127.3282008113656</v>
      </c>
      <c r="L243" s="45">
        <f t="shared" si="171"/>
        <v>-6979.6329382774456</v>
      </c>
      <c r="M243" s="45">
        <f t="shared" si="171"/>
        <v>-6831.9376757435257</v>
      </c>
      <c r="N243" s="45">
        <f t="shared" si="172"/>
        <v>-6684.2424132096057</v>
      </c>
      <c r="O243" s="45">
        <f t="shared" si="172"/>
        <v>-6536.5471506756858</v>
      </c>
      <c r="P243" s="45">
        <f t="shared" si="172"/>
        <v>-6388.8518881417658</v>
      </c>
      <c r="Q243" s="45">
        <f t="shared" si="172"/>
        <v>-6241.1566256078459</v>
      </c>
      <c r="R243" s="45">
        <f t="shared" si="172"/>
        <v>-6093.4613630739259</v>
      </c>
      <c r="S243" s="45">
        <f t="shared" si="172"/>
        <v>-5945.766100540005</v>
      </c>
      <c r="T243" s="45">
        <f t="shared" si="172"/>
        <v>-5798.0708380060851</v>
      </c>
      <c r="U243" s="45">
        <f t="shared" si="172"/>
        <v>-5650.3755754721651</v>
      </c>
      <c r="V243" s="45">
        <f t="shared" si="172"/>
        <v>-5502.6803129382442</v>
      </c>
      <c r="W243" s="45">
        <f t="shared" si="172"/>
        <v>-5354.9850504043243</v>
      </c>
      <c r="X243" s="45">
        <f t="shared" si="173"/>
        <v>-5207.2897878704043</v>
      </c>
      <c r="Y243" s="45">
        <f t="shared" si="173"/>
        <v>-5059.5945253364844</v>
      </c>
      <c r="Z243" s="45">
        <f t="shared" si="173"/>
        <v>-4911.8992628025644</v>
      </c>
      <c r="AA243" s="45">
        <f t="shared" si="173"/>
        <v>-4764.2040002686444</v>
      </c>
      <c r="AB243" s="45">
        <f t="shared" si="173"/>
        <v>-4616.5087377347245</v>
      </c>
      <c r="AC243" s="45">
        <f t="shared" si="173"/>
        <v>-4468.8134752008045</v>
      </c>
      <c r="AD243" s="45">
        <f t="shared" si="173"/>
        <v>-4321.1182126668837</v>
      </c>
      <c r="AE243" s="45">
        <f t="shared" si="173"/>
        <v>-4173.4229501329637</v>
      </c>
      <c r="AF243" s="45">
        <f t="shared" si="173"/>
        <v>-4025.7276875990437</v>
      </c>
      <c r="AG243" s="45">
        <f t="shared" si="173"/>
        <v>-3878.0324250651233</v>
      </c>
      <c r="AH243" s="45">
        <f t="shared" si="174"/>
        <v>-3730.3371625312034</v>
      </c>
      <c r="AI243" s="45">
        <f t="shared" si="174"/>
        <v>-3582.641899997283</v>
      </c>
      <c r="AJ243" s="45">
        <f t="shared" si="174"/>
        <v>-3434.946637463363</v>
      </c>
      <c r="AK243" s="45">
        <f t="shared" si="174"/>
        <v>-3287.251374929443</v>
      </c>
      <c r="AL243" s="45">
        <f t="shared" si="174"/>
        <v>-3139.5561123955226</v>
      </c>
      <c r="AM243" s="45">
        <f t="shared" si="174"/>
        <v>-2991.8608498616027</v>
      </c>
      <c r="AN243" s="45">
        <f t="shared" si="174"/>
        <v>-2844.1655873276823</v>
      </c>
      <c r="AO243" s="45">
        <f t="shared" si="174"/>
        <v>-2696.4703247937623</v>
      </c>
      <c r="AP243" s="45">
        <f t="shared" si="174"/>
        <v>-2548.7750622598423</v>
      </c>
      <c r="AQ243" s="45">
        <f t="shared" si="174"/>
        <v>-2401.0797997259219</v>
      </c>
      <c r="AR243" s="45">
        <f t="shared" si="175"/>
        <v>-2253.384537192002</v>
      </c>
      <c r="AS243" s="45">
        <f t="shared" si="175"/>
        <v>-2105.689274658082</v>
      </c>
      <c r="AT243" s="45">
        <f t="shared" si="175"/>
        <v>-1957.9940121241616</v>
      </c>
      <c r="AU243" s="45">
        <f t="shared" si="175"/>
        <v>-1810.2987495902416</v>
      </c>
      <c r="AV243" s="45">
        <f t="shared" si="175"/>
        <v>-1662.6034870563215</v>
      </c>
      <c r="AW243" s="45">
        <f t="shared" si="175"/>
        <v>-1514.9082245224013</v>
      </c>
      <c r="AX243" s="45">
        <f t="shared" si="175"/>
        <v>-1367.2129619884813</v>
      </c>
      <c r="AY243" s="45">
        <f t="shared" si="175"/>
        <v>-1219.5176994545611</v>
      </c>
      <c r="AZ243" s="45">
        <f t="shared" si="175"/>
        <v>-1071.8224369206409</v>
      </c>
      <c r="BA243" s="45">
        <f t="shared" si="175"/>
        <v>-924.12717438672075</v>
      </c>
      <c r="BB243" s="45">
        <f t="shared" si="176"/>
        <v>-776.43191185280057</v>
      </c>
      <c r="BC243" s="45">
        <f t="shared" si="176"/>
        <v>-628.73664931888061</v>
      </c>
      <c r="BD243" s="45">
        <f t="shared" si="176"/>
        <v>-481.04138678496042</v>
      </c>
      <c r="BE243" s="45">
        <f t="shared" si="176"/>
        <v>-333.34612425104024</v>
      </c>
      <c r="BF243" s="45">
        <f t="shared" si="176"/>
        <v>-185.65086171712028</v>
      </c>
      <c r="BG243" s="45">
        <f t="shared" si="176"/>
        <v>-37.955599183199865</v>
      </c>
      <c r="BH243" s="45">
        <f t="shared" si="176"/>
        <v>109.73966335072009</v>
      </c>
      <c r="BI243" s="45">
        <f t="shared" si="176"/>
        <v>257.43492588464005</v>
      </c>
      <c r="BJ243" s="45">
        <f t="shared" si="176"/>
        <v>405.13018841856046</v>
      </c>
      <c r="BK243" s="45">
        <f t="shared" si="176"/>
        <v>552.82545095248042</v>
      </c>
      <c r="BL243" s="45">
        <f t="shared" si="177"/>
        <v>700.52071348640084</v>
      </c>
      <c r="BM243" s="45">
        <f t="shared" si="177"/>
        <v>848.2159760203208</v>
      </c>
      <c r="BN243" s="45">
        <f t="shared" si="177"/>
        <v>995.91123855424075</v>
      </c>
      <c r="BO243" s="45">
        <f t="shared" si="177"/>
        <v>1143.6065010881612</v>
      </c>
      <c r="BP243" s="45">
        <f t="shared" si="177"/>
        <v>1291.3017636220811</v>
      </c>
      <c r="BQ243" s="45">
        <f t="shared" si="177"/>
        <v>1438.9970261560011</v>
      </c>
      <c r="BR243" s="45">
        <f t="shared" si="177"/>
        <v>1586.6922886899215</v>
      </c>
      <c r="BS243" s="45">
        <f t="shared" si="177"/>
        <v>1734.3875512238415</v>
      </c>
      <c r="BT243" s="45">
        <f t="shared" si="177"/>
        <v>1882.0828137577614</v>
      </c>
      <c r="BU243" s="45">
        <f t="shared" si="177"/>
        <v>2029.7780762916814</v>
      </c>
      <c r="BV243" s="45">
        <f t="shared" si="178"/>
        <v>2177.4733388256022</v>
      </c>
      <c r="BW243" s="45">
        <f t="shared" si="178"/>
        <v>2325.1686013595222</v>
      </c>
      <c r="BX243" s="45">
        <f t="shared" si="178"/>
        <v>2472.8638638934422</v>
      </c>
      <c r="BY243" s="45">
        <f t="shared" si="178"/>
        <v>2620.5591264273621</v>
      </c>
      <c r="BZ243" s="45">
        <f t="shared" si="178"/>
        <v>2768.2543889612821</v>
      </c>
      <c r="CA243" s="45">
        <f t="shared" si="178"/>
        <v>2915.9496514952029</v>
      </c>
      <c r="CB243" s="45">
        <f t="shared" si="178"/>
        <v>3063.6449140291229</v>
      </c>
      <c r="CC243" s="45">
        <f t="shared" si="178"/>
        <v>3211.3401765630429</v>
      </c>
      <c r="CD243" s="45">
        <f t="shared" si="178"/>
        <v>3359.0354390969628</v>
      </c>
      <c r="CE243" s="45">
        <f t="shared" si="178"/>
        <v>3506.7307016308828</v>
      </c>
      <c r="CF243" s="45">
        <f t="shared" si="178"/>
        <v>3654.4259641648036</v>
      </c>
      <c r="CG243" s="45">
        <f t="shared" si="178"/>
        <v>-4507.8280731337682</v>
      </c>
      <c r="CH243" s="45">
        <f t="shared" si="178"/>
        <v>-4113.0773347167324</v>
      </c>
    </row>
    <row r="244" spans="1:86">
      <c r="A244" s="58">
        <f>'Q5-Q7 VaR'!G218</f>
        <v>45866</v>
      </c>
      <c r="B244" s="45">
        <f>'Q5-Q7 VaR'!L218</f>
        <v>-845.06970054265707</v>
      </c>
      <c r="C244" s="45">
        <f>1000000*'Q5-Q7 VaR'!K218/100</f>
        <v>-1622.3683083489379</v>
      </c>
      <c r="D244" s="45">
        <f t="shared" si="171"/>
        <v>15378.613382946722</v>
      </c>
      <c r="E244" s="45">
        <f t="shared" si="171"/>
        <v>14973.021305859487</v>
      </c>
      <c r="F244" s="45">
        <f t="shared" si="171"/>
        <v>14567.429228772253</v>
      </c>
      <c r="G244" s="45">
        <f t="shared" si="171"/>
        <v>14161.837151685018</v>
      </c>
      <c r="H244" s="45">
        <f t="shared" si="171"/>
        <v>13756.245074597784</v>
      </c>
      <c r="I244" s="45">
        <f t="shared" si="171"/>
        <v>13350.65299751055</v>
      </c>
      <c r="J244" s="45">
        <f t="shared" si="171"/>
        <v>12945.060920423315</v>
      </c>
      <c r="K244" s="45">
        <f t="shared" si="171"/>
        <v>12539.468843336081</v>
      </c>
      <c r="L244" s="45">
        <f t="shared" si="171"/>
        <v>12133.876766248846</v>
      </c>
      <c r="M244" s="45">
        <f t="shared" si="171"/>
        <v>11728.284689161612</v>
      </c>
      <c r="N244" s="45">
        <f t="shared" si="172"/>
        <v>11322.692612074377</v>
      </c>
      <c r="O244" s="45">
        <f t="shared" si="172"/>
        <v>10917.100534987143</v>
      </c>
      <c r="P244" s="45">
        <f t="shared" si="172"/>
        <v>10511.508457899909</v>
      </c>
      <c r="Q244" s="45">
        <f t="shared" si="172"/>
        <v>10105.916380812674</v>
      </c>
      <c r="R244" s="45">
        <f t="shared" si="172"/>
        <v>9700.3243037254397</v>
      </c>
      <c r="S244" s="45">
        <f t="shared" si="172"/>
        <v>9294.7322266382052</v>
      </c>
      <c r="T244" s="45">
        <f t="shared" si="172"/>
        <v>8889.1401495509708</v>
      </c>
      <c r="U244" s="45">
        <f t="shared" si="172"/>
        <v>8483.5480724637364</v>
      </c>
      <c r="V244" s="45">
        <f t="shared" si="172"/>
        <v>8077.955995376502</v>
      </c>
      <c r="W244" s="45">
        <f t="shared" si="172"/>
        <v>7672.3639182892675</v>
      </c>
      <c r="X244" s="45">
        <f t="shared" si="173"/>
        <v>7266.7718412020322</v>
      </c>
      <c r="Y244" s="45">
        <f t="shared" si="173"/>
        <v>6861.1797641147978</v>
      </c>
      <c r="Z244" s="45">
        <f t="shared" si="173"/>
        <v>6455.5876870275633</v>
      </c>
      <c r="AA244" s="45">
        <f t="shared" si="173"/>
        <v>6049.9956099403289</v>
      </c>
      <c r="AB244" s="45">
        <f t="shared" si="173"/>
        <v>5644.4035328530945</v>
      </c>
      <c r="AC244" s="45">
        <f t="shared" si="173"/>
        <v>5238.81145576586</v>
      </c>
      <c r="AD244" s="45">
        <f t="shared" si="173"/>
        <v>4833.2193786786256</v>
      </c>
      <c r="AE244" s="45">
        <f t="shared" si="173"/>
        <v>4427.6273015913912</v>
      </c>
      <c r="AF244" s="45">
        <f t="shared" si="173"/>
        <v>4022.0352245041568</v>
      </c>
      <c r="AG244" s="45">
        <f t="shared" si="173"/>
        <v>3616.4431474169223</v>
      </c>
      <c r="AH244" s="45">
        <f t="shared" si="174"/>
        <v>3210.8510703296879</v>
      </c>
      <c r="AI244" s="45">
        <f t="shared" si="174"/>
        <v>2805.2589932424535</v>
      </c>
      <c r="AJ244" s="45">
        <f t="shared" si="174"/>
        <v>2399.666916155219</v>
      </c>
      <c r="AK244" s="45">
        <f t="shared" si="174"/>
        <v>1994.0748390679844</v>
      </c>
      <c r="AL244" s="45">
        <f t="shared" si="174"/>
        <v>1588.48276198075</v>
      </c>
      <c r="AM244" s="45">
        <f t="shared" si="174"/>
        <v>1182.8906848935153</v>
      </c>
      <c r="AN244" s="45">
        <f t="shared" si="174"/>
        <v>777.29860780628087</v>
      </c>
      <c r="AO244" s="45">
        <f t="shared" si="174"/>
        <v>371.70653071904644</v>
      </c>
      <c r="AP244" s="45">
        <f t="shared" si="174"/>
        <v>-33.885546368188102</v>
      </c>
      <c r="AQ244" s="45">
        <f t="shared" si="174"/>
        <v>-439.47762345542259</v>
      </c>
      <c r="AR244" s="45">
        <f t="shared" si="175"/>
        <v>-845.06970054265707</v>
      </c>
      <c r="AS244" s="45">
        <f t="shared" si="175"/>
        <v>-1250.6617776298915</v>
      </c>
      <c r="AT244" s="45">
        <f t="shared" si="175"/>
        <v>-1656.2538547171262</v>
      </c>
      <c r="AU244" s="45">
        <f t="shared" si="175"/>
        <v>-2061.8459318043606</v>
      </c>
      <c r="AV244" s="45">
        <f t="shared" si="175"/>
        <v>-2467.438008891595</v>
      </c>
      <c r="AW244" s="45">
        <f t="shared" si="175"/>
        <v>-2873.0300859788294</v>
      </c>
      <c r="AX244" s="45">
        <f t="shared" si="175"/>
        <v>-3278.6221630660639</v>
      </c>
      <c r="AY244" s="45">
        <f t="shared" si="175"/>
        <v>-3684.2142401532983</v>
      </c>
      <c r="AZ244" s="45">
        <f t="shared" si="175"/>
        <v>-4089.8063172405327</v>
      </c>
      <c r="BA244" s="45">
        <f t="shared" si="175"/>
        <v>-4495.3983943277672</v>
      </c>
      <c r="BB244" s="45">
        <f t="shared" si="176"/>
        <v>-4900.9904714150016</v>
      </c>
      <c r="BC244" s="45">
        <f t="shared" si="176"/>
        <v>-5306.5825485022369</v>
      </c>
      <c r="BD244" s="45">
        <f t="shared" si="176"/>
        <v>-5712.1746255894714</v>
      </c>
      <c r="BE244" s="45">
        <f t="shared" si="176"/>
        <v>-6117.7667026767058</v>
      </c>
      <c r="BF244" s="45">
        <f t="shared" si="176"/>
        <v>-6523.3587797639402</v>
      </c>
      <c r="BG244" s="45">
        <f t="shared" si="176"/>
        <v>-6928.9508568511746</v>
      </c>
      <c r="BH244" s="45">
        <f t="shared" si="176"/>
        <v>-7334.5429339384091</v>
      </c>
      <c r="BI244" s="45">
        <f t="shared" si="176"/>
        <v>-7740.1350110256435</v>
      </c>
      <c r="BJ244" s="45">
        <f t="shared" si="176"/>
        <v>-8145.7270881128779</v>
      </c>
      <c r="BK244" s="45">
        <f t="shared" si="176"/>
        <v>-8551.3191652001115</v>
      </c>
      <c r="BL244" s="45">
        <f t="shared" si="177"/>
        <v>-8956.9112422873459</v>
      </c>
      <c r="BM244" s="45">
        <f t="shared" si="177"/>
        <v>-9362.5033193745821</v>
      </c>
      <c r="BN244" s="45">
        <f t="shared" si="177"/>
        <v>-9768.0953964618166</v>
      </c>
      <c r="BO244" s="45">
        <f t="shared" si="177"/>
        <v>-10173.687473549051</v>
      </c>
      <c r="BP244" s="45">
        <f t="shared" si="177"/>
        <v>-10579.279550636285</v>
      </c>
      <c r="BQ244" s="45">
        <f t="shared" si="177"/>
        <v>-10984.87162772352</v>
      </c>
      <c r="BR244" s="45">
        <f t="shared" si="177"/>
        <v>-11390.463704810754</v>
      </c>
      <c r="BS244" s="45">
        <f t="shared" si="177"/>
        <v>-11796.055781897989</v>
      </c>
      <c r="BT244" s="45">
        <f t="shared" si="177"/>
        <v>-12201.647858985223</v>
      </c>
      <c r="BU244" s="45">
        <f t="shared" si="177"/>
        <v>-12607.239936072458</v>
      </c>
      <c r="BV244" s="45">
        <f t="shared" si="178"/>
        <v>-13012.832013159692</v>
      </c>
      <c r="BW244" s="45">
        <f t="shared" si="178"/>
        <v>-13418.424090246926</v>
      </c>
      <c r="BX244" s="45">
        <f t="shared" si="178"/>
        <v>-13824.016167334161</v>
      </c>
      <c r="BY244" s="45">
        <f t="shared" si="178"/>
        <v>-14229.608244421395</v>
      </c>
      <c r="BZ244" s="45">
        <f t="shared" si="178"/>
        <v>-14635.20032150863</v>
      </c>
      <c r="CA244" s="45">
        <f t="shared" si="178"/>
        <v>-15040.792398595864</v>
      </c>
      <c r="CB244" s="45">
        <f t="shared" si="178"/>
        <v>-15446.384475683099</v>
      </c>
      <c r="CC244" s="45">
        <f t="shared" si="178"/>
        <v>-15851.976552770333</v>
      </c>
      <c r="CD244" s="45">
        <f t="shared" si="178"/>
        <v>-16257.568629857567</v>
      </c>
      <c r="CE244" s="45">
        <f t="shared" si="178"/>
        <v>-16663.1607069448</v>
      </c>
      <c r="CF244" s="45">
        <f t="shared" si="178"/>
        <v>-17068.752784032036</v>
      </c>
      <c r="CG244" s="45">
        <f t="shared" si="178"/>
        <v>5345.9510588978164</v>
      </c>
      <c r="CH244" s="45">
        <f t="shared" si="178"/>
        <v>4261.9097079471439</v>
      </c>
    </row>
    <row r="245" spans="1:86">
      <c r="A245" s="58">
        <f>'Q5-Q7 VaR'!G219</f>
        <v>45867</v>
      </c>
      <c r="B245" s="45">
        <f>'Q5-Q7 VaR'!L219</f>
        <v>16349.925263845451</v>
      </c>
      <c r="C245" s="45">
        <f>1000000*'Q5-Q7 VaR'!K219/100</f>
        <v>6746.2218152119849</v>
      </c>
      <c r="D245" s="45">
        <f t="shared" si="171"/>
        <v>-51112.292888274402</v>
      </c>
      <c r="E245" s="45">
        <f t="shared" si="171"/>
        <v>-49425.737434471404</v>
      </c>
      <c r="F245" s="45">
        <f t="shared" si="171"/>
        <v>-47739.181980668407</v>
      </c>
      <c r="G245" s="45">
        <f t="shared" si="171"/>
        <v>-46052.62652686541</v>
      </c>
      <c r="H245" s="45">
        <f t="shared" si="171"/>
        <v>-44366.071073062412</v>
      </c>
      <c r="I245" s="45">
        <f t="shared" si="171"/>
        <v>-42679.515619259422</v>
      </c>
      <c r="J245" s="45">
        <f t="shared" si="171"/>
        <v>-40992.960165456425</v>
      </c>
      <c r="K245" s="45">
        <f t="shared" si="171"/>
        <v>-39306.404711653428</v>
      </c>
      <c r="L245" s="45">
        <f t="shared" si="171"/>
        <v>-37619.84925785043</v>
      </c>
      <c r="M245" s="45">
        <f t="shared" si="171"/>
        <v>-35933.293804047433</v>
      </c>
      <c r="N245" s="45">
        <f t="shared" si="172"/>
        <v>-34246.738350244435</v>
      </c>
      <c r="O245" s="45">
        <f t="shared" si="172"/>
        <v>-32560.182896441438</v>
      </c>
      <c r="P245" s="45">
        <f t="shared" si="172"/>
        <v>-30873.627442638448</v>
      </c>
      <c r="Q245" s="45">
        <f t="shared" si="172"/>
        <v>-29187.071988835451</v>
      </c>
      <c r="R245" s="45">
        <f t="shared" si="172"/>
        <v>-27500.516535032453</v>
      </c>
      <c r="S245" s="45">
        <f t="shared" si="172"/>
        <v>-25813.961081229456</v>
      </c>
      <c r="T245" s="45">
        <f t="shared" si="172"/>
        <v>-24127.405627426459</v>
      </c>
      <c r="U245" s="45">
        <f t="shared" si="172"/>
        <v>-22440.850173623461</v>
      </c>
      <c r="V245" s="45">
        <f t="shared" si="172"/>
        <v>-20754.294719820471</v>
      </c>
      <c r="W245" s="45">
        <f t="shared" si="172"/>
        <v>-19067.739266017474</v>
      </c>
      <c r="X245" s="45">
        <f t="shared" si="173"/>
        <v>-17381.183812214476</v>
      </c>
      <c r="Y245" s="45">
        <f t="shared" si="173"/>
        <v>-15694.628358411477</v>
      </c>
      <c r="Z245" s="45">
        <f t="shared" si="173"/>
        <v>-14008.07290460848</v>
      </c>
      <c r="AA245" s="45">
        <f t="shared" si="173"/>
        <v>-12321.517450805486</v>
      </c>
      <c r="AB245" s="45">
        <f t="shared" si="173"/>
        <v>-10634.961997002489</v>
      </c>
      <c r="AC245" s="45">
        <f t="shared" si="173"/>
        <v>-8948.4065431994914</v>
      </c>
      <c r="AD245" s="45">
        <f t="shared" si="173"/>
        <v>-7261.8510893964976</v>
      </c>
      <c r="AE245" s="45">
        <f t="shared" si="173"/>
        <v>-5575.2956355935003</v>
      </c>
      <c r="AF245" s="45">
        <f t="shared" si="173"/>
        <v>-3888.7401817905029</v>
      </c>
      <c r="AG245" s="45">
        <f t="shared" si="173"/>
        <v>-2202.1847279875092</v>
      </c>
      <c r="AH245" s="45">
        <f t="shared" si="174"/>
        <v>-515.62927418451181</v>
      </c>
      <c r="AI245" s="45">
        <f t="shared" si="174"/>
        <v>1170.9261796184855</v>
      </c>
      <c r="AJ245" s="45">
        <f t="shared" si="174"/>
        <v>2857.4816334214811</v>
      </c>
      <c r="AK245" s="45">
        <f t="shared" si="174"/>
        <v>4544.0370872244766</v>
      </c>
      <c r="AL245" s="45">
        <f t="shared" si="174"/>
        <v>6230.592541027474</v>
      </c>
      <c r="AM245" s="45">
        <f t="shared" si="174"/>
        <v>7917.1479948304695</v>
      </c>
      <c r="AN245" s="45">
        <f t="shared" si="174"/>
        <v>9603.7034486334669</v>
      </c>
      <c r="AO245" s="45">
        <f t="shared" si="174"/>
        <v>11290.258902436462</v>
      </c>
      <c r="AP245" s="45">
        <f t="shared" si="174"/>
        <v>12976.814356239458</v>
      </c>
      <c r="AQ245" s="45">
        <f t="shared" si="174"/>
        <v>14663.369810042455</v>
      </c>
      <c r="AR245" s="45">
        <f t="shared" si="175"/>
        <v>16349.925263845451</v>
      </c>
      <c r="AS245" s="45">
        <f t="shared" si="175"/>
        <v>18036.480717648446</v>
      </c>
      <c r="AT245" s="45">
        <f t="shared" si="175"/>
        <v>19723.036171451444</v>
      </c>
      <c r="AU245" s="45">
        <f t="shared" si="175"/>
        <v>21409.591625254441</v>
      </c>
      <c r="AV245" s="45">
        <f t="shared" si="175"/>
        <v>23096.147079057435</v>
      </c>
      <c r="AW245" s="45">
        <f t="shared" si="175"/>
        <v>24782.702532860432</v>
      </c>
      <c r="AX245" s="45">
        <f t="shared" si="175"/>
        <v>26469.257986663426</v>
      </c>
      <c r="AY245" s="45">
        <f t="shared" si="175"/>
        <v>28155.813440466423</v>
      </c>
      <c r="AZ245" s="45">
        <f t="shared" si="175"/>
        <v>29842.368894269421</v>
      </c>
      <c r="BA245" s="45">
        <f t="shared" si="175"/>
        <v>31528.924348072418</v>
      </c>
      <c r="BB245" s="45">
        <f t="shared" si="176"/>
        <v>33215.479801875415</v>
      </c>
      <c r="BC245" s="45">
        <f t="shared" si="176"/>
        <v>34902.035255678413</v>
      </c>
      <c r="BD245" s="45">
        <f t="shared" si="176"/>
        <v>36588.590709481403</v>
      </c>
      <c r="BE245" s="45">
        <f t="shared" si="176"/>
        <v>38275.1461632844</v>
      </c>
      <c r="BF245" s="45">
        <f t="shared" si="176"/>
        <v>39961.701617087398</v>
      </c>
      <c r="BG245" s="45">
        <f t="shared" si="176"/>
        <v>41648.257070890395</v>
      </c>
      <c r="BH245" s="45">
        <f t="shared" si="176"/>
        <v>43334.812524693392</v>
      </c>
      <c r="BI245" s="45">
        <f t="shared" si="176"/>
        <v>45021.36797849639</v>
      </c>
      <c r="BJ245" s="45">
        <f t="shared" si="176"/>
        <v>46707.92343229938</v>
      </c>
      <c r="BK245" s="45">
        <f t="shared" si="176"/>
        <v>48394.478886102377</v>
      </c>
      <c r="BL245" s="45">
        <f t="shared" si="177"/>
        <v>50081.034339905375</v>
      </c>
      <c r="BM245" s="45">
        <f t="shared" si="177"/>
        <v>51767.589793708372</v>
      </c>
      <c r="BN245" s="45">
        <f t="shared" si="177"/>
        <v>53454.145247511369</v>
      </c>
      <c r="BO245" s="45">
        <f t="shared" si="177"/>
        <v>55140.700701314359</v>
      </c>
      <c r="BP245" s="45">
        <f t="shared" si="177"/>
        <v>56827.256155117357</v>
      </c>
      <c r="BQ245" s="45">
        <f t="shared" si="177"/>
        <v>58513.811608920354</v>
      </c>
      <c r="BR245" s="45">
        <f t="shared" si="177"/>
        <v>60200.367062723351</v>
      </c>
      <c r="BS245" s="45">
        <f t="shared" si="177"/>
        <v>61886.922516526349</v>
      </c>
      <c r="BT245" s="45">
        <f t="shared" si="177"/>
        <v>63573.477970329346</v>
      </c>
      <c r="BU245" s="45">
        <f t="shared" si="177"/>
        <v>65260.033424132336</v>
      </c>
      <c r="BV245" s="45">
        <f t="shared" si="178"/>
        <v>66946.588877935341</v>
      </c>
      <c r="BW245" s="45">
        <f t="shared" si="178"/>
        <v>68633.144331738338</v>
      </c>
      <c r="BX245" s="45">
        <f t="shared" si="178"/>
        <v>70319.699785541336</v>
      </c>
      <c r="BY245" s="45">
        <f t="shared" si="178"/>
        <v>72006.255239344333</v>
      </c>
      <c r="BZ245" s="45">
        <f t="shared" si="178"/>
        <v>73692.81069314733</v>
      </c>
      <c r="CA245" s="45">
        <f t="shared" si="178"/>
        <v>75379.366146950328</v>
      </c>
      <c r="CB245" s="45">
        <f t="shared" si="178"/>
        <v>77065.92160075331</v>
      </c>
      <c r="CC245" s="45">
        <f t="shared" si="178"/>
        <v>78752.477054556308</v>
      </c>
      <c r="CD245" s="45">
        <f t="shared" si="178"/>
        <v>80439.032508359305</v>
      </c>
      <c r="CE245" s="45">
        <f t="shared" si="178"/>
        <v>82125.587962162303</v>
      </c>
      <c r="CF245" s="45">
        <f t="shared" si="178"/>
        <v>83812.1434159653</v>
      </c>
      <c r="CG245" s="45">
        <f t="shared" si="178"/>
        <v>-9393.9203788694776</v>
      </c>
      <c r="CH245" s="45">
        <f t="shared" si="178"/>
        <v>-4886.1995532464553</v>
      </c>
    </row>
    <row r="246" spans="1:86">
      <c r="A246" s="58">
        <f>'Q5-Q7 VaR'!G220</f>
        <v>45868</v>
      </c>
      <c r="B246" s="45">
        <f>'Q5-Q7 VaR'!L220</f>
        <v>-20546.159354627609</v>
      </c>
      <c r="C246" s="45">
        <f>1000000*'Q5-Q7 VaR'!K220/100</f>
        <v>-3755.8363843296415</v>
      </c>
      <c r="D246" s="45">
        <f t="shared" si="171"/>
        <v>17012.204488668805</v>
      </c>
      <c r="E246" s="45">
        <f t="shared" si="171"/>
        <v>16073.245392586399</v>
      </c>
      <c r="F246" s="45">
        <f t="shared" si="171"/>
        <v>15134.286296503986</v>
      </c>
      <c r="G246" s="45">
        <f t="shared" si="171"/>
        <v>14195.327200421572</v>
      </c>
      <c r="H246" s="45">
        <f t="shared" si="171"/>
        <v>13256.368104339166</v>
      </c>
      <c r="I246" s="45">
        <f t="shared" si="171"/>
        <v>12317.409008256753</v>
      </c>
      <c r="J246" s="45">
        <f t="shared" si="171"/>
        <v>11378.449912174343</v>
      </c>
      <c r="K246" s="45">
        <f t="shared" si="171"/>
        <v>10439.490816091933</v>
      </c>
      <c r="L246" s="45">
        <f t="shared" si="171"/>
        <v>9500.5317200095233</v>
      </c>
      <c r="M246" s="45">
        <f t="shared" si="171"/>
        <v>8561.5726239271135</v>
      </c>
      <c r="N246" s="45">
        <f t="shared" si="172"/>
        <v>7622.6135278447036</v>
      </c>
      <c r="O246" s="45">
        <f t="shared" si="172"/>
        <v>6683.6544317622938</v>
      </c>
      <c r="P246" s="45">
        <f t="shared" si="172"/>
        <v>5744.6953356798804</v>
      </c>
      <c r="Q246" s="45">
        <f t="shared" si="172"/>
        <v>4805.7362395974706</v>
      </c>
      <c r="R246" s="45">
        <f t="shared" si="172"/>
        <v>3866.7771435150607</v>
      </c>
      <c r="S246" s="45">
        <f t="shared" si="172"/>
        <v>2927.8180474326509</v>
      </c>
      <c r="T246" s="45">
        <f t="shared" si="172"/>
        <v>1988.8589513502411</v>
      </c>
      <c r="U246" s="45">
        <f t="shared" si="172"/>
        <v>1049.8998552678313</v>
      </c>
      <c r="V246" s="45">
        <f t="shared" si="172"/>
        <v>110.94075918541785</v>
      </c>
      <c r="W246" s="45">
        <f t="shared" si="172"/>
        <v>-828.01833689699197</v>
      </c>
      <c r="X246" s="45">
        <f t="shared" si="173"/>
        <v>-1766.9774329794018</v>
      </c>
      <c r="Y246" s="45">
        <f t="shared" si="173"/>
        <v>-2705.9365290618116</v>
      </c>
      <c r="Z246" s="45">
        <f t="shared" si="173"/>
        <v>-3644.8956251442214</v>
      </c>
      <c r="AA246" s="45">
        <f t="shared" si="173"/>
        <v>-4583.854721226633</v>
      </c>
      <c r="AB246" s="45">
        <f t="shared" si="173"/>
        <v>-5522.8138173090429</v>
      </c>
      <c r="AC246" s="45">
        <f t="shared" si="173"/>
        <v>-6461.7729133914527</v>
      </c>
      <c r="AD246" s="45">
        <f t="shared" si="173"/>
        <v>-7400.7320094738643</v>
      </c>
      <c r="AE246" s="45">
        <f t="shared" si="173"/>
        <v>-8339.6911055562741</v>
      </c>
      <c r="AF246" s="45">
        <f t="shared" si="173"/>
        <v>-9278.6502016386839</v>
      </c>
      <c r="AG246" s="45">
        <f t="shared" si="173"/>
        <v>-10217.609297721096</v>
      </c>
      <c r="AH246" s="45">
        <f t="shared" si="174"/>
        <v>-11156.568393803505</v>
      </c>
      <c r="AI246" s="45">
        <f t="shared" si="174"/>
        <v>-12095.527489885915</v>
      </c>
      <c r="AJ246" s="45">
        <f t="shared" si="174"/>
        <v>-13034.486585968327</v>
      </c>
      <c r="AK246" s="45">
        <f t="shared" si="174"/>
        <v>-13973.445682050737</v>
      </c>
      <c r="AL246" s="45">
        <f t="shared" si="174"/>
        <v>-14912.404778133146</v>
      </c>
      <c r="AM246" s="45">
        <f t="shared" si="174"/>
        <v>-15851.363874215556</v>
      </c>
      <c r="AN246" s="45">
        <f t="shared" si="174"/>
        <v>-16790.322970297966</v>
      </c>
      <c r="AO246" s="45">
        <f t="shared" si="174"/>
        <v>-17729.28206638038</v>
      </c>
      <c r="AP246" s="45">
        <f t="shared" si="174"/>
        <v>-18668.241162462789</v>
      </c>
      <c r="AQ246" s="45">
        <f t="shared" si="174"/>
        <v>-19607.200258545199</v>
      </c>
      <c r="AR246" s="45">
        <f t="shared" si="175"/>
        <v>-20546.159354627609</v>
      </c>
      <c r="AS246" s="45">
        <f t="shared" si="175"/>
        <v>-21485.118450710019</v>
      </c>
      <c r="AT246" s="45">
        <f t="shared" si="175"/>
        <v>-22424.077546792429</v>
      </c>
      <c r="AU246" s="45">
        <f t="shared" si="175"/>
        <v>-23363.036642874838</v>
      </c>
      <c r="AV246" s="45">
        <f t="shared" si="175"/>
        <v>-24301.995738957252</v>
      </c>
      <c r="AW246" s="45">
        <f t="shared" si="175"/>
        <v>-25240.954835039662</v>
      </c>
      <c r="AX246" s="45">
        <f t="shared" si="175"/>
        <v>-26179.913931122072</v>
      </c>
      <c r="AY246" s="45">
        <f t="shared" si="175"/>
        <v>-27118.873027204481</v>
      </c>
      <c r="AZ246" s="45">
        <f t="shared" si="175"/>
        <v>-28057.832123286891</v>
      </c>
      <c r="BA246" s="45">
        <f t="shared" si="175"/>
        <v>-28996.791219369305</v>
      </c>
      <c r="BB246" s="45">
        <f t="shared" si="176"/>
        <v>-29935.750315451711</v>
      </c>
      <c r="BC246" s="45">
        <f t="shared" si="176"/>
        <v>-30874.709411534124</v>
      </c>
      <c r="BD246" s="45">
        <f t="shared" si="176"/>
        <v>-31813.668507616534</v>
      </c>
      <c r="BE246" s="45">
        <f t="shared" si="176"/>
        <v>-32752.627603698944</v>
      </c>
      <c r="BF246" s="45">
        <f t="shared" si="176"/>
        <v>-33691.586699781357</v>
      </c>
      <c r="BG246" s="45">
        <f t="shared" si="176"/>
        <v>-34630.545795863763</v>
      </c>
      <c r="BH246" s="45">
        <f t="shared" si="176"/>
        <v>-35569.504891946177</v>
      </c>
      <c r="BI246" s="45">
        <f t="shared" si="176"/>
        <v>-36508.463988028583</v>
      </c>
      <c r="BJ246" s="45">
        <f t="shared" si="176"/>
        <v>-37447.423084110997</v>
      </c>
      <c r="BK246" s="45">
        <f t="shared" si="176"/>
        <v>-38386.38218019341</v>
      </c>
      <c r="BL246" s="45">
        <f t="shared" si="177"/>
        <v>-39325.341276275816</v>
      </c>
      <c r="BM246" s="45">
        <f t="shared" si="177"/>
        <v>-40264.300372358222</v>
      </c>
      <c r="BN246" s="45">
        <f t="shared" si="177"/>
        <v>-41203.259468440636</v>
      </c>
      <c r="BO246" s="45">
        <f t="shared" si="177"/>
        <v>-42142.218564523049</v>
      </c>
      <c r="BP246" s="45">
        <f t="shared" si="177"/>
        <v>-43081.177660605463</v>
      </c>
      <c r="BQ246" s="45">
        <f t="shared" si="177"/>
        <v>-44020.136756687869</v>
      </c>
      <c r="BR246" s="45">
        <f t="shared" si="177"/>
        <v>-44959.095852770275</v>
      </c>
      <c r="BS246" s="45">
        <f t="shared" si="177"/>
        <v>-45898.054948852689</v>
      </c>
      <c r="BT246" s="45">
        <f t="shared" si="177"/>
        <v>-46837.014044935102</v>
      </c>
      <c r="BU246" s="45">
        <f t="shared" si="177"/>
        <v>-47775.973141017515</v>
      </c>
      <c r="BV246" s="45">
        <f t="shared" si="178"/>
        <v>-48714.932237099922</v>
      </c>
      <c r="BW246" s="45">
        <f t="shared" si="178"/>
        <v>-49653.891333182328</v>
      </c>
      <c r="BX246" s="45">
        <f t="shared" si="178"/>
        <v>-50592.850429264741</v>
      </c>
      <c r="BY246" s="45">
        <f t="shared" si="178"/>
        <v>-51531.809525347155</v>
      </c>
      <c r="BZ246" s="45">
        <f t="shared" si="178"/>
        <v>-52470.768621429561</v>
      </c>
      <c r="CA246" s="45">
        <f t="shared" si="178"/>
        <v>-53409.727717511967</v>
      </c>
      <c r="CB246" s="45">
        <f t="shared" si="178"/>
        <v>-54348.686813594381</v>
      </c>
      <c r="CC246" s="45">
        <f t="shared" si="178"/>
        <v>-55287.645909676794</v>
      </c>
      <c r="CD246" s="45">
        <f t="shared" si="178"/>
        <v>-56226.605005759207</v>
      </c>
      <c r="CE246" s="45">
        <f t="shared" si="178"/>
        <v>-57165.564101841621</v>
      </c>
      <c r="CF246" s="45">
        <f t="shared" si="178"/>
        <v>-58104.52319792402</v>
      </c>
      <c r="CG246" s="45">
        <f t="shared" si="178"/>
        <v>-6213.7411825108393</v>
      </c>
      <c r="CH246" s="45">
        <f t="shared" si="178"/>
        <v>-8723.3328252136525</v>
      </c>
    </row>
    <row r="247" spans="1:86">
      <c r="A247" s="58">
        <f>'Q5-Q7 VaR'!G221</f>
        <v>45869</v>
      </c>
      <c r="B247" s="45">
        <f>'Q5-Q7 VaR'!L221</f>
        <v>-4224.7425135656595</v>
      </c>
      <c r="C247" s="45">
        <f>1000000*'Q5-Q7 VaR'!K221/100</f>
        <v>-295.22473746611303</v>
      </c>
      <c r="D247" s="45">
        <f t="shared" si="171"/>
        <v>-1272.4951389045291</v>
      </c>
      <c r="E247" s="45">
        <f t="shared" si="171"/>
        <v>-1346.3013232710573</v>
      </c>
      <c r="F247" s="45">
        <f t="shared" si="171"/>
        <v>-1420.1075076375855</v>
      </c>
      <c r="G247" s="45">
        <f t="shared" si="171"/>
        <v>-1493.9136920041142</v>
      </c>
      <c r="H247" s="45">
        <f t="shared" si="171"/>
        <v>-1567.7198763706424</v>
      </c>
      <c r="I247" s="45">
        <f t="shared" si="171"/>
        <v>-1641.5260607371706</v>
      </c>
      <c r="J247" s="45">
        <f t="shared" si="171"/>
        <v>-1715.3322451036988</v>
      </c>
      <c r="K247" s="45">
        <f t="shared" si="171"/>
        <v>-1789.138429470227</v>
      </c>
      <c r="L247" s="45">
        <f t="shared" si="171"/>
        <v>-1862.9446138367553</v>
      </c>
      <c r="M247" s="45">
        <f t="shared" si="171"/>
        <v>-1936.7507982032835</v>
      </c>
      <c r="N247" s="45">
        <f t="shared" si="172"/>
        <v>-2010.5569825698117</v>
      </c>
      <c r="O247" s="45">
        <f t="shared" si="172"/>
        <v>-2084.3631669363399</v>
      </c>
      <c r="P247" s="45">
        <f t="shared" si="172"/>
        <v>-2158.1693513028681</v>
      </c>
      <c r="Q247" s="45">
        <f t="shared" si="172"/>
        <v>-2231.9755356693968</v>
      </c>
      <c r="R247" s="45">
        <f t="shared" si="172"/>
        <v>-2305.781720035925</v>
      </c>
      <c r="S247" s="45">
        <f t="shared" si="172"/>
        <v>-2379.5879044024532</v>
      </c>
      <c r="T247" s="45">
        <f t="shared" si="172"/>
        <v>-2453.3940887689814</v>
      </c>
      <c r="U247" s="45">
        <f t="shared" si="172"/>
        <v>-2527.2002731355096</v>
      </c>
      <c r="V247" s="45">
        <f t="shared" si="172"/>
        <v>-2601.0064575020378</v>
      </c>
      <c r="W247" s="45">
        <f t="shared" si="172"/>
        <v>-2674.8126418685661</v>
      </c>
      <c r="X247" s="45">
        <f t="shared" si="173"/>
        <v>-2748.6188262350943</v>
      </c>
      <c r="Y247" s="45">
        <f t="shared" si="173"/>
        <v>-2822.4250106016225</v>
      </c>
      <c r="Z247" s="45">
        <f t="shared" si="173"/>
        <v>-2896.2311949681507</v>
      </c>
      <c r="AA247" s="45">
        <f t="shared" si="173"/>
        <v>-2970.0373793346789</v>
      </c>
      <c r="AB247" s="45">
        <f t="shared" si="173"/>
        <v>-3043.8435637012071</v>
      </c>
      <c r="AC247" s="45">
        <f t="shared" si="173"/>
        <v>-3117.6497480677353</v>
      </c>
      <c r="AD247" s="45">
        <f t="shared" si="173"/>
        <v>-3191.4559324342636</v>
      </c>
      <c r="AE247" s="45">
        <f t="shared" si="173"/>
        <v>-3265.2621168007922</v>
      </c>
      <c r="AF247" s="45">
        <f t="shared" si="173"/>
        <v>-3339.0683011673204</v>
      </c>
      <c r="AG247" s="45">
        <f t="shared" si="173"/>
        <v>-3412.8744855338487</v>
      </c>
      <c r="AH247" s="45">
        <f t="shared" si="174"/>
        <v>-3486.6806699003769</v>
      </c>
      <c r="AI247" s="45">
        <f t="shared" si="174"/>
        <v>-3560.4868542669051</v>
      </c>
      <c r="AJ247" s="45">
        <f t="shared" si="174"/>
        <v>-3634.2930386334333</v>
      </c>
      <c r="AK247" s="45">
        <f t="shared" si="174"/>
        <v>-3708.0992229999615</v>
      </c>
      <c r="AL247" s="45">
        <f t="shared" si="174"/>
        <v>-3781.9054073664902</v>
      </c>
      <c r="AM247" s="45">
        <f t="shared" si="174"/>
        <v>-3855.7115917330184</v>
      </c>
      <c r="AN247" s="45">
        <f t="shared" si="174"/>
        <v>-3929.5177760995466</v>
      </c>
      <c r="AO247" s="45">
        <f t="shared" si="174"/>
        <v>-4003.3239604660748</v>
      </c>
      <c r="AP247" s="45">
        <f t="shared" si="174"/>
        <v>-4077.130144832603</v>
      </c>
      <c r="AQ247" s="45">
        <f t="shared" si="174"/>
        <v>-4150.9363291991313</v>
      </c>
      <c r="AR247" s="45">
        <f t="shared" si="175"/>
        <v>-4224.7425135656595</v>
      </c>
      <c r="AS247" s="45">
        <f t="shared" si="175"/>
        <v>-4298.5486979321877</v>
      </c>
      <c r="AT247" s="45">
        <f t="shared" si="175"/>
        <v>-4372.3548822987159</v>
      </c>
      <c r="AU247" s="45">
        <f t="shared" si="175"/>
        <v>-4446.1610666652441</v>
      </c>
      <c r="AV247" s="45">
        <f t="shared" si="175"/>
        <v>-4519.9672510317723</v>
      </c>
      <c r="AW247" s="45">
        <f t="shared" si="175"/>
        <v>-4593.7734353983005</v>
      </c>
      <c r="AX247" s="45">
        <f t="shared" si="175"/>
        <v>-4667.5796197648287</v>
      </c>
      <c r="AY247" s="45">
        <f t="shared" si="175"/>
        <v>-4741.385804131357</v>
      </c>
      <c r="AZ247" s="45">
        <f t="shared" si="175"/>
        <v>-4815.1919884978852</v>
      </c>
      <c r="BA247" s="45">
        <f t="shared" si="175"/>
        <v>-4888.9981728644134</v>
      </c>
      <c r="BB247" s="45">
        <f t="shared" si="176"/>
        <v>-4962.8043572309416</v>
      </c>
      <c r="BC247" s="45">
        <f t="shared" si="176"/>
        <v>-5036.6105415974707</v>
      </c>
      <c r="BD247" s="45">
        <f t="shared" si="176"/>
        <v>-5110.416725963998</v>
      </c>
      <c r="BE247" s="45">
        <f t="shared" si="176"/>
        <v>-5184.2229103305272</v>
      </c>
      <c r="BF247" s="45">
        <f t="shared" si="176"/>
        <v>-5258.0290946970554</v>
      </c>
      <c r="BG247" s="45">
        <f t="shared" si="176"/>
        <v>-5331.8352790635836</v>
      </c>
      <c r="BH247" s="45">
        <f t="shared" si="176"/>
        <v>-5405.6414634301118</v>
      </c>
      <c r="BI247" s="45">
        <f t="shared" si="176"/>
        <v>-5479.44764779664</v>
      </c>
      <c r="BJ247" s="45">
        <f t="shared" si="176"/>
        <v>-5553.2538321631682</v>
      </c>
      <c r="BK247" s="45">
        <f t="shared" si="176"/>
        <v>-5627.0600165296964</v>
      </c>
      <c r="BL247" s="45">
        <f t="shared" si="177"/>
        <v>-5700.8662008962247</v>
      </c>
      <c r="BM247" s="45">
        <f t="shared" si="177"/>
        <v>-5774.6723852627529</v>
      </c>
      <c r="BN247" s="45">
        <f t="shared" si="177"/>
        <v>-5848.4785696292811</v>
      </c>
      <c r="BO247" s="45">
        <f t="shared" si="177"/>
        <v>-5922.2847539958093</v>
      </c>
      <c r="BP247" s="45">
        <f t="shared" si="177"/>
        <v>-5996.0909383623375</v>
      </c>
      <c r="BQ247" s="45">
        <f t="shared" si="177"/>
        <v>-6069.8971227288657</v>
      </c>
      <c r="BR247" s="45">
        <f t="shared" si="177"/>
        <v>-6143.7033070953939</v>
      </c>
      <c r="BS247" s="45">
        <f t="shared" si="177"/>
        <v>-6217.5094914619222</v>
      </c>
      <c r="BT247" s="45">
        <f t="shared" si="177"/>
        <v>-6291.3156758284513</v>
      </c>
      <c r="BU247" s="45">
        <f t="shared" si="177"/>
        <v>-6365.1218601949786</v>
      </c>
      <c r="BV247" s="45">
        <f t="shared" si="178"/>
        <v>-6438.9280445615077</v>
      </c>
      <c r="BW247" s="45">
        <f t="shared" si="178"/>
        <v>-6512.734228928035</v>
      </c>
      <c r="BX247" s="45">
        <f t="shared" si="178"/>
        <v>-6586.5404132945641</v>
      </c>
      <c r="BY247" s="45">
        <f t="shared" si="178"/>
        <v>-6660.3465976610914</v>
      </c>
      <c r="BZ247" s="45">
        <f t="shared" si="178"/>
        <v>-6734.1527820276206</v>
      </c>
      <c r="CA247" s="45">
        <f t="shared" si="178"/>
        <v>-6807.9589663941479</v>
      </c>
      <c r="CB247" s="45">
        <f t="shared" si="178"/>
        <v>-6881.765150760677</v>
      </c>
      <c r="CC247" s="45">
        <f t="shared" si="178"/>
        <v>-6955.5713351272043</v>
      </c>
      <c r="CD247" s="45">
        <f t="shared" si="178"/>
        <v>-7029.3775194937334</v>
      </c>
      <c r="CE247" s="45">
        <f t="shared" si="178"/>
        <v>-7103.1837038602616</v>
      </c>
      <c r="CF247" s="45">
        <f t="shared" si="178"/>
        <v>-7176.9898882267898</v>
      </c>
      <c r="CG247" s="45">
        <f t="shared" si="178"/>
        <v>-3098.1533975509747</v>
      </c>
      <c r="CH247" s="45">
        <f t="shared" si="178"/>
        <v>-3295.4179900543372</v>
      </c>
    </row>
    <row r="248" spans="1:86">
      <c r="A248" s="58">
        <f>'Q5-Q7 VaR'!G222</f>
        <v>45870</v>
      </c>
      <c r="B248" s="45">
        <f>'Q5-Q7 VaR'!L222</f>
        <v>77438.551340209509</v>
      </c>
      <c r="C248" s="45">
        <f>1000000*'Q5-Q7 VaR'!K222/100</f>
        <v>11749.783368548706</v>
      </c>
      <c r="D248" s="45">
        <f t="shared" si="171"/>
        <v>-40059.282345277548</v>
      </c>
      <c r="E248" s="45">
        <f t="shared" si="171"/>
        <v>-37121.836503140366</v>
      </c>
      <c r="F248" s="45">
        <f t="shared" si="171"/>
        <v>-34184.390661003199</v>
      </c>
      <c r="G248" s="45">
        <f t="shared" si="171"/>
        <v>-31246.944818866017</v>
      </c>
      <c r="H248" s="45">
        <f t="shared" si="171"/>
        <v>-28309.498976728835</v>
      </c>
      <c r="I248" s="45">
        <f t="shared" si="171"/>
        <v>-25372.053134591668</v>
      </c>
      <c r="J248" s="45">
        <f t="shared" si="171"/>
        <v>-22434.607292454486</v>
      </c>
      <c r="K248" s="45">
        <f t="shared" si="171"/>
        <v>-19497.161450317319</v>
      </c>
      <c r="L248" s="45">
        <f t="shared" si="171"/>
        <v>-16559.715608180137</v>
      </c>
      <c r="M248" s="45">
        <f t="shared" si="171"/>
        <v>-13622.269766042955</v>
      </c>
      <c r="N248" s="45">
        <f t="shared" si="172"/>
        <v>-10684.823923905788</v>
      </c>
      <c r="O248" s="45">
        <f t="shared" si="172"/>
        <v>-7747.3780817686056</v>
      </c>
      <c r="P248" s="45">
        <f t="shared" si="172"/>
        <v>-4809.9322396314383</v>
      </c>
      <c r="Q248" s="45">
        <f t="shared" si="172"/>
        <v>-1872.4863974942564</v>
      </c>
      <c r="R248" s="45">
        <f t="shared" si="172"/>
        <v>1064.9594446429255</v>
      </c>
      <c r="S248" s="45">
        <f t="shared" si="172"/>
        <v>4002.4052867800929</v>
      </c>
      <c r="T248" s="45">
        <f t="shared" si="172"/>
        <v>6939.8511289172748</v>
      </c>
      <c r="U248" s="45">
        <f t="shared" si="172"/>
        <v>9877.2969710544567</v>
      </c>
      <c r="V248" s="45">
        <f t="shared" si="172"/>
        <v>12814.742813191624</v>
      </c>
      <c r="W248" s="45">
        <f t="shared" si="172"/>
        <v>15752.188655328806</v>
      </c>
      <c r="X248" s="45">
        <f t="shared" si="173"/>
        <v>18689.634497465981</v>
      </c>
      <c r="Y248" s="45">
        <f t="shared" si="173"/>
        <v>21627.080339603155</v>
      </c>
      <c r="Z248" s="45">
        <f t="shared" si="173"/>
        <v>24564.526181740337</v>
      </c>
      <c r="AA248" s="45">
        <f t="shared" si="173"/>
        <v>27501.972023877512</v>
      </c>
      <c r="AB248" s="45">
        <f t="shared" si="173"/>
        <v>30439.417866014686</v>
      </c>
      <c r="AC248" s="45">
        <f t="shared" si="173"/>
        <v>33376.863708151861</v>
      </c>
      <c r="AD248" s="45">
        <f t="shared" si="173"/>
        <v>36314.309550289036</v>
      </c>
      <c r="AE248" s="45">
        <f t="shared" si="173"/>
        <v>39251.755392426217</v>
      </c>
      <c r="AF248" s="45">
        <f t="shared" si="173"/>
        <v>42189.201234563392</v>
      </c>
      <c r="AG248" s="45">
        <f t="shared" si="173"/>
        <v>45126.647076700567</v>
      </c>
      <c r="AH248" s="45">
        <f t="shared" si="174"/>
        <v>48064.092918837749</v>
      </c>
      <c r="AI248" s="45">
        <f t="shared" si="174"/>
        <v>51001.538760974923</v>
      </c>
      <c r="AJ248" s="45">
        <f t="shared" si="174"/>
        <v>53938.984603112098</v>
      </c>
      <c r="AK248" s="45">
        <f t="shared" si="174"/>
        <v>56876.430445249272</v>
      </c>
      <c r="AL248" s="45">
        <f t="shared" si="174"/>
        <v>59813.876287386447</v>
      </c>
      <c r="AM248" s="45">
        <f t="shared" si="174"/>
        <v>62751.322129523629</v>
      </c>
      <c r="AN248" s="45">
        <f t="shared" si="174"/>
        <v>65688.767971660796</v>
      </c>
      <c r="AO248" s="45">
        <f t="shared" si="174"/>
        <v>68626.213813797978</v>
      </c>
      <c r="AP248" s="45">
        <f t="shared" si="174"/>
        <v>71563.65965593516</v>
      </c>
      <c r="AQ248" s="45">
        <f t="shared" si="174"/>
        <v>74501.105498072327</v>
      </c>
      <c r="AR248" s="45">
        <f t="shared" si="175"/>
        <v>77438.551340209509</v>
      </c>
      <c r="AS248" s="45">
        <f t="shared" si="175"/>
        <v>80375.997182346691</v>
      </c>
      <c r="AT248" s="45">
        <f t="shared" si="175"/>
        <v>83313.443024483859</v>
      </c>
      <c r="AU248" s="45">
        <f t="shared" si="175"/>
        <v>86250.888866621041</v>
      </c>
      <c r="AV248" s="45">
        <f t="shared" si="175"/>
        <v>89188.334708758222</v>
      </c>
      <c r="AW248" s="45">
        <f t="shared" si="175"/>
        <v>92125.78055089539</v>
      </c>
      <c r="AX248" s="45">
        <f t="shared" si="175"/>
        <v>95063.226393032572</v>
      </c>
      <c r="AY248" s="45">
        <f t="shared" si="175"/>
        <v>98000.672235169739</v>
      </c>
      <c r="AZ248" s="45">
        <f t="shared" si="175"/>
        <v>100938.11807730692</v>
      </c>
      <c r="BA248" s="45">
        <f t="shared" si="175"/>
        <v>103875.5639194441</v>
      </c>
      <c r="BB248" s="45">
        <f t="shared" si="176"/>
        <v>106813.00976158127</v>
      </c>
      <c r="BC248" s="45">
        <f t="shared" si="176"/>
        <v>109750.45560371845</v>
      </c>
      <c r="BD248" s="45">
        <f t="shared" si="176"/>
        <v>112687.90144585562</v>
      </c>
      <c r="BE248" s="45">
        <f t="shared" si="176"/>
        <v>115625.3472879928</v>
      </c>
      <c r="BF248" s="45">
        <f t="shared" si="176"/>
        <v>118562.79313012998</v>
      </c>
      <c r="BG248" s="45">
        <f t="shared" si="176"/>
        <v>121500.23897226717</v>
      </c>
      <c r="BH248" s="45">
        <f t="shared" si="176"/>
        <v>124437.68481440433</v>
      </c>
      <c r="BI248" s="45">
        <f t="shared" si="176"/>
        <v>127375.1306565415</v>
      </c>
      <c r="BJ248" s="45">
        <f t="shared" si="176"/>
        <v>130312.57649867868</v>
      </c>
      <c r="BK248" s="45">
        <f t="shared" si="176"/>
        <v>133250.02234081586</v>
      </c>
      <c r="BL248" s="45">
        <f t="shared" si="177"/>
        <v>136187.46818295305</v>
      </c>
      <c r="BM248" s="45">
        <f t="shared" si="177"/>
        <v>139124.91402509023</v>
      </c>
      <c r="BN248" s="45">
        <f t="shared" si="177"/>
        <v>142062.35986722738</v>
      </c>
      <c r="BO248" s="45">
        <f t="shared" si="177"/>
        <v>144999.80570936456</v>
      </c>
      <c r="BP248" s="45">
        <f t="shared" si="177"/>
        <v>147937.25155150174</v>
      </c>
      <c r="BQ248" s="45">
        <f t="shared" si="177"/>
        <v>150874.69739363893</v>
      </c>
      <c r="BR248" s="45">
        <f t="shared" si="177"/>
        <v>153812.14323577611</v>
      </c>
      <c r="BS248" s="45">
        <f t="shared" si="177"/>
        <v>156749.58907791326</v>
      </c>
      <c r="BT248" s="45">
        <f t="shared" si="177"/>
        <v>159687.03492005047</v>
      </c>
      <c r="BU248" s="45">
        <f t="shared" si="177"/>
        <v>162624.48076218762</v>
      </c>
      <c r="BV248" s="45">
        <f t="shared" si="178"/>
        <v>165561.92660432481</v>
      </c>
      <c r="BW248" s="45">
        <f t="shared" si="178"/>
        <v>168499.37244646199</v>
      </c>
      <c r="BX248" s="45">
        <f t="shared" si="178"/>
        <v>171436.81828859914</v>
      </c>
      <c r="BY248" s="45">
        <f t="shared" si="178"/>
        <v>174374.26413073635</v>
      </c>
      <c r="BZ248" s="45">
        <f t="shared" si="178"/>
        <v>177311.7099728735</v>
      </c>
      <c r="CA248" s="45">
        <f t="shared" si="178"/>
        <v>180249.15581501069</v>
      </c>
      <c r="CB248" s="45">
        <f t="shared" si="178"/>
        <v>183186.60165714787</v>
      </c>
      <c r="CC248" s="45">
        <f t="shared" si="178"/>
        <v>186124.04749928502</v>
      </c>
      <c r="CD248" s="45">
        <f t="shared" si="178"/>
        <v>189061.49334142223</v>
      </c>
      <c r="CE248" s="45">
        <f t="shared" si="178"/>
        <v>191998.93918355939</v>
      </c>
      <c r="CF248" s="45">
        <f t="shared" si="178"/>
        <v>194936.38502569657</v>
      </c>
      <c r="CG248" s="45">
        <f t="shared" si="178"/>
        <v>32600.919601924892</v>
      </c>
      <c r="CH248" s="45">
        <f t="shared" si="178"/>
        <v>40451.942683842601</v>
      </c>
    </row>
    <row r="249" spans="1:86">
      <c r="A249" s="58">
        <f>'Q5-Q7 VaR'!G223</f>
        <v>45873</v>
      </c>
      <c r="B249" s="45">
        <f>'Q5-Q7 VaR'!L223</f>
        <v>2253.8154628080019</v>
      </c>
      <c r="C249" s="45">
        <f>1000000*'Q5-Q7 VaR'!K223/100</f>
        <v>1773.6694512211211</v>
      </c>
      <c r="D249" s="45">
        <f t="shared" si="171"/>
        <v>-15482.879049403211</v>
      </c>
      <c r="E249" s="45">
        <f t="shared" si="171"/>
        <v>-15039.46168659793</v>
      </c>
      <c r="F249" s="45">
        <f t="shared" si="171"/>
        <v>-14596.044323792648</v>
      </c>
      <c r="G249" s="45">
        <f t="shared" si="171"/>
        <v>-14152.626960987371</v>
      </c>
      <c r="H249" s="45">
        <f t="shared" si="171"/>
        <v>-13709.209598182089</v>
      </c>
      <c r="I249" s="45">
        <f t="shared" si="171"/>
        <v>-13265.792235376808</v>
      </c>
      <c r="J249" s="45">
        <f t="shared" si="171"/>
        <v>-12822.374872571527</v>
      </c>
      <c r="K249" s="45">
        <f t="shared" si="171"/>
        <v>-12378.957509766245</v>
      </c>
      <c r="L249" s="45">
        <f t="shared" si="171"/>
        <v>-11935.540146960968</v>
      </c>
      <c r="M249" s="45">
        <f t="shared" si="171"/>
        <v>-11492.122784155687</v>
      </c>
      <c r="N249" s="45">
        <f t="shared" si="172"/>
        <v>-11048.705421350405</v>
      </c>
      <c r="O249" s="45">
        <f t="shared" si="172"/>
        <v>-10605.288058545128</v>
      </c>
      <c r="P249" s="45">
        <f t="shared" si="172"/>
        <v>-10161.870695739846</v>
      </c>
      <c r="Q249" s="45">
        <f t="shared" si="172"/>
        <v>-9718.453332934565</v>
      </c>
      <c r="R249" s="45">
        <f t="shared" si="172"/>
        <v>-9275.0359701292837</v>
      </c>
      <c r="S249" s="45">
        <f t="shared" si="172"/>
        <v>-8831.618607324006</v>
      </c>
      <c r="T249" s="45">
        <f t="shared" si="172"/>
        <v>-8388.2012445187247</v>
      </c>
      <c r="U249" s="45">
        <f t="shared" si="172"/>
        <v>-7944.7838817134443</v>
      </c>
      <c r="V249" s="45">
        <f t="shared" si="172"/>
        <v>-7501.3665189081648</v>
      </c>
      <c r="W249" s="45">
        <f t="shared" si="172"/>
        <v>-7057.9491561028835</v>
      </c>
      <c r="X249" s="45">
        <f t="shared" si="173"/>
        <v>-6614.5317932976041</v>
      </c>
      <c r="Y249" s="45">
        <f t="shared" si="173"/>
        <v>-6171.1144304923228</v>
      </c>
      <c r="Z249" s="45">
        <f t="shared" si="173"/>
        <v>-5727.6970676870433</v>
      </c>
      <c r="AA249" s="45">
        <f t="shared" si="173"/>
        <v>-5284.2797048817629</v>
      </c>
      <c r="AB249" s="45">
        <f t="shared" si="173"/>
        <v>-4840.8623420764825</v>
      </c>
      <c r="AC249" s="45">
        <f t="shared" si="173"/>
        <v>-4397.4449792712021</v>
      </c>
      <c r="AD249" s="45">
        <f t="shared" si="173"/>
        <v>-3954.0276164659217</v>
      </c>
      <c r="AE249" s="45">
        <f t="shared" si="173"/>
        <v>-3510.6102536606413</v>
      </c>
      <c r="AF249" s="45">
        <f t="shared" si="173"/>
        <v>-3067.1928908553609</v>
      </c>
      <c r="AG249" s="45">
        <f t="shared" si="173"/>
        <v>-2623.7755280500814</v>
      </c>
      <c r="AH249" s="45">
        <f t="shared" si="174"/>
        <v>-2180.3581652448011</v>
      </c>
      <c r="AI249" s="45">
        <f t="shared" si="174"/>
        <v>-1736.9408024395207</v>
      </c>
      <c r="AJ249" s="45">
        <f t="shared" si="174"/>
        <v>-1293.5234396342403</v>
      </c>
      <c r="AK249" s="45">
        <f t="shared" si="174"/>
        <v>-850.10607682895989</v>
      </c>
      <c r="AL249" s="45">
        <f t="shared" si="174"/>
        <v>-406.68871402367949</v>
      </c>
      <c r="AM249" s="45">
        <f t="shared" si="174"/>
        <v>36.728648781600441</v>
      </c>
      <c r="AN249" s="45">
        <f t="shared" si="174"/>
        <v>480.14601158688083</v>
      </c>
      <c r="AO249" s="45">
        <f t="shared" si="174"/>
        <v>923.56337439216122</v>
      </c>
      <c r="AP249" s="45">
        <f t="shared" si="174"/>
        <v>1366.9807371974414</v>
      </c>
      <c r="AQ249" s="45">
        <f t="shared" si="174"/>
        <v>1810.3981000027215</v>
      </c>
      <c r="AR249" s="45">
        <f t="shared" si="175"/>
        <v>2253.8154628080019</v>
      </c>
      <c r="AS249" s="45">
        <f t="shared" si="175"/>
        <v>2697.2328256132823</v>
      </c>
      <c r="AT249" s="45">
        <f t="shared" si="175"/>
        <v>3140.6501884185627</v>
      </c>
      <c r="AU249" s="45">
        <f t="shared" si="175"/>
        <v>3584.0675512238427</v>
      </c>
      <c r="AV249" s="45">
        <f t="shared" si="175"/>
        <v>4027.484914029123</v>
      </c>
      <c r="AW249" s="45">
        <f t="shared" si="175"/>
        <v>4470.9022768344039</v>
      </c>
      <c r="AX249" s="45">
        <f t="shared" si="175"/>
        <v>4914.3196396396834</v>
      </c>
      <c r="AY249" s="45">
        <f t="shared" si="175"/>
        <v>5357.7370024449638</v>
      </c>
      <c r="AZ249" s="45">
        <f t="shared" si="175"/>
        <v>5801.1543652502442</v>
      </c>
      <c r="BA249" s="45">
        <f t="shared" si="175"/>
        <v>6244.5717280555245</v>
      </c>
      <c r="BB249" s="45">
        <f t="shared" si="176"/>
        <v>6687.9890908608049</v>
      </c>
      <c r="BC249" s="45">
        <f t="shared" si="176"/>
        <v>7131.4064536660853</v>
      </c>
      <c r="BD249" s="45">
        <f t="shared" si="176"/>
        <v>7574.8238164713648</v>
      </c>
      <c r="BE249" s="45">
        <f t="shared" si="176"/>
        <v>8018.2411792766452</v>
      </c>
      <c r="BF249" s="45">
        <f t="shared" si="176"/>
        <v>8461.6585420819247</v>
      </c>
      <c r="BG249" s="45">
        <f t="shared" si="176"/>
        <v>8905.075904887206</v>
      </c>
      <c r="BH249" s="45">
        <f t="shared" si="176"/>
        <v>9348.4932676924873</v>
      </c>
      <c r="BI249" s="45">
        <f t="shared" si="176"/>
        <v>9791.9106304977668</v>
      </c>
      <c r="BJ249" s="45">
        <f t="shared" si="176"/>
        <v>10235.327993303046</v>
      </c>
      <c r="BK249" s="45">
        <f t="shared" si="176"/>
        <v>10678.745356108328</v>
      </c>
      <c r="BL249" s="45">
        <f t="shared" si="177"/>
        <v>11122.162718913609</v>
      </c>
      <c r="BM249" s="45">
        <f t="shared" si="177"/>
        <v>11565.580081718887</v>
      </c>
      <c r="BN249" s="45">
        <f t="shared" si="177"/>
        <v>12008.997444524168</v>
      </c>
      <c r="BO249" s="45">
        <f t="shared" si="177"/>
        <v>12452.414807329449</v>
      </c>
      <c r="BP249" s="45">
        <f t="shared" si="177"/>
        <v>12895.832170134727</v>
      </c>
      <c r="BQ249" s="45">
        <f t="shared" si="177"/>
        <v>13339.249532940008</v>
      </c>
      <c r="BR249" s="45">
        <f t="shared" si="177"/>
        <v>13782.666895745289</v>
      </c>
      <c r="BS249" s="45">
        <f t="shared" si="177"/>
        <v>14226.084258550571</v>
      </c>
      <c r="BT249" s="45">
        <f t="shared" si="177"/>
        <v>14669.501621355848</v>
      </c>
      <c r="BU249" s="45">
        <f t="shared" si="177"/>
        <v>15112.91898416113</v>
      </c>
      <c r="BV249" s="45">
        <f t="shared" si="178"/>
        <v>15556.336346966411</v>
      </c>
      <c r="BW249" s="45">
        <f t="shared" si="178"/>
        <v>15999.753709771692</v>
      </c>
      <c r="BX249" s="45">
        <f t="shared" si="178"/>
        <v>16443.17107257697</v>
      </c>
      <c r="BY249" s="45">
        <f t="shared" si="178"/>
        <v>16886.588435382251</v>
      </c>
      <c r="BZ249" s="45">
        <f t="shared" si="178"/>
        <v>17330.005798187532</v>
      </c>
      <c r="CA249" s="45">
        <f t="shared" si="178"/>
        <v>17773.42316099281</v>
      </c>
      <c r="CB249" s="45">
        <f t="shared" si="178"/>
        <v>18216.840523798091</v>
      </c>
      <c r="CC249" s="45">
        <f t="shared" si="178"/>
        <v>18660.257886603373</v>
      </c>
      <c r="CD249" s="45">
        <f t="shared" si="178"/>
        <v>19103.67524940865</v>
      </c>
      <c r="CE249" s="45">
        <f t="shared" si="178"/>
        <v>19547.092612213932</v>
      </c>
      <c r="CF249" s="45">
        <f t="shared" si="178"/>
        <v>19990.509975019213</v>
      </c>
      <c r="CG249" s="45">
        <f t="shared" si="178"/>
        <v>-4514.576360667882</v>
      </c>
      <c r="CH249" s="45">
        <f t="shared" si="178"/>
        <v>-3329.4379317753583</v>
      </c>
    </row>
    <row r="250" spans="1:86">
      <c r="A250" s="58">
        <f>'Q5-Q7 VaR'!G224</f>
        <v>45874</v>
      </c>
      <c r="B250" s="45">
        <f>'Q5-Q7 VaR'!L224</f>
        <v>-13795.216778093605</v>
      </c>
      <c r="C250" s="45">
        <f>1000000*'Q5-Q7 VaR'!K224/100</f>
        <v>-1327.640933688105</v>
      </c>
      <c r="D250" s="45">
        <f t="shared" si="171"/>
        <v>-518.8074412125552</v>
      </c>
      <c r="E250" s="45">
        <f t="shared" si="171"/>
        <v>-850.71767463458127</v>
      </c>
      <c r="F250" s="45">
        <f t="shared" si="171"/>
        <v>-1182.6279080566073</v>
      </c>
      <c r="G250" s="45">
        <f t="shared" si="171"/>
        <v>-1514.5381414786352</v>
      </c>
      <c r="H250" s="45">
        <f t="shared" si="171"/>
        <v>-1846.4483749006613</v>
      </c>
      <c r="I250" s="45">
        <f t="shared" si="171"/>
        <v>-2178.3586083226874</v>
      </c>
      <c r="J250" s="45">
        <f t="shared" si="171"/>
        <v>-2510.2688417447134</v>
      </c>
      <c r="K250" s="45">
        <f t="shared" si="171"/>
        <v>-2842.1790751667395</v>
      </c>
      <c r="L250" s="45">
        <f t="shared" si="171"/>
        <v>-3174.0893085887656</v>
      </c>
      <c r="M250" s="45">
        <f t="shared" si="171"/>
        <v>-3505.9995420107916</v>
      </c>
      <c r="N250" s="45">
        <f t="shared" si="172"/>
        <v>-3837.9097754328177</v>
      </c>
      <c r="O250" s="45">
        <f t="shared" si="172"/>
        <v>-4169.8200088548438</v>
      </c>
      <c r="P250" s="45">
        <f t="shared" si="172"/>
        <v>-4501.7302422768698</v>
      </c>
      <c r="Q250" s="45">
        <f t="shared" si="172"/>
        <v>-4833.6404756988959</v>
      </c>
      <c r="R250" s="45">
        <f t="shared" si="172"/>
        <v>-5165.5507091209238</v>
      </c>
      <c r="S250" s="45">
        <f t="shared" si="172"/>
        <v>-5497.4609425429499</v>
      </c>
      <c r="T250" s="45">
        <f t="shared" si="172"/>
        <v>-5829.3711759649759</v>
      </c>
      <c r="U250" s="45">
        <f t="shared" si="172"/>
        <v>-6161.281409387002</v>
      </c>
      <c r="V250" s="45">
        <f t="shared" si="172"/>
        <v>-6493.1916428090281</v>
      </c>
      <c r="W250" s="45">
        <f t="shared" si="172"/>
        <v>-6825.1018762310541</v>
      </c>
      <c r="X250" s="45">
        <f t="shared" si="173"/>
        <v>-7157.0121096530802</v>
      </c>
      <c r="Y250" s="45">
        <f t="shared" si="173"/>
        <v>-7488.9223430751063</v>
      </c>
      <c r="Z250" s="45">
        <f t="shared" si="173"/>
        <v>-7820.8325764971332</v>
      </c>
      <c r="AA250" s="45">
        <f t="shared" si="173"/>
        <v>-8152.7428099191593</v>
      </c>
      <c r="AB250" s="45">
        <f t="shared" si="173"/>
        <v>-8484.6530433411863</v>
      </c>
      <c r="AC250" s="45">
        <f t="shared" si="173"/>
        <v>-8816.5632767632123</v>
      </c>
      <c r="AD250" s="45">
        <f t="shared" si="173"/>
        <v>-9148.4735101852384</v>
      </c>
      <c r="AE250" s="45">
        <f t="shared" si="173"/>
        <v>-9480.3837436072645</v>
      </c>
      <c r="AF250" s="45">
        <f t="shared" si="173"/>
        <v>-9812.2939770292905</v>
      </c>
      <c r="AG250" s="45">
        <f t="shared" si="173"/>
        <v>-10144.204210451317</v>
      </c>
      <c r="AH250" s="45">
        <f t="shared" si="174"/>
        <v>-10476.114443873343</v>
      </c>
      <c r="AI250" s="45">
        <f t="shared" si="174"/>
        <v>-10808.024677295369</v>
      </c>
      <c r="AJ250" s="45">
        <f t="shared" si="174"/>
        <v>-11139.934910717395</v>
      </c>
      <c r="AK250" s="45">
        <f t="shared" si="174"/>
        <v>-11471.845144139421</v>
      </c>
      <c r="AL250" s="45">
        <f t="shared" si="174"/>
        <v>-11803.755377561447</v>
      </c>
      <c r="AM250" s="45">
        <f t="shared" si="174"/>
        <v>-12135.665610983473</v>
      </c>
      <c r="AN250" s="45">
        <f t="shared" si="174"/>
        <v>-12467.575844405501</v>
      </c>
      <c r="AO250" s="45">
        <f t="shared" si="174"/>
        <v>-12799.486077827527</v>
      </c>
      <c r="AP250" s="45">
        <f t="shared" si="174"/>
        <v>-13131.396311249553</v>
      </c>
      <c r="AQ250" s="45">
        <f t="shared" si="174"/>
        <v>-13463.306544671579</v>
      </c>
      <c r="AR250" s="45">
        <f t="shared" si="175"/>
        <v>-13795.216778093605</v>
      </c>
      <c r="AS250" s="45">
        <f t="shared" si="175"/>
        <v>-14127.127011515631</v>
      </c>
      <c r="AT250" s="45">
        <f t="shared" si="175"/>
        <v>-14459.037244937657</v>
      </c>
      <c r="AU250" s="45">
        <f t="shared" si="175"/>
        <v>-14790.947478359683</v>
      </c>
      <c r="AV250" s="45">
        <f t="shared" si="175"/>
        <v>-15122.857711781709</v>
      </c>
      <c r="AW250" s="45">
        <f t="shared" si="175"/>
        <v>-15454.767945203737</v>
      </c>
      <c r="AX250" s="45">
        <f t="shared" si="175"/>
        <v>-15786.678178625763</v>
      </c>
      <c r="AY250" s="45">
        <f t="shared" si="175"/>
        <v>-16118.588412047789</v>
      </c>
      <c r="AZ250" s="45">
        <f t="shared" si="175"/>
        <v>-16450.498645469816</v>
      </c>
      <c r="BA250" s="45">
        <f t="shared" si="175"/>
        <v>-16782.408878891842</v>
      </c>
      <c r="BB250" s="45">
        <f t="shared" si="176"/>
        <v>-17114.319112313868</v>
      </c>
      <c r="BC250" s="45">
        <f t="shared" si="176"/>
        <v>-17446.229345735894</v>
      </c>
      <c r="BD250" s="45">
        <f t="shared" si="176"/>
        <v>-17778.13957915792</v>
      </c>
      <c r="BE250" s="45">
        <f t="shared" si="176"/>
        <v>-18110.049812579946</v>
      </c>
      <c r="BF250" s="45">
        <f t="shared" si="176"/>
        <v>-18441.960046001972</v>
      </c>
      <c r="BG250" s="45">
        <f t="shared" si="176"/>
        <v>-18773.870279423998</v>
      </c>
      <c r="BH250" s="45">
        <f t="shared" si="176"/>
        <v>-19105.780512846024</v>
      </c>
      <c r="BI250" s="45">
        <f t="shared" si="176"/>
        <v>-19437.69074626805</v>
      </c>
      <c r="BJ250" s="45">
        <f t="shared" si="176"/>
        <v>-19769.600979690076</v>
      </c>
      <c r="BK250" s="45">
        <f t="shared" si="176"/>
        <v>-20101.511213112106</v>
      </c>
      <c r="BL250" s="45">
        <f t="shared" si="177"/>
        <v>-20433.421446534128</v>
      </c>
      <c r="BM250" s="45">
        <f t="shared" si="177"/>
        <v>-20765.331679956158</v>
      </c>
      <c r="BN250" s="45">
        <f t="shared" si="177"/>
        <v>-21097.24191337818</v>
      </c>
      <c r="BO250" s="45">
        <f t="shared" si="177"/>
        <v>-21429.15214680021</v>
      </c>
      <c r="BP250" s="45">
        <f t="shared" si="177"/>
        <v>-21761.062380222233</v>
      </c>
      <c r="BQ250" s="45">
        <f t="shared" si="177"/>
        <v>-22092.972613644262</v>
      </c>
      <c r="BR250" s="45">
        <f t="shared" si="177"/>
        <v>-22424.882847066285</v>
      </c>
      <c r="BS250" s="45">
        <f t="shared" si="177"/>
        <v>-22756.793080488314</v>
      </c>
      <c r="BT250" s="45">
        <f t="shared" si="177"/>
        <v>-23088.703313910341</v>
      </c>
      <c r="BU250" s="45">
        <f t="shared" si="177"/>
        <v>-23420.613547332367</v>
      </c>
      <c r="BV250" s="45">
        <f t="shared" si="178"/>
        <v>-23752.523780754393</v>
      </c>
      <c r="BW250" s="45">
        <f t="shared" si="178"/>
        <v>-24084.434014176419</v>
      </c>
      <c r="BX250" s="45">
        <f t="shared" si="178"/>
        <v>-24416.344247598445</v>
      </c>
      <c r="BY250" s="45">
        <f t="shared" si="178"/>
        <v>-24748.254481020471</v>
      </c>
      <c r="BZ250" s="45">
        <f t="shared" si="178"/>
        <v>-25080.164714442497</v>
      </c>
      <c r="CA250" s="45">
        <f t="shared" si="178"/>
        <v>-25412.074947864523</v>
      </c>
      <c r="CB250" s="45">
        <f t="shared" si="178"/>
        <v>-25743.985181286549</v>
      </c>
      <c r="CC250" s="45">
        <f t="shared" si="178"/>
        <v>-26075.895414708575</v>
      </c>
      <c r="CD250" s="45">
        <f t="shared" si="178"/>
        <v>-26407.805648130605</v>
      </c>
      <c r="CE250" s="45">
        <f t="shared" si="178"/>
        <v>-26739.715881552627</v>
      </c>
      <c r="CF250" s="45">
        <f t="shared" si="178"/>
        <v>-27071.626114974657</v>
      </c>
      <c r="CG250" s="45">
        <f t="shared" si="178"/>
        <v>-8728.8871787988464</v>
      </c>
      <c r="CH250" s="45">
        <f t="shared" si="178"/>
        <v>-9615.9962673616865</v>
      </c>
    </row>
    <row r="251" spans="1:86">
      <c r="A251" s="58">
        <f>'Q5-Q7 VaR'!G225</f>
        <v>45875</v>
      </c>
      <c r="B251" s="45">
        <f>'Q5-Q7 VaR'!L225</f>
        <v>2817.3366606375644</v>
      </c>
      <c r="C251" s="45">
        <f>1000000*'Q5-Q7 VaR'!K225/100</f>
        <v>-1253.9418204810954</v>
      </c>
      <c r="D251" s="45">
        <f t="shared" ref="D251:M260" si="179">$B251+D$26*$C251</f>
        <v>15356.754865448518</v>
      </c>
      <c r="E251" s="45">
        <f t="shared" si="179"/>
        <v>15043.269410328245</v>
      </c>
      <c r="F251" s="45">
        <f t="shared" si="179"/>
        <v>14729.783955207971</v>
      </c>
      <c r="G251" s="45">
        <f t="shared" si="179"/>
        <v>14416.298500087696</v>
      </c>
      <c r="H251" s="45">
        <f t="shared" si="179"/>
        <v>14102.813044967423</v>
      </c>
      <c r="I251" s="45">
        <f t="shared" si="179"/>
        <v>13789.327589847149</v>
      </c>
      <c r="J251" s="45">
        <f t="shared" si="179"/>
        <v>13475.842134726874</v>
      </c>
      <c r="K251" s="45">
        <f t="shared" si="179"/>
        <v>13162.356679606601</v>
      </c>
      <c r="L251" s="45">
        <f t="shared" si="179"/>
        <v>12848.871224486327</v>
      </c>
      <c r="M251" s="45">
        <f t="shared" si="179"/>
        <v>12535.385769366054</v>
      </c>
      <c r="N251" s="45">
        <f t="shared" ref="N251:W260" si="180">$B251+N$26*$C251</f>
        <v>12221.90031424578</v>
      </c>
      <c r="O251" s="45">
        <f t="shared" si="180"/>
        <v>11908.414859125505</v>
      </c>
      <c r="P251" s="45">
        <f t="shared" si="180"/>
        <v>11594.929404005232</v>
      </c>
      <c r="Q251" s="45">
        <f t="shared" si="180"/>
        <v>11281.443948884958</v>
      </c>
      <c r="R251" s="45">
        <f t="shared" si="180"/>
        <v>10967.958493764685</v>
      </c>
      <c r="S251" s="45">
        <f t="shared" si="180"/>
        <v>10654.47303864441</v>
      </c>
      <c r="T251" s="45">
        <f t="shared" si="180"/>
        <v>10340.987583524136</v>
      </c>
      <c r="U251" s="45">
        <f t="shared" si="180"/>
        <v>10027.502128403863</v>
      </c>
      <c r="V251" s="45">
        <f t="shared" si="180"/>
        <v>9714.0166732835896</v>
      </c>
      <c r="W251" s="45">
        <f t="shared" si="180"/>
        <v>9400.5312181633144</v>
      </c>
      <c r="X251" s="45">
        <f t="shared" ref="X251:AG260" si="181">$B251+X$26*$C251</f>
        <v>9087.045763043041</v>
      </c>
      <c r="Y251" s="45">
        <f t="shared" si="181"/>
        <v>8773.5603079227676</v>
      </c>
      <c r="Z251" s="45">
        <f t="shared" si="181"/>
        <v>8460.0748528024942</v>
      </c>
      <c r="AA251" s="45">
        <f t="shared" si="181"/>
        <v>8146.589397682219</v>
      </c>
      <c r="AB251" s="45">
        <f t="shared" si="181"/>
        <v>7833.1039425619456</v>
      </c>
      <c r="AC251" s="45">
        <f t="shared" si="181"/>
        <v>7519.6184874416722</v>
      </c>
      <c r="AD251" s="45">
        <f t="shared" si="181"/>
        <v>7206.1330323213988</v>
      </c>
      <c r="AE251" s="45">
        <f t="shared" si="181"/>
        <v>6892.6475772011245</v>
      </c>
      <c r="AF251" s="45">
        <f t="shared" si="181"/>
        <v>6579.1621220808502</v>
      </c>
      <c r="AG251" s="45">
        <f t="shared" si="181"/>
        <v>6265.6766669605768</v>
      </c>
      <c r="AH251" s="45">
        <f t="shared" ref="AH251:AQ260" si="182">$B251+AH$26*$C251</f>
        <v>5952.1912118403034</v>
      </c>
      <c r="AI251" s="45">
        <f t="shared" si="182"/>
        <v>5638.7057567200291</v>
      </c>
      <c r="AJ251" s="45">
        <f t="shared" si="182"/>
        <v>5325.2203015997547</v>
      </c>
      <c r="AK251" s="45">
        <f t="shared" si="182"/>
        <v>5011.7348464794813</v>
      </c>
      <c r="AL251" s="45">
        <f t="shared" si="182"/>
        <v>4698.2493913592079</v>
      </c>
      <c r="AM251" s="45">
        <f t="shared" si="182"/>
        <v>4384.7639362389336</v>
      </c>
      <c r="AN251" s="45">
        <f t="shared" si="182"/>
        <v>4071.2784811186598</v>
      </c>
      <c r="AO251" s="45">
        <f t="shared" si="182"/>
        <v>3757.7930259983859</v>
      </c>
      <c r="AP251" s="45">
        <f t="shared" si="182"/>
        <v>3444.3075708781121</v>
      </c>
      <c r="AQ251" s="45">
        <f t="shared" si="182"/>
        <v>3130.8221157578382</v>
      </c>
      <c r="AR251" s="45">
        <f t="shared" ref="AR251:BA260" si="183">$B251+AR$26*$C251</f>
        <v>2817.3366606375644</v>
      </c>
      <c r="AS251" s="45">
        <f t="shared" si="183"/>
        <v>2503.8512055172905</v>
      </c>
      <c r="AT251" s="45">
        <f t="shared" si="183"/>
        <v>2190.3657503970167</v>
      </c>
      <c r="AU251" s="45">
        <f t="shared" si="183"/>
        <v>1876.8802952767428</v>
      </c>
      <c r="AV251" s="45">
        <f t="shared" si="183"/>
        <v>1563.3948401564689</v>
      </c>
      <c r="AW251" s="45">
        <f t="shared" si="183"/>
        <v>1249.9093850361951</v>
      </c>
      <c r="AX251" s="45">
        <f t="shared" si="183"/>
        <v>936.42392991592124</v>
      </c>
      <c r="AY251" s="45">
        <f t="shared" si="183"/>
        <v>622.93847479564738</v>
      </c>
      <c r="AZ251" s="45">
        <f t="shared" si="183"/>
        <v>309.45301967537353</v>
      </c>
      <c r="BA251" s="45">
        <f t="shared" si="183"/>
        <v>-4.0324354449003295</v>
      </c>
      <c r="BB251" s="45">
        <f t="shared" ref="BB251:BK260" si="184">$B251+BB$26*$C251</f>
        <v>-317.51789056517418</v>
      </c>
      <c r="BC251" s="45">
        <f t="shared" si="184"/>
        <v>-631.00334568544804</v>
      </c>
      <c r="BD251" s="45">
        <f t="shared" si="184"/>
        <v>-944.48880080572189</v>
      </c>
      <c r="BE251" s="45">
        <f t="shared" si="184"/>
        <v>-1257.9742559259957</v>
      </c>
      <c r="BF251" s="45">
        <f t="shared" si="184"/>
        <v>-1571.4597110462696</v>
      </c>
      <c r="BG251" s="45">
        <f t="shared" si="184"/>
        <v>-1884.9451661665439</v>
      </c>
      <c r="BH251" s="45">
        <f t="shared" si="184"/>
        <v>-2198.4306212868173</v>
      </c>
      <c r="BI251" s="45">
        <f t="shared" si="184"/>
        <v>-2511.9160764070907</v>
      </c>
      <c r="BJ251" s="45">
        <f t="shared" si="184"/>
        <v>-2825.401531527365</v>
      </c>
      <c r="BK251" s="45">
        <f t="shared" si="184"/>
        <v>-3138.8869866476393</v>
      </c>
      <c r="BL251" s="45">
        <f t="shared" ref="BL251:BU260" si="185">$B251+BL$26*$C251</f>
        <v>-3452.3724417679127</v>
      </c>
      <c r="BM251" s="45">
        <f t="shared" si="185"/>
        <v>-3765.8578968881861</v>
      </c>
      <c r="BN251" s="45">
        <f t="shared" si="185"/>
        <v>-4079.3433520084604</v>
      </c>
      <c r="BO251" s="45">
        <f t="shared" si="185"/>
        <v>-4392.8288071287352</v>
      </c>
      <c r="BP251" s="45">
        <f t="shared" si="185"/>
        <v>-4706.3142622490086</v>
      </c>
      <c r="BQ251" s="45">
        <f t="shared" si="185"/>
        <v>-5019.799717369282</v>
      </c>
      <c r="BR251" s="45">
        <f t="shared" si="185"/>
        <v>-5333.2851724895554</v>
      </c>
      <c r="BS251" s="45">
        <f t="shared" si="185"/>
        <v>-5646.7706276098306</v>
      </c>
      <c r="BT251" s="45">
        <f t="shared" si="185"/>
        <v>-5960.256082730104</v>
      </c>
      <c r="BU251" s="45">
        <f t="shared" si="185"/>
        <v>-6273.7415378503774</v>
      </c>
      <c r="BV251" s="45">
        <f t="shared" ref="BV251:CH260" si="186">$B251+BV$26*$C251</f>
        <v>-6587.2269929706526</v>
      </c>
      <c r="BW251" s="45">
        <f t="shared" si="186"/>
        <v>-6900.712448090926</v>
      </c>
      <c r="BX251" s="45">
        <f t="shared" si="186"/>
        <v>-7214.1979032111994</v>
      </c>
      <c r="BY251" s="45">
        <f t="shared" si="186"/>
        <v>-7527.6833583314728</v>
      </c>
      <c r="BZ251" s="45">
        <f t="shared" si="186"/>
        <v>-7841.1688134517462</v>
      </c>
      <c r="CA251" s="45">
        <f t="shared" si="186"/>
        <v>-8154.6542685720215</v>
      </c>
      <c r="CB251" s="45">
        <f t="shared" si="186"/>
        <v>-8468.1397236922949</v>
      </c>
      <c r="CC251" s="45">
        <f t="shared" si="186"/>
        <v>-8781.6251788125683</v>
      </c>
      <c r="CD251" s="45">
        <f t="shared" si="186"/>
        <v>-9095.1106339328435</v>
      </c>
      <c r="CE251" s="45">
        <f t="shared" si="186"/>
        <v>-9408.5960890531169</v>
      </c>
      <c r="CF251" s="45">
        <f t="shared" si="186"/>
        <v>-9722.0815441733903</v>
      </c>
      <c r="CG251" s="45">
        <f t="shared" si="186"/>
        <v>7602.4275686506298</v>
      </c>
      <c r="CH251" s="45">
        <f t="shared" si="186"/>
        <v>6764.5630849248364</v>
      </c>
    </row>
    <row r="252" spans="1:86">
      <c r="A252" s="58">
        <f>'Q5-Q7 VaR'!G226</f>
        <v>45876</v>
      </c>
      <c r="B252" s="45">
        <f>'Q5-Q7 VaR'!L226</f>
        <v>-4224.7425135656595</v>
      </c>
      <c r="C252" s="45">
        <f>1000000*'Q5-Q7 VaR'!K226/100</f>
        <v>-1622.3683083489379</v>
      </c>
      <c r="D252" s="45">
        <f t="shared" si="179"/>
        <v>11998.94056992372</v>
      </c>
      <c r="E252" s="45">
        <f t="shared" si="179"/>
        <v>11593.348492836485</v>
      </c>
      <c r="F252" s="45">
        <f t="shared" si="179"/>
        <v>11187.756415749251</v>
      </c>
      <c r="G252" s="45">
        <f t="shared" si="179"/>
        <v>10782.164338662016</v>
      </c>
      <c r="H252" s="45">
        <f t="shared" si="179"/>
        <v>10376.572261574782</v>
      </c>
      <c r="I252" s="45">
        <f t="shared" si="179"/>
        <v>9970.9801844875474</v>
      </c>
      <c r="J252" s="45">
        <f t="shared" si="179"/>
        <v>9565.3881074003129</v>
      </c>
      <c r="K252" s="45">
        <f t="shared" si="179"/>
        <v>9159.7960303130785</v>
      </c>
      <c r="L252" s="45">
        <f t="shared" si="179"/>
        <v>8754.2039532258441</v>
      </c>
      <c r="M252" s="45">
        <f t="shared" si="179"/>
        <v>8348.6118761386097</v>
      </c>
      <c r="N252" s="45">
        <f t="shared" si="180"/>
        <v>7943.0197990513752</v>
      </c>
      <c r="O252" s="45">
        <f t="shared" si="180"/>
        <v>7537.4277219641408</v>
      </c>
      <c r="P252" s="45">
        <f t="shared" si="180"/>
        <v>7131.8356448769064</v>
      </c>
      <c r="Q252" s="45">
        <f t="shared" si="180"/>
        <v>6726.2435677896719</v>
      </c>
      <c r="R252" s="45">
        <f t="shared" si="180"/>
        <v>6320.6514907024375</v>
      </c>
      <c r="S252" s="45">
        <f t="shared" si="180"/>
        <v>5915.0594136152031</v>
      </c>
      <c r="T252" s="45">
        <f t="shared" si="180"/>
        <v>5509.4673365279687</v>
      </c>
      <c r="U252" s="45">
        <f t="shared" si="180"/>
        <v>5103.8752594407342</v>
      </c>
      <c r="V252" s="45">
        <f t="shared" si="180"/>
        <v>4698.2831823534998</v>
      </c>
      <c r="W252" s="45">
        <f t="shared" si="180"/>
        <v>4292.6911052662654</v>
      </c>
      <c r="X252" s="45">
        <f t="shared" si="181"/>
        <v>3887.09902817903</v>
      </c>
      <c r="Y252" s="45">
        <f t="shared" si="181"/>
        <v>3481.5069510917956</v>
      </c>
      <c r="Z252" s="45">
        <f t="shared" si="181"/>
        <v>3075.9148740045612</v>
      </c>
      <c r="AA252" s="45">
        <f t="shared" si="181"/>
        <v>2670.3227969173267</v>
      </c>
      <c r="AB252" s="45">
        <f t="shared" si="181"/>
        <v>2264.7307198300923</v>
      </c>
      <c r="AC252" s="45">
        <f t="shared" si="181"/>
        <v>1859.1386427428579</v>
      </c>
      <c r="AD252" s="45">
        <f t="shared" si="181"/>
        <v>1453.5465656556235</v>
      </c>
      <c r="AE252" s="45">
        <f t="shared" si="181"/>
        <v>1047.954488568389</v>
      </c>
      <c r="AF252" s="45">
        <f t="shared" si="181"/>
        <v>642.3624114811546</v>
      </c>
      <c r="AG252" s="45">
        <f t="shared" si="181"/>
        <v>236.77033439392017</v>
      </c>
      <c r="AH252" s="45">
        <f t="shared" si="182"/>
        <v>-168.82174269331472</v>
      </c>
      <c r="AI252" s="45">
        <f t="shared" si="182"/>
        <v>-574.41381978054915</v>
      </c>
      <c r="AJ252" s="45">
        <f t="shared" si="182"/>
        <v>-980.00589686778358</v>
      </c>
      <c r="AK252" s="45">
        <f t="shared" si="182"/>
        <v>-1385.597973955018</v>
      </c>
      <c r="AL252" s="45">
        <f t="shared" si="182"/>
        <v>-1791.1900510422524</v>
      </c>
      <c r="AM252" s="45">
        <f t="shared" si="182"/>
        <v>-2196.7821281294873</v>
      </c>
      <c r="AN252" s="45">
        <f t="shared" si="182"/>
        <v>-2602.3742052167217</v>
      </c>
      <c r="AO252" s="45">
        <f t="shared" si="182"/>
        <v>-3007.9662823039562</v>
      </c>
      <c r="AP252" s="45">
        <f t="shared" si="182"/>
        <v>-3413.5583593911906</v>
      </c>
      <c r="AQ252" s="45">
        <f t="shared" si="182"/>
        <v>-3819.150436478425</v>
      </c>
      <c r="AR252" s="45">
        <f t="shared" si="183"/>
        <v>-4224.7425135656595</v>
      </c>
      <c r="AS252" s="45">
        <f t="shared" si="183"/>
        <v>-4630.3345906528939</v>
      </c>
      <c r="AT252" s="45">
        <f t="shared" si="183"/>
        <v>-5035.9266677401283</v>
      </c>
      <c r="AU252" s="45">
        <f t="shared" si="183"/>
        <v>-5441.5187448273628</v>
      </c>
      <c r="AV252" s="45">
        <f t="shared" si="183"/>
        <v>-5847.1108219145972</v>
      </c>
      <c r="AW252" s="45">
        <f t="shared" si="183"/>
        <v>-6252.7028990018316</v>
      </c>
      <c r="AX252" s="45">
        <f t="shared" si="183"/>
        <v>-6658.294976089066</v>
      </c>
      <c r="AY252" s="45">
        <f t="shared" si="183"/>
        <v>-7063.8870531763005</v>
      </c>
      <c r="AZ252" s="45">
        <f t="shared" si="183"/>
        <v>-7469.4791302635349</v>
      </c>
      <c r="BA252" s="45">
        <f t="shared" si="183"/>
        <v>-7875.0712073507693</v>
      </c>
      <c r="BB252" s="45">
        <f t="shared" si="184"/>
        <v>-8280.6632844380038</v>
      </c>
      <c r="BC252" s="45">
        <f t="shared" si="184"/>
        <v>-8686.25536152524</v>
      </c>
      <c r="BD252" s="45">
        <f t="shared" si="184"/>
        <v>-9091.8474386124726</v>
      </c>
      <c r="BE252" s="45">
        <f t="shared" si="184"/>
        <v>-9497.4395156997089</v>
      </c>
      <c r="BF252" s="45">
        <f t="shared" si="184"/>
        <v>-9903.0315927869415</v>
      </c>
      <c r="BG252" s="45">
        <f t="shared" si="184"/>
        <v>-10308.623669874178</v>
      </c>
      <c r="BH252" s="45">
        <f t="shared" si="184"/>
        <v>-10714.21574696141</v>
      </c>
      <c r="BI252" s="45">
        <f t="shared" si="184"/>
        <v>-11119.807824048647</v>
      </c>
      <c r="BJ252" s="45">
        <f t="shared" si="184"/>
        <v>-11525.399901135879</v>
      </c>
      <c r="BK252" s="45">
        <f t="shared" si="184"/>
        <v>-11930.991978223115</v>
      </c>
      <c r="BL252" s="45">
        <f t="shared" si="185"/>
        <v>-12336.584055310348</v>
      </c>
      <c r="BM252" s="45">
        <f t="shared" si="185"/>
        <v>-12742.176132397584</v>
      </c>
      <c r="BN252" s="45">
        <f t="shared" si="185"/>
        <v>-13147.768209484819</v>
      </c>
      <c r="BO252" s="45">
        <f t="shared" si="185"/>
        <v>-13553.360286572053</v>
      </c>
      <c r="BP252" s="45">
        <f t="shared" si="185"/>
        <v>-13958.952363659288</v>
      </c>
      <c r="BQ252" s="45">
        <f t="shared" si="185"/>
        <v>-14364.544440746522</v>
      </c>
      <c r="BR252" s="45">
        <f t="shared" si="185"/>
        <v>-14770.136517833756</v>
      </c>
      <c r="BS252" s="45">
        <f t="shared" si="185"/>
        <v>-15175.728594920991</v>
      </c>
      <c r="BT252" s="45">
        <f t="shared" si="185"/>
        <v>-15581.320672008225</v>
      </c>
      <c r="BU252" s="45">
        <f t="shared" si="185"/>
        <v>-15986.91274909546</v>
      </c>
      <c r="BV252" s="45">
        <f t="shared" si="186"/>
        <v>-16392.504826182696</v>
      </c>
      <c r="BW252" s="45">
        <f t="shared" si="186"/>
        <v>-16798.096903269929</v>
      </c>
      <c r="BX252" s="45">
        <f t="shared" si="186"/>
        <v>-17203.688980357161</v>
      </c>
      <c r="BY252" s="45">
        <f t="shared" si="186"/>
        <v>-17609.281057444397</v>
      </c>
      <c r="BZ252" s="45">
        <f t="shared" si="186"/>
        <v>-18014.873134531634</v>
      </c>
      <c r="CA252" s="45">
        <f t="shared" si="186"/>
        <v>-18420.465211618866</v>
      </c>
      <c r="CB252" s="45">
        <f t="shared" si="186"/>
        <v>-18826.057288706099</v>
      </c>
      <c r="CC252" s="45">
        <f t="shared" si="186"/>
        <v>-19231.649365793335</v>
      </c>
      <c r="CD252" s="45">
        <f t="shared" si="186"/>
        <v>-19637.241442880571</v>
      </c>
      <c r="CE252" s="45">
        <f t="shared" si="186"/>
        <v>-20042.833519967804</v>
      </c>
      <c r="CF252" s="45">
        <f t="shared" si="186"/>
        <v>-20448.425597055037</v>
      </c>
      <c r="CG252" s="45">
        <f t="shared" si="186"/>
        <v>1966.2782458748143</v>
      </c>
      <c r="CH252" s="45">
        <f t="shared" si="186"/>
        <v>882.23689492414178</v>
      </c>
    </row>
    <row r="253" spans="1:86">
      <c r="A253" s="58">
        <f>'Q5-Q7 VaR'!G227</f>
        <v>45877</v>
      </c>
      <c r="B253" s="45">
        <f>'Q5-Q7 VaR'!L227</f>
        <v>-9573.9082030304453</v>
      </c>
      <c r="C253" s="45">
        <f>1000000*'Q5-Q7 VaR'!K227/100</f>
        <v>-2432.298693785031</v>
      </c>
      <c r="D253" s="45">
        <f t="shared" si="179"/>
        <v>14749.078734819865</v>
      </c>
      <c r="E253" s="45">
        <f t="shared" si="179"/>
        <v>14141.004061373606</v>
      </c>
      <c r="F253" s="45">
        <f t="shared" si="179"/>
        <v>13532.92938792735</v>
      </c>
      <c r="G253" s="45">
        <f t="shared" si="179"/>
        <v>12924.854714481091</v>
      </c>
      <c r="H253" s="45">
        <f t="shared" si="179"/>
        <v>12316.780041034832</v>
      </c>
      <c r="I253" s="45">
        <f t="shared" si="179"/>
        <v>11708.705367588576</v>
      </c>
      <c r="J253" s="45">
        <f t="shared" si="179"/>
        <v>11100.630694142317</v>
      </c>
      <c r="K253" s="45">
        <f t="shared" si="179"/>
        <v>10492.556020696062</v>
      </c>
      <c r="L253" s="45">
        <f t="shared" si="179"/>
        <v>9884.4813472498026</v>
      </c>
      <c r="M253" s="45">
        <f t="shared" si="179"/>
        <v>9276.4066738035435</v>
      </c>
      <c r="N253" s="45">
        <f t="shared" si="180"/>
        <v>8668.3320003572881</v>
      </c>
      <c r="O253" s="45">
        <f t="shared" si="180"/>
        <v>8060.2573269110289</v>
      </c>
      <c r="P253" s="45">
        <f t="shared" si="180"/>
        <v>7452.1826534647735</v>
      </c>
      <c r="Q253" s="45">
        <f t="shared" si="180"/>
        <v>6844.1079800185144</v>
      </c>
      <c r="R253" s="45">
        <f t="shared" si="180"/>
        <v>6236.0333065722552</v>
      </c>
      <c r="S253" s="45">
        <f t="shared" si="180"/>
        <v>5627.9586331259979</v>
      </c>
      <c r="T253" s="45">
        <f t="shared" si="180"/>
        <v>5019.8839596797407</v>
      </c>
      <c r="U253" s="45">
        <f t="shared" si="180"/>
        <v>4411.8092862334834</v>
      </c>
      <c r="V253" s="45">
        <f t="shared" si="180"/>
        <v>3803.7346127872261</v>
      </c>
      <c r="W253" s="45">
        <f t="shared" si="180"/>
        <v>3195.659939340967</v>
      </c>
      <c r="X253" s="45">
        <f t="shared" si="181"/>
        <v>2587.5852658947097</v>
      </c>
      <c r="Y253" s="45">
        <f t="shared" si="181"/>
        <v>1979.5105924484524</v>
      </c>
      <c r="Z253" s="45">
        <f t="shared" si="181"/>
        <v>1371.4359190021933</v>
      </c>
      <c r="AA253" s="45">
        <f t="shared" si="181"/>
        <v>763.36124555593597</v>
      </c>
      <c r="AB253" s="45">
        <f t="shared" si="181"/>
        <v>155.28657210967867</v>
      </c>
      <c r="AC253" s="45">
        <f t="shared" si="181"/>
        <v>-452.78810133657862</v>
      </c>
      <c r="AD253" s="45">
        <f t="shared" si="181"/>
        <v>-1060.8627747828359</v>
      </c>
      <c r="AE253" s="45">
        <f t="shared" si="181"/>
        <v>-1668.937448229095</v>
      </c>
      <c r="AF253" s="45">
        <f t="shared" si="181"/>
        <v>-2277.0121216753523</v>
      </c>
      <c r="AG253" s="45">
        <f t="shared" si="181"/>
        <v>-2885.0867951216096</v>
      </c>
      <c r="AH253" s="45">
        <f t="shared" si="182"/>
        <v>-3493.1614685678678</v>
      </c>
      <c r="AI253" s="45">
        <f t="shared" si="182"/>
        <v>-4101.236142014126</v>
      </c>
      <c r="AJ253" s="45">
        <f t="shared" si="182"/>
        <v>-4709.3108154603833</v>
      </c>
      <c r="AK253" s="45">
        <f t="shared" si="182"/>
        <v>-5317.3854889066406</v>
      </c>
      <c r="AL253" s="45">
        <f t="shared" si="182"/>
        <v>-5925.4601623528988</v>
      </c>
      <c r="AM253" s="45">
        <f t="shared" si="182"/>
        <v>-6533.534835799157</v>
      </c>
      <c r="AN253" s="45">
        <f t="shared" si="182"/>
        <v>-7141.6095092454143</v>
      </c>
      <c r="AO253" s="45">
        <f t="shared" si="182"/>
        <v>-7749.6841826916716</v>
      </c>
      <c r="AP253" s="45">
        <f t="shared" si="182"/>
        <v>-8357.7588561379307</v>
      </c>
      <c r="AQ253" s="45">
        <f t="shared" si="182"/>
        <v>-8965.833529584188</v>
      </c>
      <c r="AR253" s="45">
        <f t="shared" si="183"/>
        <v>-9573.9082030304453</v>
      </c>
      <c r="AS253" s="45">
        <f t="shared" si="183"/>
        <v>-10181.982876476703</v>
      </c>
      <c r="AT253" s="45">
        <f t="shared" si="183"/>
        <v>-10790.05754992296</v>
      </c>
      <c r="AU253" s="45">
        <f t="shared" si="183"/>
        <v>-11398.132223369219</v>
      </c>
      <c r="AV253" s="45">
        <f t="shared" si="183"/>
        <v>-12006.206896815476</v>
      </c>
      <c r="AW253" s="45">
        <f t="shared" si="183"/>
        <v>-12614.281570261734</v>
      </c>
      <c r="AX253" s="45">
        <f t="shared" si="183"/>
        <v>-13222.356243707993</v>
      </c>
      <c r="AY253" s="45">
        <f t="shared" si="183"/>
        <v>-13830.43091715425</v>
      </c>
      <c r="AZ253" s="45">
        <f t="shared" si="183"/>
        <v>-14438.505590600507</v>
      </c>
      <c r="BA253" s="45">
        <f t="shared" si="183"/>
        <v>-15046.580264046765</v>
      </c>
      <c r="BB253" s="45">
        <f t="shared" si="184"/>
        <v>-15654.654937493022</v>
      </c>
      <c r="BC253" s="45">
        <f t="shared" si="184"/>
        <v>-16262.729610939281</v>
      </c>
      <c r="BD253" s="45">
        <f t="shared" si="184"/>
        <v>-16870.804284385536</v>
      </c>
      <c r="BE253" s="45">
        <f t="shared" si="184"/>
        <v>-17478.878957831796</v>
      </c>
      <c r="BF253" s="45">
        <f t="shared" si="184"/>
        <v>-18086.953631278055</v>
      </c>
      <c r="BG253" s="45">
        <f t="shared" si="184"/>
        <v>-18695.028304724314</v>
      </c>
      <c r="BH253" s="45">
        <f t="shared" si="184"/>
        <v>-19303.102978170569</v>
      </c>
      <c r="BI253" s="45">
        <f t="shared" si="184"/>
        <v>-19911.177651616825</v>
      </c>
      <c r="BJ253" s="45">
        <f t="shared" si="184"/>
        <v>-20519.252325063084</v>
      </c>
      <c r="BK253" s="45">
        <f t="shared" si="184"/>
        <v>-21127.326998509343</v>
      </c>
      <c r="BL253" s="45">
        <f t="shared" si="185"/>
        <v>-21735.401671955602</v>
      </c>
      <c r="BM253" s="45">
        <f t="shared" si="185"/>
        <v>-22343.476345401858</v>
      </c>
      <c r="BN253" s="45">
        <f t="shared" si="185"/>
        <v>-22951.551018848117</v>
      </c>
      <c r="BO253" s="45">
        <f t="shared" si="185"/>
        <v>-23559.625692294372</v>
      </c>
      <c r="BP253" s="45">
        <f t="shared" si="185"/>
        <v>-24167.700365740631</v>
      </c>
      <c r="BQ253" s="45">
        <f t="shared" si="185"/>
        <v>-24775.77503918689</v>
      </c>
      <c r="BR253" s="45">
        <f t="shared" si="185"/>
        <v>-25383.849712633146</v>
      </c>
      <c r="BS253" s="45">
        <f t="shared" si="185"/>
        <v>-25991.924386079405</v>
      </c>
      <c r="BT253" s="45">
        <f t="shared" si="185"/>
        <v>-26599.999059525664</v>
      </c>
      <c r="BU253" s="45">
        <f t="shared" si="185"/>
        <v>-27208.07373297192</v>
      </c>
      <c r="BV253" s="45">
        <f t="shared" si="186"/>
        <v>-27816.148406418179</v>
      </c>
      <c r="BW253" s="45">
        <f t="shared" si="186"/>
        <v>-28424.223079864434</v>
      </c>
      <c r="BX253" s="45">
        <f t="shared" si="186"/>
        <v>-29032.297753310693</v>
      </c>
      <c r="BY253" s="45">
        <f t="shared" si="186"/>
        <v>-29640.372426756952</v>
      </c>
      <c r="BZ253" s="45">
        <f t="shared" si="186"/>
        <v>-30248.447100203208</v>
      </c>
      <c r="CA253" s="45">
        <f t="shared" si="186"/>
        <v>-30856.521773649467</v>
      </c>
      <c r="CB253" s="45">
        <f t="shared" si="186"/>
        <v>-31464.596447095722</v>
      </c>
      <c r="CC253" s="45">
        <f t="shared" si="186"/>
        <v>-32072.671120541982</v>
      </c>
      <c r="CD253" s="45">
        <f t="shared" si="186"/>
        <v>-32680.745793988241</v>
      </c>
      <c r="CE253" s="45">
        <f t="shared" si="186"/>
        <v>-33288.820467434496</v>
      </c>
      <c r="CF253" s="45">
        <f t="shared" si="186"/>
        <v>-33896.895140880755</v>
      </c>
      <c r="CG253" s="45">
        <f t="shared" si="186"/>
        <v>-292.16149428968129</v>
      </c>
      <c r="CH253" s="45">
        <f t="shared" si="186"/>
        <v>-1917.3857718827448</v>
      </c>
    </row>
    <row r="254" spans="1:86">
      <c r="A254" s="58">
        <f>'Q5-Q7 VaR'!G228</f>
        <v>45880</v>
      </c>
      <c r="B254" s="45">
        <f>'Q5-Q7 VaR'!L228</f>
        <v>-1408.41583484072</v>
      </c>
      <c r="C254" s="45">
        <f>1000000*'Q5-Q7 VaR'!K228/100</f>
        <v>-221.4289148246784</v>
      </c>
      <c r="D254" s="45">
        <f t="shared" si="179"/>
        <v>805.87331340606397</v>
      </c>
      <c r="E254" s="45">
        <f t="shared" si="179"/>
        <v>750.51608469989424</v>
      </c>
      <c r="F254" s="45">
        <f t="shared" si="179"/>
        <v>695.15885599372496</v>
      </c>
      <c r="G254" s="45">
        <f t="shared" si="179"/>
        <v>639.80162728755522</v>
      </c>
      <c r="H254" s="45">
        <f t="shared" si="179"/>
        <v>584.44439858138571</v>
      </c>
      <c r="I254" s="45">
        <f t="shared" si="179"/>
        <v>529.08716987521598</v>
      </c>
      <c r="J254" s="45">
        <f t="shared" si="179"/>
        <v>473.72994116904647</v>
      </c>
      <c r="K254" s="45">
        <f t="shared" si="179"/>
        <v>418.37271246287673</v>
      </c>
      <c r="L254" s="45">
        <f t="shared" si="179"/>
        <v>363.01548375670723</v>
      </c>
      <c r="M254" s="45">
        <f t="shared" si="179"/>
        <v>307.65825505053772</v>
      </c>
      <c r="N254" s="45">
        <f t="shared" si="180"/>
        <v>252.30102634436798</v>
      </c>
      <c r="O254" s="45">
        <f t="shared" si="180"/>
        <v>196.94379763819848</v>
      </c>
      <c r="P254" s="45">
        <f t="shared" si="180"/>
        <v>141.58656893202874</v>
      </c>
      <c r="Q254" s="45">
        <f t="shared" si="180"/>
        <v>86.229340225859232</v>
      </c>
      <c r="R254" s="45">
        <f t="shared" si="180"/>
        <v>30.872111519689724</v>
      </c>
      <c r="S254" s="45">
        <f t="shared" si="180"/>
        <v>-24.485117186480011</v>
      </c>
      <c r="T254" s="45">
        <f t="shared" si="180"/>
        <v>-79.842345892649519</v>
      </c>
      <c r="U254" s="45">
        <f t="shared" si="180"/>
        <v>-135.19957459881925</v>
      </c>
      <c r="V254" s="45">
        <f t="shared" si="180"/>
        <v>-190.55680330498876</v>
      </c>
      <c r="W254" s="45">
        <f t="shared" si="180"/>
        <v>-245.91403201115827</v>
      </c>
      <c r="X254" s="45">
        <f t="shared" si="181"/>
        <v>-301.271260717328</v>
      </c>
      <c r="Y254" s="45">
        <f t="shared" si="181"/>
        <v>-356.62848942349751</v>
      </c>
      <c r="Z254" s="45">
        <f t="shared" si="181"/>
        <v>-411.98571812966713</v>
      </c>
      <c r="AA254" s="45">
        <f t="shared" si="181"/>
        <v>-467.34294683583676</v>
      </c>
      <c r="AB254" s="45">
        <f t="shared" si="181"/>
        <v>-522.70017554200638</v>
      </c>
      <c r="AC254" s="45">
        <f t="shared" si="181"/>
        <v>-578.057404248176</v>
      </c>
      <c r="AD254" s="45">
        <f t="shared" si="181"/>
        <v>-633.41463295434562</v>
      </c>
      <c r="AE254" s="45">
        <f t="shared" si="181"/>
        <v>-688.77186166051513</v>
      </c>
      <c r="AF254" s="45">
        <f t="shared" si="181"/>
        <v>-744.12909036668475</v>
      </c>
      <c r="AG254" s="45">
        <f t="shared" si="181"/>
        <v>-799.48631907285437</v>
      </c>
      <c r="AH254" s="45">
        <f t="shared" si="182"/>
        <v>-854.84354777902399</v>
      </c>
      <c r="AI254" s="45">
        <f t="shared" si="182"/>
        <v>-910.2007764851935</v>
      </c>
      <c r="AJ254" s="45">
        <f t="shared" si="182"/>
        <v>-965.55800519136324</v>
      </c>
      <c r="AK254" s="45">
        <f t="shared" si="182"/>
        <v>-1020.9152338975327</v>
      </c>
      <c r="AL254" s="45">
        <f t="shared" si="182"/>
        <v>-1076.2724626037025</v>
      </c>
      <c r="AM254" s="45">
        <f t="shared" si="182"/>
        <v>-1131.629691309872</v>
      </c>
      <c r="AN254" s="45">
        <f t="shared" si="182"/>
        <v>-1186.9869200160415</v>
      </c>
      <c r="AO254" s="45">
        <f t="shared" si="182"/>
        <v>-1242.3441487222112</v>
      </c>
      <c r="AP254" s="45">
        <f t="shared" si="182"/>
        <v>-1297.7013774283807</v>
      </c>
      <c r="AQ254" s="45">
        <f t="shared" si="182"/>
        <v>-1353.0586061345505</v>
      </c>
      <c r="AR254" s="45">
        <f t="shared" si="183"/>
        <v>-1408.41583484072</v>
      </c>
      <c r="AS254" s="45">
        <f t="shared" si="183"/>
        <v>-1463.7730635468895</v>
      </c>
      <c r="AT254" s="45">
        <f t="shared" si="183"/>
        <v>-1519.1302922530592</v>
      </c>
      <c r="AU254" s="45">
        <f t="shared" si="183"/>
        <v>-1574.4875209592287</v>
      </c>
      <c r="AV254" s="45">
        <f t="shared" si="183"/>
        <v>-1629.8447496653985</v>
      </c>
      <c r="AW254" s="45">
        <f t="shared" si="183"/>
        <v>-1685.201978371568</v>
      </c>
      <c r="AX254" s="45">
        <f t="shared" si="183"/>
        <v>-1740.5592070777375</v>
      </c>
      <c r="AY254" s="45">
        <f t="shared" si="183"/>
        <v>-1795.9164357839072</v>
      </c>
      <c r="AZ254" s="45">
        <f t="shared" si="183"/>
        <v>-1851.2736644900767</v>
      </c>
      <c r="BA254" s="45">
        <f t="shared" si="183"/>
        <v>-1906.6308931962465</v>
      </c>
      <c r="BB254" s="45">
        <f t="shared" si="184"/>
        <v>-1961.988121902416</v>
      </c>
      <c r="BC254" s="45">
        <f t="shared" si="184"/>
        <v>-2017.3453506085857</v>
      </c>
      <c r="BD254" s="45">
        <f t="shared" si="184"/>
        <v>-2072.702579314755</v>
      </c>
      <c r="BE254" s="45">
        <f t="shared" si="184"/>
        <v>-2128.0598080209247</v>
      </c>
      <c r="BF254" s="45">
        <f t="shared" si="184"/>
        <v>-2183.4170367270945</v>
      </c>
      <c r="BG254" s="45">
        <f t="shared" si="184"/>
        <v>-2238.7742654332642</v>
      </c>
      <c r="BH254" s="45">
        <f t="shared" si="184"/>
        <v>-2294.1314941394335</v>
      </c>
      <c r="BI254" s="45">
        <f t="shared" si="184"/>
        <v>-2349.4887228456032</v>
      </c>
      <c r="BJ254" s="45">
        <f t="shared" si="184"/>
        <v>-2404.8459515517729</v>
      </c>
      <c r="BK254" s="45">
        <f t="shared" si="184"/>
        <v>-2460.2031802579422</v>
      </c>
      <c r="BL254" s="45">
        <f t="shared" si="185"/>
        <v>-2515.560408964112</v>
      </c>
      <c r="BM254" s="45">
        <f t="shared" si="185"/>
        <v>-2570.9176376702817</v>
      </c>
      <c r="BN254" s="45">
        <f t="shared" si="185"/>
        <v>-2626.2748663764514</v>
      </c>
      <c r="BO254" s="45">
        <f t="shared" si="185"/>
        <v>-2681.6320950826207</v>
      </c>
      <c r="BP254" s="45">
        <f t="shared" si="185"/>
        <v>-2736.9893237887904</v>
      </c>
      <c r="BQ254" s="45">
        <f t="shared" si="185"/>
        <v>-2792.3465524949597</v>
      </c>
      <c r="BR254" s="45">
        <f t="shared" si="185"/>
        <v>-2847.7037812011295</v>
      </c>
      <c r="BS254" s="45">
        <f t="shared" si="185"/>
        <v>-2903.0610099072992</v>
      </c>
      <c r="BT254" s="45">
        <f t="shared" si="185"/>
        <v>-2958.4182386134689</v>
      </c>
      <c r="BU254" s="45">
        <f t="shared" si="185"/>
        <v>-3013.7754673196387</v>
      </c>
      <c r="BV254" s="45">
        <f t="shared" si="186"/>
        <v>-3069.1326960258079</v>
      </c>
      <c r="BW254" s="45">
        <f t="shared" si="186"/>
        <v>-3124.4899247319777</v>
      </c>
      <c r="BX254" s="45">
        <f t="shared" si="186"/>
        <v>-3179.847153438147</v>
      </c>
      <c r="BY254" s="45">
        <f t="shared" si="186"/>
        <v>-3235.2043821443167</v>
      </c>
      <c r="BZ254" s="45">
        <f t="shared" si="186"/>
        <v>-3290.5616108504864</v>
      </c>
      <c r="CA254" s="45">
        <f t="shared" si="186"/>
        <v>-3345.9188395566562</v>
      </c>
      <c r="CB254" s="45">
        <f t="shared" si="186"/>
        <v>-3401.2760682628259</v>
      </c>
      <c r="CC254" s="45">
        <f t="shared" si="186"/>
        <v>-3456.6332969689952</v>
      </c>
      <c r="CD254" s="45">
        <f t="shared" si="186"/>
        <v>-3511.9905256751649</v>
      </c>
      <c r="CE254" s="45">
        <f t="shared" si="186"/>
        <v>-3567.3477543813342</v>
      </c>
      <c r="CF254" s="45">
        <f t="shared" si="186"/>
        <v>-3622.7049830875039</v>
      </c>
      <c r="CG254" s="45">
        <f t="shared" si="186"/>
        <v>-563.43445708249862</v>
      </c>
      <c r="CH254" s="45">
        <f t="shared" si="186"/>
        <v>-711.38982500408315</v>
      </c>
    </row>
    <row r="255" spans="1:86">
      <c r="A255" s="58">
        <f>'Q5-Q7 VaR'!G229</f>
        <v>45881</v>
      </c>
      <c r="B255" s="45">
        <f>'Q5-Q7 VaR'!L229</f>
        <v>10427.508884127354</v>
      </c>
      <c r="C255" s="45">
        <f>1000000*'Q5-Q7 VaR'!K229/100</f>
        <v>-295.22473746611303</v>
      </c>
      <c r="D255" s="45">
        <f t="shared" si="179"/>
        <v>13379.756258788484</v>
      </c>
      <c r="E255" s="45">
        <f t="shared" si="179"/>
        <v>13305.950074421955</v>
      </c>
      <c r="F255" s="45">
        <f t="shared" si="179"/>
        <v>13232.143890055428</v>
      </c>
      <c r="G255" s="45">
        <f t="shared" si="179"/>
        <v>13158.337705688898</v>
      </c>
      <c r="H255" s="45">
        <f t="shared" si="179"/>
        <v>13084.531521322371</v>
      </c>
      <c r="I255" s="45">
        <f t="shared" si="179"/>
        <v>13010.725336955842</v>
      </c>
      <c r="J255" s="45">
        <f t="shared" si="179"/>
        <v>12936.919152589315</v>
      </c>
      <c r="K255" s="45">
        <f t="shared" si="179"/>
        <v>12863.112968222786</v>
      </c>
      <c r="L255" s="45">
        <f t="shared" si="179"/>
        <v>12789.306783856258</v>
      </c>
      <c r="M255" s="45">
        <f t="shared" si="179"/>
        <v>12715.500599489729</v>
      </c>
      <c r="N255" s="45">
        <f t="shared" si="180"/>
        <v>12641.694415123202</v>
      </c>
      <c r="O255" s="45">
        <f t="shared" si="180"/>
        <v>12567.888230756673</v>
      </c>
      <c r="P255" s="45">
        <f t="shared" si="180"/>
        <v>12494.082046390145</v>
      </c>
      <c r="Q255" s="45">
        <f t="shared" si="180"/>
        <v>12420.275862023616</v>
      </c>
      <c r="R255" s="45">
        <f t="shared" si="180"/>
        <v>12346.469677657089</v>
      </c>
      <c r="S255" s="45">
        <f t="shared" si="180"/>
        <v>12272.66349329056</v>
      </c>
      <c r="T255" s="45">
        <f t="shared" si="180"/>
        <v>12198.857308924031</v>
      </c>
      <c r="U255" s="45">
        <f t="shared" si="180"/>
        <v>12125.051124557503</v>
      </c>
      <c r="V255" s="45">
        <f t="shared" si="180"/>
        <v>12051.244940190976</v>
      </c>
      <c r="W255" s="45">
        <f t="shared" si="180"/>
        <v>11977.438755824447</v>
      </c>
      <c r="X255" s="45">
        <f t="shared" si="181"/>
        <v>11903.632571457918</v>
      </c>
      <c r="Y255" s="45">
        <f t="shared" si="181"/>
        <v>11829.826387091391</v>
      </c>
      <c r="Z255" s="45">
        <f t="shared" si="181"/>
        <v>11756.020202724862</v>
      </c>
      <c r="AA255" s="45">
        <f t="shared" si="181"/>
        <v>11682.214018358334</v>
      </c>
      <c r="AB255" s="45">
        <f t="shared" si="181"/>
        <v>11608.407833991805</v>
      </c>
      <c r="AC255" s="45">
        <f t="shared" si="181"/>
        <v>11534.601649625278</v>
      </c>
      <c r="AD255" s="45">
        <f t="shared" si="181"/>
        <v>11460.795465258749</v>
      </c>
      <c r="AE255" s="45">
        <f t="shared" si="181"/>
        <v>11386.989280892221</v>
      </c>
      <c r="AF255" s="45">
        <f t="shared" si="181"/>
        <v>11313.183096525692</v>
      </c>
      <c r="AG255" s="45">
        <f t="shared" si="181"/>
        <v>11239.376912159165</v>
      </c>
      <c r="AH255" s="45">
        <f t="shared" si="182"/>
        <v>11165.570727792636</v>
      </c>
      <c r="AI255" s="45">
        <f t="shared" si="182"/>
        <v>11091.764543426109</v>
      </c>
      <c r="AJ255" s="45">
        <f t="shared" si="182"/>
        <v>11017.958359059579</v>
      </c>
      <c r="AK255" s="45">
        <f t="shared" si="182"/>
        <v>10944.152174693052</v>
      </c>
      <c r="AL255" s="45">
        <f t="shared" si="182"/>
        <v>10870.345990326523</v>
      </c>
      <c r="AM255" s="45">
        <f t="shared" si="182"/>
        <v>10796.539805959996</v>
      </c>
      <c r="AN255" s="45">
        <f t="shared" si="182"/>
        <v>10722.733621593467</v>
      </c>
      <c r="AO255" s="45">
        <f t="shared" si="182"/>
        <v>10648.927437226939</v>
      </c>
      <c r="AP255" s="45">
        <f t="shared" si="182"/>
        <v>10575.12125286041</v>
      </c>
      <c r="AQ255" s="45">
        <f t="shared" si="182"/>
        <v>10501.315068493883</v>
      </c>
      <c r="AR255" s="45">
        <f t="shared" si="183"/>
        <v>10427.508884127354</v>
      </c>
      <c r="AS255" s="45">
        <f t="shared" si="183"/>
        <v>10353.702699760825</v>
      </c>
      <c r="AT255" s="45">
        <f t="shared" si="183"/>
        <v>10279.896515394297</v>
      </c>
      <c r="AU255" s="45">
        <f t="shared" si="183"/>
        <v>10206.090331027768</v>
      </c>
      <c r="AV255" s="45">
        <f t="shared" si="183"/>
        <v>10132.284146661241</v>
      </c>
      <c r="AW255" s="45">
        <f t="shared" si="183"/>
        <v>10058.477962294712</v>
      </c>
      <c r="AX255" s="45">
        <f t="shared" si="183"/>
        <v>9984.6717779281844</v>
      </c>
      <c r="AY255" s="45">
        <f t="shared" si="183"/>
        <v>9910.8655935616553</v>
      </c>
      <c r="AZ255" s="45">
        <f t="shared" si="183"/>
        <v>9837.059409195128</v>
      </c>
      <c r="BA255" s="45">
        <f t="shared" si="183"/>
        <v>9763.2532248285988</v>
      </c>
      <c r="BB255" s="45">
        <f t="shared" si="184"/>
        <v>9689.4470404620715</v>
      </c>
      <c r="BC255" s="45">
        <f t="shared" si="184"/>
        <v>9615.6408560955424</v>
      </c>
      <c r="BD255" s="45">
        <f t="shared" si="184"/>
        <v>9541.8346717290151</v>
      </c>
      <c r="BE255" s="45">
        <f t="shared" si="184"/>
        <v>9468.028487362486</v>
      </c>
      <c r="BF255" s="45">
        <f t="shared" si="184"/>
        <v>9394.2223029959587</v>
      </c>
      <c r="BG255" s="45">
        <f t="shared" si="184"/>
        <v>9320.4161186294295</v>
      </c>
      <c r="BH255" s="45">
        <f t="shared" si="184"/>
        <v>9246.6099342629022</v>
      </c>
      <c r="BI255" s="45">
        <f t="shared" si="184"/>
        <v>9172.8037498963731</v>
      </c>
      <c r="BJ255" s="45">
        <f t="shared" si="184"/>
        <v>9098.9975655298458</v>
      </c>
      <c r="BK255" s="45">
        <f t="shared" si="184"/>
        <v>9025.1913811633167</v>
      </c>
      <c r="BL255" s="45">
        <f t="shared" si="185"/>
        <v>8951.3851967967894</v>
      </c>
      <c r="BM255" s="45">
        <f t="shared" si="185"/>
        <v>8877.5790124302603</v>
      </c>
      <c r="BN255" s="45">
        <f t="shared" si="185"/>
        <v>8803.7728280637311</v>
      </c>
      <c r="BO255" s="45">
        <f t="shared" si="185"/>
        <v>8729.9666436972038</v>
      </c>
      <c r="BP255" s="45">
        <f t="shared" si="185"/>
        <v>8656.1604593306765</v>
      </c>
      <c r="BQ255" s="45">
        <f t="shared" si="185"/>
        <v>8582.3542749641474</v>
      </c>
      <c r="BR255" s="45">
        <f t="shared" si="185"/>
        <v>8508.5480905976183</v>
      </c>
      <c r="BS255" s="45">
        <f t="shared" si="185"/>
        <v>8434.741906231091</v>
      </c>
      <c r="BT255" s="45">
        <f t="shared" si="185"/>
        <v>8360.9357218645619</v>
      </c>
      <c r="BU255" s="45">
        <f t="shared" si="185"/>
        <v>8287.1295374980346</v>
      </c>
      <c r="BV255" s="45">
        <f t="shared" si="186"/>
        <v>8213.3233531315054</v>
      </c>
      <c r="BW255" s="45">
        <f t="shared" si="186"/>
        <v>8139.5171687649781</v>
      </c>
      <c r="BX255" s="45">
        <f t="shared" si="186"/>
        <v>8065.710984398449</v>
      </c>
      <c r="BY255" s="45">
        <f t="shared" si="186"/>
        <v>7991.9048000319217</v>
      </c>
      <c r="BZ255" s="45">
        <f t="shared" si="186"/>
        <v>7918.0986156653926</v>
      </c>
      <c r="CA255" s="45">
        <f t="shared" si="186"/>
        <v>7844.2924312988653</v>
      </c>
      <c r="CB255" s="45">
        <f t="shared" si="186"/>
        <v>7770.4862469323361</v>
      </c>
      <c r="CC255" s="45">
        <f t="shared" si="186"/>
        <v>7696.6800625658088</v>
      </c>
      <c r="CD255" s="45">
        <f t="shared" si="186"/>
        <v>7622.8738781992797</v>
      </c>
      <c r="CE255" s="45">
        <f t="shared" si="186"/>
        <v>7549.0676938327515</v>
      </c>
      <c r="CF255" s="45">
        <f t="shared" si="186"/>
        <v>7475.2615094662233</v>
      </c>
      <c r="CG255" s="45">
        <f t="shared" si="186"/>
        <v>11554.098000142039</v>
      </c>
      <c r="CH255" s="45">
        <f t="shared" si="186"/>
        <v>11356.833407638676</v>
      </c>
    </row>
    <row r="256" spans="1:86">
      <c r="A256" s="58">
        <f>'Q5-Q7 VaR'!G230</f>
        <v>45882</v>
      </c>
      <c r="B256" s="45">
        <f>'Q5-Q7 VaR'!L230</f>
        <v>15785.757677592015</v>
      </c>
      <c r="C256" s="45">
        <f>1000000*'Q5-Q7 VaR'!K230/100</f>
        <v>4144.7514566483223</v>
      </c>
      <c r="D256" s="45">
        <f t="shared" si="179"/>
        <v>-25661.756888891206</v>
      </c>
      <c r="E256" s="45">
        <f t="shared" si="179"/>
        <v>-24625.569024729128</v>
      </c>
      <c r="F256" s="45">
        <f t="shared" si="179"/>
        <v>-23589.381160567049</v>
      </c>
      <c r="G256" s="45">
        <f t="shared" si="179"/>
        <v>-22553.193296404963</v>
      </c>
      <c r="H256" s="45">
        <f t="shared" si="179"/>
        <v>-21517.005432242884</v>
      </c>
      <c r="I256" s="45">
        <f t="shared" si="179"/>
        <v>-20480.817568080805</v>
      </c>
      <c r="J256" s="45">
        <f t="shared" si="179"/>
        <v>-19444.629703918719</v>
      </c>
      <c r="K256" s="45">
        <f t="shared" si="179"/>
        <v>-18408.441839756641</v>
      </c>
      <c r="L256" s="45">
        <f t="shared" si="179"/>
        <v>-17372.253975594562</v>
      </c>
      <c r="M256" s="45">
        <f t="shared" si="179"/>
        <v>-16336.066111432485</v>
      </c>
      <c r="N256" s="45">
        <f t="shared" si="180"/>
        <v>-15299.878247270402</v>
      </c>
      <c r="O256" s="45">
        <f t="shared" si="180"/>
        <v>-14263.69038310832</v>
      </c>
      <c r="P256" s="45">
        <f t="shared" si="180"/>
        <v>-13227.502518946241</v>
      </c>
      <c r="Q256" s="45">
        <f t="shared" si="180"/>
        <v>-12191.314654784162</v>
      </c>
      <c r="R256" s="45">
        <f t="shared" si="180"/>
        <v>-11155.12679062208</v>
      </c>
      <c r="S256" s="45">
        <f t="shared" si="180"/>
        <v>-10118.938926459998</v>
      </c>
      <c r="T256" s="45">
        <f t="shared" si="180"/>
        <v>-9082.7510622979189</v>
      </c>
      <c r="U256" s="45">
        <f t="shared" si="180"/>
        <v>-8046.5631981358401</v>
      </c>
      <c r="V256" s="45">
        <f t="shared" si="180"/>
        <v>-7010.3753339737577</v>
      </c>
      <c r="W256" s="45">
        <f t="shared" si="180"/>
        <v>-5974.1874698116753</v>
      </c>
      <c r="X256" s="45">
        <f t="shared" si="181"/>
        <v>-4937.9996056495966</v>
      </c>
      <c r="Y256" s="45">
        <f t="shared" si="181"/>
        <v>-3901.8117414875178</v>
      </c>
      <c r="Z256" s="45">
        <f t="shared" si="181"/>
        <v>-2865.6238773254354</v>
      </c>
      <c r="AA256" s="45">
        <f t="shared" si="181"/>
        <v>-1829.436013163353</v>
      </c>
      <c r="AB256" s="45">
        <f t="shared" si="181"/>
        <v>-793.24814900127421</v>
      </c>
      <c r="AC256" s="45">
        <f t="shared" si="181"/>
        <v>242.93971516080637</v>
      </c>
      <c r="AD256" s="45">
        <f t="shared" si="181"/>
        <v>1279.127579322887</v>
      </c>
      <c r="AE256" s="45">
        <f t="shared" si="181"/>
        <v>2315.3154434849675</v>
      </c>
      <c r="AF256" s="45">
        <f t="shared" si="181"/>
        <v>3351.5033076470481</v>
      </c>
      <c r="AG256" s="45">
        <f t="shared" si="181"/>
        <v>4387.6911718091287</v>
      </c>
      <c r="AH256" s="45">
        <f t="shared" si="182"/>
        <v>5423.8790359712093</v>
      </c>
      <c r="AI256" s="45">
        <f t="shared" si="182"/>
        <v>6460.0669001332899</v>
      </c>
      <c r="AJ256" s="45">
        <f t="shared" si="182"/>
        <v>7496.2547642953705</v>
      </c>
      <c r="AK256" s="45">
        <f t="shared" si="182"/>
        <v>8532.4426284574511</v>
      </c>
      <c r="AL256" s="45">
        <f t="shared" si="182"/>
        <v>9568.6304926195317</v>
      </c>
      <c r="AM256" s="45">
        <f t="shared" si="182"/>
        <v>10604.818356781612</v>
      </c>
      <c r="AN256" s="45">
        <f t="shared" si="182"/>
        <v>11641.006220943693</v>
      </c>
      <c r="AO256" s="45">
        <f t="shared" si="182"/>
        <v>12677.194085105773</v>
      </c>
      <c r="AP256" s="45">
        <f t="shared" si="182"/>
        <v>13713.381949267854</v>
      </c>
      <c r="AQ256" s="45">
        <f t="shared" si="182"/>
        <v>14749.569813429935</v>
      </c>
      <c r="AR256" s="45">
        <f t="shared" si="183"/>
        <v>15785.757677592015</v>
      </c>
      <c r="AS256" s="45">
        <f t="shared" si="183"/>
        <v>16821.945541754096</v>
      </c>
      <c r="AT256" s="45">
        <f t="shared" si="183"/>
        <v>17858.133405916175</v>
      </c>
      <c r="AU256" s="45">
        <f t="shared" si="183"/>
        <v>18894.321270078257</v>
      </c>
      <c r="AV256" s="45">
        <f t="shared" si="183"/>
        <v>19930.509134240339</v>
      </c>
      <c r="AW256" s="45">
        <f t="shared" si="183"/>
        <v>20966.696998402418</v>
      </c>
      <c r="AX256" s="45">
        <f t="shared" si="183"/>
        <v>22002.884862564497</v>
      </c>
      <c r="AY256" s="45">
        <f t="shared" si="183"/>
        <v>23039.072726726579</v>
      </c>
      <c r="AZ256" s="45">
        <f t="shared" si="183"/>
        <v>24075.260590888662</v>
      </c>
      <c r="BA256" s="45">
        <f t="shared" si="183"/>
        <v>25111.44845505074</v>
      </c>
      <c r="BB256" s="45">
        <f t="shared" si="184"/>
        <v>26147.636319212819</v>
      </c>
      <c r="BC256" s="45">
        <f t="shared" si="184"/>
        <v>27183.824183374902</v>
      </c>
      <c r="BD256" s="45">
        <f t="shared" si="184"/>
        <v>28220.012047536984</v>
      </c>
      <c r="BE256" s="45">
        <f t="shared" si="184"/>
        <v>29256.199911699063</v>
      </c>
      <c r="BF256" s="45">
        <f t="shared" si="184"/>
        <v>30292.387775861142</v>
      </c>
      <c r="BG256" s="45">
        <f t="shared" si="184"/>
        <v>31328.575640023224</v>
      </c>
      <c r="BH256" s="45">
        <f t="shared" si="184"/>
        <v>32364.763504185306</v>
      </c>
      <c r="BI256" s="45">
        <f t="shared" si="184"/>
        <v>33400.951368347385</v>
      </c>
      <c r="BJ256" s="45">
        <f t="shared" si="184"/>
        <v>34437.139232509464</v>
      </c>
      <c r="BK256" s="45">
        <f t="shared" si="184"/>
        <v>35473.32709667155</v>
      </c>
      <c r="BL256" s="45">
        <f t="shared" si="185"/>
        <v>36509.514960833629</v>
      </c>
      <c r="BM256" s="45">
        <f t="shared" si="185"/>
        <v>37545.702824995707</v>
      </c>
      <c r="BN256" s="45">
        <f t="shared" si="185"/>
        <v>38581.890689157786</v>
      </c>
      <c r="BO256" s="45">
        <f t="shared" si="185"/>
        <v>39618.078553319872</v>
      </c>
      <c r="BP256" s="45">
        <f t="shared" si="185"/>
        <v>40654.266417481951</v>
      </c>
      <c r="BQ256" s="45">
        <f t="shared" si="185"/>
        <v>41690.45428164403</v>
      </c>
      <c r="BR256" s="45">
        <f t="shared" si="185"/>
        <v>42726.642145806109</v>
      </c>
      <c r="BS256" s="45">
        <f t="shared" si="185"/>
        <v>43762.830009968195</v>
      </c>
      <c r="BT256" s="45">
        <f t="shared" si="185"/>
        <v>44799.017874130273</v>
      </c>
      <c r="BU256" s="45">
        <f t="shared" si="185"/>
        <v>45835.205738292352</v>
      </c>
      <c r="BV256" s="45">
        <f t="shared" si="186"/>
        <v>46871.393602454431</v>
      </c>
      <c r="BW256" s="45">
        <f t="shared" si="186"/>
        <v>47907.581466616517</v>
      </c>
      <c r="BX256" s="45">
        <f t="shared" si="186"/>
        <v>48943.769330778596</v>
      </c>
      <c r="BY256" s="45">
        <f t="shared" si="186"/>
        <v>49979.957194940675</v>
      </c>
      <c r="BZ256" s="45">
        <f t="shared" si="186"/>
        <v>51016.145059102753</v>
      </c>
      <c r="CA256" s="45">
        <f t="shared" si="186"/>
        <v>52052.332923264839</v>
      </c>
      <c r="CB256" s="45">
        <f t="shared" si="186"/>
        <v>53088.520787426918</v>
      </c>
      <c r="CC256" s="45">
        <f t="shared" si="186"/>
        <v>54124.708651588997</v>
      </c>
      <c r="CD256" s="45">
        <f t="shared" si="186"/>
        <v>55160.896515751083</v>
      </c>
      <c r="CE256" s="45">
        <f t="shared" si="186"/>
        <v>56197.084379913162</v>
      </c>
      <c r="CF256" s="45">
        <f t="shared" si="186"/>
        <v>57233.27224407524</v>
      </c>
      <c r="CG256" s="45">
        <f t="shared" si="186"/>
        <v>-30.775583554453988</v>
      </c>
      <c r="CH256" s="45">
        <f t="shared" si="186"/>
        <v>2738.6830808547184</v>
      </c>
    </row>
    <row r="257" spans="1:86">
      <c r="A257" s="58">
        <f>'Q5-Q7 VaR'!G231</f>
        <v>45883</v>
      </c>
      <c r="B257" s="45">
        <f>'Q5-Q7 VaR'!L231</f>
        <v>-16045.961895887607</v>
      </c>
      <c r="C257" s="45">
        <f>1000000*'Q5-Q7 VaR'!K231/100</f>
        <v>-3755.8363843295756</v>
      </c>
      <c r="D257" s="45">
        <f t="shared" si="179"/>
        <v>21512.401947408143</v>
      </c>
      <c r="E257" s="45">
        <f t="shared" si="179"/>
        <v>20573.442851325752</v>
      </c>
      <c r="F257" s="45">
        <f t="shared" si="179"/>
        <v>19634.48375524336</v>
      </c>
      <c r="G257" s="45">
        <f t="shared" si="179"/>
        <v>18695.524659160968</v>
      </c>
      <c r="H257" s="45">
        <f t="shared" si="179"/>
        <v>17756.56556307857</v>
      </c>
      <c r="I257" s="45">
        <f t="shared" si="179"/>
        <v>16817.606466996178</v>
      </c>
      <c r="J257" s="45">
        <f t="shared" si="179"/>
        <v>15878.647370913784</v>
      </c>
      <c r="K257" s="45">
        <f t="shared" si="179"/>
        <v>14939.688274831393</v>
      </c>
      <c r="L257" s="45">
        <f t="shared" si="179"/>
        <v>14000.729178748998</v>
      </c>
      <c r="M257" s="45">
        <f t="shared" si="179"/>
        <v>13061.770082666602</v>
      </c>
      <c r="N257" s="45">
        <f t="shared" si="180"/>
        <v>12122.810986584211</v>
      </c>
      <c r="O257" s="45">
        <f t="shared" si="180"/>
        <v>11183.851890501815</v>
      </c>
      <c r="P257" s="45">
        <f t="shared" si="180"/>
        <v>10244.892794419424</v>
      </c>
      <c r="Q257" s="45">
        <f t="shared" si="180"/>
        <v>9305.9336983370285</v>
      </c>
      <c r="R257" s="45">
        <f t="shared" si="180"/>
        <v>8366.9746022546333</v>
      </c>
      <c r="S257" s="45">
        <f t="shared" si="180"/>
        <v>7428.0155061722417</v>
      </c>
      <c r="T257" s="45">
        <f t="shared" si="180"/>
        <v>6489.0564100898464</v>
      </c>
      <c r="U257" s="45">
        <f t="shared" si="180"/>
        <v>5550.0973140074511</v>
      </c>
      <c r="V257" s="45">
        <f t="shared" si="180"/>
        <v>4611.1382179250595</v>
      </c>
      <c r="W257" s="45">
        <f t="shared" si="180"/>
        <v>3672.1791218426642</v>
      </c>
      <c r="X257" s="45">
        <f t="shared" si="181"/>
        <v>2733.220025760269</v>
      </c>
      <c r="Y257" s="45">
        <f t="shared" si="181"/>
        <v>1794.2609296778774</v>
      </c>
      <c r="Z257" s="45">
        <f t="shared" si="181"/>
        <v>855.30183359548209</v>
      </c>
      <c r="AA257" s="45">
        <f t="shared" si="181"/>
        <v>-83.65726248691135</v>
      </c>
      <c r="AB257" s="45">
        <f t="shared" si="181"/>
        <v>-1022.6163585693048</v>
      </c>
      <c r="AC257" s="45">
        <f t="shared" si="181"/>
        <v>-1961.5754546516982</v>
      </c>
      <c r="AD257" s="45">
        <f t="shared" si="181"/>
        <v>-2900.5345507340917</v>
      </c>
      <c r="AE257" s="45">
        <f t="shared" si="181"/>
        <v>-3839.4936468164869</v>
      </c>
      <c r="AF257" s="45">
        <f t="shared" si="181"/>
        <v>-4778.4527428988804</v>
      </c>
      <c r="AG257" s="45">
        <f t="shared" si="181"/>
        <v>-5717.4118389812738</v>
      </c>
      <c r="AH257" s="45">
        <f t="shared" si="182"/>
        <v>-6656.3709350636691</v>
      </c>
      <c r="AI257" s="45">
        <f t="shared" si="182"/>
        <v>-7595.3300311460625</v>
      </c>
      <c r="AJ257" s="45">
        <f t="shared" si="182"/>
        <v>-8534.289127228456</v>
      </c>
      <c r="AK257" s="45">
        <f t="shared" si="182"/>
        <v>-9473.2482233108494</v>
      </c>
      <c r="AL257" s="45">
        <f t="shared" si="182"/>
        <v>-10412.207319393245</v>
      </c>
      <c r="AM257" s="45">
        <f t="shared" si="182"/>
        <v>-11351.166415475638</v>
      </c>
      <c r="AN257" s="45">
        <f t="shared" si="182"/>
        <v>-12290.125511558032</v>
      </c>
      <c r="AO257" s="45">
        <f t="shared" si="182"/>
        <v>-13229.084607640425</v>
      </c>
      <c r="AP257" s="45">
        <f t="shared" si="182"/>
        <v>-14168.043703722818</v>
      </c>
      <c r="AQ257" s="45">
        <f t="shared" si="182"/>
        <v>-15107.002799805214</v>
      </c>
      <c r="AR257" s="45">
        <f t="shared" si="183"/>
        <v>-16045.961895887607</v>
      </c>
      <c r="AS257" s="45">
        <f t="shared" si="183"/>
        <v>-16984.920991970001</v>
      </c>
      <c r="AT257" s="45">
        <f t="shared" si="183"/>
        <v>-17923.880088052396</v>
      </c>
      <c r="AU257" s="45">
        <f t="shared" si="183"/>
        <v>-18862.839184134788</v>
      </c>
      <c r="AV257" s="45">
        <f t="shared" si="183"/>
        <v>-19801.798280217183</v>
      </c>
      <c r="AW257" s="45">
        <f t="shared" si="183"/>
        <v>-20740.757376299574</v>
      </c>
      <c r="AX257" s="45">
        <f t="shared" si="183"/>
        <v>-21679.71647238197</v>
      </c>
      <c r="AY257" s="45">
        <f t="shared" si="183"/>
        <v>-22618.675568464365</v>
      </c>
      <c r="AZ257" s="45">
        <f t="shared" si="183"/>
        <v>-23557.634664546757</v>
      </c>
      <c r="BA257" s="45">
        <f t="shared" si="183"/>
        <v>-24496.593760629152</v>
      </c>
      <c r="BB257" s="45">
        <f t="shared" si="184"/>
        <v>-25435.552856711547</v>
      </c>
      <c r="BC257" s="45">
        <f t="shared" si="184"/>
        <v>-26374.511952793939</v>
      </c>
      <c r="BD257" s="45">
        <f t="shared" si="184"/>
        <v>-27313.471048876334</v>
      </c>
      <c r="BE257" s="45">
        <f t="shared" si="184"/>
        <v>-28252.430144958729</v>
      </c>
      <c r="BF257" s="45">
        <f t="shared" si="184"/>
        <v>-29191.389241041121</v>
      </c>
      <c r="BG257" s="45">
        <f t="shared" si="184"/>
        <v>-30130.348337123516</v>
      </c>
      <c r="BH257" s="45">
        <f t="shared" si="184"/>
        <v>-31069.307433205911</v>
      </c>
      <c r="BI257" s="45">
        <f t="shared" si="184"/>
        <v>-32008.266529288303</v>
      </c>
      <c r="BJ257" s="45">
        <f t="shared" si="184"/>
        <v>-32947.225625370695</v>
      </c>
      <c r="BK257" s="45">
        <f t="shared" si="184"/>
        <v>-33886.184721453094</v>
      </c>
      <c r="BL257" s="45">
        <f t="shared" si="185"/>
        <v>-34825.143817535485</v>
      </c>
      <c r="BM257" s="45">
        <f t="shared" si="185"/>
        <v>-35764.102913617877</v>
      </c>
      <c r="BN257" s="45">
        <f t="shared" si="185"/>
        <v>-36703.062009700276</v>
      </c>
      <c r="BO257" s="45">
        <f t="shared" si="185"/>
        <v>-37642.021105782667</v>
      </c>
      <c r="BP257" s="45">
        <f t="shared" si="185"/>
        <v>-38580.980201865059</v>
      </c>
      <c r="BQ257" s="45">
        <f t="shared" si="185"/>
        <v>-39519.939297947458</v>
      </c>
      <c r="BR257" s="45">
        <f t="shared" si="185"/>
        <v>-40458.898394029849</v>
      </c>
      <c r="BS257" s="45">
        <f t="shared" si="185"/>
        <v>-41397.857490112241</v>
      </c>
      <c r="BT257" s="45">
        <f t="shared" si="185"/>
        <v>-42336.81658619464</v>
      </c>
      <c r="BU257" s="45">
        <f t="shared" si="185"/>
        <v>-43275.775682277032</v>
      </c>
      <c r="BV257" s="45">
        <f t="shared" si="186"/>
        <v>-44214.734778359423</v>
      </c>
      <c r="BW257" s="45">
        <f t="shared" si="186"/>
        <v>-45153.693874441815</v>
      </c>
      <c r="BX257" s="45">
        <f t="shared" si="186"/>
        <v>-46092.652970524214</v>
      </c>
      <c r="BY257" s="45">
        <f t="shared" si="186"/>
        <v>-47031.612066606605</v>
      </c>
      <c r="BZ257" s="45">
        <f t="shared" si="186"/>
        <v>-47970.571162688997</v>
      </c>
      <c r="CA257" s="45">
        <f t="shared" si="186"/>
        <v>-48909.530258771396</v>
      </c>
      <c r="CB257" s="45">
        <f t="shared" si="186"/>
        <v>-49848.489354853788</v>
      </c>
      <c r="CC257" s="45">
        <f t="shared" si="186"/>
        <v>-50787.448450936186</v>
      </c>
      <c r="CD257" s="45">
        <f t="shared" si="186"/>
        <v>-51726.407547018578</v>
      </c>
      <c r="CE257" s="45">
        <f t="shared" si="186"/>
        <v>-52665.36664310097</v>
      </c>
      <c r="CF257" s="45">
        <f t="shared" si="186"/>
        <v>-53604.325739183361</v>
      </c>
      <c r="CG257" s="45">
        <f t="shared" si="186"/>
        <v>-1713.5437237710885</v>
      </c>
      <c r="CH257" s="45">
        <f t="shared" si="186"/>
        <v>-4223.1353664738581</v>
      </c>
    </row>
    <row r="258" spans="1:86">
      <c r="A258" s="58">
        <f>'Q5-Q7 VaR'!G232</f>
        <v>45884</v>
      </c>
      <c r="B258" s="45">
        <f>'Q5-Q7 VaR'!L232</f>
        <v>-5351.084655098537</v>
      </c>
      <c r="C258" s="45">
        <f>1000000*'Q5-Q7 VaR'!K232/100</f>
        <v>-2432.2986937850965</v>
      </c>
      <c r="D258" s="45">
        <f t="shared" si="179"/>
        <v>18971.902282752428</v>
      </c>
      <c r="E258" s="45">
        <f t="shared" si="179"/>
        <v>18363.827609306154</v>
      </c>
      <c r="F258" s="45">
        <f t="shared" si="179"/>
        <v>17755.75293585988</v>
      </c>
      <c r="G258" s="45">
        <f t="shared" si="179"/>
        <v>17147.678262413607</v>
      </c>
      <c r="H258" s="45">
        <f t="shared" si="179"/>
        <v>16539.603588967329</v>
      </c>
      <c r="I258" s="45">
        <f t="shared" si="179"/>
        <v>15931.528915521056</v>
      </c>
      <c r="J258" s="45">
        <f t="shared" si="179"/>
        <v>15323.454242074782</v>
      </c>
      <c r="K258" s="45">
        <f t="shared" si="179"/>
        <v>14715.379568628508</v>
      </c>
      <c r="L258" s="45">
        <f t="shared" si="179"/>
        <v>14107.304895182235</v>
      </c>
      <c r="M258" s="45">
        <f t="shared" si="179"/>
        <v>13499.230221735961</v>
      </c>
      <c r="N258" s="45">
        <f t="shared" si="180"/>
        <v>12891.155548289687</v>
      </c>
      <c r="O258" s="45">
        <f t="shared" si="180"/>
        <v>12283.080874843414</v>
      </c>
      <c r="P258" s="45">
        <f t="shared" si="180"/>
        <v>11675.00620139714</v>
      </c>
      <c r="Q258" s="45">
        <f t="shared" si="180"/>
        <v>11066.931527950863</v>
      </c>
      <c r="R258" s="45">
        <f t="shared" si="180"/>
        <v>10458.856854504589</v>
      </c>
      <c r="S258" s="45">
        <f t="shared" si="180"/>
        <v>9850.7821810583155</v>
      </c>
      <c r="T258" s="45">
        <f t="shared" si="180"/>
        <v>9242.7075076120418</v>
      </c>
      <c r="U258" s="45">
        <f t="shared" si="180"/>
        <v>8634.6328341657681</v>
      </c>
      <c r="V258" s="45">
        <f t="shared" si="180"/>
        <v>8026.5581607194945</v>
      </c>
      <c r="W258" s="45">
        <f t="shared" si="180"/>
        <v>7418.483487273219</v>
      </c>
      <c r="X258" s="45">
        <f t="shared" si="181"/>
        <v>6810.4088138269453</v>
      </c>
      <c r="Y258" s="45">
        <f t="shared" si="181"/>
        <v>6202.3341403806717</v>
      </c>
      <c r="Z258" s="45">
        <f t="shared" si="181"/>
        <v>5594.2594669343962</v>
      </c>
      <c r="AA258" s="45">
        <f t="shared" si="181"/>
        <v>4986.1847934881225</v>
      </c>
      <c r="AB258" s="45">
        <f t="shared" si="181"/>
        <v>4378.1101200418489</v>
      </c>
      <c r="AC258" s="45">
        <f t="shared" si="181"/>
        <v>3770.0354465955752</v>
      </c>
      <c r="AD258" s="45">
        <f t="shared" si="181"/>
        <v>3161.9607731493015</v>
      </c>
      <c r="AE258" s="45">
        <f t="shared" si="181"/>
        <v>2553.886099703026</v>
      </c>
      <c r="AF258" s="45">
        <f t="shared" si="181"/>
        <v>1945.8114262567524</v>
      </c>
      <c r="AG258" s="45">
        <f t="shared" si="181"/>
        <v>1337.7367528104787</v>
      </c>
      <c r="AH258" s="45">
        <f t="shared" si="182"/>
        <v>729.66207936420415</v>
      </c>
      <c r="AI258" s="45">
        <f t="shared" si="182"/>
        <v>121.58740591792957</v>
      </c>
      <c r="AJ258" s="45">
        <f t="shared" si="182"/>
        <v>-486.48726752834409</v>
      </c>
      <c r="AK258" s="45">
        <f t="shared" si="182"/>
        <v>-1094.5619409746178</v>
      </c>
      <c r="AL258" s="45">
        <f t="shared" si="182"/>
        <v>-1702.6366144208923</v>
      </c>
      <c r="AM258" s="45">
        <f t="shared" si="182"/>
        <v>-2310.7112878671664</v>
      </c>
      <c r="AN258" s="45">
        <f t="shared" si="182"/>
        <v>-2918.7859613134406</v>
      </c>
      <c r="AO258" s="45">
        <f t="shared" si="182"/>
        <v>-3526.8606347597147</v>
      </c>
      <c r="AP258" s="45">
        <f t="shared" si="182"/>
        <v>-4134.9353082059888</v>
      </c>
      <c r="AQ258" s="45">
        <f t="shared" si="182"/>
        <v>-4743.0099816522634</v>
      </c>
      <c r="AR258" s="45">
        <f t="shared" si="183"/>
        <v>-5351.084655098537</v>
      </c>
      <c r="AS258" s="45">
        <f t="shared" si="183"/>
        <v>-5959.1593285448107</v>
      </c>
      <c r="AT258" s="45">
        <f t="shared" si="183"/>
        <v>-6567.2340019910853</v>
      </c>
      <c r="AU258" s="45">
        <f t="shared" si="183"/>
        <v>-7175.3086754373599</v>
      </c>
      <c r="AV258" s="45">
        <f t="shared" si="183"/>
        <v>-7783.3833488836335</v>
      </c>
      <c r="AW258" s="45">
        <f t="shared" si="183"/>
        <v>-8391.4580223299072</v>
      </c>
      <c r="AX258" s="45">
        <f t="shared" si="183"/>
        <v>-8999.5326957761827</v>
      </c>
      <c r="AY258" s="45">
        <f t="shared" si="183"/>
        <v>-9607.6073692224563</v>
      </c>
      <c r="AZ258" s="45">
        <f t="shared" si="183"/>
        <v>-10215.68204266873</v>
      </c>
      <c r="BA258" s="45">
        <f t="shared" si="183"/>
        <v>-10823.756716115004</v>
      </c>
      <c r="BB258" s="45">
        <f t="shared" si="184"/>
        <v>-11431.831389561277</v>
      </c>
      <c r="BC258" s="45">
        <f t="shared" si="184"/>
        <v>-12039.906063007553</v>
      </c>
      <c r="BD258" s="45">
        <f t="shared" si="184"/>
        <v>-12647.980736453826</v>
      </c>
      <c r="BE258" s="45">
        <f t="shared" si="184"/>
        <v>-13256.0554099001</v>
      </c>
      <c r="BF258" s="45">
        <f t="shared" si="184"/>
        <v>-13864.130083346376</v>
      </c>
      <c r="BG258" s="45">
        <f t="shared" si="184"/>
        <v>-14472.204756792649</v>
      </c>
      <c r="BH258" s="45">
        <f t="shared" si="184"/>
        <v>-15080.279430238923</v>
      </c>
      <c r="BI258" s="45">
        <f t="shared" si="184"/>
        <v>-15688.354103685197</v>
      </c>
      <c r="BJ258" s="45">
        <f t="shared" si="184"/>
        <v>-16296.42877713147</v>
      </c>
      <c r="BK258" s="45">
        <f t="shared" si="184"/>
        <v>-16904.503450577744</v>
      </c>
      <c r="BL258" s="45">
        <f t="shared" si="185"/>
        <v>-17512.578124024018</v>
      </c>
      <c r="BM258" s="45">
        <f t="shared" si="185"/>
        <v>-18120.652797470291</v>
      </c>
      <c r="BN258" s="45">
        <f t="shared" si="185"/>
        <v>-18728.727470916569</v>
      </c>
      <c r="BO258" s="45">
        <f t="shared" si="185"/>
        <v>-19336.802144362842</v>
      </c>
      <c r="BP258" s="45">
        <f t="shared" si="185"/>
        <v>-19944.876817809116</v>
      </c>
      <c r="BQ258" s="45">
        <f t="shared" si="185"/>
        <v>-20552.95149125539</v>
      </c>
      <c r="BR258" s="45">
        <f t="shared" si="185"/>
        <v>-21161.026164701663</v>
      </c>
      <c r="BS258" s="45">
        <f t="shared" si="185"/>
        <v>-21769.100838147937</v>
      </c>
      <c r="BT258" s="45">
        <f t="shared" si="185"/>
        <v>-22377.175511594214</v>
      </c>
      <c r="BU258" s="45">
        <f t="shared" si="185"/>
        <v>-22985.250185040488</v>
      </c>
      <c r="BV258" s="45">
        <f t="shared" si="186"/>
        <v>-23593.324858486762</v>
      </c>
      <c r="BW258" s="45">
        <f t="shared" si="186"/>
        <v>-24201.399531933035</v>
      </c>
      <c r="BX258" s="45">
        <f t="shared" si="186"/>
        <v>-24809.474205379309</v>
      </c>
      <c r="BY258" s="45">
        <f t="shared" si="186"/>
        <v>-25417.548878825583</v>
      </c>
      <c r="BZ258" s="45">
        <f t="shared" si="186"/>
        <v>-26025.623552271856</v>
      </c>
      <c r="CA258" s="45">
        <f t="shared" si="186"/>
        <v>-26633.69822571813</v>
      </c>
      <c r="CB258" s="45">
        <f t="shared" si="186"/>
        <v>-27241.772899164403</v>
      </c>
      <c r="CC258" s="45">
        <f t="shared" si="186"/>
        <v>-27849.847572610681</v>
      </c>
      <c r="CD258" s="45">
        <f t="shared" si="186"/>
        <v>-28457.922246056954</v>
      </c>
      <c r="CE258" s="45">
        <f t="shared" si="186"/>
        <v>-29065.996919503228</v>
      </c>
      <c r="CF258" s="45">
        <f t="shared" si="186"/>
        <v>-29674.071592949502</v>
      </c>
      <c r="CG258" s="45">
        <f t="shared" si="186"/>
        <v>3930.6620536424762</v>
      </c>
      <c r="CH258" s="45">
        <f t="shared" si="186"/>
        <v>2305.4377760493699</v>
      </c>
    </row>
    <row r="259" spans="1:86">
      <c r="A259" s="58">
        <f>'Q5-Q7 VaR'!G233</f>
        <v>45887</v>
      </c>
      <c r="B259" s="45">
        <f>'Q5-Q7 VaR'!L233</f>
        <v>-3661.5310435227216</v>
      </c>
      <c r="C259" s="45">
        <f>1000000*'Q5-Q7 VaR'!K233/100</f>
        <v>-1106.5228706167263</v>
      </c>
      <c r="D259" s="45">
        <f t="shared" si="179"/>
        <v>7403.6976626445412</v>
      </c>
      <c r="E259" s="45">
        <f t="shared" si="179"/>
        <v>7127.0669449903598</v>
      </c>
      <c r="F259" s="45">
        <f t="shared" si="179"/>
        <v>6850.4362273361785</v>
      </c>
      <c r="G259" s="45">
        <f t="shared" si="179"/>
        <v>6573.8055096819971</v>
      </c>
      <c r="H259" s="45">
        <f t="shared" si="179"/>
        <v>6297.174792027814</v>
      </c>
      <c r="I259" s="45">
        <f t="shared" si="179"/>
        <v>6020.5440743736326</v>
      </c>
      <c r="J259" s="45">
        <f t="shared" si="179"/>
        <v>5743.9133567194513</v>
      </c>
      <c r="K259" s="45">
        <f t="shared" si="179"/>
        <v>5467.2826390652699</v>
      </c>
      <c r="L259" s="45">
        <f t="shared" si="179"/>
        <v>5190.6519214110886</v>
      </c>
      <c r="M259" s="45">
        <f t="shared" si="179"/>
        <v>4914.0212037569072</v>
      </c>
      <c r="N259" s="45">
        <f t="shared" si="180"/>
        <v>4637.3904861027258</v>
      </c>
      <c r="O259" s="45">
        <f t="shared" si="180"/>
        <v>4360.7597684485445</v>
      </c>
      <c r="P259" s="45">
        <f t="shared" si="180"/>
        <v>4084.1290507943627</v>
      </c>
      <c r="Q259" s="45">
        <f t="shared" si="180"/>
        <v>3807.4983331401813</v>
      </c>
      <c r="R259" s="45">
        <f t="shared" si="180"/>
        <v>3530.8676154859991</v>
      </c>
      <c r="S259" s="45">
        <f t="shared" si="180"/>
        <v>3254.2368978318177</v>
      </c>
      <c r="T259" s="45">
        <f t="shared" si="180"/>
        <v>2977.6061801776364</v>
      </c>
      <c r="U259" s="45">
        <f t="shared" si="180"/>
        <v>2700.975462523455</v>
      </c>
      <c r="V259" s="45">
        <f t="shared" si="180"/>
        <v>2424.3447448692737</v>
      </c>
      <c r="W259" s="45">
        <f t="shared" si="180"/>
        <v>2147.7140272150914</v>
      </c>
      <c r="X259" s="45">
        <f t="shared" si="181"/>
        <v>1871.08330956091</v>
      </c>
      <c r="Y259" s="45">
        <f t="shared" si="181"/>
        <v>1594.4525919067287</v>
      </c>
      <c r="Z259" s="45">
        <f t="shared" si="181"/>
        <v>1317.8218742525464</v>
      </c>
      <c r="AA259" s="45">
        <f t="shared" si="181"/>
        <v>1041.1911565983651</v>
      </c>
      <c r="AB259" s="45">
        <f t="shared" si="181"/>
        <v>764.56043894418372</v>
      </c>
      <c r="AC259" s="45">
        <f t="shared" si="181"/>
        <v>487.92972129000236</v>
      </c>
      <c r="AD259" s="45">
        <f t="shared" si="181"/>
        <v>211.29900363582055</v>
      </c>
      <c r="AE259" s="45">
        <f t="shared" si="181"/>
        <v>-65.331714018361254</v>
      </c>
      <c r="AF259" s="45">
        <f t="shared" si="181"/>
        <v>-341.96243167254261</v>
      </c>
      <c r="AG259" s="45">
        <f t="shared" si="181"/>
        <v>-618.59314932672396</v>
      </c>
      <c r="AH259" s="45">
        <f t="shared" si="182"/>
        <v>-895.22386698090577</v>
      </c>
      <c r="AI259" s="45">
        <f t="shared" si="182"/>
        <v>-1171.8545846350876</v>
      </c>
      <c r="AJ259" s="45">
        <f t="shared" si="182"/>
        <v>-1448.4853022892689</v>
      </c>
      <c r="AK259" s="45">
        <f t="shared" si="182"/>
        <v>-1725.1160199434505</v>
      </c>
      <c r="AL259" s="45">
        <f t="shared" si="182"/>
        <v>-2001.7467375976321</v>
      </c>
      <c r="AM259" s="45">
        <f t="shared" si="182"/>
        <v>-2278.3774552518134</v>
      </c>
      <c r="AN259" s="45">
        <f t="shared" si="182"/>
        <v>-2555.0081729059953</v>
      </c>
      <c r="AO259" s="45">
        <f t="shared" si="182"/>
        <v>-2831.6388905601771</v>
      </c>
      <c r="AP259" s="45">
        <f t="shared" si="182"/>
        <v>-3108.2696082143584</v>
      </c>
      <c r="AQ259" s="45">
        <f t="shared" si="182"/>
        <v>-3384.9003258685398</v>
      </c>
      <c r="AR259" s="45">
        <f t="shared" si="183"/>
        <v>-3661.5310435227216</v>
      </c>
      <c r="AS259" s="45">
        <f t="shared" si="183"/>
        <v>-3938.1617611769034</v>
      </c>
      <c r="AT259" s="45">
        <f t="shared" si="183"/>
        <v>-4214.7924788310847</v>
      </c>
      <c r="AU259" s="45">
        <f t="shared" si="183"/>
        <v>-4491.4231964852661</v>
      </c>
      <c r="AV259" s="45">
        <f t="shared" si="183"/>
        <v>-4768.0539141394474</v>
      </c>
      <c r="AW259" s="45">
        <f t="shared" si="183"/>
        <v>-5044.6846317936297</v>
      </c>
      <c r="AX259" s="45">
        <f t="shared" si="183"/>
        <v>-5321.3153494478111</v>
      </c>
      <c r="AY259" s="45">
        <f t="shared" si="183"/>
        <v>-5597.9460671019924</v>
      </c>
      <c r="AZ259" s="45">
        <f t="shared" si="183"/>
        <v>-5874.5767847561747</v>
      </c>
      <c r="BA259" s="45">
        <f t="shared" si="183"/>
        <v>-6151.207502410356</v>
      </c>
      <c r="BB259" s="45">
        <f t="shared" si="184"/>
        <v>-6427.8382200645374</v>
      </c>
      <c r="BC259" s="45">
        <f t="shared" si="184"/>
        <v>-6704.4689377187187</v>
      </c>
      <c r="BD259" s="45">
        <f t="shared" si="184"/>
        <v>-6981.0996553729001</v>
      </c>
      <c r="BE259" s="45">
        <f t="shared" si="184"/>
        <v>-7257.7303730270814</v>
      </c>
      <c r="BF259" s="45">
        <f t="shared" si="184"/>
        <v>-7534.3610906812637</v>
      </c>
      <c r="BG259" s="45">
        <f t="shared" si="184"/>
        <v>-7810.991808335446</v>
      </c>
      <c r="BH259" s="45">
        <f t="shared" si="184"/>
        <v>-8087.6225259896273</v>
      </c>
      <c r="BI259" s="45">
        <f t="shared" si="184"/>
        <v>-8364.2532436438087</v>
      </c>
      <c r="BJ259" s="45">
        <f t="shared" si="184"/>
        <v>-8640.88396129799</v>
      </c>
      <c r="BK259" s="45">
        <f t="shared" si="184"/>
        <v>-8917.5146789521714</v>
      </c>
      <c r="BL259" s="45">
        <f t="shared" si="185"/>
        <v>-9194.1453966063527</v>
      </c>
      <c r="BM259" s="45">
        <f t="shared" si="185"/>
        <v>-9470.7761142605341</v>
      </c>
      <c r="BN259" s="45">
        <f t="shared" si="185"/>
        <v>-9747.4068319147173</v>
      </c>
      <c r="BO259" s="45">
        <f t="shared" si="185"/>
        <v>-10024.037549568899</v>
      </c>
      <c r="BP259" s="45">
        <f t="shared" si="185"/>
        <v>-10300.66826722308</v>
      </c>
      <c r="BQ259" s="45">
        <f t="shared" si="185"/>
        <v>-10577.298984877261</v>
      </c>
      <c r="BR259" s="45">
        <f t="shared" si="185"/>
        <v>-10853.929702531443</v>
      </c>
      <c r="BS259" s="45">
        <f t="shared" si="185"/>
        <v>-11130.560420185624</v>
      </c>
      <c r="BT259" s="45">
        <f t="shared" si="185"/>
        <v>-11407.191137839805</v>
      </c>
      <c r="BU259" s="45">
        <f t="shared" si="185"/>
        <v>-11683.821855493987</v>
      </c>
      <c r="BV259" s="45">
        <f t="shared" si="186"/>
        <v>-11960.45257314817</v>
      </c>
      <c r="BW259" s="45">
        <f t="shared" si="186"/>
        <v>-12237.083290802351</v>
      </c>
      <c r="BX259" s="45">
        <f t="shared" si="186"/>
        <v>-12513.714008456533</v>
      </c>
      <c r="BY259" s="45">
        <f t="shared" si="186"/>
        <v>-12790.344726110714</v>
      </c>
      <c r="BZ259" s="45">
        <f t="shared" si="186"/>
        <v>-13066.975443764895</v>
      </c>
      <c r="CA259" s="45">
        <f t="shared" si="186"/>
        <v>-13343.606161419077</v>
      </c>
      <c r="CB259" s="45">
        <f t="shared" si="186"/>
        <v>-13620.236879073258</v>
      </c>
      <c r="CC259" s="45">
        <f t="shared" si="186"/>
        <v>-13896.867596727441</v>
      </c>
      <c r="CD259" s="45">
        <f t="shared" si="186"/>
        <v>-14173.498314381623</v>
      </c>
      <c r="CE259" s="45">
        <f t="shared" si="186"/>
        <v>-14450.129032035804</v>
      </c>
      <c r="CF259" s="45">
        <f t="shared" si="186"/>
        <v>-14726.759749689985</v>
      </c>
      <c r="CG259" s="45">
        <f t="shared" si="186"/>
        <v>561.00340043192182</v>
      </c>
      <c r="CH259" s="45">
        <f t="shared" si="186"/>
        <v>-178.35802653154269</v>
      </c>
    </row>
    <row r="260" spans="1:86">
      <c r="A260" s="58">
        <f>'Q5-Q7 VaR'!G234</f>
        <v>45888</v>
      </c>
      <c r="B260" s="45">
        <f>'Q5-Q7 VaR'!L234</f>
        <v>4508.0618512320043</v>
      </c>
      <c r="C260" s="45">
        <f>1000000*'Q5-Q7 VaR'!K234/100</f>
        <v>1995.6578992016741</v>
      </c>
      <c r="D260" s="45">
        <f t="shared" si="179"/>
        <v>-15448.517140784737</v>
      </c>
      <c r="E260" s="45">
        <f t="shared" si="179"/>
        <v>-14949.602665984319</v>
      </c>
      <c r="F260" s="45">
        <f t="shared" si="179"/>
        <v>-14450.688191183901</v>
      </c>
      <c r="G260" s="45">
        <f t="shared" si="179"/>
        <v>-13951.773716383483</v>
      </c>
      <c r="H260" s="45">
        <f t="shared" si="179"/>
        <v>-13452.859241583064</v>
      </c>
      <c r="I260" s="45">
        <f t="shared" si="179"/>
        <v>-12953.944766782646</v>
      </c>
      <c r="J260" s="45">
        <f t="shared" si="179"/>
        <v>-12455.030291982228</v>
      </c>
      <c r="K260" s="45">
        <f t="shared" si="179"/>
        <v>-11956.11581718181</v>
      </c>
      <c r="L260" s="45">
        <f t="shared" si="179"/>
        <v>-11457.201342381388</v>
      </c>
      <c r="M260" s="45">
        <f t="shared" si="179"/>
        <v>-10958.28686758097</v>
      </c>
      <c r="N260" s="45">
        <f t="shared" si="180"/>
        <v>-10459.372392780551</v>
      </c>
      <c r="O260" s="45">
        <f t="shared" si="180"/>
        <v>-9960.4579179801331</v>
      </c>
      <c r="P260" s="45">
        <f t="shared" si="180"/>
        <v>-9461.5434431797148</v>
      </c>
      <c r="Q260" s="45">
        <f t="shared" si="180"/>
        <v>-8962.6289683792966</v>
      </c>
      <c r="R260" s="45">
        <f t="shared" si="180"/>
        <v>-8463.7144935788783</v>
      </c>
      <c r="S260" s="45">
        <f t="shared" si="180"/>
        <v>-7964.8000187784592</v>
      </c>
      <c r="T260" s="45">
        <f t="shared" si="180"/>
        <v>-7465.8855439780409</v>
      </c>
      <c r="U260" s="45">
        <f t="shared" si="180"/>
        <v>-6966.9710691776227</v>
      </c>
      <c r="V260" s="45">
        <f t="shared" si="180"/>
        <v>-6468.0565943772026</v>
      </c>
      <c r="W260" s="45">
        <f t="shared" si="180"/>
        <v>-5969.1421195767844</v>
      </c>
      <c r="X260" s="45">
        <f t="shared" si="181"/>
        <v>-5470.2276447763661</v>
      </c>
      <c r="Y260" s="45">
        <f t="shared" si="181"/>
        <v>-4971.3131699759479</v>
      </c>
      <c r="Z260" s="45">
        <f t="shared" si="181"/>
        <v>-4472.3986951755296</v>
      </c>
      <c r="AA260" s="45">
        <f t="shared" si="181"/>
        <v>-3973.4842203751114</v>
      </c>
      <c r="AB260" s="45">
        <f t="shared" si="181"/>
        <v>-3474.5697455746922</v>
      </c>
      <c r="AC260" s="45">
        <f t="shared" si="181"/>
        <v>-2975.655270774274</v>
      </c>
      <c r="AD260" s="45">
        <f t="shared" si="181"/>
        <v>-2476.7407959738548</v>
      </c>
      <c r="AE260" s="45">
        <f t="shared" si="181"/>
        <v>-1977.8263211734366</v>
      </c>
      <c r="AF260" s="45">
        <f t="shared" si="181"/>
        <v>-1478.9118463730183</v>
      </c>
      <c r="AG260" s="45">
        <f t="shared" si="181"/>
        <v>-979.99737157259915</v>
      </c>
      <c r="AH260" s="45">
        <f t="shared" si="182"/>
        <v>-481.0828967721809</v>
      </c>
      <c r="AI260" s="45">
        <f t="shared" si="182"/>
        <v>17.831578028237345</v>
      </c>
      <c r="AJ260" s="45">
        <f t="shared" si="182"/>
        <v>516.74605282865605</v>
      </c>
      <c r="AK260" s="45">
        <f t="shared" si="182"/>
        <v>1015.6605276290747</v>
      </c>
      <c r="AL260" s="45">
        <f t="shared" si="182"/>
        <v>1514.575002429493</v>
      </c>
      <c r="AM260" s="45">
        <f t="shared" si="182"/>
        <v>2013.4894772299117</v>
      </c>
      <c r="AN260" s="45">
        <f t="shared" si="182"/>
        <v>2512.4039520303304</v>
      </c>
      <c r="AO260" s="45">
        <f t="shared" si="182"/>
        <v>3011.3184268307486</v>
      </c>
      <c r="AP260" s="45">
        <f t="shared" si="182"/>
        <v>3510.2329016311674</v>
      </c>
      <c r="AQ260" s="45">
        <f t="shared" si="182"/>
        <v>4009.1473764315856</v>
      </c>
      <c r="AR260" s="45">
        <f t="shared" si="183"/>
        <v>4508.0618512320043</v>
      </c>
      <c r="AS260" s="45">
        <f t="shared" si="183"/>
        <v>5006.9763260324225</v>
      </c>
      <c r="AT260" s="45">
        <f t="shared" si="183"/>
        <v>5505.8908008328417</v>
      </c>
      <c r="AU260" s="45">
        <f t="shared" si="183"/>
        <v>6004.80527563326</v>
      </c>
      <c r="AV260" s="45">
        <f t="shared" si="183"/>
        <v>6503.7197504336782</v>
      </c>
      <c r="AW260" s="45">
        <f t="shared" si="183"/>
        <v>7002.6342252340964</v>
      </c>
      <c r="AX260" s="45">
        <f t="shared" si="183"/>
        <v>7501.5487000345156</v>
      </c>
      <c r="AY260" s="45">
        <f t="shared" si="183"/>
        <v>8000.4631748349339</v>
      </c>
      <c r="AZ260" s="45">
        <f t="shared" si="183"/>
        <v>8499.377649635353</v>
      </c>
      <c r="BA260" s="45">
        <f t="shared" si="183"/>
        <v>8998.2921244357713</v>
      </c>
      <c r="BB260" s="45">
        <f t="shared" si="184"/>
        <v>9497.2065992361895</v>
      </c>
      <c r="BC260" s="45">
        <f t="shared" si="184"/>
        <v>9996.1210740366078</v>
      </c>
      <c r="BD260" s="45">
        <f t="shared" si="184"/>
        <v>10495.035548837026</v>
      </c>
      <c r="BE260" s="45">
        <f t="shared" si="184"/>
        <v>10993.950023637444</v>
      </c>
      <c r="BF260" s="45">
        <f t="shared" si="184"/>
        <v>11492.864498437862</v>
      </c>
      <c r="BG260" s="45">
        <f t="shared" si="184"/>
        <v>11991.778973238283</v>
      </c>
      <c r="BH260" s="45">
        <f t="shared" si="184"/>
        <v>12490.693448038701</v>
      </c>
      <c r="BI260" s="45">
        <f t="shared" si="184"/>
        <v>12989.607922839121</v>
      </c>
      <c r="BJ260" s="45">
        <f t="shared" si="184"/>
        <v>13488.522397639539</v>
      </c>
      <c r="BK260" s="45">
        <f t="shared" si="184"/>
        <v>13987.436872439957</v>
      </c>
      <c r="BL260" s="45">
        <f t="shared" si="185"/>
        <v>14486.351347240376</v>
      </c>
      <c r="BM260" s="45">
        <f t="shared" si="185"/>
        <v>14985.265822040794</v>
      </c>
      <c r="BN260" s="45">
        <f t="shared" si="185"/>
        <v>15484.180296841212</v>
      </c>
      <c r="BO260" s="45">
        <f t="shared" si="185"/>
        <v>15983.09477164163</v>
      </c>
      <c r="BP260" s="45">
        <f t="shared" si="185"/>
        <v>16482.009246442049</v>
      </c>
      <c r="BQ260" s="45">
        <f t="shared" si="185"/>
        <v>16980.923721242467</v>
      </c>
      <c r="BR260" s="45">
        <f t="shared" si="185"/>
        <v>17479.838196042885</v>
      </c>
      <c r="BS260" s="45">
        <f t="shared" si="185"/>
        <v>17978.752670843303</v>
      </c>
      <c r="BT260" s="45">
        <f t="shared" si="185"/>
        <v>18477.667145643722</v>
      </c>
      <c r="BU260" s="45">
        <f t="shared" si="185"/>
        <v>18976.581620444143</v>
      </c>
      <c r="BV260" s="45">
        <f t="shared" si="186"/>
        <v>19475.496095244562</v>
      </c>
      <c r="BW260" s="45">
        <f t="shared" si="186"/>
        <v>19974.41057004498</v>
      </c>
      <c r="BX260" s="45">
        <f t="shared" si="186"/>
        <v>20473.325044845398</v>
      </c>
      <c r="BY260" s="45">
        <f t="shared" si="186"/>
        <v>20972.239519645816</v>
      </c>
      <c r="BZ260" s="45">
        <f t="shared" si="186"/>
        <v>21471.153994446235</v>
      </c>
      <c r="CA260" s="45">
        <f t="shared" si="186"/>
        <v>21970.068469246653</v>
      </c>
      <c r="CB260" s="45">
        <f t="shared" si="186"/>
        <v>22468.982944047071</v>
      </c>
      <c r="CC260" s="45">
        <f t="shared" si="186"/>
        <v>22967.897418847489</v>
      </c>
      <c r="CD260" s="45">
        <f t="shared" si="186"/>
        <v>23466.811893647908</v>
      </c>
      <c r="CE260" s="45">
        <f t="shared" si="186"/>
        <v>23965.726368448326</v>
      </c>
      <c r="CF260" s="45">
        <f t="shared" si="186"/>
        <v>24464.640843248744</v>
      </c>
      <c r="CG260" s="45">
        <f t="shared" si="186"/>
        <v>-3107.4465503544434</v>
      </c>
      <c r="CH260" s="45">
        <f t="shared" si="186"/>
        <v>-1773.9788821604052</v>
      </c>
    </row>
    <row r="261" spans="1:86">
      <c r="A261" s="58">
        <f>'Q5-Q7 VaR'!G235</f>
        <v>45889</v>
      </c>
      <c r="B261" s="45">
        <f>'Q5-Q7 VaR'!L235</f>
        <v>0</v>
      </c>
      <c r="C261" s="45">
        <f>1000000*'Q5-Q7 VaR'!K235/100</f>
        <v>1108.077129383292</v>
      </c>
      <c r="D261" s="45">
        <f t="shared" ref="D261:M270" si="187">$B261+D$26*$C261</f>
        <v>-11080.77129383292</v>
      </c>
      <c r="E261" s="45">
        <f t="shared" si="187"/>
        <v>-10803.752011487097</v>
      </c>
      <c r="F261" s="45">
        <f t="shared" si="187"/>
        <v>-10526.732729141275</v>
      </c>
      <c r="G261" s="45">
        <f t="shared" si="187"/>
        <v>-10249.713446795451</v>
      </c>
      <c r="H261" s="45">
        <f t="shared" si="187"/>
        <v>-9972.6941644496274</v>
      </c>
      <c r="I261" s="45">
        <f t="shared" si="187"/>
        <v>-9695.6748821038054</v>
      </c>
      <c r="J261" s="45">
        <f t="shared" si="187"/>
        <v>-9418.6555997579817</v>
      </c>
      <c r="K261" s="45">
        <f t="shared" si="187"/>
        <v>-9141.6363174121598</v>
      </c>
      <c r="L261" s="45">
        <f t="shared" si="187"/>
        <v>-8864.617035066336</v>
      </c>
      <c r="M261" s="45">
        <f t="shared" si="187"/>
        <v>-8587.5977527205123</v>
      </c>
      <c r="N261" s="45">
        <f t="shared" ref="N261:W270" si="188">$B261+N$26*$C261</f>
        <v>-8310.5784703746904</v>
      </c>
      <c r="O261" s="45">
        <f t="shared" si="188"/>
        <v>-8033.5591880288666</v>
      </c>
      <c r="P261" s="45">
        <f t="shared" si="188"/>
        <v>-7756.5399056830438</v>
      </c>
      <c r="Q261" s="45">
        <f t="shared" si="188"/>
        <v>-7479.520623337221</v>
      </c>
      <c r="R261" s="45">
        <f t="shared" si="188"/>
        <v>-7202.5013409913981</v>
      </c>
      <c r="S261" s="45">
        <f t="shared" si="188"/>
        <v>-6925.4820586455753</v>
      </c>
      <c r="T261" s="45">
        <f t="shared" si="188"/>
        <v>-6648.4627762997516</v>
      </c>
      <c r="U261" s="45">
        <f t="shared" si="188"/>
        <v>-6371.4434939539287</v>
      </c>
      <c r="V261" s="45">
        <f t="shared" si="188"/>
        <v>-6094.4242116081059</v>
      </c>
      <c r="W261" s="45">
        <f t="shared" si="188"/>
        <v>-5817.4049292622831</v>
      </c>
      <c r="X261" s="45">
        <f t="shared" ref="X261:AG270" si="189">$B261+X$26*$C261</f>
        <v>-5540.3856469164602</v>
      </c>
      <c r="Y261" s="45">
        <f t="shared" si="189"/>
        <v>-5263.3663645706374</v>
      </c>
      <c r="Z261" s="45">
        <f t="shared" si="189"/>
        <v>-4986.3470822248137</v>
      </c>
      <c r="AA261" s="45">
        <f t="shared" si="189"/>
        <v>-4709.3277998789908</v>
      </c>
      <c r="AB261" s="45">
        <f t="shared" si="189"/>
        <v>-4432.308517533168</v>
      </c>
      <c r="AC261" s="45">
        <f t="shared" si="189"/>
        <v>-4155.2892351873452</v>
      </c>
      <c r="AD261" s="45">
        <f t="shared" si="189"/>
        <v>-3878.2699528415219</v>
      </c>
      <c r="AE261" s="45">
        <f t="shared" si="189"/>
        <v>-3601.2506704956991</v>
      </c>
      <c r="AF261" s="45">
        <f t="shared" si="189"/>
        <v>-3324.2313881498758</v>
      </c>
      <c r="AG261" s="45">
        <f t="shared" si="189"/>
        <v>-3047.212105804053</v>
      </c>
      <c r="AH261" s="45">
        <f t="shared" ref="AH261:AQ270" si="190">$B261+AH$26*$C261</f>
        <v>-2770.1928234582301</v>
      </c>
      <c r="AI261" s="45">
        <f t="shared" si="190"/>
        <v>-2493.1735411124068</v>
      </c>
      <c r="AJ261" s="45">
        <f t="shared" si="190"/>
        <v>-2216.154258766584</v>
      </c>
      <c r="AK261" s="45">
        <f t="shared" si="190"/>
        <v>-1939.1349764207609</v>
      </c>
      <c r="AL261" s="45">
        <f t="shared" si="190"/>
        <v>-1662.1156940749379</v>
      </c>
      <c r="AM261" s="45">
        <f t="shared" si="190"/>
        <v>-1385.0964117291151</v>
      </c>
      <c r="AN261" s="45">
        <f t="shared" si="190"/>
        <v>-1108.077129383292</v>
      </c>
      <c r="AO261" s="45">
        <f t="shared" si="190"/>
        <v>-831.05784703746895</v>
      </c>
      <c r="AP261" s="45">
        <f t="shared" si="190"/>
        <v>-554.038564691646</v>
      </c>
      <c r="AQ261" s="45">
        <f t="shared" si="190"/>
        <v>-277.019282345823</v>
      </c>
      <c r="AR261" s="45">
        <f t="shared" ref="AR261:BA270" si="191">$B261+AR$26*$C261</f>
        <v>0</v>
      </c>
      <c r="AS261" s="45">
        <f t="shared" si="191"/>
        <v>277.019282345823</v>
      </c>
      <c r="AT261" s="45">
        <f t="shared" si="191"/>
        <v>554.038564691646</v>
      </c>
      <c r="AU261" s="45">
        <f t="shared" si="191"/>
        <v>831.05784703746895</v>
      </c>
      <c r="AV261" s="45">
        <f t="shared" si="191"/>
        <v>1108.077129383292</v>
      </c>
      <c r="AW261" s="45">
        <f t="shared" si="191"/>
        <v>1385.0964117291151</v>
      </c>
      <c r="AX261" s="45">
        <f t="shared" si="191"/>
        <v>1662.1156940749379</v>
      </c>
      <c r="AY261" s="45">
        <f t="shared" si="191"/>
        <v>1939.1349764207609</v>
      </c>
      <c r="AZ261" s="45">
        <f t="shared" si="191"/>
        <v>2216.154258766584</v>
      </c>
      <c r="BA261" s="45">
        <f t="shared" si="191"/>
        <v>2493.1735411124068</v>
      </c>
      <c r="BB261" s="45">
        <f t="shared" ref="BB261:BK270" si="192">$B261+BB$26*$C261</f>
        <v>2770.1928234582301</v>
      </c>
      <c r="BC261" s="45">
        <f t="shared" si="192"/>
        <v>3047.212105804053</v>
      </c>
      <c r="BD261" s="45">
        <f t="shared" si="192"/>
        <v>3324.2313881498758</v>
      </c>
      <c r="BE261" s="45">
        <f t="shared" si="192"/>
        <v>3601.2506704956991</v>
      </c>
      <c r="BF261" s="45">
        <f t="shared" si="192"/>
        <v>3878.2699528415219</v>
      </c>
      <c r="BG261" s="45">
        <f t="shared" si="192"/>
        <v>4155.2892351873452</v>
      </c>
      <c r="BH261" s="45">
        <f t="shared" si="192"/>
        <v>4432.308517533168</v>
      </c>
      <c r="BI261" s="45">
        <f t="shared" si="192"/>
        <v>4709.3277998789908</v>
      </c>
      <c r="BJ261" s="45">
        <f t="shared" si="192"/>
        <v>4986.3470822248137</v>
      </c>
      <c r="BK261" s="45">
        <f t="shared" si="192"/>
        <v>5263.3663645706374</v>
      </c>
      <c r="BL261" s="45">
        <f t="shared" ref="BL261:BU270" si="193">$B261+BL$26*$C261</f>
        <v>5540.3856469164602</v>
      </c>
      <c r="BM261" s="45">
        <f t="shared" si="193"/>
        <v>5817.4049292622831</v>
      </c>
      <c r="BN261" s="45">
        <f t="shared" si="193"/>
        <v>6094.4242116081059</v>
      </c>
      <c r="BO261" s="45">
        <f t="shared" si="193"/>
        <v>6371.4434939539287</v>
      </c>
      <c r="BP261" s="45">
        <f t="shared" si="193"/>
        <v>6648.4627762997516</v>
      </c>
      <c r="BQ261" s="45">
        <f t="shared" si="193"/>
        <v>6925.4820586455753</v>
      </c>
      <c r="BR261" s="45">
        <f t="shared" si="193"/>
        <v>7202.5013409913981</v>
      </c>
      <c r="BS261" s="45">
        <f t="shared" si="193"/>
        <v>7479.520623337221</v>
      </c>
      <c r="BT261" s="45">
        <f t="shared" si="193"/>
        <v>7756.5399056830438</v>
      </c>
      <c r="BU261" s="45">
        <f t="shared" si="193"/>
        <v>8033.5591880288666</v>
      </c>
      <c r="BV261" s="45">
        <f t="shared" ref="BV261:CH270" si="194">$B261+BV$26*$C261</f>
        <v>8310.5784703746904</v>
      </c>
      <c r="BW261" s="45">
        <f t="shared" si="194"/>
        <v>8587.5977527205123</v>
      </c>
      <c r="BX261" s="45">
        <f t="shared" si="194"/>
        <v>8864.617035066336</v>
      </c>
      <c r="BY261" s="45">
        <f t="shared" si="194"/>
        <v>9141.6363174121598</v>
      </c>
      <c r="BZ261" s="45">
        <f t="shared" si="194"/>
        <v>9418.6555997579817</v>
      </c>
      <c r="CA261" s="45">
        <f t="shared" si="194"/>
        <v>9695.6748821038054</v>
      </c>
      <c r="CB261" s="45">
        <f t="shared" si="194"/>
        <v>9972.6941644496274</v>
      </c>
      <c r="CC261" s="45">
        <f t="shared" si="194"/>
        <v>10249.713446795451</v>
      </c>
      <c r="CD261" s="45">
        <f t="shared" si="194"/>
        <v>10526.732729141275</v>
      </c>
      <c r="CE261" s="45">
        <f t="shared" si="194"/>
        <v>10803.752011487097</v>
      </c>
      <c r="CF261" s="45">
        <f t="shared" si="194"/>
        <v>11080.77129383292</v>
      </c>
      <c r="CG261" s="45">
        <f t="shared" si="194"/>
        <v>-4228.4655560454257</v>
      </c>
      <c r="CH261" s="45">
        <f t="shared" si="194"/>
        <v>-3488.0655974708811</v>
      </c>
    </row>
    <row r="262" spans="1:86">
      <c r="A262" s="58">
        <f>'Q5-Q7 VaR'!G236</f>
        <v>45890</v>
      </c>
      <c r="B262" s="45">
        <f>'Q5-Q7 VaR'!L236</f>
        <v>-12669.682622090604</v>
      </c>
      <c r="C262" s="45">
        <f>1000000*'Q5-Q7 VaR'!K236/100</f>
        <v>-2726.611599441464</v>
      </c>
      <c r="D262" s="45">
        <f t="shared" si="187"/>
        <v>14596.433372324038</v>
      </c>
      <c r="E262" s="45">
        <f t="shared" si="187"/>
        <v>13914.78047246367</v>
      </c>
      <c r="F262" s="45">
        <f t="shared" si="187"/>
        <v>13233.127572603305</v>
      </c>
      <c r="G262" s="45">
        <f t="shared" si="187"/>
        <v>12551.474672742937</v>
      </c>
      <c r="H262" s="45">
        <f t="shared" si="187"/>
        <v>11869.821772882573</v>
      </c>
      <c r="I262" s="45">
        <f t="shared" si="187"/>
        <v>11188.168873022205</v>
      </c>
      <c r="J262" s="45">
        <f t="shared" si="187"/>
        <v>10506.515973161841</v>
      </c>
      <c r="K262" s="45">
        <f t="shared" si="187"/>
        <v>9824.8630733014725</v>
      </c>
      <c r="L262" s="45">
        <f t="shared" si="187"/>
        <v>9143.2101734411081</v>
      </c>
      <c r="M262" s="45">
        <f t="shared" si="187"/>
        <v>8461.5572735807436</v>
      </c>
      <c r="N262" s="45">
        <f t="shared" si="188"/>
        <v>7779.9043737203756</v>
      </c>
      <c r="O262" s="45">
        <f t="shared" si="188"/>
        <v>7098.2514738600112</v>
      </c>
      <c r="P262" s="45">
        <f t="shared" si="188"/>
        <v>6416.5985739996431</v>
      </c>
      <c r="Q262" s="45">
        <f t="shared" si="188"/>
        <v>5734.9456741392787</v>
      </c>
      <c r="R262" s="45">
        <f t="shared" si="188"/>
        <v>5053.2927742789107</v>
      </c>
      <c r="S262" s="45">
        <f t="shared" si="188"/>
        <v>4371.6398744185462</v>
      </c>
      <c r="T262" s="45">
        <f t="shared" si="188"/>
        <v>3689.98697455818</v>
      </c>
      <c r="U262" s="45">
        <f t="shared" si="188"/>
        <v>3008.3340746978138</v>
      </c>
      <c r="V262" s="45">
        <f t="shared" si="188"/>
        <v>2326.6811748374475</v>
      </c>
      <c r="W262" s="45">
        <f t="shared" si="188"/>
        <v>1645.0282749770813</v>
      </c>
      <c r="X262" s="45">
        <f t="shared" si="189"/>
        <v>963.3753751167169</v>
      </c>
      <c r="Y262" s="45">
        <f t="shared" si="189"/>
        <v>281.72247525635066</v>
      </c>
      <c r="Z262" s="45">
        <f t="shared" si="189"/>
        <v>-399.93042460401557</v>
      </c>
      <c r="AA262" s="45">
        <f t="shared" si="189"/>
        <v>-1081.5833244643818</v>
      </c>
      <c r="AB262" s="45">
        <f t="shared" si="189"/>
        <v>-1763.236224324748</v>
      </c>
      <c r="AC262" s="45">
        <f t="shared" si="189"/>
        <v>-2444.8891241851143</v>
      </c>
      <c r="AD262" s="45">
        <f t="shared" si="189"/>
        <v>-3126.5420240454805</v>
      </c>
      <c r="AE262" s="45">
        <f t="shared" si="189"/>
        <v>-3808.1949239058467</v>
      </c>
      <c r="AF262" s="45">
        <f t="shared" si="189"/>
        <v>-4489.8478237662121</v>
      </c>
      <c r="AG262" s="45">
        <f t="shared" si="189"/>
        <v>-5171.5007236265783</v>
      </c>
      <c r="AH262" s="45">
        <f t="shared" si="190"/>
        <v>-5853.1536234869436</v>
      </c>
      <c r="AI262" s="45">
        <f t="shared" si="190"/>
        <v>-6534.8065233473098</v>
      </c>
      <c r="AJ262" s="45">
        <f t="shared" si="190"/>
        <v>-7216.4594232076761</v>
      </c>
      <c r="AK262" s="45">
        <f t="shared" si="190"/>
        <v>-7898.1123230680423</v>
      </c>
      <c r="AL262" s="45">
        <f t="shared" si="190"/>
        <v>-8579.7652229284085</v>
      </c>
      <c r="AM262" s="45">
        <f t="shared" si="190"/>
        <v>-9261.4181227887748</v>
      </c>
      <c r="AN262" s="45">
        <f t="shared" si="190"/>
        <v>-9943.0710226491392</v>
      </c>
      <c r="AO262" s="45">
        <f t="shared" si="190"/>
        <v>-10624.723922509505</v>
      </c>
      <c r="AP262" s="45">
        <f t="shared" si="190"/>
        <v>-11306.376822369872</v>
      </c>
      <c r="AQ262" s="45">
        <f t="shared" si="190"/>
        <v>-11988.029722230238</v>
      </c>
      <c r="AR262" s="45">
        <f t="shared" si="191"/>
        <v>-12669.682622090604</v>
      </c>
      <c r="AS262" s="45">
        <f t="shared" si="191"/>
        <v>-13351.33552195097</v>
      </c>
      <c r="AT262" s="45">
        <f t="shared" si="191"/>
        <v>-14032.988421811337</v>
      </c>
      <c r="AU262" s="45">
        <f t="shared" si="191"/>
        <v>-14714.641321671703</v>
      </c>
      <c r="AV262" s="45">
        <f t="shared" si="191"/>
        <v>-15396.294221532069</v>
      </c>
      <c r="AW262" s="45">
        <f t="shared" si="191"/>
        <v>-16077.947121392433</v>
      </c>
      <c r="AX262" s="45">
        <f t="shared" si="191"/>
        <v>-16759.600021252802</v>
      </c>
      <c r="AY262" s="45">
        <f t="shared" si="191"/>
        <v>-17441.252921113166</v>
      </c>
      <c r="AZ262" s="45">
        <f t="shared" si="191"/>
        <v>-18122.90582097353</v>
      </c>
      <c r="BA262" s="45">
        <f t="shared" si="191"/>
        <v>-18804.558720833898</v>
      </c>
      <c r="BB262" s="45">
        <f t="shared" si="192"/>
        <v>-19486.211620694266</v>
      </c>
      <c r="BC262" s="45">
        <f t="shared" si="192"/>
        <v>-20167.864520554631</v>
      </c>
      <c r="BD262" s="45">
        <f t="shared" si="192"/>
        <v>-20849.517420414995</v>
      </c>
      <c r="BE262" s="45">
        <f t="shared" si="192"/>
        <v>-21531.170320275363</v>
      </c>
      <c r="BF262" s="45">
        <f t="shared" si="192"/>
        <v>-22212.823220135728</v>
      </c>
      <c r="BG262" s="45">
        <f t="shared" si="192"/>
        <v>-22894.476119996092</v>
      </c>
      <c r="BH262" s="45">
        <f t="shared" si="192"/>
        <v>-23576.12901985646</v>
      </c>
      <c r="BI262" s="45">
        <f t="shared" si="192"/>
        <v>-24257.781919716828</v>
      </c>
      <c r="BJ262" s="45">
        <f t="shared" si="192"/>
        <v>-24939.434819577193</v>
      </c>
      <c r="BK262" s="45">
        <f t="shared" si="192"/>
        <v>-25621.087719437557</v>
      </c>
      <c r="BL262" s="45">
        <f t="shared" si="193"/>
        <v>-26302.740619297925</v>
      </c>
      <c r="BM262" s="45">
        <f t="shared" si="193"/>
        <v>-26984.39351915829</v>
      </c>
      <c r="BN262" s="45">
        <f t="shared" si="193"/>
        <v>-27666.046419018654</v>
      </c>
      <c r="BO262" s="45">
        <f t="shared" si="193"/>
        <v>-28347.699318879022</v>
      </c>
      <c r="BP262" s="45">
        <f t="shared" si="193"/>
        <v>-29029.35221873939</v>
      </c>
      <c r="BQ262" s="45">
        <f t="shared" si="193"/>
        <v>-29711.005118599754</v>
      </c>
      <c r="BR262" s="45">
        <f t="shared" si="193"/>
        <v>-30392.658018460119</v>
      </c>
      <c r="BS262" s="45">
        <f t="shared" si="193"/>
        <v>-31074.310918320487</v>
      </c>
      <c r="BT262" s="45">
        <f t="shared" si="193"/>
        <v>-31755.963818180851</v>
      </c>
      <c r="BU262" s="45">
        <f t="shared" si="193"/>
        <v>-32437.616718041219</v>
      </c>
      <c r="BV262" s="45">
        <f t="shared" si="194"/>
        <v>-33119.269617901584</v>
      </c>
      <c r="BW262" s="45">
        <f t="shared" si="194"/>
        <v>-33800.922517761952</v>
      </c>
      <c r="BX262" s="45">
        <f t="shared" si="194"/>
        <v>-34482.575417622313</v>
      </c>
      <c r="BY262" s="45">
        <f t="shared" si="194"/>
        <v>-35164.228317482681</v>
      </c>
      <c r="BZ262" s="45">
        <f t="shared" si="194"/>
        <v>-35845.881217343049</v>
      </c>
      <c r="CA262" s="45">
        <f t="shared" si="194"/>
        <v>-36527.53411720341</v>
      </c>
      <c r="CB262" s="45">
        <f t="shared" si="194"/>
        <v>-37209.187017063785</v>
      </c>
      <c r="CC262" s="45">
        <f t="shared" si="194"/>
        <v>-37890.839916924146</v>
      </c>
      <c r="CD262" s="45">
        <f t="shared" si="194"/>
        <v>-38572.492816784514</v>
      </c>
      <c r="CE262" s="45">
        <f t="shared" si="194"/>
        <v>-39254.145716644882</v>
      </c>
      <c r="CF262" s="45">
        <f t="shared" si="194"/>
        <v>-39935.798616505243</v>
      </c>
      <c r="CG262" s="45">
        <f t="shared" si="194"/>
        <v>-2264.8263830949345</v>
      </c>
      <c r="CH262" s="45">
        <f t="shared" si="194"/>
        <v>-4086.7059813128853</v>
      </c>
    </row>
    <row r="263" spans="1:86">
      <c r="A263" s="58">
        <f>'Q5-Q7 VaR'!G237</f>
        <v>45891</v>
      </c>
      <c r="B263" s="45">
        <f>'Q5-Q7 VaR'!L237</f>
        <v>27356.576399382368</v>
      </c>
      <c r="C263" s="45">
        <f>1000000*'Q5-Q7 VaR'!K237/100</f>
        <v>5481.5936022341084</v>
      </c>
      <c r="D263" s="45">
        <f t="shared" si="187"/>
        <v>-27459.359622958716</v>
      </c>
      <c r="E263" s="45">
        <f t="shared" si="187"/>
        <v>-26088.961222400187</v>
      </c>
      <c r="F263" s="45">
        <f t="shared" si="187"/>
        <v>-24718.562821841664</v>
      </c>
      <c r="G263" s="45">
        <f t="shared" si="187"/>
        <v>-23348.164421283134</v>
      </c>
      <c r="H263" s="45">
        <f t="shared" si="187"/>
        <v>-21977.766020724604</v>
      </c>
      <c r="I263" s="45">
        <f t="shared" si="187"/>
        <v>-20607.367620166082</v>
      </c>
      <c r="J263" s="45">
        <f t="shared" si="187"/>
        <v>-19236.969219607552</v>
      </c>
      <c r="K263" s="45">
        <f t="shared" si="187"/>
        <v>-17866.57081904903</v>
      </c>
      <c r="L263" s="45">
        <f t="shared" si="187"/>
        <v>-16496.1724184905</v>
      </c>
      <c r="M263" s="45">
        <f t="shared" si="187"/>
        <v>-15125.77401793197</v>
      </c>
      <c r="N263" s="45">
        <f t="shared" si="188"/>
        <v>-13755.375617373447</v>
      </c>
      <c r="O263" s="45">
        <f t="shared" si="188"/>
        <v>-12384.977216814917</v>
      </c>
      <c r="P263" s="45">
        <f t="shared" si="188"/>
        <v>-11014.578816256395</v>
      </c>
      <c r="Q263" s="45">
        <f t="shared" si="188"/>
        <v>-9644.1804156978651</v>
      </c>
      <c r="R263" s="45">
        <f t="shared" si="188"/>
        <v>-8273.7820151393353</v>
      </c>
      <c r="S263" s="45">
        <f t="shared" si="188"/>
        <v>-6903.3836145808127</v>
      </c>
      <c r="T263" s="45">
        <f t="shared" si="188"/>
        <v>-5532.9852140222829</v>
      </c>
      <c r="U263" s="45">
        <f t="shared" si="188"/>
        <v>-4162.5868134637567</v>
      </c>
      <c r="V263" s="45">
        <f t="shared" si="188"/>
        <v>-2792.1884129052305</v>
      </c>
      <c r="W263" s="45">
        <f t="shared" si="188"/>
        <v>-1421.7900123467007</v>
      </c>
      <c r="X263" s="45">
        <f t="shared" si="189"/>
        <v>-51.391611788174487</v>
      </c>
      <c r="Y263" s="45">
        <f t="shared" si="189"/>
        <v>1319.0067887703517</v>
      </c>
      <c r="Z263" s="45">
        <f t="shared" si="189"/>
        <v>2689.4051893288815</v>
      </c>
      <c r="AA263" s="45">
        <f t="shared" si="189"/>
        <v>4059.8035898874077</v>
      </c>
      <c r="AB263" s="45">
        <f t="shared" si="189"/>
        <v>5430.2019904459339</v>
      </c>
      <c r="AC263" s="45">
        <f t="shared" si="189"/>
        <v>6800.6003910044601</v>
      </c>
      <c r="AD263" s="45">
        <f t="shared" si="189"/>
        <v>8170.9987915629863</v>
      </c>
      <c r="AE263" s="45">
        <f t="shared" si="189"/>
        <v>9541.3971921215161</v>
      </c>
      <c r="AF263" s="45">
        <f t="shared" si="189"/>
        <v>10911.795592680042</v>
      </c>
      <c r="AG263" s="45">
        <f t="shared" si="189"/>
        <v>12282.193993238569</v>
      </c>
      <c r="AH263" s="45">
        <f t="shared" si="190"/>
        <v>13652.592393797097</v>
      </c>
      <c r="AI263" s="45">
        <f t="shared" si="190"/>
        <v>15022.990794355625</v>
      </c>
      <c r="AJ263" s="45">
        <f t="shared" si="190"/>
        <v>16393.389194914151</v>
      </c>
      <c r="AK263" s="45">
        <f t="shared" si="190"/>
        <v>17763.787595472677</v>
      </c>
      <c r="AL263" s="45">
        <f t="shared" si="190"/>
        <v>19134.185996031207</v>
      </c>
      <c r="AM263" s="45">
        <f t="shared" si="190"/>
        <v>20504.584396589733</v>
      </c>
      <c r="AN263" s="45">
        <f t="shared" si="190"/>
        <v>21874.982797148259</v>
      </c>
      <c r="AO263" s="45">
        <f t="shared" si="190"/>
        <v>23245.381197706785</v>
      </c>
      <c r="AP263" s="45">
        <f t="shared" si="190"/>
        <v>24615.779598265312</v>
      </c>
      <c r="AQ263" s="45">
        <f t="shared" si="190"/>
        <v>25986.177998823841</v>
      </c>
      <c r="AR263" s="45">
        <f t="shared" si="191"/>
        <v>27356.576399382368</v>
      </c>
      <c r="AS263" s="45">
        <f t="shared" si="191"/>
        <v>28726.974799940894</v>
      </c>
      <c r="AT263" s="45">
        <f t="shared" si="191"/>
        <v>30097.373200499424</v>
      </c>
      <c r="AU263" s="45">
        <f t="shared" si="191"/>
        <v>31467.77160105795</v>
      </c>
      <c r="AV263" s="45">
        <f t="shared" si="191"/>
        <v>32838.170001616476</v>
      </c>
      <c r="AW263" s="45">
        <f t="shared" si="191"/>
        <v>34208.568402175006</v>
      </c>
      <c r="AX263" s="45">
        <f t="shared" si="191"/>
        <v>35578.966802733528</v>
      </c>
      <c r="AY263" s="45">
        <f t="shared" si="191"/>
        <v>36949.365203292058</v>
      </c>
      <c r="AZ263" s="45">
        <f t="shared" si="191"/>
        <v>38319.763603850588</v>
      </c>
      <c r="BA263" s="45">
        <f t="shared" si="191"/>
        <v>39690.162004409111</v>
      </c>
      <c r="BB263" s="45">
        <f t="shared" si="192"/>
        <v>41060.56040496764</v>
      </c>
      <c r="BC263" s="45">
        <f t="shared" si="192"/>
        <v>42430.95880552617</v>
      </c>
      <c r="BD263" s="45">
        <f t="shared" si="192"/>
        <v>43801.357206084693</v>
      </c>
      <c r="BE263" s="45">
        <f t="shared" si="192"/>
        <v>45171.755606643215</v>
      </c>
      <c r="BF263" s="45">
        <f t="shared" si="192"/>
        <v>46542.154007201752</v>
      </c>
      <c r="BG263" s="45">
        <f t="shared" si="192"/>
        <v>47912.552407760275</v>
      </c>
      <c r="BH263" s="45">
        <f t="shared" si="192"/>
        <v>49282.950808318797</v>
      </c>
      <c r="BI263" s="45">
        <f t="shared" si="192"/>
        <v>50653.349208877327</v>
      </c>
      <c r="BJ263" s="45">
        <f t="shared" si="192"/>
        <v>52023.747609435857</v>
      </c>
      <c r="BK263" s="45">
        <f t="shared" si="192"/>
        <v>53394.14600999438</v>
      </c>
      <c r="BL263" s="45">
        <f t="shared" si="193"/>
        <v>54764.54441055291</v>
      </c>
      <c r="BM263" s="45">
        <f t="shared" si="193"/>
        <v>56134.942811111439</v>
      </c>
      <c r="BN263" s="45">
        <f t="shared" si="193"/>
        <v>57505.341211669962</v>
      </c>
      <c r="BO263" s="45">
        <f t="shared" si="193"/>
        <v>58875.739612228492</v>
      </c>
      <c r="BP263" s="45">
        <f t="shared" si="193"/>
        <v>60246.138012787022</v>
      </c>
      <c r="BQ263" s="45">
        <f t="shared" si="193"/>
        <v>61616.536413345544</v>
      </c>
      <c r="BR263" s="45">
        <f t="shared" si="193"/>
        <v>62986.934813904067</v>
      </c>
      <c r="BS263" s="45">
        <f t="shared" si="193"/>
        <v>64357.333214462604</v>
      </c>
      <c r="BT263" s="45">
        <f t="shared" si="193"/>
        <v>65727.731615021126</v>
      </c>
      <c r="BU263" s="45">
        <f t="shared" si="193"/>
        <v>67098.130015579649</v>
      </c>
      <c r="BV263" s="45">
        <f t="shared" si="194"/>
        <v>68468.528416138186</v>
      </c>
      <c r="BW263" s="45">
        <f t="shared" si="194"/>
        <v>69838.926816696709</v>
      </c>
      <c r="BX263" s="45">
        <f t="shared" si="194"/>
        <v>71209.325217255231</v>
      </c>
      <c r="BY263" s="45">
        <f t="shared" si="194"/>
        <v>72579.723617813768</v>
      </c>
      <c r="BZ263" s="45">
        <f t="shared" si="194"/>
        <v>73950.122018372291</v>
      </c>
      <c r="CA263" s="45">
        <f t="shared" si="194"/>
        <v>75320.520418930813</v>
      </c>
      <c r="CB263" s="45">
        <f t="shared" si="194"/>
        <v>76690.918819489336</v>
      </c>
      <c r="CC263" s="45">
        <f t="shared" si="194"/>
        <v>78061.317220047873</v>
      </c>
      <c r="CD263" s="45">
        <f t="shared" si="194"/>
        <v>79431.715620606396</v>
      </c>
      <c r="CE263" s="45">
        <f t="shared" si="194"/>
        <v>80802.114021164918</v>
      </c>
      <c r="CF263" s="45">
        <f t="shared" si="194"/>
        <v>82172.512421723455</v>
      </c>
      <c r="CG263" s="45">
        <f t="shared" si="194"/>
        <v>6438.6013553651865</v>
      </c>
      <c r="CH263" s="45">
        <f t="shared" si="194"/>
        <v>10101.317215474537</v>
      </c>
    </row>
    <row r="264" spans="1:86">
      <c r="A264" s="58">
        <f>'Q5-Q7 VaR'!G238</f>
        <v>45894</v>
      </c>
      <c r="B264" s="45">
        <f>'Q5-Q7 VaR'!L238</f>
        <v>-7884.9605806020063</v>
      </c>
      <c r="C264" s="45">
        <f>1000000*'Q5-Q7 VaR'!K238/100</f>
        <v>-1548.696826408823</v>
      </c>
      <c r="D264" s="45">
        <f t="shared" si="187"/>
        <v>7602.007683486223</v>
      </c>
      <c r="E264" s="45">
        <f t="shared" si="187"/>
        <v>7214.8334768840177</v>
      </c>
      <c r="F264" s="45">
        <f t="shared" si="187"/>
        <v>6827.6592702818125</v>
      </c>
      <c r="G264" s="45">
        <f t="shared" si="187"/>
        <v>6440.4850636796054</v>
      </c>
      <c r="H264" s="45">
        <f t="shared" si="187"/>
        <v>6053.3108570774002</v>
      </c>
      <c r="I264" s="45">
        <f t="shared" si="187"/>
        <v>5666.136650475195</v>
      </c>
      <c r="J264" s="45">
        <f t="shared" si="187"/>
        <v>5278.9624438729898</v>
      </c>
      <c r="K264" s="45">
        <f t="shared" si="187"/>
        <v>4891.7882372707827</v>
      </c>
      <c r="L264" s="45">
        <f t="shared" si="187"/>
        <v>4504.6140306685775</v>
      </c>
      <c r="M264" s="45">
        <f t="shared" si="187"/>
        <v>4117.4398240663722</v>
      </c>
      <c r="N264" s="45">
        <f t="shared" si="188"/>
        <v>3730.2656174641652</v>
      </c>
      <c r="O264" s="45">
        <f t="shared" si="188"/>
        <v>3343.09141086196</v>
      </c>
      <c r="P264" s="45">
        <f t="shared" si="188"/>
        <v>2955.9172042597547</v>
      </c>
      <c r="Q264" s="45">
        <f t="shared" si="188"/>
        <v>2568.7429976575495</v>
      </c>
      <c r="R264" s="45">
        <f t="shared" si="188"/>
        <v>2181.5687910553424</v>
      </c>
      <c r="S264" s="45">
        <f t="shared" si="188"/>
        <v>1794.3945844531372</v>
      </c>
      <c r="T264" s="45">
        <f t="shared" si="188"/>
        <v>1407.220377850932</v>
      </c>
      <c r="U264" s="45">
        <f t="shared" si="188"/>
        <v>1020.0461712487249</v>
      </c>
      <c r="V264" s="45">
        <f t="shared" si="188"/>
        <v>632.8719646465197</v>
      </c>
      <c r="W264" s="45">
        <f t="shared" si="188"/>
        <v>245.69775804431447</v>
      </c>
      <c r="X264" s="45">
        <f t="shared" si="189"/>
        <v>-141.47644855789167</v>
      </c>
      <c r="Y264" s="45">
        <f t="shared" si="189"/>
        <v>-528.6506551600969</v>
      </c>
      <c r="Z264" s="45">
        <f t="shared" si="189"/>
        <v>-915.82486176230304</v>
      </c>
      <c r="AA264" s="45">
        <f t="shared" si="189"/>
        <v>-1302.9990683645083</v>
      </c>
      <c r="AB264" s="45">
        <f t="shared" si="189"/>
        <v>-1690.1732749667144</v>
      </c>
      <c r="AC264" s="45">
        <f t="shared" si="189"/>
        <v>-2077.3474815689206</v>
      </c>
      <c r="AD264" s="45">
        <f t="shared" si="189"/>
        <v>-2464.5216881711258</v>
      </c>
      <c r="AE264" s="45">
        <f t="shared" si="189"/>
        <v>-2851.6958947733319</v>
      </c>
      <c r="AF264" s="45">
        <f t="shared" si="189"/>
        <v>-3238.8701013755372</v>
      </c>
      <c r="AG264" s="45">
        <f t="shared" si="189"/>
        <v>-3626.0443079777433</v>
      </c>
      <c r="AH264" s="45">
        <f t="shared" si="190"/>
        <v>-4013.218514579949</v>
      </c>
      <c r="AI264" s="45">
        <f t="shared" si="190"/>
        <v>-4400.3927211821547</v>
      </c>
      <c r="AJ264" s="45">
        <f t="shared" si="190"/>
        <v>-4787.5669277843608</v>
      </c>
      <c r="AK264" s="45">
        <f t="shared" si="190"/>
        <v>-5174.741134386566</v>
      </c>
      <c r="AL264" s="45">
        <f t="shared" si="190"/>
        <v>-5561.9153409887713</v>
      </c>
      <c r="AM264" s="45">
        <f t="shared" si="190"/>
        <v>-5949.0895475909774</v>
      </c>
      <c r="AN264" s="45">
        <f t="shared" si="190"/>
        <v>-6336.2637541931836</v>
      </c>
      <c r="AO264" s="45">
        <f t="shared" si="190"/>
        <v>-6723.4379607953888</v>
      </c>
      <c r="AP264" s="45">
        <f t="shared" si="190"/>
        <v>-7110.6121673975949</v>
      </c>
      <c r="AQ264" s="45">
        <f t="shared" si="190"/>
        <v>-7497.7863739998002</v>
      </c>
      <c r="AR264" s="45">
        <f t="shared" si="191"/>
        <v>-7884.9605806020063</v>
      </c>
      <c r="AS264" s="45">
        <f t="shared" si="191"/>
        <v>-8272.1347872042115</v>
      </c>
      <c r="AT264" s="45">
        <f t="shared" si="191"/>
        <v>-8659.3089938064186</v>
      </c>
      <c r="AU264" s="45">
        <f t="shared" si="191"/>
        <v>-9046.4832004086238</v>
      </c>
      <c r="AV264" s="45">
        <f t="shared" si="191"/>
        <v>-9433.657407010829</v>
      </c>
      <c r="AW264" s="45">
        <f t="shared" si="191"/>
        <v>-9820.8316136130343</v>
      </c>
      <c r="AX264" s="45">
        <f t="shared" si="191"/>
        <v>-10208.005820215241</v>
      </c>
      <c r="AY264" s="45">
        <f t="shared" si="191"/>
        <v>-10595.180026817447</v>
      </c>
      <c r="AZ264" s="45">
        <f t="shared" si="191"/>
        <v>-10982.354233419652</v>
      </c>
      <c r="BA264" s="45">
        <f t="shared" si="191"/>
        <v>-11369.528440021859</v>
      </c>
      <c r="BB264" s="45">
        <f t="shared" si="192"/>
        <v>-11756.702646624064</v>
      </c>
      <c r="BC264" s="45">
        <f t="shared" si="192"/>
        <v>-12143.876853226269</v>
      </c>
      <c r="BD264" s="45">
        <f t="shared" si="192"/>
        <v>-12531.051059828475</v>
      </c>
      <c r="BE264" s="45">
        <f t="shared" si="192"/>
        <v>-12918.22526643068</v>
      </c>
      <c r="BF264" s="45">
        <f t="shared" si="192"/>
        <v>-13305.399473032887</v>
      </c>
      <c r="BG264" s="45">
        <f t="shared" si="192"/>
        <v>-13692.573679635092</v>
      </c>
      <c r="BH264" s="45">
        <f t="shared" si="192"/>
        <v>-14079.747886237299</v>
      </c>
      <c r="BI264" s="45">
        <f t="shared" si="192"/>
        <v>-14466.922092839504</v>
      </c>
      <c r="BJ264" s="45">
        <f t="shared" si="192"/>
        <v>-14854.09629944171</v>
      </c>
      <c r="BK264" s="45">
        <f t="shared" si="192"/>
        <v>-15241.270506043915</v>
      </c>
      <c r="BL264" s="45">
        <f t="shared" si="193"/>
        <v>-15628.44471264612</v>
      </c>
      <c r="BM264" s="45">
        <f t="shared" si="193"/>
        <v>-16015.618919248327</v>
      </c>
      <c r="BN264" s="45">
        <f t="shared" si="193"/>
        <v>-16402.793125850534</v>
      </c>
      <c r="BO264" s="45">
        <f t="shared" si="193"/>
        <v>-16789.967332452739</v>
      </c>
      <c r="BP264" s="45">
        <f t="shared" si="193"/>
        <v>-17177.141539054945</v>
      </c>
      <c r="BQ264" s="45">
        <f t="shared" si="193"/>
        <v>-17564.31574565715</v>
      </c>
      <c r="BR264" s="45">
        <f t="shared" si="193"/>
        <v>-17951.489952259355</v>
      </c>
      <c r="BS264" s="45">
        <f t="shared" si="193"/>
        <v>-18338.66415886156</v>
      </c>
      <c r="BT264" s="45">
        <f t="shared" si="193"/>
        <v>-18725.838365463766</v>
      </c>
      <c r="BU264" s="45">
        <f t="shared" si="193"/>
        <v>-19113.012572065971</v>
      </c>
      <c r="BV264" s="45">
        <f t="shared" si="194"/>
        <v>-19500.186778668176</v>
      </c>
      <c r="BW264" s="45">
        <f t="shared" si="194"/>
        <v>-19887.360985270385</v>
      </c>
      <c r="BX264" s="45">
        <f t="shared" si="194"/>
        <v>-20274.53519187259</v>
      </c>
      <c r="BY264" s="45">
        <f t="shared" si="194"/>
        <v>-20661.709398474795</v>
      </c>
      <c r="BZ264" s="45">
        <f t="shared" si="194"/>
        <v>-21048.883605077004</v>
      </c>
      <c r="CA264" s="45">
        <f t="shared" si="194"/>
        <v>-21436.057811679209</v>
      </c>
      <c r="CB264" s="45">
        <f t="shared" si="194"/>
        <v>-21823.232018281415</v>
      </c>
      <c r="CC264" s="45">
        <f t="shared" si="194"/>
        <v>-22210.40622488362</v>
      </c>
      <c r="CD264" s="45">
        <f t="shared" si="194"/>
        <v>-22597.580431485825</v>
      </c>
      <c r="CE264" s="45">
        <f t="shared" si="194"/>
        <v>-22984.75463808803</v>
      </c>
      <c r="CF264" s="45">
        <f t="shared" si="194"/>
        <v>-23371.928844690236</v>
      </c>
      <c r="CG264" s="45">
        <f t="shared" si="194"/>
        <v>-1975.0730704507541</v>
      </c>
      <c r="CH264" s="45">
        <f t="shared" si="194"/>
        <v>-3009.8882793485327</v>
      </c>
    </row>
    <row r="265" spans="1:86">
      <c r="A265" s="58">
        <f>'Q5-Q7 VaR'!G239</f>
        <v>45895</v>
      </c>
      <c r="B265" s="45">
        <f>'Q5-Q7 VaR'!L239</f>
        <v>12683.317377909354</v>
      </c>
      <c r="C265" s="45">
        <f>1000000*'Q5-Q7 VaR'!K239/100</f>
        <v>1034.1569660405373</v>
      </c>
      <c r="D265" s="45">
        <f t="shared" si="187"/>
        <v>2341.7477175039803</v>
      </c>
      <c r="E265" s="45">
        <f t="shared" si="187"/>
        <v>2600.2869590141145</v>
      </c>
      <c r="F265" s="45">
        <f t="shared" si="187"/>
        <v>2858.8262005242486</v>
      </c>
      <c r="G265" s="45">
        <f t="shared" si="187"/>
        <v>3117.3654420343846</v>
      </c>
      <c r="H265" s="45">
        <f t="shared" si="187"/>
        <v>3375.9046835445188</v>
      </c>
      <c r="I265" s="45">
        <f t="shared" si="187"/>
        <v>3634.4439250546529</v>
      </c>
      <c r="J265" s="45">
        <f t="shared" si="187"/>
        <v>3892.9831665647871</v>
      </c>
      <c r="K265" s="45">
        <f t="shared" si="187"/>
        <v>4151.5224080749213</v>
      </c>
      <c r="L265" s="45">
        <f t="shared" si="187"/>
        <v>4410.0616495850554</v>
      </c>
      <c r="M265" s="45">
        <f t="shared" si="187"/>
        <v>4668.6008910951896</v>
      </c>
      <c r="N265" s="45">
        <f t="shared" si="188"/>
        <v>4927.1401326053237</v>
      </c>
      <c r="O265" s="45">
        <f t="shared" si="188"/>
        <v>5185.6793741154588</v>
      </c>
      <c r="P265" s="45">
        <f t="shared" si="188"/>
        <v>5444.218615625593</v>
      </c>
      <c r="Q265" s="45">
        <f t="shared" si="188"/>
        <v>5702.7578571357271</v>
      </c>
      <c r="R265" s="45">
        <f t="shared" si="188"/>
        <v>5961.2970986458613</v>
      </c>
      <c r="S265" s="45">
        <f t="shared" si="188"/>
        <v>6219.8363401559955</v>
      </c>
      <c r="T265" s="45">
        <f t="shared" si="188"/>
        <v>6478.3755816661305</v>
      </c>
      <c r="U265" s="45">
        <f t="shared" si="188"/>
        <v>6736.9148231762647</v>
      </c>
      <c r="V265" s="45">
        <f t="shared" si="188"/>
        <v>6995.4540646863989</v>
      </c>
      <c r="W265" s="45">
        <f t="shared" si="188"/>
        <v>7253.993306196533</v>
      </c>
      <c r="X265" s="45">
        <f t="shared" si="189"/>
        <v>7512.5325477066672</v>
      </c>
      <c r="Y265" s="45">
        <f t="shared" si="189"/>
        <v>7771.0717892168013</v>
      </c>
      <c r="Z265" s="45">
        <f t="shared" si="189"/>
        <v>8029.6110307269364</v>
      </c>
      <c r="AA265" s="45">
        <f t="shared" si="189"/>
        <v>8288.1502722370715</v>
      </c>
      <c r="AB265" s="45">
        <f t="shared" si="189"/>
        <v>8546.6895137472056</v>
      </c>
      <c r="AC265" s="45">
        <f t="shared" si="189"/>
        <v>8805.2287552573398</v>
      </c>
      <c r="AD265" s="45">
        <f t="shared" si="189"/>
        <v>9063.767996767474</v>
      </c>
      <c r="AE265" s="45">
        <f t="shared" si="189"/>
        <v>9322.3072382776081</v>
      </c>
      <c r="AF265" s="45">
        <f t="shared" si="189"/>
        <v>9580.8464797877423</v>
      </c>
      <c r="AG265" s="45">
        <f t="shared" si="189"/>
        <v>9839.3857212978764</v>
      </c>
      <c r="AH265" s="45">
        <f t="shared" si="190"/>
        <v>10097.924962808011</v>
      </c>
      <c r="AI265" s="45">
        <f t="shared" si="190"/>
        <v>10356.464204318145</v>
      </c>
      <c r="AJ265" s="45">
        <f t="shared" si="190"/>
        <v>10615.003445828279</v>
      </c>
      <c r="AK265" s="45">
        <f t="shared" si="190"/>
        <v>10873.542687338413</v>
      </c>
      <c r="AL265" s="45">
        <f t="shared" si="190"/>
        <v>11132.081928848547</v>
      </c>
      <c r="AM265" s="45">
        <f t="shared" si="190"/>
        <v>11390.621170358681</v>
      </c>
      <c r="AN265" s="45">
        <f t="shared" si="190"/>
        <v>11649.160411868817</v>
      </c>
      <c r="AO265" s="45">
        <f t="shared" si="190"/>
        <v>11907.699653378952</v>
      </c>
      <c r="AP265" s="45">
        <f t="shared" si="190"/>
        <v>12166.238894889086</v>
      </c>
      <c r="AQ265" s="45">
        <f t="shared" si="190"/>
        <v>12424.77813639922</v>
      </c>
      <c r="AR265" s="45">
        <f t="shared" si="191"/>
        <v>12683.317377909354</v>
      </c>
      <c r="AS265" s="45">
        <f t="shared" si="191"/>
        <v>12941.856619419488</v>
      </c>
      <c r="AT265" s="45">
        <f t="shared" si="191"/>
        <v>13200.395860929622</v>
      </c>
      <c r="AU265" s="45">
        <f t="shared" si="191"/>
        <v>13458.935102439757</v>
      </c>
      <c r="AV265" s="45">
        <f t="shared" si="191"/>
        <v>13717.474343949891</v>
      </c>
      <c r="AW265" s="45">
        <f t="shared" si="191"/>
        <v>13976.013585460027</v>
      </c>
      <c r="AX265" s="45">
        <f t="shared" si="191"/>
        <v>14234.552826970161</v>
      </c>
      <c r="AY265" s="45">
        <f t="shared" si="191"/>
        <v>14493.092068480295</v>
      </c>
      <c r="AZ265" s="45">
        <f t="shared" si="191"/>
        <v>14751.631309990429</v>
      </c>
      <c r="BA265" s="45">
        <f t="shared" si="191"/>
        <v>15010.170551500563</v>
      </c>
      <c r="BB265" s="45">
        <f t="shared" si="192"/>
        <v>15268.709793010697</v>
      </c>
      <c r="BC265" s="45">
        <f t="shared" si="192"/>
        <v>15527.249034520832</v>
      </c>
      <c r="BD265" s="45">
        <f t="shared" si="192"/>
        <v>15785.788276030966</v>
      </c>
      <c r="BE265" s="45">
        <f t="shared" si="192"/>
        <v>16044.3275175411</v>
      </c>
      <c r="BF265" s="45">
        <f t="shared" si="192"/>
        <v>16302.866759051234</v>
      </c>
      <c r="BG265" s="45">
        <f t="shared" si="192"/>
        <v>16561.406000561368</v>
      </c>
      <c r="BH265" s="45">
        <f t="shared" si="192"/>
        <v>16819.945242071502</v>
      </c>
      <c r="BI265" s="45">
        <f t="shared" si="192"/>
        <v>17078.484483581637</v>
      </c>
      <c r="BJ265" s="45">
        <f t="shared" si="192"/>
        <v>17337.023725091771</v>
      </c>
      <c r="BK265" s="45">
        <f t="shared" si="192"/>
        <v>17595.562966601909</v>
      </c>
      <c r="BL265" s="45">
        <f t="shared" si="193"/>
        <v>17854.102208112039</v>
      </c>
      <c r="BM265" s="45">
        <f t="shared" si="193"/>
        <v>18112.641449622177</v>
      </c>
      <c r="BN265" s="45">
        <f t="shared" si="193"/>
        <v>18371.180691132307</v>
      </c>
      <c r="BO265" s="45">
        <f t="shared" si="193"/>
        <v>18629.719932642445</v>
      </c>
      <c r="BP265" s="45">
        <f t="shared" si="193"/>
        <v>18888.259174152576</v>
      </c>
      <c r="BQ265" s="45">
        <f t="shared" si="193"/>
        <v>19146.798415662714</v>
      </c>
      <c r="BR265" s="45">
        <f t="shared" si="193"/>
        <v>19405.337657172848</v>
      </c>
      <c r="BS265" s="45">
        <f t="shared" si="193"/>
        <v>19663.876898682982</v>
      </c>
      <c r="BT265" s="45">
        <f t="shared" si="193"/>
        <v>19922.416140193116</v>
      </c>
      <c r="BU265" s="45">
        <f t="shared" si="193"/>
        <v>20180.95538170325</v>
      </c>
      <c r="BV265" s="45">
        <f t="shared" si="194"/>
        <v>20439.494623213384</v>
      </c>
      <c r="BW265" s="45">
        <f t="shared" si="194"/>
        <v>20698.033864723518</v>
      </c>
      <c r="BX265" s="45">
        <f t="shared" si="194"/>
        <v>20956.573106233653</v>
      </c>
      <c r="BY265" s="45">
        <f t="shared" si="194"/>
        <v>21215.112347743787</v>
      </c>
      <c r="BZ265" s="45">
        <f t="shared" si="194"/>
        <v>21473.651589253921</v>
      </c>
      <c r="CA265" s="45">
        <f t="shared" si="194"/>
        <v>21732.190830764055</v>
      </c>
      <c r="CB265" s="45">
        <f t="shared" si="194"/>
        <v>21990.730072274189</v>
      </c>
      <c r="CC265" s="45">
        <f t="shared" si="194"/>
        <v>22249.269313784323</v>
      </c>
      <c r="CD265" s="45">
        <f t="shared" si="194"/>
        <v>22507.808555294461</v>
      </c>
      <c r="CE265" s="45">
        <f t="shared" si="194"/>
        <v>22766.347796804592</v>
      </c>
      <c r="CF265" s="45">
        <f t="shared" si="194"/>
        <v>23024.88703831473</v>
      </c>
      <c r="CG265" s="45">
        <f t="shared" si="194"/>
        <v>8736.9340490876348</v>
      </c>
      <c r="CH265" s="45">
        <f t="shared" si="194"/>
        <v>9427.941700551517</v>
      </c>
    </row>
    <row r="266" spans="1:86">
      <c r="A266" s="58">
        <f>'Q5-Q7 VaR'!G240</f>
        <v>45896</v>
      </c>
      <c r="B266" s="45">
        <f>'Q5-Q7 VaR'!L240</f>
        <v>19453.328412951359</v>
      </c>
      <c r="C266" s="45">
        <f>1000000*'Q5-Q7 VaR'!K240/100</f>
        <v>1995.6578992016741</v>
      </c>
      <c r="D266" s="45">
        <f t="shared" si="187"/>
        <v>-503.25057906538132</v>
      </c>
      <c r="E266" s="45">
        <f t="shared" si="187"/>
        <v>-4.336104264963069</v>
      </c>
      <c r="F266" s="45">
        <f t="shared" si="187"/>
        <v>494.57837053545518</v>
      </c>
      <c r="G266" s="45">
        <f t="shared" si="187"/>
        <v>993.49284533587343</v>
      </c>
      <c r="H266" s="45">
        <f t="shared" si="187"/>
        <v>1492.4073201362917</v>
      </c>
      <c r="I266" s="45">
        <f t="shared" si="187"/>
        <v>1991.3217949367099</v>
      </c>
      <c r="J266" s="45">
        <f t="shared" si="187"/>
        <v>2490.2362697371282</v>
      </c>
      <c r="K266" s="45">
        <f t="shared" si="187"/>
        <v>2989.1507445375464</v>
      </c>
      <c r="L266" s="45">
        <f t="shared" si="187"/>
        <v>3488.0652193379665</v>
      </c>
      <c r="M266" s="45">
        <f t="shared" si="187"/>
        <v>3986.9796941383847</v>
      </c>
      <c r="N266" s="45">
        <f t="shared" si="188"/>
        <v>4485.894168938803</v>
      </c>
      <c r="O266" s="45">
        <f t="shared" si="188"/>
        <v>4984.8086437392212</v>
      </c>
      <c r="P266" s="45">
        <f t="shared" si="188"/>
        <v>5483.7231185396413</v>
      </c>
      <c r="Q266" s="45">
        <f t="shared" si="188"/>
        <v>5982.6375933400595</v>
      </c>
      <c r="R266" s="45">
        <f t="shared" si="188"/>
        <v>6481.5520681404778</v>
      </c>
      <c r="S266" s="45">
        <f t="shared" si="188"/>
        <v>6980.466542940896</v>
      </c>
      <c r="T266" s="45">
        <f t="shared" si="188"/>
        <v>7479.3810177413143</v>
      </c>
      <c r="U266" s="45">
        <f t="shared" si="188"/>
        <v>7978.2954925417325</v>
      </c>
      <c r="V266" s="45">
        <f t="shared" si="188"/>
        <v>8477.2099673421526</v>
      </c>
      <c r="W266" s="45">
        <f t="shared" si="188"/>
        <v>8976.1244421425708</v>
      </c>
      <c r="X266" s="45">
        <f t="shared" si="189"/>
        <v>9475.0389169429891</v>
      </c>
      <c r="Y266" s="45">
        <f t="shared" si="189"/>
        <v>9973.9533917434073</v>
      </c>
      <c r="Z266" s="45">
        <f t="shared" si="189"/>
        <v>10472.867866543826</v>
      </c>
      <c r="AA266" s="45">
        <f t="shared" si="189"/>
        <v>10971.782341344244</v>
      </c>
      <c r="AB266" s="45">
        <f t="shared" si="189"/>
        <v>11470.696816144664</v>
      </c>
      <c r="AC266" s="45">
        <f t="shared" si="189"/>
        <v>11969.611290945082</v>
      </c>
      <c r="AD266" s="45">
        <f t="shared" si="189"/>
        <v>12468.5257657455</v>
      </c>
      <c r="AE266" s="45">
        <f t="shared" si="189"/>
        <v>12967.440240545919</v>
      </c>
      <c r="AF266" s="45">
        <f t="shared" si="189"/>
        <v>13466.354715346337</v>
      </c>
      <c r="AG266" s="45">
        <f t="shared" si="189"/>
        <v>13965.269190146755</v>
      </c>
      <c r="AH266" s="45">
        <f t="shared" si="190"/>
        <v>14464.183664947173</v>
      </c>
      <c r="AI266" s="45">
        <f t="shared" si="190"/>
        <v>14963.098139747592</v>
      </c>
      <c r="AJ266" s="45">
        <f t="shared" si="190"/>
        <v>15462.012614548012</v>
      </c>
      <c r="AK266" s="45">
        <f t="shared" si="190"/>
        <v>15960.92708934843</v>
      </c>
      <c r="AL266" s="45">
        <f t="shared" si="190"/>
        <v>16459.841564148846</v>
      </c>
      <c r="AM266" s="45">
        <f t="shared" si="190"/>
        <v>16958.756038949268</v>
      </c>
      <c r="AN266" s="45">
        <f t="shared" si="190"/>
        <v>17457.670513749687</v>
      </c>
      <c r="AO266" s="45">
        <f t="shared" si="190"/>
        <v>17956.584988550105</v>
      </c>
      <c r="AP266" s="45">
        <f t="shared" si="190"/>
        <v>18455.499463350523</v>
      </c>
      <c r="AQ266" s="45">
        <f t="shared" si="190"/>
        <v>18954.413938150941</v>
      </c>
      <c r="AR266" s="45">
        <f t="shared" si="191"/>
        <v>19453.328412951359</v>
      </c>
      <c r="AS266" s="45">
        <f t="shared" si="191"/>
        <v>19952.242887751778</v>
      </c>
      <c r="AT266" s="45">
        <f t="shared" si="191"/>
        <v>20451.157362552196</v>
      </c>
      <c r="AU266" s="45">
        <f t="shared" si="191"/>
        <v>20950.071837352614</v>
      </c>
      <c r="AV266" s="45">
        <f t="shared" si="191"/>
        <v>21448.986312153032</v>
      </c>
      <c r="AW266" s="45">
        <f t="shared" si="191"/>
        <v>21947.900786953451</v>
      </c>
      <c r="AX266" s="45">
        <f t="shared" si="191"/>
        <v>22446.815261753873</v>
      </c>
      <c r="AY266" s="45">
        <f t="shared" si="191"/>
        <v>22945.729736554291</v>
      </c>
      <c r="AZ266" s="45">
        <f t="shared" si="191"/>
        <v>23444.644211354709</v>
      </c>
      <c r="BA266" s="45">
        <f t="shared" si="191"/>
        <v>23943.558686155127</v>
      </c>
      <c r="BB266" s="45">
        <f t="shared" si="192"/>
        <v>24442.473160955546</v>
      </c>
      <c r="BC266" s="45">
        <f t="shared" si="192"/>
        <v>24941.387635755964</v>
      </c>
      <c r="BD266" s="45">
        <f t="shared" si="192"/>
        <v>25440.302110556382</v>
      </c>
      <c r="BE266" s="45">
        <f t="shared" si="192"/>
        <v>25939.2165853568</v>
      </c>
      <c r="BF266" s="45">
        <f t="shared" si="192"/>
        <v>26438.131060157219</v>
      </c>
      <c r="BG266" s="45">
        <f t="shared" si="192"/>
        <v>26937.045534957637</v>
      </c>
      <c r="BH266" s="45">
        <f t="shared" si="192"/>
        <v>27435.960009758055</v>
      </c>
      <c r="BI266" s="45">
        <f t="shared" si="192"/>
        <v>27934.874484558473</v>
      </c>
      <c r="BJ266" s="45">
        <f t="shared" si="192"/>
        <v>28433.788959358892</v>
      </c>
      <c r="BK266" s="45">
        <f t="shared" si="192"/>
        <v>28932.70343415931</v>
      </c>
      <c r="BL266" s="45">
        <f t="shared" si="193"/>
        <v>29431.617908959728</v>
      </c>
      <c r="BM266" s="45">
        <f t="shared" si="193"/>
        <v>29930.532383760146</v>
      </c>
      <c r="BN266" s="45">
        <f t="shared" si="193"/>
        <v>30429.446858560565</v>
      </c>
      <c r="BO266" s="45">
        <f t="shared" si="193"/>
        <v>30928.361333360986</v>
      </c>
      <c r="BP266" s="45">
        <f t="shared" si="193"/>
        <v>31427.275808161405</v>
      </c>
      <c r="BQ266" s="45">
        <f t="shared" si="193"/>
        <v>31926.190282961823</v>
      </c>
      <c r="BR266" s="45">
        <f t="shared" si="193"/>
        <v>32425.104757762241</v>
      </c>
      <c r="BS266" s="45">
        <f t="shared" si="193"/>
        <v>32924.019232562656</v>
      </c>
      <c r="BT266" s="45">
        <f t="shared" si="193"/>
        <v>33422.933707363074</v>
      </c>
      <c r="BU266" s="45">
        <f t="shared" si="193"/>
        <v>33921.8481821635</v>
      </c>
      <c r="BV266" s="45">
        <f t="shared" si="194"/>
        <v>34420.762656963918</v>
      </c>
      <c r="BW266" s="45">
        <f t="shared" si="194"/>
        <v>34919.677131764336</v>
      </c>
      <c r="BX266" s="45">
        <f t="shared" si="194"/>
        <v>35418.591606564754</v>
      </c>
      <c r="BY266" s="45">
        <f t="shared" si="194"/>
        <v>35917.506081365173</v>
      </c>
      <c r="BZ266" s="45">
        <f t="shared" si="194"/>
        <v>36416.420556165591</v>
      </c>
      <c r="CA266" s="45">
        <f t="shared" si="194"/>
        <v>36915.335030966009</v>
      </c>
      <c r="CB266" s="45">
        <f t="shared" si="194"/>
        <v>37414.249505766427</v>
      </c>
      <c r="CC266" s="45">
        <f t="shared" si="194"/>
        <v>37913.163980566846</v>
      </c>
      <c r="CD266" s="45">
        <f t="shared" si="194"/>
        <v>38412.078455367264</v>
      </c>
      <c r="CE266" s="45">
        <f t="shared" si="194"/>
        <v>38910.992930167682</v>
      </c>
      <c r="CF266" s="45">
        <f t="shared" si="194"/>
        <v>39409.9074049681</v>
      </c>
      <c r="CG266" s="45">
        <f t="shared" si="194"/>
        <v>11837.820011364911</v>
      </c>
      <c r="CH266" s="45">
        <f t="shared" si="194"/>
        <v>13171.287679558951</v>
      </c>
    </row>
    <row r="267" spans="1:86">
      <c r="A267" s="58">
        <f>'Q5-Q7 VaR'!G241</f>
        <v>45897</v>
      </c>
      <c r="B267" s="45">
        <f>'Q5-Q7 VaR'!L241</f>
        <v>-5632.653357449879</v>
      </c>
      <c r="C267" s="45">
        <f>1000000*'Q5-Q7 VaR'!K241/100</f>
        <v>2217.7085175330185</v>
      </c>
      <c r="D267" s="45">
        <f t="shared" si="187"/>
        <v>-27809.738532780062</v>
      </c>
      <c r="E267" s="45">
        <f t="shared" si="187"/>
        <v>-27255.311403396809</v>
      </c>
      <c r="F267" s="45">
        <f t="shared" si="187"/>
        <v>-26700.884274013555</v>
      </c>
      <c r="G267" s="45">
        <f t="shared" si="187"/>
        <v>-26146.457144630302</v>
      </c>
      <c r="H267" s="45">
        <f t="shared" si="187"/>
        <v>-25592.030015247045</v>
      </c>
      <c r="I267" s="45">
        <f t="shared" si="187"/>
        <v>-25037.602885863791</v>
      </c>
      <c r="J267" s="45">
        <f t="shared" si="187"/>
        <v>-24483.175756480538</v>
      </c>
      <c r="K267" s="45">
        <f t="shared" si="187"/>
        <v>-23928.74862709728</v>
      </c>
      <c r="L267" s="45">
        <f t="shared" si="187"/>
        <v>-23374.321497714027</v>
      </c>
      <c r="M267" s="45">
        <f t="shared" si="187"/>
        <v>-22819.894368330773</v>
      </c>
      <c r="N267" s="45">
        <f t="shared" si="188"/>
        <v>-22265.467238947516</v>
      </c>
      <c r="O267" s="45">
        <f t="shared" si="188"/>
        <v>-21711.040109564263</v>
      </c>
      <c r="P267" s="45">
        <f t="shared" si="188"/>
        <v>-21156.612980181009</v>
      </c>
      <c r="Q267" s="45">
        <f t="shared" si="188"/>
        <v>-20602.185850797752</v>
      </c>
      <c r="R267" s="45">
        <f t="shared" si="188"/>
        <v>-20047.758721414499</v>
      </c>
      <c r="S267" s="45">
        <f t="shared" si="188"/>
        <v>-19493.331592031245</v>
      </c>
      <c r="T267" s="45">
        <f t="shared" si="188"/>
        <v>-18938.904462647988</v>
      </c>
      <c r="U267" s="45">
        <f t="shared" si="188"/>
        <v>-18384.477333264735</v>
      </c>
      <c r="V267" s="45">
        <f t="shared" si="188"/>
        <v>-17830.050203881481</v>
      </c>
      <c r="W267" s="45">
        <f t="shared" si="188"/>
        <v>-17275.623074498224</v>
      </c>
      <c r="X267" s="45">
        <f t="shared" si="189"/>
        <v>-16721.195945114971</v>
      </c>
      <c r="Y267" s="45">
        <f t="shared" si="189"/>
        <v>-16166.768815731717</v>
      </c>
      <c r="Z267" s="45">
        <f t="shared" si="189"/>
        <v>-15612.341686348462</v>
      </c>
      <c r="AA267" s="45">
        <f t="shared" si="189"/>
        <v>-15057.914556965208</v>
      </c>
      <c r="AB267" s="45">
        <f t="shared" si="189"/>
        <v>-14503.487427581953</v>
      </c>
      <c r="AC267" s="45">
        <f t="shared" si="189"/>
        <v>-13949.060298198698</v>
      </c>
      <c r="AD267" s="45">
        <f t="shared" si="189"/>
        <v>-13394.633168815444</v>
      </c>
      <c r="AE267" s="45">
        <f t="shared" si="189"/>
        <v>-12840.206039432189</v>
      </c>
      <c r="AF267" s="45">
        <f t="shared" si="189"/>
        <v>-12285.778910048935</v>
      </c>
      <c r="AG267" s="45">
        <f t="shared" si="189"/>
        <v>-11731.35178066568</v>
      </c>
      <c r="AH267" s="45">
        <f t="shared" si="190"/>
        <v>-11176.924651282425</v>
      </c>
      <c r="AI267" s="45">
        <f t="shared" si="190"/>
        <v>-10622.497521899171</v>
      </c>
      <c r="AJ267" s="45">
        <f t="shared" si="190"/>
        <v>-10068.070392515916</v>
      </c>
      <c r="AK267" s="45">
        <f t="shared" si="190"/>
        <v>-9513.6432631326606</v>
      </c>
      <c r="AL267" s="45">
        <f t="shared" si="190"/>
        <v>-8959.2161337494072</v>
      </c>
      <c r="AM267" s="45">
        <f t="shared" si="190"/>
        <v>-8404.7890043661519</v>
      </c>
      <c r="AN267" s="45">
        <f t="shared" si="190"/>
        <v>-7850.3618749828975</v>
      </c>
      <c r="AO267" s="45">
        <f t="shared" si="190"/>
        <v>-7295.9347455996431</v>
      </c>
      <c r="AP267" s="45">
        <f t="shared" si="190"/>
        <v>-6741.5076162163878</v>
      </c>
      <c r="AQ267" s="45">
        <f t="shared" si="190"/>
        <v>-6187.0804868331334</v>
      </c>
      <c r="AR267" s="45">
        <f t="shared" si="191"/>
        <v>-5632.653357449879</v>
      </c>
      <c r="AS267" s="45">
        <f t="shared" si="191"/>
        <v>-5078.2262280666246</v>
      </c>
      <c r="AT267" s="45">
        <f t="shared" si="191"/>
        <v>-4523.7990986833702</v>
      </c>
      <c r="AU267" s="45">
        <f t="shared" si="191"/>
        <v>-3969.3719693001149</v>
      </c>
      <c r="AV267" s="45">
        <f t="shared" si="191"/>
        <v>-3414.9448399168605</v>
      </c>
      <c r="AW267" s="45">
        <f t="shared" si="191"/>
        <v>-2860.5177105336061</v>
      </c>
      <c r="AX267" s="45">
        <f t="shared" si="191"/>
        <v>-2306.0905811503512</v>
      </c>
      <c r="AY267" s="45">
        <f t="shared" si="191"/>
        <v>-1751.6634517670964</v>
      </c>
      <c r="AZ267" s="45">
        <f t="shared" si="191"/>
        <v>-1197.236322383842</v>
      </c>
      <c r="BA267" s="45">
        <f t="shared" si="191"/>
        <v>-642.80919300058758</v>
      </c>
      <c r="BB267" s="45">
        <f t="shared" si="192"/>
        <v>-88.382063617333188</v>
      </c>
      <c r="BC267" s="45">
        <f t="shared" si="192"/>
        <v>466.04506576592212</v>
      </c>
      <c r="BD267" s="45">
        <f t="shared" si="192"/>
        <v>1020.4721951491765</v>
      </c>
      <c r="BE267" s="45">
        <f t="shared" si="192"/>
        <v>1574.8993245324309</v>
      </c>
      <c r="BF267" s="45">
        <f t="shared" si="192"/>
        <v>2129.3264539156862</v>
      </c>
      <c r="BG267" s="45">
        <f t="shared" si="192"/>
        <v>2683.7535832989397</v>
      </c>
      <c r="BH267" s="45">
        <f t="shared" si="192"/>
        <v>3238.180712682195</v>
      </c>
      <c r="BI267" s="45">
        <f t="shared" si="192"/>
        <v>3792.6078420654503</v>
      </c>
      <c r="BJ267" s="45">
        <f t="shared" si="192"/>
        <v>4347.0349714487038</v>
      </c>
      <c r="BK267" s="45">
        <f t="shared" si="192"/>
        <v>4901.4621008319591</v>
      </c>
      <c r="BL267" s="45">
        <f t="shared" si="193"/>
        <v>5455.8892302152126</v>
      </c>
      <c r="BM267" s="45">
        <f t="shared" si="193"/>
        <v>6010.3163595984679</v>
      </c>
      <c r="BN267" s="45">
        <f t="shared" si="193"/>
        <v>6564.7434889817232</v>
      </c>
      <c r="BO267" s="45">
        <f t="shared" si="193"/>
        <v>7119.1706183649767</v>
      </c>
      <c r="BP267" s="45">
        <f t="shared" si="193"/>
        <v>7673.597747748232</v>
      </c>
      <c r="BQ267" s="45">
        <f t="shared" si="193"/>
        <v>8228.0248771314873</v>
      </c>
      <c r="BR267" s="45">
        <f t="shared" si="193"/>
        <v>8782.4520065147408</v>
      </c>
      <c r="BS267" s="45">
        <f t="shared" si="193"/>
        <v>9336.8791358979961</v>
      </c>
      <c r="BT267" s="45">
        <f t="shared" si="193"/>
        <v>9891.3062652812514</v>
      </c>
      <c r="BU267" s="45">
        <f t="shared" si="193"/>
        <v>10445.733394664505</v>
      </c>
      <c r="BV267" s="45">
        <f t="shared" si="194"/>
        <v>11000.160524047758</v>
      </c>
      <c r="BW267" s="45">
        <f t="shared" si="194"/>
        <v>11554.587653431015</v>
      </c>
      <c r="BX267" s="45">
        <f t="shared" si="194"/>
        <v>12109.014782814269</v>
      </c>
      <c r="BY267" s="45">
        <f t="shared" si="194"/>
        <v>12663.441912197522</v>
      </c>
      <c r="BZ267" s="45">
        <f t="shared" si="194"/>
        <v>13217.86904158078</v>
      </c>
      <c r="CA267" s="45">
        <f t="shared" si="194"/>
        <v>13772.296170964033</v>
      </c>
      <c r="CB267" s="45">
        <f t="shared" si="194"/>
        <v>14326.723300347287</v>
      </c>
      <c r="CC267" s="45">
        <f t="shared" si="194"/>
        <v>14881.150429730544</v>
      </c>
      <c r="CD267" s="45">
        <f t="shared" si="194"/>
        <v>15435.577559113797</v>
      </c>
      <c r="CE267" s="45">
        <f t="shared" si="194"/>
        <v>15990.004688497051</v>
      </c>
      <c r="CF267" s="45">
        <f t="shared" si="194"/>
        <v>16544.431817880304</v>
      </c>
      <c r="CG267" s="45">
        <f t="shared" si="194"/>
        <v>-14095.515581631013</v>
      </c>
      <c r="CH267" s="45">
        <f t="shared" si="194"/>
        <v>-12613.677132870931</v>
      </c>
    </row>
    <row r="268" spans="1:86">
      <c r="A268" s="58">
        <f>'Q5-Q7 VaR'!G242</f>
        <v>45898</v>
      </c>
      <c r="B268" s="45">
        <f>'Q5-Q7 VaR'!L242</f>
        <v>3662.6689564773469</v>
      </c>
      <c r="C268" s="45">
        <f>1000000*'Q5-Q7 VaR'!K242/100</f>
        <v>-1843.3413072687761</v>
      </c>
      <c r="D268" s="45">
        <f t="shared" si="187"/>
        <v>22096.082029165107</v>
      </c>
      <c r="E268" s="45">
        <f t="shared" si="187"/>
        <v>21635.246702347915</v>
      </c>
      <c r="F268" s="45">
        <f t="shared" si="187"/>
        <v>21174.411375530719</v>
      </c>
      <c r="G268" s="45">
        <f t="shared" si="187"/>
        <v>20713.576048713527</v>
      </c>
      <c r="H268" s="45">
        <f t="shared" si="187"/>
        <v>20252.740721896331</v>
      </c>
      <c r="I268" s="45">
        <f t="shared" si="187"/>
        <v>19791.905395079139</v>
      </c>
      <c r="J268" s="45">
        <f t="shared" si="187"/>
        <v>19331.070068261943</v>
      </c>
      <c r="K268" s="45">
        <f t="shared" si="187"/>
        <v>18870.23474144475</v>
      </c>
      <c r="L268" s="45">
        <f t="shared" si="187"/>
        <v>18409.399414627555</v>
      </c>
      <c r="M268" s="45">
        <f t="shared" si="187"/>
        <v>17948.564087810362</v>
      </c>
      <c r="N268" s="45">
        <f t="shared" si="188"/>
        <v>17487.728760993166</v>
      </c>
      <c r="O268" s="45">
        <f t="shared" si="188"/>
        <v>17026.893434175974</v>
      </c>
      <c r="P268" s="45">
        <f t="shared" si="188"/>
        <v>16566.058107358778</v>
      </c>
      <c r="Q268" s="45">
        <f t="shared" si="188"/>
        <v>16105.222780541586</v>
      </c>
      <c r="R268" s="45">
        <f t="shared" si="188"/>
        <v>15644.38745372439</v>
      </c>
      <c r="S268" s="45">
        <f t="shared" si="188"/>
        <v>15183.552126907198</v>
      </c>
      <c r="T268" s="45">
        <f t="shared" si="188"/>
        <v>14722.716800090002</v>
      </c>
      <c r="U268" s="45">
        <f t="shared" si="188"/>
        <v>14261.88147327281</v>
      </c>
      <c r="V268" s="45">
        <f t="shared" si="188"/>
        <v>13801.046146455614</v>
      </c>
      <c r="W268" s="45">
        <f t="shared" si="188"/>
        <v>13340.210819638422</v>
      </c>
      <c r="X268" s="45">
        <f t="shared" si="189"/>
        <v>12879.375492821226</v>
      </c>
      <c r="Y268" s="45">
        <f t="shared" si="189"/>
        <v>12418.540166004033</v>
      </c>
      <c r="Z268" s="45">
        <f t="shared" si="189"/>
        <v>11957.704839186837</v>
      </c>
      <c r="AA268" s="45">
        <f t="shared" si="189"/>
        <v>11496.869512369645</v>
      </c>
      <c r="AB268" s="45">
        <f t="shared" si="189"/>
        <v>11036.034185552451</v>
      </c>
      <c r="AC268" s="45">
        <f t="shared" si="189"/>
        <v>10575.198858735257</v>
      </c>
      <c r="AD268" s="45">
        <f t="shared" si="189"/>
        <v>10114.363531918063</v>
      </c>
      <c r="AE268" s="45">
        <f t="shared" si="189"/>
        <v>9653.5282051008689</v>
      </c>
      <c r="AF268" s="45">
        <f t="shared" si="189"/>
        <v>9192.6928782836749</v>
      </c>
      <c r="AG268" s="45">
        <f t="shared" si="189"/>
        <v>8731.8575514664808</v>
      </c>
      <c r="AH268" s="45">
        <f t="shared" si="190"/>
        <v>8271.0222246492867</v>
      </c>
      <c r="AI268" s="45">
        <f t="shared" si="190"/>
        <v>7810.1868978320927</v>
      </c>
      <c r="AJ268" s="45">
        <f t="shared" si="190"/>
        <v>7349.3515710148986</v>
      </c>
      <c r="AK268" s="45">
        <f t="shared" si="190"/>
        <v>6888.5162441977045</v>
      </c>
      <c r="AL268" s="45">
        <f t="shared" si="190"/>
        <v>6427.6809173805104</v>
      </c>
      <c r="AM268" s="45">
        <f t="shared" si="190"/>
        <v>5966.8455905633164</v>
      </c>
      <c r="AN268" s="45">
        <f t="shared" si="190"/>
        <v>5506.0102637461232</v>
      </c>
      <c r="AO268" s="45">
        <f t="shared" si="190"/>
        <v>5045.1749369289291</v>
      </c>
      <c r="AP268" s="45">
        <f t="shared" si="190"/>
        <v>4584.3396101117351</v>
      </c>
      <c r="AQ268" s="45">
        <f t="shared" si="190"/>
        <v>4123.504283294541</v>
      </c>
      <c r="AR268" s="45">
        <f t="shared" si="191"/>
        <v>3662.6689564773469</v>
      </c>
      <c r="AS268" s="45">
        <f t="shared" si="191"/>
        <v>3201.8336296601528</v>
      </c>
      <c r="AT268" s="45">
        <f t="shared" si="191"/>
        <v>2740.9983028429588</v>
      </c>
      <c r="AU268" s="45">
        <f t="shared" si="191"/>
        <v>2280.1629760257647</v>
      </c>
      <c r="AV268" s="45">
        <f t="shared" si="191"/>
        <v>1819.3276492085708</v>
      </c>
      <c r="AW268" s="45">
        <f t="shared" si="191"/>
        <v>1358.492322391377</v>
      </c>
      <c r="AX268" s="45">
        <f t="shared" si="191"/>
        <v>897.65699557418293</v>
      </c>
      <c r="AY268" s="45">
        <f t="shared" si="191"/>
        <v>436.82166875698886</v>
      </c>
      <c r="AZ268" s="45">
        <f t="shared" si="191"/>
        <v>-24.013658060205216</v>
      </c>
      <c r="BA268" s="45">
        <f t="shared" si="191"/>
        <v>-484.84898487739883</v>
      </c>
      <c r="BB268" s="45">
        <f t="shared" si="192"/>
        <v>-945.68431169459291</v>
      </c>
      <c r="BC268" s="45">
        <f t="shared" si="192"/>
        <v>-1406.519638511787</v>
      </c>
      <c r="BD268" s="45">
        <f t="shared" si="192"/>
        <v>-1867.3549653289811</v>
      </c>
      <c r="BE268" s="45">
        <f t="shared" si="192"/>
        <v>-2328.1902921461751</v>
      </c>
      <c r="BF268" s="45">
        <f t="shared" si="192"/>
        <v>-2789.0256189633692</v>
      </c>
      <c r="BG268" s="45">
        <f t="shared" si="192"/>
        <v>-3249.8609457805633</v>
      </c>
      <c r="BH268" s="45">
        <f t="shared" si="192"/>
        <v>-3710.6962725977573</v>
      </c>
      <c r="BI268" s="45">
        <f t="shared" si="192"/>
        <v>-4171.5315994149514</v>
      </c>
      <c r="BJ268" s="45">
        <f t="shared" si="192"/>
        <v>-4632.3669262321446</v>
      </c>
      <c r="BK268" s="45">
        <f t="shared" si="192"/>
        <v>-5093.2022530493387</v>
      </c>
      <c r="BL268" s="45">
        <f t="shared" si="193"/>
        <v>-5554.0375798665327</v>
      </c>
      <c r="BM268" s="45">
        <f t="shared" si="193"/>
        <v>-6014.8729066837268</v>
      </c>
      <c r="BN268" s="45">
        <f t="shared" si="193"/>
        <v>-6475.7082335009209</v>
      </c>
      <c r="BO268" s="45">
        <f t="shared" si="193"/>
        <v>-6936.5435603181149</v>
      </c>
      <c r="BP268" s="45">
        <f t="shared" si="193"/>
        <v>-7397.378887135309</v>
      </c>
      <c r="BQ268" s="45">
        <f t="shared" si="193"/>
        <v>-7858.2142139525031</v>
      </c>
      <c r="BR268" s="45">
        <f t="shared" si="193"/>
        <v>-8319.0495407696981</v>
      </c>
      <c r="BS268" s="45">
        <f t="shared" si="193"/>
        <v>-8779.8848675868903</v>
      </c>
      <c r="BT268" s="45">
        <f t="shared" si="193"/>
        <v>-9240.7201944040862</v>
      </c>
      <c r="BU268" s="45">
        <f t="shared" si="193"/>
        <v>-9701.5555212212785</v>
      </c>
      <c r="BV268" s="45">
        <f t="shared" si="194"/>
        <v>-10162.390848038474</v>
      </c>
      <c r="BW268" s="45">
        <f t="shared" si="194"/>
        <v>-10623.226174855667</v>
      </c>
      <c r="BX268" s="45">
        <f t="shared" si="194"/>
        <v>-11084.061501672863</v>
      </c>
      <c r="BY268" s="45">
        <f t="shared" si="194"/>
        <v>-11544.896828490055</v>
      </c>
      <c r="BZ268" s="45">
        <f t="shared" si="194"/>
        <v>-12005.732155307251</v>
      </c>
      <c r="CA268" s="45">
        <f t="shared" si="194"/>
        <v>-12466.567482124443</v>
      </c>
      <c r="CB268" s="45">
        <f t="shared" si="194"/>
        <v>-12927.402808941635</v>
      </c>
      <c r="CC268" s="45">
        <f t="shared" si="194"/>
        <v>-13388.238135758831</v>
      </c>
      <c r="CD268" s="45">
        <f t="shared" si="194"/>
        <v>-13849.073462576023</v>
      </c>
      <c r="CE268" s="45">
        <f t="shared" si="194"/>
        <v>-14309.908789393219</v>
      </c>
      <c r="CF268" s="45">
        <f t="shared" si="194"/>
        <v>-14770.744116210411</v>
      </c>
      <c r="CG268" s="45">
        <f t="shared" si="194"/>
        <v>10696.931300796152</v>
      </c>
      <c r="CH268" s="45">
        <f t="shared" si="194"/>
        <v>9465.2392178631308</v>
      </c>
    </row>
    <row r="269" spans="1:86">
      <c r="A269" s="58">
        <f>'Q5-Q7 VaR'!G243</f>
        <v>45901</v>
      </c>
      <c r="B269" s="45">
        <f>'Q5-Q7 VaR'!L243</f>
        <v>0</v>
      </c>
      <c r="C269" s="45">
        <f>1000000*'Q5-Q7 VaR'!K243/100</f>
        <v>0</v>
      </c>
      <c r="D269" s="45">
        <f t="shared" si="187"/>
        <v>0</v>
      </c>
      <c r="E269" s="45">
        <f t="shared" si="187"/>
        <v>0</v>
      </c>
      <c r="F269" s="45">
        <f t="shared" si="187"/>
        <v>0</v>
      </c>
      <c r="G269" s="45">
        <f t="shared" si="187"/>
        <v>0</v>
      </c>
      <c r="H269" s="45">
        <f t="shared" si="187"/>
        <v>0</v>
      </c>
      <c r="I269" s="45">
        <f t="shared" si="187"/>
        <v>0</v>
      </c>
      <c r="J269" s="45">
        <f t="shared" si="187"/>
        <v>0</v>
      </c>
      <c r="K269" s="45">
        <f t="shared" si="187"/>
        <v>0</v>
      </c>
      <c r="L269" s="45">
        <f t="shared" si="187"/>
        <v>0</v>
      </c>
      <c r="M269" s="45">
        <f t="shared" si="187"/>
        <v>0</v>
      </c>
      <c r="N269" s="45">
        <f t="shared" si="188"/>
        <v>0</v>
      </c>
      <c r="O269" s="45">
        <f t="shared" si="188"/>
        <v>0</v>
      </c>
      <c r="P269" s="45">
        <f t="shared" si="188"/>
        <v>0</v>
      </c>
      <c r="Q269" s="45">
        <f t="shared" si="188"/>
        <v>0</v>
      </c>
      <c r="R269" s="45">
        <f t="shared" si="188"/>
        <v>0</v>
      </c>
      <c r="S269" s="45">
        <f t="shared" si="188"/>
        <v>0</v>
      </c>
      <c r="T269" s="45">
        <f t="shared" si="188"/>
        <v>0</v>
      </c>
      <c r="U269" s="45">
        <f t="shared" si="188"/>
        <v>0</v>
      </c>
      <c r="V269" s="45">
        <f t="shared" si="188"/>
        <v>0</v>
      </c>
      <c r="W269" s="45">
        <f t="shared" si="188"/>
        <v>0</v>
      </c>
      <c r="X269" s="45">
        <f t="shared" si="189"/>
        <v>0</v>
      </c>
      <c r="Y269" s="45">
        <f t="shared" si="189"/>
        <v>0</v>
      </c>
      <c r="Z269" s="45">
        <f t="shared" si="189"/>
        <v>0</v>
      </c>
      <c r="AA269" s="45">
        <f t="shared" si="189"/>
        <v>0</v>
      </c>
      <c r="AB269" s="45">
        <f t="shared" si="189"/>
        <v>0</v>
      </c>
      <c r="AC269" s="45">
        <f t="shared" si="189"/>
        <v>0</v>
      </c>
      <c r="AD269" s="45">
        <f t="shared" si="189"/>
        <v>0</v>
      </c>
      <c r="AE269" s="45">
        <f t="shared" si="189"/>
        <v>0</v>
      </c>
      <c r="AF269" s="45">
        <f t="shared" si="189"/>
        <v>0</v>
      </c>
      <c r="AG269" s="45">
        <f t="shared" si="189"/>
        <v>0</v>
      </c>
      <c r="AH269" s="45">
        <f t="shared" si="190"/>
        <v>0</v>
      </c>
      <c r="AI269" s="45">
        <f t="shared" si="190"/>
        <v>0</v>
      </c>
      <c r="AJ269" s="45">
        <f t="shared" si="190"/>
        <v>0</v>
      </c>
      <c r="AK269" s="45">
        <f t="shared" si="190"/>
        <v>0</v>
      </c>
      <c r="AL269" s="45">
        <f t="shared" si="190"/>
        <v>0</v>
      </c>
      <c r="AM269" s="45">
        <f t="shared" si="190"/>
        <v>0</v>
      </c>
      <c r="AN269" s="45">
        <f t="shared" si="190"/>
        <v>0</v>
      </c>
      <c r="AO269" s="45">
        <f t="shared" si="190"/>
        <v>0</v>
      </c>
      <c r="AP269" s="45">
        <f t="shared" si="190"/>
        <v>0</v>
      </c>
      <c r="AQ269" s="45">
        <f t="shared" si="190"/>
        <v>0</v>
      </c>
      <c r="AR269" s="45">
        <f t="shared" si="191"/>
        <v>0</v>
      </c>
      <c r="AS269" s="45">
        <f t="shared" si="191"/>
        <v>0</v>
      </c>
      <c r="AT269" s="45">
        <f t="shared" si="191"/>
        <v>0</v>
      </c>
      <c r="AU269" s="45">
        <f t="shared" si="191"/>
        <v>0</v>
      </c>
      <c r="AV269" s="45">
        <f t="shared" si="191"/>
        <v>0</v>
      </c>
      <c r="AW269" s="45">
        <f t="shared" si="191"/>
        <v>0</v>
      </c>
      <c r="AX269" s="45">
        <f t="shared" si="191"/>
        <v>0</v>
      </c>
      <c r="AY269" s="45">
        <f t="shared" si="191"/>
        <v>0</v>
      </c>
      <c r="AZ269" s="45">
        <f t="shared" si="191"/>
        <v>0</v>
      </c>
      <c r="BA269" s="45">
        <f t="shared" si="191"/>
        <v>0</v>
      </c>
      <c r="BB269" s="45">
        <f t="shared" si="192"/>
        <v>0</v>
      </c>
      <c r="BC269" s="45">
        <f t="shared" si="192"/>
        <v>0</v>
      </c>
      <c r="BD269" s="45">
        <f t="shared" si="192"/>
        <v>0</v>
      </c>
      <c r="BE269" s="45">
        <f t="shared" si="192"/>
        <v>0</v>
      </c>
      <c r="BF269" s="45">
        <f t="shared" si="192"/>
        <v>0</v>
      </c>
      <c r="BG269" s="45">
        <f t="shared" si="192"/>
        <v>0</v>
      </c>
      <c r="BH269" s="45">
        <f t="shared" si="192"/>
        <v>0</v>
      </c>
      <c r="BI269" s="45">
        <f t="shared" si="192"/>
        <v>0</v>
      </c>
      <c r="BJ269" s="45">
        <f t="shared" si="192"/>
        <v>0</v>
      </c>
      <c r="BK269" s="45">
        <f t="shared" si="192"/>
        <v>0</v>
      </c>
      <c r="BL269" s="45">
        <f t="shared" si="193"/>
        <v>0</v>
      </c>
      <c r="BM269" s="45">
        <f t="shared" si="193"/>
        <v>0</v>
      </c>
      <c r="BN269" s="45">
        <f t="shared" si="193"/>
        <v>0</v>
      </c>
      <c r="BO269" s="45">
        <f t="shared" si="193"/>
        <v>0</v>
      </c>
      <c r="BP269" s="45">
        <f t="shared" si="193"/>
        <v>0</v>
      </c>
      <c r="BQ269" s="45">
        <f t="shared" si="193"/>
        <v>0</v>
      </c>
      <c r="BR269" s="45">
        <f t="shared" si="193"/>
        <v>0</v>
      </c>
      <c r="BS269" s="45">
        <f t="shared" si="193"/>
        <v>0</v>
      </c>
      <c r="BT269" s="45">
        <f t="shared" si="193"/>
        <v>0</v>
      </c>
      <c r="BU269" s="45">
        <f t="shared" si="193"/>
        <v>0</v>
      </c>
      <c r="BV269" s="45">
        <f t="shared" si="194"/>
        <v>0</v>
      </c>
      <c r="BW269" s="45">
        <f t="shared" si="194"/>
        <v>0</v>
      </c>
      <c r="BX269" s="45">
        <f t="shared" si="194"/>
        <v>0</v>
      </c>
      <c r="BY269" s="45">
        <f t="shared" si="194"/>
        <v>0</v>
      </c>
      <c r="BZ269" s="45">
        <f t="shared" si="194"/>
        <v>0</v>
      </c>
      <c r="CA269" s="45">
        <f t="shared" si="194"/>
        <v>0</v>
      </c>
      <c r="CB269" s="45">
        <f t="shared" si="194"/>
        <v>0</v>
      </c>
      <c r="CC269" s="45">
        <f t="shared" si="194"/>
        <v>0</v>
      </c>
      <c r="CD269" s="45">
        <f t="shared" si="194"/>
        <v>0</v>
      </c>
      <c r="CE269" s="45">
        <f t="shared" si="194"/>
        <v>0</v>
      </c>
      <c r="CF269" s="45">
        <f t="shared" si="194"/>
        <v>0</v>
      </c>
      <c r="CG269" s="45">
        <f t="shared" si="194"/>
        <v>0</v>
      </c>
      <c r="CH269" s="45">
        <f t="shared" si="194"/>
        <v>0</v>
      </c>
    </row>
    <row r="270" spans="1:86">
      <c r="A270" s="58">
        <f>'Q5-Q7 VaR'!G244</f>
        <v>45902</v>
      </c>
      <c r="B270" s="45">
        <f>'Q5-Q7 VaR'!L244</f>
        <v>-6195.7705625145672</v>
      </c>
      <c r="C270" s="45">
        <f>1000000*'Q5-Q7 VaR'!K244/100</f>
        <v>-2358.7031978290565</v>
      </c>
      <c r="D270" s="45">
        <f t="shared" si="187"/>
        <v>17391.261415775996</v>
      </c>
      <c r="E270" s="45">
        <f t="shared" si="187"/>
        <v>16801.585616318735</v>
      </c>
      <c r="F270" s="45">
        <f t="shared" si="187"/>
        <v>16211.909816861469</v>
      </c>
      <c r="G270" s="45">
        <f t="shared" si="187"/>
        <v>15622.234017404204</v>
      </c>
      <c r="H270" s="45">
        <f t="shared" si="187"/>
        <v>15032.558217946942</v>
      </c>
      <c r="I270" s="45">
        <f t="shared" si="187"/>
        <v>14442.882418489677</v>
      </c>
      <c r="J270" s="45">
        <f t="shared" si="187"/>
        <v>13853.206619032411</v>
      </c>
      <c r="K270" s="45">
        <f t="shared" si="187"/>
        <v>13263.53081957515</v>
      </c>
      <c r="L270" s="45">
        <f t="shared" si="187"/>
        <v>12673.855020117884</v>
      </c>
      <c r="M270" s="45">
        <f t="shared" si="187"/>
        <v>12084.179220660619</v>
      </c>
      <c r="N270" s="45">
        <f t="shared" si="188"/>
        <v>11494.503421203357</v>
      </c>
      <c r="O270" s="45">
        <f t="shared" si="188"/>
        <v>10904.827621746092</v>
      </c>
      <c r="P270" s="45">
        <f t="shared" si="188"/>
        <v>10315.151822288826</v>
      </c>
      <c r="Q270" s="45">
        <f t="shared" si="188"/>
        <v>9725.4760228315645</v>
      </c>
      <c r="R270" s="45">
        <f t="shared" si="188"/>
        <v>9135.8002233742991</v>
      </c>
      <c r="S270" s="45">
        <f t="shared" si="188"/>
        <v>8546.1244239170373</v>
      </c>
      <c r="T270" s="45">
        <f t="shared" si="188"/>
        <v>7956.4486244597729</v>
      </c>
      <c r="U270" s="45">
        <f t="shared" si="188"/>
        <v>7366.7728250025075</v>
      </c>
      <c r="V270" s="45">
        <f t="shared" si="188"/>
        <v>6777.0970255452439</v>
      </c>
      <c r="W270" s="45">
        <f t="shared" si="188"/>
        <v>6187.4212260879804</v>
      </c>
      <c r="X270" s="45">
        <f t="shared" si="189"/>
        <v>5597.745426630715</v>
      </c>
      <c r="Y270" s="45">
        <f t="shared" si="189"/>
        <v>5008.0696271734514</v>
      </c>
      <c r="Z270" s="45">
        <f t="shared" si="189"/>
        <v>4418.3938277161878</v>
      </c>
      <c r="AA270" s="45">
        <f t="shared" si="189"/>
        <v>3828.7180282589225</v>
      </c>
      <c r="AB270" s="45">
        <f t="shared" si="189"/>
        <v>3239.0422288016589</v>
      </c>
      <c r="AC270" s="45">
        <f t="shared" si="189"/>
        <v>2649.3664293443953</v>
      </c>
      <c r="AD270" s="45">
        <f t="shared" si="189"/>
        <v>2059.6906298871299</v>
      </c>
      <c r="AE270" s="45">
        <f t="shared" si="189"/>
        <v>1470.0148304298664</v>
      </c>
      <c r="AF270" s="45">
        <f t="shared" si="189"/>
        <v>880.33903097260281</v>
      </c>
      <c r="AG270" s="45">
        <f t="shared" si="189"/>
        <v>290.66323151533834</v>
      </c>
      <c r="AH270" s="45">
        <f t="shared" si="190"/>
        <v>-299.01256794192614</v>
      </c>
      <c r="AI270" s="45">
        <f t="shared" si="190"/>
        <v>-888.6883673991897</v>
      </c>
      <c r="AJ270" s="45">
        <f t="shared" si="190"/>
        <v>-1478.3641668564542</v>
      </c>
      <c r="AK270" s="45">
        <f t="shared" si="190"/>
        <v>-2068.0399663137187</v>
      </c>
      <c r="AL270" s="45">
        <f t="shared" si="190"/>
        <v>-2657.7157657709822</v>
      </c>
      <c r="AM270" s="45">
        <f t="shared" si="190"/>
        <v>-3247.3915652282467</v>
      </c>
      <c r="AN270" s="45">
        <f t="shared" si="190"/>
        <v>-3837.0673646855107</v>
      </c>
      <c r="AO270" s="45">
        <f t="shared" si="190"/>
        <v>-4426.7431641427747</v>
      </c>
      <c r="AP270" s="45">
        <f t="shared" si="190"/>
        <v>-5016.4189636000392</v>
      </c>
      <c r="AQ270" s="45">
        <f t="shared" si="190"/>
        <v>-5606.0947630573028</v>
      </c>
      <c r="AR270" s="45">
        <f t="shared" si="191"/>
        <v>-6195.7705625145672</v>
      </c>
      <c r="AS270" s="45">
        <f t="shared" si="191"/>
        <v>-6785.4463619718317</v>
      </c>
      <c r="AT270" s="45">
        <f t="shared" si="191"/>
        <v>-7375.1221614290953</v>
      </c>
      <c r="AU270" s="45">
        <f t="shared" si="191"/>
        <v>-7964.7979608863598</v>
      </c>
      <c r="AV270" s="45">
        <f t="shared" si="191"/>
        <v>-8554.4737603436242</v>
      </c>
      <c r="AW270" s="45">
        <f t="shared" si="191"/>
        <v>-9144.1495598008878</v>
      </c>
      <c r="AX270" s="45">
        <f t="shared" si="191"/>
        <v>-9733.8253592581532</v>
      </c>
      <c r="AY270" s="45">
        <f t="shared" si="191"/>
        <v>-10323.501158715415</v>
      </c>
      <c r="AZ270" s="45">
        <f t="shared" si="191"/>
        <v>-10913.17695817268</v>
      </c>
      <c r="BA270" s="45">
        <f t="shared" si="191"/>
        <v>-11502.852757629946</v>
      </c>
      <c r="BB270" s="45">
        <f t="shared" si="192"/>
        <v>-12092.528557087207</v>
      </c>
      <c r="BC270" s="45">
        <f t="shared" si="192"/>
        <v>-12682.204356544473</v>
      </c>
      <c r="BD270" s="45">
        <f t="shared" si="192"/>
        <v>-13271.880156001738</v>
      </c>
      <c r="BE270" s="45">
        <f t="shared" si="192"/>
        <v>-13861.555955459</v>
      </c>
      <c r="BF270" s="45">
        <f t="shared" si="192"/>
        <v>-14451.231754916265</v>
      </c>
      <c r="BG270" s="45">
        <f t="shared" si="192"/>
        <v>-15040.907554373531</v>
      </c>
      <c r="BH270" s="45">
        <f t="shared" si="192"/>
        <v>-15630.583353830792</v>
      </c>
      <c r="BI270" s="45">
        <f t="shared" si="192"/>
        <v>-16220.259153288058</v>
      </c>
      <c r="BJ270" s="45">
        <f t="shared" si="192"/>
        <v>-16809.934952745323</v>
      </c>
      <c r="BK270" s="45">
        <f t="shared" si="192"/>
        <v>-17399.610752202585</v>
      </c>
      <c r="BL270" s="45">
        <f t="shared" si="193"/>
        <v>-17989.28655165985</v>
      </c>
      <c r="BM270" s="45">
        <f t="shared" si="193"/>
        <v>-18578.962351117116</v>
      </c>
      <c r="BN270" s="45">
        <f t="shared" si="193"/>
        <v>-19168.638150574378</v>
      </c>
      <c r="BO270" s="45">
        <f t="shared" si="193"/>
        <v>-19758.313950031643</v>
      </c>
      <c r="BP270" s="45">
        <f t="shared" si="193"/>
        <v>-20347.989749488908</v>
      </c>
      <c r="BQ270" s="45">
        <f t="shared" si="193"/>
        <v>-20937.66554894617</v>
      </c>
      <c r="BR270" s="45">
        <f t="shared" si="193"/>
        <v>-21527.341348403435</v>
      </c>
      <c r="BS270" s="45">
        <f t="shared" si="193"/>
        <v>-22117.017147860697</v>
      </c>
      <c r="BT270" s="45">
        <f t="shared" si="193"/>
        <v>-22706.692947317963</v>
      </c>
      <c r="BU270" s="45">
        <f t="shared" si="193"/>
        <v>-23296.368746775228</v>
      </c>
      <c r="BV270" s="45">
        <f t="shared" si="194"/>
        <v>-23886.044546232493</v>
      </c>
      <c r="BW270" s="45">
        <f t="shared" si="194"/>
        <v>-24475.720345689755</v>
      </c>
      <c r="BX270" s="45">
        <f t="shared" si="194"/>
        <v>-25065.39614514702</v>
      </c>
      <c r="BY270" s="45">
        <f t="shared" si="194"/>
        <v>-25655.071944604286</v>
      </c>
      <c r="BZ270" s="45">
        <f t="shared" si="194"/>
        <v>-26244.747744061548</v>
      </c>
      <c r="CA270" s="45">
        <f t="shared" si="194"/>
        <v>-26834.423543518813</v>
      </c>
      <c r="CB270" s="45">
        <f t="shared" si="194"/>
        <v>-27424.099342976078</v>
      </c>
      <c r="CC270" s="45">
        <f t="shared" si="194"/>
        <v>-28013.77514243334</v>
      </c>
      <c r="CD270" s="45">
        <f t="shared" si="194"/>
        <v>-28603.450941890605</v>
      </c>
      <c r="CE270" s="45">
        <f t="shared" si="194"/>
        <v>-29193.126741347871</v>
      </c>
      <c r="CF270" s="45">
        <f t="shared" si="194"/>
        <v>-29782.802540805133</v>
      </c>
      <c r="CG270" s="45">
        <f t="shared" si="194"/>
        <v>2805.1328624169573</v>
      </c>
      <c r="CH270" s="45">
        <f t="shared" si="194"/>
        <v>1229.0839542202502</v>
      </c>
    </row>
    <row r="271" spans="1:86">
      <c r="A271" s="58">
        <f>'Q5-Q7 VaR'!G245</f>
        <v>45903</v>
      </c>
      <c r="B271" s="45">
        <f>'Q5-Q7 VaR'!L245</f>
        <v>6199.0294374855675</v>
      </c>
      <c r="C271" s="45">
        <f>1000000*'Q5-Q7 VaR'!K245/100</f>
        <v>3254.7667666042894</v>
      </c>
      <c r="D271" s="45">
        <f t="shared" ref="D271:M280" si="195">$B271+D$26*$C271</f>
        <v>-26348.638228557327</v>
      </c>
      <c r="E271" s="45">
        <f t="shared" si="195"/>
        <v>-25534.946536906253</v>
      </c>
      <c r="F271" s="45">
        <f t="shared" si="195"/>
        <v>-24721.254845255178</v>
      </c>
      <c r="G271" s="45">
        <f t="shared" si="195"/>
        <v>-23907.563153604111</v>
      </c>
      <c r="H271" s="45">
        <f t="shared" si="195"/>
        <v>-23093.871461953036</v>
      </c>
      <c r="I271" s="45">
        <f t="shared" si="195"/>
        <v>-22280.179770301962</v>
      </c>
      <c r="J271" s="45">
        <f t="shared" si="195"/>
        <v>-21466.488078650895</v>
      </c>
      <c r="K271" s="45">
        <f t="shared" si="195"/>
        <v>-20652.79638699982</v>
      </c>
      <c r="L271" s="45">
        <f t="shared" si="195"/>
        <v>-19839.104695348746</v>
      </c>
      <c r="M271" s="45">
        <f t="shared" si="195"/>
        <v>-19025.413003697679</v>
      </c>
      <c r="N271" s="45">
        <f t="shared" ref="N271:W280" si="196">$B271+N$26*$C271</f>
        <v>-18211.721312046604</v>
      </c>
      <c r="O271" s="45">
        <f t="shared" si="196"/>
        <v>-17398.029620395529</v>
      </c>
      <c r="P271" s="45">
        <f t="shared" si="196"/>
        <v>-16584.337928744455</v>
      </c>
      <c r="Q271" s="45">
        <f t="shared" si="196"/>
        <v>-15770.646237093386</v>
      </c>
      <c r="R271" s="45">
        <f t="shared" si="196"/>
        <v>-14956.954545442315</v>
      </c>
      <c r="S271" s="45">
        <f t="shared" si="196"/>
        <v>-14143.262853791241</v>
      </c>
      <c r="T271" s="45">
        <f t="shared" si="196"/>
        <v>-13329.57116214017</v>
      </c>
      <c r="U271" s="45">
        <f t="shared" si="196"/>
        <v>-12515.879470489095</v>
      </c>
      <c r="V271" s="45">
        <f t="shared" si="196"/>
        <v>-11702.187778838024</v>
      </c>
      <c r="W271" s="45">
        <f t="shared" si="196"/>
        <v>-10888.496087186953</v>
      </c>
      <c r="X271" s="45">
        <f t="shared" ref="X271:AG280" si="197">$B271+X$26*$C271</f>
        <v>-10074.804395535879</v>
      </c>
      <c r="Y271" s="45">
        <f t="shared" si="197"/>
        <v>-9261.1127038848063</v>
      </c>
      <c r="Z271" s="45">
        <f t="shared" si="197"/>
        <v>-8447.4210122337354</v>
      </c>
      <c r="AA271" s="45">
        <f t="shared" si="197"/>
        <v>-7633.7293205826627</v>
      </c>
      <c r="AB271" s="45">
        <f t="shared" si="197"/>
        <v>-6820.03762893159</v>
      </c>
      <c r="AC271" s="45">
        <f t="shared" si="197"/>
        <v>-6006.3459372805173</v>
      </c>
      <c r="AD271" s="45">
        <f t="shared" si="197"/>
        <v>-5192.6542456294446</v>
      </c>
      <c r="AE271" s="45">
        <f t="shared" si="197"/>
        <v>-4378.9625539783738</v>
      </c>
      <c r="AF271" s="45">
        <f t="shared" si="197"/>
        <v>-3565.2708623273011</v>
      </c>
      <c r="AG271" s="45">
        <f t="shared" si="197"/>
        <v>-2751.5791706762284</v>
      </c>
      <c r="AH271" s="45">
        <f t="shared" ref="AH271:AQ280" si="198">$B271+AH$26*$C271</f>
        <v>-1937.8874790251557</v>
      </c>
      <c r="AI271" s="45">
        <f t="shared" si="198"/>
        <v>-1124.1957873740839</v>
      </c>
      <c r="AJ271" s="45">
        <f t="shared" si="198"/>
        <v>-310.50409572301123</v>
      </c>
      <c r="AK271" s="45">
        <f t="shared" si="198"/>
        <v>503.18759592806146</v>
      </c>
      <c r="AL271" s="45">
        <f t="shared" si="198"/>
        <v>1316.8792875791332</v>
      </c>
      <c r="AM271" s="45">
        <f t="shared" si="198"/>
        <v>2130.5709792302059</v>
      </c>
      <c r="AN271" s="45">
        <f t="shared" si="198"/>
        <v>2944.2626708812782</v>
      </c>
      <c r="AO271" s="45">
        <f t="shared" si="198"/>
        <v>3757.9543625323504</v>
      </c>
      <c r="AP271" s="45">
        <f t="shared" si="198"/>
        <v>4571.6460541834231</v>
      </c>
      <c r="AQ271" s="45">
        <f t="shared" si="198"/>
        <v>5385.3377458344949</v>
      </c>
      <c r="AR271" s="45">
        <f t="shared" ref="AR271:BA280" si="199">$B271+AR$26*$C271</f>
        <v>6199.0294374855675</v>
      </c>
      <c r="AS271" s="45">
        <f t="shared" si="199"/>
        <v>7012.7211291366402</v>
      </c>
      <c r="AT271" s="45">
        <f t="shared" si="199"/>
        <v>7826.412820787712</v>
      </c>
      <c r="AU271" s="45">
        <f t="shared" si="199"/>
        <v>8640.1045124387856</v>
      </c>
      <c r="AV271" s="45">
        <f t="shared" si="199"/>
        <v>9453.7962040898565</v>
      </c>
      <c r="AW271" s="45">
        <f t="shared" si="199"/>
        <v>10267.487895740929</v>
      </c>
      <c r="AX271" s="45">
        <f t="shared" si="199"/>
        <v>11081.179587392002</v>
      </c>
      <c r="AY271" s="45">
        <f t="shared" si="199"/>
        <v>11894.871279043073</v>
      </c>
      <c r="AZ271" s="45">
        <f t="shared" si="199"/>
        <v>12708.562970694147</v>
      </c>
      <c r="BA271" s="45">
        <f t="shared" si="199"/>
        <v>13522.254662345218</v>
      </c>
      <c r="BB271" s="45">
        <f t="shared" ref="BB271:BK280" si="200">$B271+BB$26*$C271</f>
        <v>14335.946353996291</v>
      </c>
      <c r="BC271" s="45">
        <f t="shared" si="200"/>
        <v>15149.638045647363</v>
      </c>
      <c r="BD271" s="45">
        <f t="shared" si="200"/>
        <v>15963.329737298436</v>
      </c>
      <c r="BE271" s="45">
        <f t="shared" si="200"/>
        <v>16777.021428949509</v>
      </c>
      <c r="BF271" s="45">
        <f t="shared" si="200"/>
        <v>17590.71312060058</v>
      </c>
      <c r="BG271" s="45">
        <f t="shared" si="200"/>
        <v>18404.404812251654</v>
      </c>
      <c r="BH271" s="45">
        <f t="shared" si="200"/>
        <v>19218.096503902725</v>
      </c>
      <c r="BI271" s="45">
        <f t="shared" si="200"/>
        <v>20031.788195553796</v>
      </c>
      <c r="BJ271" s="45">
        <f t="shared" si="200"/>
        <v>20845.47988720487</v>
      </c>
      <c r="BK271" s="45">
        <f t="shared" si="200"/>
        <v>21659.171578855941</v>
      </c>
      <c r="BL271" s="45">
        <f t="shared" ref="BL271:BU280" si="201">$B271+BL$26*$C271</f>
        <v>22472.863270507012</v>
      </c>
      <c r="BM271" s="45">
        <f t="shared" si="201"/>
        <v>23286.554962158087</v>
      </c>
      <c r="BN271" s="45">
        <f t="shared" si="201"/>
        <v>24100.246653809161</v>
      </c>
      <c r="BO271" s="45">
        <f t="shared" si="201"/>
        <v>24913.938345460228</v>
      </c>
      <c r="BP271" s="45">
        <f t="shared" si="201"/>
        <v>25727.630037111303</v>
      </c>
      <c r="BQ271" s="45">
        <f t="shared" si="201"/>
        <v>26541.321728762377</v>
      </c>
      <c r="BR271" s="45">
        <f t="shared" si="201"/>
        <v>27355.013420413452</v>
      </c>
      <c r="BS271" s="45">
        <f t="shared" si="201"/>
        <v>28168.705112064519</v>
      </c>
      <c r="BT271" s="45">
        <f t="shared" si="201"/>
        <v>28982.396803715594</v>
      </c>
      <c r="BU271" s="45">
        <f t="shared" si="201"/>
        <v>29796.088495366668</v>
      </c>
      <c r="BV271" s="45">
        <f t="shared" ref="BV271:CH280" si="202">$B271+BV$26*$C271</f>
        <v>30609.780187017735</v>
      </c>
      <c r="BW271" s="45">
        <f t="shared" si="202"/>
        <v>31423.47187866881</v>
      </c>
      <c r="BX271" s="45">
        <f t="shared" si="202"/>
        <v>32237.163570319884</v>
      </c>
      <c r="BY271" s="45">
        <f t="shared" si="202"/>
        <v>33050.855261970952</v>
      </c>
      <c r="BZ271" s="45">
        <f t="shared" si="202"/>
        <v>33864.546953622026</v>
      </c>
      <c r="CA271" s="45">
        <f t="shared" si="202"/>
        <v>34678.238645273101</v>
      </c>
      <c r="CB271" s="45">
        <f t="shared" si="202"/>
        <v>35491.930336924175</v>
      </c>
      <c r="CC271" s="45">
        <f t="shared" si="202"/>
        <v>36305.622028575242</v>
      </c>
      <c r="CD271" s="45">
        <f t="shared" si="202"/>
        <v>37119.313720226317</v>
      </c>
      <c r="CE271" s="45">
        <f t="shared" si="202"/>
        <v>37933.005411877391</v>
      </c>
      <c r="CF271" s="45">
        <f t="shared" si="202"/>
        <v>38746.697103528459</v>
      </c>
      <c r="CG271" s="45">
        <f t="shared" si="202"/>
        <v>-6221.2875247526918</v>
      </c>
      <c r="CH271" s="45">
        <f t="shared" si="202"/>
        <v>-4046.5028321881691</v>
      </c>
    </row>
    <row r="272" spans="1:86">
      <c r="A272" s="58">
        <f>'Q5-Q7 VaR'!G246</f>
        <v>45904</v>
      </c>
      <c r="B272" s="45">
        <f>'Q5-Q7 VaR'!L246</f>
        <v>8172.1313159613501</v>
      </c>
      <c r="C272" s="45">
        <f>1000000*'Q5-Q7 VaR'!K246/100</f>
        <v>4144.7514566483223</v>
      </c>
      <c r="D272" s="45">
        <f t="shared" si="195"/>
        <v>-33275.383250521874</v>
      </c>
      <c r="E272" s="45">
        <f t="shared" si="195"/>
        <v>-32239.195386359796</v>
      </c>
      <c r="F272" s="45">
        <f t="shared" si="195"/>
        <v>-31203.007522197717</v>
      </c>
      <c r="G272" s="45">
        <f t="shared" si="195"/>
        <v>-30166.819658035631</v>
      </c>
      <c r="H272" s="45">
        <f t="shared" si="195"/>
        <v>-29130.631793873552</v>
      </c>
      <c r="I272" s="45">
        <f t="shared" si="195"/>
        <v>-28094.443929711473</v>
      </c>
      <c r="J272" s="45">
        <f t="shared" si="195"/>
        <v>-27058.256065549387</v>
      </c>
      <c r="K272" s="45">
        <f t="shared" si="195"/>
        <v>-26022.068201387308</v>
      </c>
      <c r="L272" s="45">
        <f t="shared" si="195"/>
        <v>-24985.88033722523</v>
      </c>
      <c r="M272" s="45">
        <f t="shared" si="195"/>
        <v>-23949.692473063151</v>
      </c>
      <c r="N272" s="45">
        <f t="shared" si="196"/>
        <v>-22913.504608901068</v>
      </c>
      <c r="O272" s="45">
        <f t="shared" si="196"/>
        <v>-21877.316744738986</v>
      </c>
      <c r="P272" s="45">
        <f t="shared" si="196"/>
        <v>-20841.128880576907</v>
      </c>
      <c r="Q272" s="45">
        <f t="shared" si="196"/>
        <v>-19804.941016414828</v>
      </c>
      <c r="R272" s="45">
        <f t="shared" si="196"/>
        <v>-18768.753152252746</v>
      </c>
      <c r="S272" s="45">
        <f t="shared" si="196"/>
        <v>-17732.565288090664</v>
      </c>
      <c r="T272" s="45">
        <f t="shared" si="196"/>
        <v>-16696.377423928585</v>
      </c>
      <c r="U272" s="45">
        <f t="shared" si="196"/>
        <v>-15660.189559766506</v>
      </c>
      <c r="V272" s="45">
        <f t="shared" si="196"/>
        <v>-14624.001695604424</v>
      </c>
      <c r="W272" s="45">
        <f t="shared" si="196"/>
        <v>-13587.813831442341</v>
      </c>
      <c r="X272" s="45">
        <f t="shared" si="197"/>
        <v>-12551.625967280263</v>
      </c>
      <c r="Y272" s="45">
        <f t="shared" si="197"/>
        <v>-11515.438103118184</v>
      </c>
      <c r="Z272" s="45">
        <f t="shared" si="197"/>
        <v>-10479.250238956101</v>
      </c>
      <c r="AA272" s="45">
        <f t="shared" si="197"/>
        <v>-9443.062374794019</v>
      </c>
      <c r="AB272" s="45">
        <f t="shared" si="197"/>
        <v>-8406.8745106319402</v>
      </c>
      <c r="AC272" s="45">
        <f t="shared" si="197"/>
        <v>-7370.6866464698587</v>
      </c>
      <c r="AD272" s="45">
        <f t="shared" si="197"/>
        <v>-6334.4987823077781</v>
      </c>
      <c r="AE272" s="45">
        <f t="shared" si="197"/>
        <v>-5298.3109181456975</v>
      </c>
      <c r="AF272" s="45">
        <f t="shared" si="197"/>
        <v>-4262.123053983617</v>
      </c>
      <c r="AG272" s="45">
        <f t="shared" si="197"/>
        <v>-3225.9351898215364</v>
      </c>
      <c r="AH272" s="45">
        <f t="shared" si="198"/>
        <v>-2189.7473256594558</v>
      </c>
      <c r="AI272" s="45">
        <f t="shared" si="198"/>
        <v>-1153.5594614973752</v>
      </c>
      <c r="AJ272" s="45">
        <f t="shared" si="198"/>
        <v>-117.37159733529461</v>
      </c>
      <c r="AK272" s="45">
        <f t="shared" si="198"/>
        <v>918.81626682678598</v>
      </c>
      <c r="AL272" s="45">
        <f t="shared" si="198"/>
        <v>1955.0041309888666</v>
      </c>
      <c r="AM272" s="45">
        <f t="shared" si="198"/>
        <v>2991.1919951509472</v>
      </c>
      <c r="AN272" s="45">
        <f t="shared" si="198"/>
        <v>4027.3798593130277</v>
      </c>
      <c r="AO272" s="45">
        <f t="shared" si="198"/>
        <v>5063.5677234751083</v>
      </c>
      <c r="AP272" s="45">
        <f t="shared" si="198"/>
        <v>6099.7555876371889</v>
      </c>
      <c r="AQ272" s="45">
        <f t="shared" si="198"/>
        <v>7135.9434517992695</v>
      </c>
      <c r="AR272" s="45">
        <f t="shared" si="199"/>
        <v>8172.1313159613501</v>
      </c>
      <c r="AS272" s="45">
        <f t="shared" si="199"/>
        <v>9208.3191801234316</v>
      </c>
      <c r="AT272" s="45">
        <f t="shared" si="199"/>
        <v>10244.50704428551</v>
      </c>
      <c r="AU272" s="45">
        <f t="shared" si="199"/>
        <v>11280.694908447593</v>
      </c>
      <c r="AV272" s="45">
        <f t="shared" si="199"/>
        <v>12316.882772609672</v>
      </c>
      <c r="AW272" s="45">
        <f t="shared" si="199"/>
        <v>13353.070636771754</v>
      </c>
      <c r="AX272" s="45">
        <f t="shared" si="199"/>
        <v>14389.258500933833</v>
      </c>
      <c r="AY272" s="45">
        <f t="shared" si="199"/>
        <v>15425.446365095915</v>
      </c>
      <c r="AZ272" s="45">
        <f t="shared" si="199"/>
        <v>16461.634229257994</v>
      </c>
      <c r="BA272" s="45">
        <f t="shared" si="199"/>
        <v>17497.822093420076</v>
      </c>
      <c r="BB272" s="45">
        <f t="shared" si="200"/>
        <v>18534.009957582155</v>
      </c>
      <c r="BC272" s="45">
        <f t="shared" si="200"/>
        <v>19570.197821744237</v>
      </c>
      <c r="BD272" s="45">
        <f t="shared" si="200"/>
        <v>20606.385685906316</v>
      </c>
      <c r="BE272" s="45">
        <f t="shared" si="200"/>
        <v>21642.573550068399</v>
      </c>
      <c r="BF272" s="45">
        <f t="shared" si="200"/>
        <v>22678.761414230477</v>
      </c>
      <c r="BG272" s="45">
        <f t="shared" si="200"/>
        <v>23714.94927839256</v>
      </c>
      <c r="BH272" s="45">
        <f t="shared" si="200"/>
        <v>24751.137142554639</v>
      </c>
      <c r="BI272" s="45">
        <f t="shared" si="200"/>
        <v>25787.325006716717</v>
      </c>
      <c r="BJ272" s="45">
        <f t="shared" si="200"/>
        <v>26823.5128708788</v>
      </c>
      <c r="BK272" s="45">
        <f t="shared" si="200"/>
        <v>27859.700735040882</v>
      </c>
      <c r="BL272" s="45">
        <f t="shared" si="201"/>
        <v>28895.888599202961</v>
      </c>
      <c r="BM272" s="45">
        <f t="shared" si="201"/>
        <v>29932.07646336504</v>
      </c>
      <c r="BN272" s="45">
        <f t="shared" si="201"/>
        <v>30968.264327527122</v>
      </c>
      <c r="BO272" s="45">
        <f t="shared" si="201"/>
        <v>32004.452191689204</v>
      </c>
      <c r="BP272" s="45">
        <f t="shared" si="201"/>
        <v>33040.640055851283</v>
      </c>
      <c r="BQ272" s="45">
        <f t="shared" si="201"/>
        <v>34076.827920013362</v>
      </c>
      <c r="BR272" s="45">
        <f t="shared" si="201"/>
        <v>35113.015784175448</v>
      </c>
      <c r="BS272" s="45">
        <f t="shared" si="201"/>
        <v>36149.203648337527</v>
      </c>
      <c r="BT272" s="45">
        <f t="shared" si="201"/>
        <v>37185.391512499606</v>
      </c>
      <c r="BU272" s="45">
        <f t="shared" si="201"/>
        <v>38221.579376661684</v>
      </c>
      <c r="BV272" s="45">
        <f t="shared" si="202"/>
        <v>39257.76724082377</v>
      </c>
      <c r="BW272" s="45">
        <f t="shared" si="202"/>
        <v>40293.955104985849</v>
      </c>
      <c r="BX272" s="45">
        <f t="shared" si="202"/>
        <v>41330.142969147928</v>
      </c>
      <c r="BY272" s="45">
        <f t="shared" si="202"/>
        <v>42366.330833310007</v>
      </c>
      <c r="BZ272" s="45">
        <f t="shared" si="202"/>
        <v>43402.518697472085</v>
      </c>
      <c r="CA272" s="45">
        <f t="shared" si="202"/>
        <v>44438.706561634172</v>
      </c>
      <c r="CB272" s="45">
        <f t="shared" si="202"/>
        <v>45474.89442579625</v>
      </c>
      <c r="CC272" s="45">
        <f t="shared" si="202"/>
        <v>46511.082289958329</v>
      </c>
      <c r="CD272" s="45">
        <f t="shared" si="202"/>
        <v>47547.270154120415</v>
      </c>
      <c r="CE272" s="45">
        <f t="shared" si="202"/>
        <v>48583.458018282494</v>
      </c>
      <c r="CF272" s="45">
        <f t="shared" si="202"/>
        <v>49619.645882444573</v>
      </c>
      <c r="CG272" s="45">
        <f t="shared" si="202"/>
        <v>-7644.4019451851191</v>
      </c>
      <c r="CH272" s="45">
        <f t="shared" si="202"/>
        <v>-4874.9432807759467</v>
      </c>
    </row>
    <row r="273" spans="1:86">
      <c r="A273" s="58">
        <f>'Q5-Q7 VaR'!G247</f>
        <v>45905</v>
      </c>
      <c r="B273" s="45">
        <f>'Q5-Q7 VaR'!L247</f>
        <v>22275.310990386424</v>
      </c>
      <c r="C273" s="45">
        <f>1000000*'Q5-Q7 VaR'!K247/100</f>
        <v>6374.0651063045416</v>
      </c>
      <c r="D273" s="45">
        <f t="shared" si="195"/>
        <v>-41465.34007265899</v>
      </c>
      <c r="E273" s="45">
        <f t="shared" si="195"/>
        <v>-39871.823796082856</v>
      </c>
      <c r="F273" s="45">
        <f t="shared" si="195"/>
        <v>-38278.307519506721</v>
      </c>
      <c r="G273" s="45">
        <f t="shared" si="195"/>
        <v>-36684.791242930587</v>
      </c>
      <c r="H273" s="45">
        <f t="shared" si="195"/>
        <v>-35091.274966354453</v>
      </c>
      <c r="I273" s="45">
        <f t="shared" si="195"/>
        <v>-33497.758689778311</v>
      </c>
      <c r="J273" s="45">
        <f t="shared" si="195"/>
        <v>-31904.242413202177</v>
      </c>
      <c r="K273" s="45">
        <f t="shared" si="195"/>
        <v>-30310.726136626043</v>
      </c>
      <c r="L273" s="45">
        <f t="shared" si="195"/>
        <v>-28717.209860049908</v>
      </c>
      <c r="M273" s="45">
        <f t="shared" si="195"/>
        <v>-27123.693583473774</v>
      </c>
      <c r="N273" s="45">
        <f t="shared" si="196"/>
        <v>-25530.17730689764</v>
      </c>
      <c r="O273" s="45">
        <f t="shared" si="196"/>
        <v>-23936.661030321506</v>
      </c>
      <c r="P273" s="45">
        <f t="shared" si="196"/>
        <v>-22343.144753745364</v>
      </c>
      <c r="Q273" s="45">
        <f t="shared" si="196"/>
        <v>-20749.62847716923</v>
      </c>
      <c r="R273" s="45">
        <f t="shared" si="196"/>
        <v>-19156.112200593096</v>
      </c>
      <c r="S273" s="45">
        <f t="shared" si="196"/>
        <v>-17562.595924016961</v>
      </c>
      <c r="T273" s="45">
        <f t="shared" si="196"/>
        <v>-15969.079647440827</v>
      </c>
      <c r="U273" s="45">
        <f t="shared" si="196"/>
        <v>-14375.563370864693</v>
      </c>
      <c r="V273" s="45">
        <f t="shared" si="196"/>
        <v>-12782.047094288551</v>
      </c>
      <c r="W273" s="45">
        <f t="shared" si="196"/>
        <v>-11188.530817712417</v>
      </c>
      <c r="X273" s="45">
        <f t="shared" si="197"/>
        <v>-9595.0145411362828</v>
      </c>
      <c r="Y273" s="45">
        <f t="shared" si="197"/>
        <v>-8001.4982645601485</v>
      </c>
      <c r="Z273" s="45">
        <f t="shared" si="197"/>
        <v>-6407.9819879840143</v>
      </c>
      <c r="AA273" s="45">
        <f t="shared" si="197"/>
        <v>-4814.4657114078764</v>
      </c>
      <c r="AB273" s="45">
        <f t="shared" si="197"/>
        <v>-3220.9494348317421</v>
      </c>
      <c r="AC273" s="45">
        <f t="shared" si="197"/>
        <v>-1627.4331582556079</v>
      </c>
      <c r="AD273" s="45">
        <f t="shared" si="197"/>
        <v>-33.916881679469952</v>
      </c>
      <c r="AE273" s="45">
        <f t="shared" si="197"/>
        <v>1559.5993948966643</v>
      </c>
      <c r="AF273" s="45">
        <f t="shared" si="197"/>
        <v>3153.1156714727986</v>
      </c>
      <c r="AG273" s="45">
        <f t="shared" si="197"/>
        <v>4746.6319480489365</v>
      </c>
      <c r="AH273" s="45">
        <f t="shared" si="198"/>
        <v>6340.1482246250707</v>
      </c>
      <c r="AI273" s="45">
        <f t="shared" si="198"/>
        <v>7933.664501201205</v>
      </c>
      <c r="AJ273" s="45">
        <f t="shared" si="198"/>
        <v>9527.1807777773411</v>
      </c>
      <c r="AK273" s="45">
        <f t="shared" si="198"/>
        <v>11120.697054353477</v>
      </c>
      <c r="AL273" s="45">
        <f t="shared" si="198"/>
        <v>12714.213330929611</v>
      </c>
      <c r="AM273" s="45">
        <f t="shared" si="198"/>
        <v>14307.729607505747</v>
      </c>
      <c r="AN273" s="45">
        <f t="shared" si="198"/>
        <v>15901.245884081884</v>
      </c>
      <c r="AO273" s="45">
        <f t="shared" si="198"/>
        <v>17494.762160658018</v>
      </c>
      <c r="AP273" s="45">
        <f t="shared" si="198"/>
        <v>19088.278437234152</v>
      </c>
      <c r="AQ273" s="45">
        <f t="shared" si="198"/>
        <v>20681.79471381029</v>
      </c>
      <c r="AR273" s="45">
        <f t="shared" si="199"/>
        <v>22275.310990386424</v>
      </c>
      <c r="AS273" s="45">
        <f t="shared" si="199"/>
        <v>23868.827266962558</v>
      </c>
      <c r="AT273" s="45">
        <f t="shared" si="199"/>
        <v>25462.343543538696</v>
      </c>
      <c r="AU273" s="45">
        <f t="shared" si="199"/>
        <v>27055.859820114831</v>
      </c>
      <c r="AV273" s="45">
        <f t="shared" si="199"/>
        <v>28649.376096690965</v>
      </c>
      <c r="AW273" s="45">
        <f t="shared" si="199"/>
        <v>30242.892373267103</v>
      </c>
      <c r="AX273" s="45">
        <f t="shared" si="199"/>
        <v>31836.408649843237</v>
      </c>
      <c r="AY273" s="45">
        <f t="shared" si="199"/>
        <v>33429.924926419371</v>
      </c>
      <c r="AZ273" s="45">
        <f t="shared" si="199"/>
        <v>35023.441202995506</v>
      </c>
      <c r="BA273" s="45">
        <f t="shared" si="199"/>
        <v>36616.957479571647</v>
      </c>
      <c r="BB273" s="45">
        <f t="shared" si="200"/>
        <v>38210.473756147781</v>
      </c>
      <c r="BC273" s="45">
        <f t="shared" si="200"/>
        <v>39803.990032723916</v>
      </c>
      <c r="BD273" s="45">
        <f t="shared" si="200"/>
        <v>41397.50630930005</v>
      </c>
      <c r="BE273" s="45">
        <f t="shared" si="200"/>
        <v>42991.022585876184</v>
      </c>
      <c r="BF273" s="45">
        <f t="shared" si="200"/>
        <v>44584.538862452318</v>
      </c>
      <c r="BG273" s="45">
        <f t="shared" si="200"/>
        <v>46178.055139028453</v>
      </c>
      <c r="BH273" s="45">
        <f t="shared" si="200"/>
        <v>47771.571415604587</v>
      </c>
      <c r="BI273" s="45">
        <f t="shared" si="200"/>
        <v>49365.087692180721</v>
      </c>
      <c r="BJ273" s="45">
        <f t="shared" si="200"/>
        <v>50958.603968756863</v>
      </c>
      <c r="BK273" s="45">
        <f t="shared" si="200"/>
        <v>52552.120245332997</v>
      </c>
      <c r="BL273" s="45">
        <f t="shared" si="201"/>
        <v>54145.636521909131</v>
      </c>
      <c r="BM273" s="45">
        <f t="shared" si="201"/>
        <v>55739.152798485266</v>
      </c>
      <c r="BN273" s="45">
        <f t="shared" si="201"/>
        <v>57332.6690750614</v>
      </c>
      <c r="BO273" s="45">
        <f t="shared" si="201"/>
        <v>58926.185351637541</v>
      </c>
      <c r="BP273" s="45">
        <f t="shared" si="201"/>
        <v>60519.701628213676</v>
      </c>
      <c r="BQ273" s="45">
        <f t="shared" si="201"/>
        <v>62113.21790478981</v>
      </c>
      <c r="BR273" s="45">
        <f t="shared" si="201"/>
        <v>63706.734181365944</v>
      </c>
      <c r="BS273" s="45">
        <f t="shared" si="201"/>
        <v>65300.250457942078</v>
      </c>
      <c r="BT273" s="45">
        <f t="shared" si="201"/>
        <v>66893.766734518213</v>
      </c>
      <c r="BU273" s="45">
        <f t="shared" si="201"/>
        <v>68487.283011094347</v>
      </c>
      <c r="BV273" s="45">
        <f t="shared" si="202"/>
        <v>70080.799287670496</v>
      </c>
      <c r="BW273" s="45">
        <f t="shared" si="202"/>
        <v>71674.315564246615</v>
      </c>
      <c r="BX273" s="45">
        <f t="shared" si="202"/>
        <v>73267.831840822764</v>
      </c>
      <c r="BY273" s="45">
        <f t="shared" si="202"/>
        <v>74861.348117398884</v>
      </c>
      <c r="BZ273" s="45">
        <f t="shared" si="202"/>
        <v>76454.864393975033</v>
      </c>
      <c r="CA273" s="45">
        <f t="shared" si="202"/>
        <v>78048.380670551152</v>
      </c>
      <c r="CB273" s="45">
        <f t="shared" si="202"/>
        <v>79641.896947127301</v>
      </c>
      <c r="CC273" s="45">
        <f t="shared" si="202"/>
        <v>81235.413223703436</v>
      </c>
      <c r="CD273" s="45">
        <f t="shared" si="202"/>
        <v>82828.92950027957</v>
      </c>
      <c r="CE273" s="45">
        <f t="shared" si="202"/>
        <v>84422.445776855704</v>
      </c>
      <c r="CF273" s="45">
        <f t="shared" si="202"/>
        <v>86015.962053431838</v>
      </c>
      <c r="CG273" s="45">
        <f t="shared" si="202"/>
        <v>-2048.3701318838175</v>
      </c>
      <c r="CH273" s="45">
        <f t="shared" si="202"/>
        <v>2210.6813506478393</v>
      </c>
    </row>
    <row r="274" spans="1:86">
      <c r="A274" s="58">
        <f>'Q5-Q7 VaR'!G248</f>
        <v>45908</v>
      </c>
      <c r="B274" s="45">
        <f>'Q5-Q7 VaR'!L248</f>
        <v>6480.8809347722863</v>
      </c>
      <c r="C274" s="45">
        <f>1000000*'Q5-Q7 VaR'!K248/100</f>
        <v>2587.9310377531951</v>
      </c>
      <c r="D274" s="45">
        <f t="shared" si="195"/>
        <v>-19398.429442759665</v>
      </c>
      <c r="E274" s="45">
        <f t="shared" si="195"/>
        <v>-18751.446683321366</v>
      </c>
      <c r="F274" s="45">
        <f t="shared" si="195"/>
        <v>-18104.463923883068</v>
      </c>
      <c r="G274" s="45">
        <f t="shared" si="195"/>
        <v>-17457.481164444769</v>
      </c>
      <c r="H274" s="45">
        <f t="shared" si="195"/>
        <v>-16810.49840500647</v>
      </c>
      <c r="I274" s="45">
        <f t="shared" si="195"/>
        <v>-16163.515645568172</v>
      </c>
      <c r="J274" s="45">
        <f t="shared" si="195"/>
        <v>-15516.532886129873</v>
      </c>
      <c r="K274" s="45">
        <f t="shared" si="195"/>
        <v>-14869.550126691574</v>
      </c>
      <c r="L274" s="45">
        <f t="shared" si="195"/>
        <v>-14222.567367253276</v>
      </c>
      <c r="M274" s="45">
        <f t="shared" si="195"/>
        <v>-13575.584607814977</v>
      </c>
      <c r="N274" s="45">
        <f t="shared" si="196"/>
        <v>-12928.601848376678</v>
      </c>
      <c r="O274" s="45">
        <f t="shared" si="196"/>
        <v>-12281.61908893838</v>
      </c>
      <c r="P274" s="45">
        <f t="shared" si="196"/>
        <v>-11634.636329500081</v>
      </c>
      <c r="Q274" s="45">
        <f t="shared" si="196"/>
        <v>-10987.653570061782</v>
      </c>
      <c r="R274" s="45">
        <f t="shared" si="196"/>
        <v>-10340.670810623484</v>
      </c>
      <c r="S274" s="45">
        <f t="shared" si="196"/>
        <v>-9693.688051185185</v>
      </c>
      <c r="T274" s="45">
        <f t="shared" si="196"/>
        <v>-9046.7052917468864</v>
      </c>
      <c r="U274" s="45">
        <f t="shared" si="196"/>
        <v>-8399.7225323085841</v>
      </c>
      <c r="V274" s="45">
        <f t="shared" si="196"/>
        <v>-7752.7397728702863</v>
      </c>
      <c r="W274" s="45">
        <f t="shared" si="196"/>
        <v>-7105.7570134319876</v>
      </c>
      <c r="X274" s="45">
        <f t="shared" si="197"/>
        <v>-6458.7742539936889</v>
      </c>
      <c r="Y274" s="45">
        <f t="shared" si="197"/>
        <v>-5811.7914945553903</v>
      </c>
      <c r="Z274" s="45">
        <f t="shared" si="197"/>
        <v>-5164.8087351170916</v>
      </c>
      <c r="AA274" s="45">
        <f t="shared" si="197"/>
        <v>-4517.8259756787929</v>
      </c>
      <c r="AB274" s="45">
        <f t="shared" si="197"/>
        <v>-3870.8432162404943</v>
      </c>
      <c r="AC274" s="45">
        <f t="shared" si="197"/>
        <v>-3223.8604568021956</v>
      </c>
      <c r="AD274" s="45">
        <f t="shared" si="197"/>
        <v>-2576.8776973638969</v>
      </c>
      <c r="AE274" s="45">
        <f t="shared" si="197"/>
        <v>-1929.8949379255982</v>
      </c>
      <c r="AF274" s="45">
        <f t="shared" si="197"/>
        <v>-1282.9121784872996</v>
      </c>
      <c r="AG274" s="45">
        <f t="shared" si="197"/>
        <v>-635.92941904899999</v>
      </c>
      <c r="AH274" s="45">
        <f t="shared" si="198"/>
        <v>11.053340389298683</v>
      </c>
      <c r="AI274" s="45">
        <f t="shared" si="198"/>
        <v>658.03609982759735</v>
      </c>
      <c r="AJ274" s="45">
        <f t="shared" si="198"/>
        <v>1305.018859265896</v>
      </c>
      <c r="AK274" s="45">
        <f t="shared" si="198"/>
        <v>1952.0016187041947</v>
      </c>
      <c r="AL274" s="45">
        <f t="shared" si="198"/>
        <v>2598.9843781424934</v>
      </c>
      <c r="AM274" s="45">
        <f t="shared" si="198"/>
        <v>3245.9671375807925</v>
      </c>
      <c r="AN274" s="45">
        <f t="shared" si="198"/>
        <v>3892.9498970190912</v>
      </c>
      <c r="AO274" s="45">
        <f t="shared" si="198"/>
        <v>4539.9326564573894</v>
      </c>
      <c r="AP274" s="45">
        <f t="shared" si="198"/>
        <v>5186.915415895689</v>
      </c>
      <c r="AQ274" s="45">
        <f t="shared" si="198"/>
        <v>5833.8981753339876</v>
      </c>
      <c r="AR274" s="45">
        <f t="shared" si="199"/>
        <v>6480.8809347722863</v>
      </c>
      <c r="AS274" s="45">
        <f t="shared" si="199"/>
        <v>7127.863694210585</v>
      </c>
      <c r="AT274" s="45">
        <f t="shared" si="199"/>
        <v>7774.8464536488837</v>
      </c>
      <c r="AU274" s="45">
        <f t="shared" si="199"/>
        <v>8421.8292130871832</v>
      </c>
      <c r="AV274" s="45">
        <f t="shared" si="199"/>
        <v>9068.8119725254819</v>
      </c>
      <c r="AW274" s="45">
        <f t="shared" si="199"/>
        <v>9715.7947319637806</v>
      </c>
      <c r="AX274" s="45">
        <f t="shared" si="199"/>
        <v>10362.777491402079</v>
      </c>
      <c r="AY274" s="45">
        <f t="shared" si="199"/>
        <v>11009.760250840378</v>
      </c>
      <c r="AZ274" s="45">
        <f t="shared" si="199"/>
        <v>11656.743010278677</v>
      </c>
      <c r="BA274" s="45">
        <f t="shared" si="199"/>
        <v>12303.725769716975</v>
      </c>
      <c r="BB274" s="45">
        <f t="shared" si="200"/>
        <v>12950.708529155274</v>
      </c>
      <c r="BC274" s="45">
        <f t="shared" si="200"/>
        <v>13597.691288593573</v>
      </c>
      <c r="BD274" s="45">
        <f t="shared" si="200"/>
        <v>14244.674048031873</v>
      </c>
      <c r="BE274" s="45">
        <f t="shared" si="200"/>
        <v>14891.656807470172</v>
      </c>
      <c r="BF274" s="45">
        <f t="shared" si="200"/>
        <v>15538.63956690847</v>
      </c>
      <c r="BG274" s="45">
        <f t="shared" si="200"/>
        <v>16185.622326346769</v>
      </c>
      <c r="BH274" s="45">
        <f t="shared" si="200"/>
        <v>16832.605085785068</v>
      </c>
      <c r="BI274" s="45">
        <f t="shared" si="200"/>
        <v>17479.587845223366</v>
      </c>
      <c r="BJ274" s="45">
        <f t="shared" si="200"/>
        <v>18126.570604661665</v>
      </c>
      <c r="BK274" s="45">
        <f t="shared" si="200"/>
        <v>18773.553364099964</v>
      </c>
      <c r="BL274" s="45">
        <f t="shared" si="201"/>
        <v>19420.536123538262</v>
      </c>
      <c r="BM274" s="45">
        <f t="shared" si="201"/>
        <v>20067.518882976561</v>
      </c>
      <c r="BN274" s="45">
        <f t="shared" si="201"/>
        <v>20714.50164241486</v>
      </c>
      <c r="BO274" s="45">
        <f t="shared" si="201"/>
        <v>21361.484401853158</v>
      </c>
      <c r="BP274" s="45">
        <f t="shared" si="201"/>
        <v>22008.467161291457</v>
      </c>
      <c r="BQ274" s="45">
        <f t="shared" si="201"/>
        <v>22655.449920729756</v>
      </c>
      <c r="BR274" s="45">
        <f t="shared" si="201"/>
        <v>23302.432680168055</v>
      </c>
      <c r="BS274" s="45">
        <f t="shared" si="201"/>
        <v>23949.415439606353</v>
      </c>
      <c r="BT274" s="45">
        <f t="shared" si="201"/>
        <v>24596.398199044652</v>
      </c>
      <c r="BU274" s="45">
        <f t="shared" si="201"/>
        <v>25243.380958482951</v>
      </c>
      <c r="BV274" s="45">
        <f t="shared" si="202"/>
        <v>25890.363717921249</v>
      </c>
      <c r="BW274" s="45">
        <f t="shared" si="202"/>
        <v>26537.346477359548</v>
      </c>
      <c r="BX274" s="45">
        <f t="shared" si="202"/>
        <v>27184.329236797847</v>
      </c>
      <c r="BY274" s="45">
        <f t="shared" si="202"/>
        <v>27831.311996236145</v>
      </c>
      <c r="BZ274" s="45">
        <f t="shared" si="202"/>
        <v>28478.294755674444</v>
      </c>
      <c r="CA274" s="45">
        <f t="shared" si="202"/>
        <v>29125.277515112743</v>
      </c>
      <c r="CB274" s="45">
        <f t="shared" si="202"/>
        <v>29772.260274551041</v>
      </c>
      <c r="CC274" s="45">
        <f t="shared" si="202"/>
        <v>30419.24303398934</v>
      </c>
      <c r="CD274" s="45">
        <f t="shared" si="202"/>
        <v>31066.225793427639</v>
      </c>
      <c r="CE274" s="45">
        <f t="shared" si="202"/>
        <v>31713.208552865937</v>
      </c>
      <c r="CF274" s="45">
        <f t="shared" si="202"/>
        <v>32360.191312304236</v>
      </c>
      <c r="CG274" s="45">
        <f t="shared" si="202"/>
        <v>-3394.7648703628392</v>
      </c>
      <c r="CH274" s="45">
        <f t="shared" si="202"/>
        <v>-1665.5494734051708</v>
      </c>
    </row>
    <row r="275" spans="1:86">
      <c r="A275" s="58">
        <f>'Q5-Q7 VaR'!G249</f>
        <v>45909</v>
      </c>
      <c r="B275" s="45">
        <f>'Q5-Q7 VaR'!L249</f>
        <v>-20264.947512552015</v>
      </c>
      <c r="C275" s="45">
        <f>1000000*'Q5-Q7 VaR'!K249/100</f>
        <v>-3461.9103164106491</v>
      </c>
      <c r="D275" s="45">
        <f t="shared" si="195"/>
        <v>14354.155651554476</v>
      </c>
      <c r="E275" s="45">
        <f t="shared" si="195"/>
        <v>13488.678072451814</v>
      </c>
      <c r="F275" s="45">
        <f t="shared" si="195"/>
        <v>12623.200493349152</v>
      </c>
      <c r="G275" s="45">
        <f t="shared" si="195"/>
        <v>11757.722914246489</v>
      </c>
      <c r="H275" s="45">
        <f t="shared" si="195"/>
        <v>10892.245335143827</v>
      </c>
      <c r="I275" s="45">
        <f t="shared" si="195"/>
        <v>10026.767756041165</v>
      </c>
      <c r="J275" s="45">
        <f t="shared" si="195"/>
        <v>9161.2901769385026</v>
      </c>
      <c r="K275" s="45">
        <f t="shared" si="195"/>
        <v>8295.8125978358403</v>
      </c>
      <c r="L275" s="45">
        <f t="shared" si="195"/>
        <v>7430.335018733178</v>
      </c>
      <c r="M275" s="45">
        <f t="shared" si="195"/>
        <v>6564.8574396305157</v>
      </c>
      <c r="N275" s="45">
        <f t="shared" si="196"/>
        <v>5699.3798605278535</v>
      </c>
      <c r="O275" s="45">
        <f t="shared" si="196"/>
        <v>4833.9022814251912</v>
      </c>
      <c r="P275" s="45">
        <f t="shared" si="196"/>
        <v>3968.4247023225289</v>
      </c>
      <c r="Q275" s="45">
        <f t="shared" si="196"/>
        <v>3102.9471232198666</v>
      </c>
      <c r="R275" s="45">
        <f t="shared" si="196"/>
        <v>2237.4695441172044</v>
      </c>
      <c r="S275" s="45">
        <f t="shared" si="196"/>
        <v>1371.9919650145421</v>
      </c>
      <c r="T275" s="45">
        <f t="shared" si="196"/>
        <v>506.5143859118798</v>
      </c>
      <c r="U275" s="45">
        <f t="shared" si="196"/>
        <v>-358.96319319078248</v>
      </c>
      <c r="V275" s="45">
        <f t="shared" si="196"/>
        <v>-1224.4407722934448</v>
      </c>
      <c r="W275" s="45">
        <f t="shared" si="196"/>
        <v>-2089.918351396107</v>
      </c>
      <c r="X275" s="45">
        <f t="shared" si="197"/>
        <v>-2955.3959304987693</v>
      </c>
      <c r="Y275" s="45">
        <f t="shared" si="197"/>
        <v>-3820.8735096014316</v>
      </c>
      <c r="Z275" s="45">
        <f t="shared" si="197"/>
        <v>-4686.3510887040939</v>
      </c>
      <c r="AA275" s="45">
        <f t="shared" si="197"/>
        <v>-5551.8286678067561</v>
      </c>
      <c r="AB275" s="45">
        <f t="shared" si="197"/>
        <v>-6417.3062469094184</v>
      </c>
      <c r="AC275" s="45">
        <f t="shared" si="197"/>
        <v>-7282.7838260120807</v>
      </c>
      <c r="AD275" s="45">
        <f t="shared" si="197"/>
        <v>-8148.261405114743</v>
      </c>
      <c r="AE275" s="45">
        <f t="shared" si="197"/>
        <v>-9013.7389842174052</v>
      </c>
      <c r="AF275" s="45">
        <f t="shared" si="197"/>
        <v>-9879.2165633200675</v>
      </c>
      <c r="AG275" s="45">
        <f t="shared" si="197"/>
        <v>-10744.69414242273</v>
      </c>
      <c r="AH275" s="45">
        <f t="shared" si="198"/>
        <v>-11610.171721525392</v>
      </c>
      <c r="AI275" s="45">
        <f t="shared" si="198"/>
        <v>-12475.649300628054</v>
      </c>
      <c r="AJ275" s="45">
        <f t="shared" si="198"/>
        <v>-13341.126879730717</v>
      </c>
      <c r="AK275" s="45">
        <f t="shared" si="198"/>
        <v>-14206.604458833379</v>
      </c>
      <c r="AL275" s="45">
        <f t="shared" si="198"/>
        <v>-15072.082037936041</v>
      </c>
      <c r="AM275" s="45">
        <f t="shared" si="198"/>
        <v>-15937.559617038703</v>
      </c>
      <c r="AN275" s="45">
        <f t="shared" si="198"/>
        <v>-16803.037196141366</v>
      </c>
      <c r="AO275" s="45">
        <f t="shared" si="198"/>
        <v>-17668.514775244028</v>
      </c>
      <c r="AP275" s="45">
        <f t="shared" si="198"/>
        <v>-18533.99235434669</v>
      </c>
      <c r="AQ275" s="45">
        <f t="shared" si="198"/>
        <v>-19399.469933449353</v>
      </c>
      <c r="AR275" s="45">
        <f t="shared" si="199"/>
        <v>-20264.947512552015</v>
      </c>
      <c r="AS275" s="45">
        <f t="shared" si="199"/>
        <v>-21130.425091654677</v>
      </c>
      <c r="AT275" s="45">
        <f t="shared" si="199"/>
        <v>-21995.902670757339</v>
      </c>
      <c r="AU275" s="45">
        <f t="shared" si="199"/>
        <v>-22861.380249860002</v>
      </c>
      <c r="AV275" s="45">
        <f t="shared" si="199"/>
        <v>-23726.857828962664</v>
      </c>
      <c r="AW275" s="45">
        <f t="shared" si="199"/>
        <v>-24592.335408065326</v>
      </c>
      <c r="AX275" s="45">
        <f t="shared" si="199"/>
        <v>-25457.812987167988</v>
      </c>
      <c r="AY275" s="45">
        <f t="shared" si="199"/>
        <v>-26323.290566270651</v>
      </c>
      <c r="AZ275" s="45">
        <f t="shared" si="199"/>
        <v>-27188.768145373313</v>
      </c>
      <c r="BA275" s="45">
        <f t="shared" si="199"/>
        <v>-28054.245724475975</v>
      </c>
      <c r="BB275" s="45">
        <f t="shared" si="200"/>
        <v>-28919.723303578638</v>
      </c>
      <c r="BC275" s="45">
        <f t="shared" si="200"/>
        <v>-29785.2008826813</v>
      </c>
      <c r="BD275" s="45">
        <f t="shared" si="200"/>
        <v>-30650.678461783962</v>
      </c>
      <c r="BE275" s="45">
        <f t="shared" si="200"/>
        <v>-31516.156040886624</v>
      </c>
      <c r="BF275" s="45">
        <f t="shared" si="200"/>
        <v>-32381.633619989287</v>
      </c>
      <c r="BG275" s="45">
        <f t="shared" si="200"/>
        <v>-33247.111199091945</v>
      </c>
      <c r="BH275" s="45">
        <f t="shared" si="200"/>
        <v>-34112.588778194608</v>
      </c>
      <c r="BI275" s="45">
        <f t="shared" si="200"/>
        <v>-34978.06635729727</v>
      </c>
      <c r="BJ275" s="45">
        <f t="shared" si="200"/>
        <v>-35843.543936399932</v>
      </c>
      <c r="BK275" s="45">
        <f t="shared" si="200"/>
        <v>-36709.021515502594</v>
      </c>
      <c r="BL275" s="45">
        <f t="shared" si="201"/>
        <v>-37574.499094605257</v>
      </c>
      <c r="BM275" s="45">
        <f t="shared" si="201"/>
        <v>-38439.976673707919</v>
      </c>
      <c r="BN275" s="45">
        <f t="shared" si="201"/>
        <v>-39305.454252810581</v>
      </c>
      <c r="BO275" s="45">
        <f t="shared" si="201"/>
        <v>-40170.931831913244</v>
      </c>
      <c r="BP275" s="45">
        <f t="shared" si="201"/>
        <v>-41036.409411015906</v>
      </c>
      <c r="BQ275" s="45">
        <f t="shared" si="201"/>
        <v>-41901.886990118568</v>
      </c>
      <c r="BR275" s="45">
        <f t="shared" si="201"/>
        <v>-42767.36456922123</v>
      </c>
      <c r="BS275" s="45">
        <f t="shared" si="201"/>
        <v>-43632.842148323893</v>
      </c>
      <c r="BT275" s="45">
        <f t="shared" si="201"/>
        <v>-44498.319727426555</v>
      </c>
      <c r="BU275" s="45">
        <f t="shared" si="201"/>
        <v>-45363.797306529217</v>
      </c>
      <c r="BV275" s="45">
        <f t="shared" si="202"/>
        <v>-46229.274885631879</v>
      </c>
      <c r="BW275" s="45">
        <f t="shared" si="202"/>
        <v>-47094.752464734542</v>
      </c>
      <c r="BX275" s="45">
        <f t="shared" si="202"/>
        <v>-47960.230043837204</v>
      </c>
      <c r="BY275" s="45">
        <f t="shared" si="202"/>
        <v>-48825.707622939866</v>
      </c>
      <c r="BZ275" s="45">
        <f t="shared" si="202"/>
        <v>-49691.185202042529</v>
      </c>
      <c r="CA275" s="45">
        <f t="shared" si="202"/>
        <v>-50556.662781145191</v>
      </c>
      <c r="CB275" s="45">
        <f t="shared" si="202"/>
        <v>-51422.140360247853</v>
      </c>
      <c r="CC275" s="45">
        <f t="shared" si="202"/>
        <v>-52287.617939350515</v>
      </c>
      <c r="CD275" s="45">
        <f t="shared" si="202"/>
        <v>-53153.095518453178</v>
      </c>
      <c r="CE275" s="45">
        <f t="shared" si="202"/>
        <v>-54018.57309755584</v>
      </c>
      <c r="CF275" s="45">
        <f t="shared" si="202"/>
        <v>-54884.050676658502</v>
      </c>
      <c r="CG275" s="45">
        <f t="shared" si="202"/>
        <v>-7054.1626827920609</v>
      </c>
      <c r="CH275" s="45">
        <f t="shared" si="202"/>
        <v>-9367.357483848733</v>
      </c>
    </row>
    <row r="276" spans="1:86">
      <c r="A276" s="58">
        <f>'Q5-Q7 VaR'!G250</f>
        <v>45910</v>
      </c>
      <c r="B276" s="45">
        <f>'Q5-Q7 VaR'!L250</f>
        <v>3944.459854849566</v>
      </c>
      <c r="C276" s="45">
        <f>1000000*'Q5-Q7 VaR'!K250/100</f>
        <v>3032.426019969997</v>
      </c>
      <c r="D276" s="45">
        <f t="shared" si="195"/>
        <v>-26379.800344850402</v>
      </c>
      <c r="E276" s="45">
        <f t="shared" si="195"/>
        <v>-25621.693839857904</v>
      </c>
      <c r="F276" s="45">
        <f t="shared" si="195"/>
        <v>-24863.587334865406</v>
      </c>
      <c r="G276" s="45">
        <f t="shared" si="195"/>
        <v>-24105.480829872904</v>
      </c>
      <c r="H276" s="45">
        <f t="shared" si="195"/>
        <v>-23347.374324880406</v>
      </c>
      <c r="I276" s="45">
        <f t="shared" si="195"/>
        <v>-22589.267819887908</v>
      </c>
      <c r="J276" s="45">
        <f t="shared" si="195"/>
        <v>-21831.161314895409</v>
      </c>
      <c r="K276" s="45">
        <f t="shared" si="195"/>
        <v>-21073.054809902907</v>
      </c>
      <c r="L276" s="45">
        <f t="shared" si="195"/>
        <v>-20314.948304910409</v>
      </c>
      <c r="M276" s="45">
        <f t="shared" si="195"/>
        <v>-19556.841799917911</v>
      </c>
      <c r="N276" s="45">
        <f t="shared" si="196"/>
        <v>-18798.735294925409</v>
      </c>
      <c r="O276" s="45">
        <f t="shared" si="196"/>
        <v>-18040.628789932911</v>
      </c>
      <c r="P276" s="45">
        <f t="shared" si="196"/>
        <v>-17282.522284940413</v>
      </c>
      <c r="Q276" s="45">
        <f t="shared" si="196"/>
        <v>-16524.415779947914</v>
      </c>
      <c r="R276" s="45">
        <f t="shared" si="196"/>
        <v>-15766.309274955413</v>
      </c>
      <c r="S276" s="45">
        <f t="shared" si="196"/>
        <v>-15008.202769962914</v>
      </c>
      <c r="T276" s="45">
        <f t="shared" si="196"/>
        <v>-14250.096264970416</v>
      </c>
      <c r="U276" s="45">
        <f t="shared" si="196"/>
        <v>-13491.989759977914</v>
      </c>
      <c r="V276" s="45">
        <f t="shared" si="196"/>
        <v>-12733.883254985416</v>
      </c>
      <c r="W276" s="45">
        <f t="shared" si="196"/>
        <v>-11975.776749992918</v>
      </c>
      <c r="X276" s="45">
        <f t="shared" si="197"/>
        <v>-11217.67024500042</v>
      </c>
      <c r="Y276" s="45">
        <f t="shared" si="197"/>
        <v>-10459.563740007921</v>
      </c>
      <c r="Z276" s="45">
        <f t="shared" si="197"/>
        <v>-9701.4572350154194</v>
      </c>
      <c r="AA276" s="45">
        <f t="shared" si="197"/>
        <v>-8943.3507300229212</v>
      </c>
      <c r="AB276" s="45">
        <f t="shared" si="197"/>
        <v>-8185.2442250304221</v>
      </c>
      <c r="AC276" s="45">
        <f t="shared" si="197"/>
        <v>-7427.137720037922</v>
      </c>
      <c r="AD276" s="45">
        <f t="shared" si="197"/>
        <v>-6669.0312150454238</v>
      </c>
      <c r="AE276" s="45">
        <f t="shared" si="197"/>
        <v>-5910.9247100529237</v>
      </c>
      <c r="AF276" s="45">
        <f t="shared" si="197"/>
        <v>-5152.8182050604255</v>
      </c>
      <c r="AG276" s="45">
        <f t="shared" si="197"/>
        <v>-4394.7117000679254</v>
      </c>
      <c r="AH276" s="45">
        <f t="shared" si="198"/>
        <v>-3636.6051950754263</v>
      </c>
      <c r="AI276" s="45">
        <f t="shared" si="198"/>
        <v>-2878.4986900829272</v>
      </c>
      <c r="AJ276" s="45">
        <f t="shared" si="198"/>
        <v>-2120.392185090428</v>
      </c>
      <c r="AK276" s="45">
        <f t="shared" si="198"/>
        <v>-1362.2856800979289</v>
      </c>
      <c r="AL276" s="45">
        <f t="shared" si="198"/>
        <v>-604.17917510542975</v>
      </c>
      <c r="AM276" s="45">
        <f t="shared" si="198"/>
        <v>153.92732988706985</v>
      </c>
      <c r="AN276" s="45">
        <f t="shared" si="198"/>
        <v>912.03383487956899</v>
      </c>
      <c r="AO276" s="45">
        <f t="shared" si="198"/>
        <v>1670.1403398720681</v>
      </c>
      <c r="AP276" s="45">
        <f t="shared" si="198"/>
        <v>2428.2468448645677</v>
      </c>
      <c r="AQ276" s="45">
        <f t="shared" si="198"/>
        <v>3186.3533498570669</v>
      </c>
      <c r="AR276" s="45">
        <f t="shared" si="199"/>
        <v>3944.459854849566</v>
      </c>
      <c r="AS276" s="45">
        <f t="shared" si="199"/>
        <v>4702.5663598420651</v>
      </c>
      <c r="AT276" s="45">
        <f t="shared" si="199"/>
        <v>5460.6728648345643</v>
      </c>
      <c r="AU276" s="45">
        <f t="shared" si="199"/>
        <v>6218.7793698270634</v>
      </c>
      <c r="AV276" s="45">
        <f t="shared" si="199"/>
        <v>6976.8858748195635</v>
      </c>
      <c r="AW276" s="45">
        <f t="shared" si="199"/>
        <v>7734.9923798120617</v>
      </c>
      <c r="AX276" s="45">
        <f t="shared" si="199"/>
        <v>8493.0988848045617</v>
      </c>
      <c r="AY276" s="45">
        <f t="shared" si="199"/>
        <v>9251.2053897970618</v>
      </c>
      <c r="AZ276" s="45">
        <f t="shared" si="199"/>
        <v>10009.31189478956</v>
      </c>
      <c r="BA276" s="45">
        <f t="shared" si="199"/>
        <v>10767.418399782058</v>
      </c>
      <c r="BB276" s="45">
        <f t="shared" si="200"/>
        <v>11525.524904774558</v>
      </c>
      <c r="BC276" s="45">
        <f t="shared" si="200"/>
        <v>12283.631409767058</v>
      </c>
      <c r="BD276" s="45">
        <f t="shared" si="200"/>
        <v>13041.737914759557</v>
      </c>
      <c r="BE276" s="45">
        <f t="shared" si="200"/>
        <v>13799.844419752055</v>
      </c>
      <c r="BF276" s="45">
        <f t="shared" si="200"/>
        <v>14557.950924744557</v>
      </c>
      <c r="BG276" s="45">
        <f t="shared" si="200"/>
        <v>15316.057429737055</v>
      </c>
      <c r="BH276" s="45">
        <f t="shared" si="200"/>
        <v>16074.163934729553</v>
      </c>
      <c r="BI276" s="45">
        <f t="shared" si="200"/>
        <v>16832.270439722055</v>
      </c>
      <c r="BJ276" s="45">
        <f t="shared" si="200"/>
        <v>17590.376944714553</v>
      </c>
      <c r="BK276" s="45">
        <f t="shared" si="200"/>
        <v>18348.483449707051</v>
      </c>
      <c r="BL276" s="45">
        <f t="shared" si="201"/>
        <v>19106.58995469955</v>
      </c>
      <c r="BM276" s="45">
        <f t="shared" si="201"/>
        <v>19864.696459692052</v>
      </c>
      <c r="BN276" s="45">
        <f t="shared" si="201"/>
        <v>20622.80296468455</v>
      </c>
      <c r="BO276" s="45">
        <f t="shared" si="201"/>
        <v>21380.909469677048</v>
      </c>
      <c r="BP276" s="45">
        <f t="shared" si="201"/>
        <v>22139.01597466955</v>
      </c>
      <c r="BQ276" s="45">
        <f t="shared" si="201"/>
        <v>22897.122479662048</v>
      </c>
      <c r="BR276" s="45">
        <f t="shared" si="201"/>
        <v>23655.228984654546</v>
      </c>
      <c r="BS276" s="45">
        <f t="shared" si="201"/>
        <v>24413.335489647048</v>
      </c>
      <c r="BT276" s="45">
        <f t="shared" si="201"/>
        <v>25171.441994639546</v>
      </c>
      <c r="BU276" s="45">
        <f t="shared" si="201"/>
        <v>25929.548499632045</v>
      </c>
      <c r="BV276" s="45">
        <f t="shared" si="202"/>
        <v>26687.655004624543</v>
      </c>
      <c r="BW276" s="45">
        <f t="shared" si="202"/>
        <v>27445.761509617045</v>
      </c>
      <c r="BX276" s="45">
        <f t="shared" si="202"/>
        <v>28203.868014609543</v>
      </c>
      <c r="BY276" s="45">
        <f t="shared" si="202"/>
        <v>28961.974519602041</v>
      </c>
      <c r="BZ276" s="45">
        <f t="shared" si="202"/>
        <v>29720.081024594543</v>
      </c>
      <c r="CA276" s="45">
        <f t="shared" si="202"/>
        <v>30478.187529587041</v>
      </c>
      <c r="CB276" s="45">
        <f t="shared" si="202"/>
        <v>31236.29403457954</v>
      </c>
      <c r="CC276" s="45">
        <f t="shared" si="202"/>
        <v>31994.400539572038</v>
      </c>
      <c r="CD276" s="45">
        <f t="shared" si="202"/>
        <v>32752.50704456454</v>
      </c>
      <c r="CE276" s="45">
        <f t="shared" si="202"/>
        <v>33510.613549557034</v>
      </c>
      <c r="CF276" s="45">
        <f t="shared" si="202"/>
        <v>34268.720054549536</v>
      </c>
      <c r="CG276" s="45">
        <f t="shared" si="202"/>
        <v>-7627.3961438709439</v>
      </c>
      <c r="CH276" s="45">
        <f t="shared" si="202"/>
        <v>-5601.1760911064384</v>
      </c>
    </row>
    <row r="277" spans="1:86">
      <c r="A277" s="58">
        <f>'Q5-Q7 VaR'!G251</f>
        <v>45911</v>
      </c>
      <c r="B277" s="45">
        <f>'Q5-Q7 VaR'!L251</f>
        <v>281.70336660634399</v>
      </c>
      <c r="C277" s="45">
        <f>1000000*'Q5-Q7 VaR'!K251/100</f>
        <v>1847.658692731211</v>
      </c>
      <c r="D277" s="45">
        <f t="shared" si="195"/>
        <v>-18194.883560705766</v>
      </c>
      <c r="E277" s="45">
        <f t="shared" si="195"/>
        <v>-17732.968887522962</v>
      </c>
      <c r="F277" s="45">
        <f t="shared" si="195"/>
        <v>-17271.054214340162</v>
      </c>
      <c r="G277" s="45">
        <f t="shared" si="195"/>
        <v>-16809.139541157358</v>
      </c>
      <c r="H277" s="45">
        <f t="shared" si="195"/>
        <v>-16347.224867974553</v>
      </c>
      <c r="I277" s="45">
        <f t="shared" si="195"/>
        <v>-15885.310194791753</v>
      </c>
      <c r="J277" s="45">
        <f t="shared" si="195"/>
        <v>-15423.395521608949</v>
      </c>
      <c r="K277" s="45">
        <f t="shared" si="195"/>
        <v>-14961.480848426147</v>
      </c>
      <c r="L277" s="45">
        <f t="shared" si="195"/>
        <v>-14499.566175243344</v>
      </c>
      <c r="M277" s="45">
        <f t="shared" si="195"/>
        <v>-14037.651502060542</v>
      </c>
      <c r="N277" s="45">
        <f t="shared" si="196"/>
        <v>-13575.73682887774</v>
      </c>
      <c r="O277" s="45">
        <f t="shared" si="196"/>
        <v>-13113.822155694936</v>
      </c>
      <c r="P277" s="45">
        <f t="shared" si="196"/>
        <v>-12651.907482512133</v>
      </c>
      <c r="Q277" s="45">
        <f t="shared" si="196"/>
        <v>-12189.992809329331</v>
      </c>
      <c r="R277" s="45">
        <f t="shared" si="196"/>
        <v>-11728.078136146527</v>
      </c>
      <c r="S277" s="45">
        <f t="shared" si="196"/>
        <v>-11266.163462963725</v>
      </c>
      <c r="T277" s="45">
        <f t="shared" si="196"/>
        <v>-10804.248789780922</v>
      </c>
      <c r="U277" s="45">
        <f t="shared" si="196"/>
        <v>-10342.33411659812</v>
      </c>
      <c r="V277" s="45">
        <f t="shared" si="196"/>
        <v>-9880.4194434153178</v>
      </c>
      <c r="W277" s="45">
        <f t="shared" si="196"/>
        <v>-9418.5047702325137</v>
      </c>
      <c r="X277" s="45">
        <f t="shared" si="197"/>
        <v>-8956.5900970497114</v>
      </c>
      <c r="Y277" s="45">
        <f t="shared" si="197"/>
        <v>-8494.6754238669091</v>
      </c>
      <c r="Z277" s="45">
        <f t="shared" si="197"/>
        <v>-8032.7607506841041</v>
      </c>
      <c r="AA277" s="45">
        <f t="shared" si="197"/>
        <v>-7570.8460775013018</v>
      </c>
      <c r="AB277" s="45">
        <f t="shared" si="197"/>
        <v>-7108.9314043184995</v>
      </c>
      <c r="AC277" s="45">
        <f t="shared" si="197"/>
        <v>-6647.0167311356972</v>
      </c>
      <c r="AD277" s="45">
        <f t="shared" si="197"/>
        <v>-6185.102057952894</v>
      </c>
      <c r="AE277" s="45">
        <f t="shared" si="197"/>
        <v>-5723.1873847700908</v>
      </c>
      <c r="AF277" s="45">
        <f t="shared" si="197"/>
        <v>-5261.2727115872885</v>
      </c>
      <c r="AG277" s="45">
        <f t="shared" si="197"/>
        <v>-4799.3580384044863</v>
      </c>
      <c r="AH277" s="45">
        <f t="shared" si="198"/>
        <v>-4337.4433652216831</v>
      </c>
      <c r="AI277" s="45">
        <f t="shared" si="198"/>
        <v>-3875.5286920388803</v>
      </c>
      <c r="AJ277" s="45">
        <f t="shared" si="198"/>
        <v>-3413.614018856078</v>
      </c>
      <c r="AK277" s="45">
        <f t="shared" si="198"/>
        <v>-2951.6993456732753</v>
      </c>
      <c r="AL277" s="45">
        <f t="shared" si="198"/>
        <v>-2489.7846724904725</v>
      </c>
      <c r="AM277" s="45">
        <f t="shared" si="198"/>
        <v>-2027.8699993076698</v>
      </c>
      <c r="AN277" s="45">
        <f t="shared" si="198"/>
        <v>-1565.955326124867</v>
      </c>
      <c r="AO277" s="45">
        <f t="shared" si="198"/>
        <v>-1104.0406529420643</v>
      </c>
      <c r="AP277" s="45">
        <f t="shared" si="198"/>
        <v>-642.12597975926155</v>
      </c>
      <c r="AQ277" s="45">
        <f t="shared" si="198"/>
        <v>-180.21130657645875</v>
      </c>
      <c r="AR277" s="45">
        <f t="shared" si="199"/>
        <v>281.70336660634399</v>
      </c>
      <c r="AS277" s="45">
        <f t="shared" si="199"/>
        <v>743.61803978914668</v>
      </c>
      <c r="AT277" s="45">
        <f t="shared" si="199"/>
        <v>1205.5327129719494</v>
      </c>
      <c r="AU277" s="45">
        <f t="shared" si="199"/>
        <v>1667.4473861547522</v>
      </c>
      <c r="AV277" s="45">
        <f t="shared" si="199"/>
        <v>2129.3620593375549</v>
      </c>
      <c r="AW277" s="45">
        <f t="shared" si="199"/>
        <v>2591.2767325203577</v>
      </c>
      <c r="AX277" s="45">
        <f t="shared" si="199"/>
        <v>3053.1914057031604</v>
      </c>
      <c r="AY277" s="45">
        <f t="shared" si="199"/>
        <v>3515.1060788859631</v>
      </c>
      <c r="AZ277" s="45">
        <f t="shared" si="199"/>
        <v>3977.0207520687659</v>
      </c>
      <c r="BA277" s="45">
        <f t="shared" si="199"/>
        <v>4438.9354252515686</v>
      </c>
      <c r="BB277" s="45">
        <f t="shared" si="200"/>
        <v>4900.8500984343718</v>
      </c>
      <c r="BC277" s="45">
        <f t="shared" si="200"/>
        <v>5362.764771617175</v>
      </c>
      <c r="BD277" s="45">
        <f t="shared" si="200"/>
        <v>5824.6794447999773</v>
      </c>
      <c r="BE277" s="45">
        <f t="shared" si="200"/>
        <v>6286.5941179827796</v>
      </c>
      <c r="BF277" s="45">
        <f t="shared" si="200"/>
        <v>6748.5087911655828</v>
      </c>
      <c r="BG277" s="45">
        <f t="shared" si="200"/>
        <v>7210.423464348386</v>
      </c>
      <c r="BH277" s="45">
        <f t="shared" si="200"/>
        <v>7672.3381375311883</v>
      </c>
      <c r="BI277" s="45">
        <f t="shared" si="200"/>
        <v>8134.2528107139906</v>
      </c>
      <c r="BJ277" s="45">
        <f t="shared" si="200"/>
        <v>8596.167483896792</v>
      </c>
      <c r="BK277" s="45">
        <f t="shared" si="200"/>
        <v>9058.0821570795961</v>
      </c>
      <c r="BL277" s="45">
        <f t="shared" si="201"/>
        <v>9519.9968302623984</v>
      </c>
      <c r="BM277" s="45">
        <f t="shared" si="201"/>
        <v>9981.9115034452007</v>
      </c>
      <c r="BN277" s="45">
        <f t="shared" si="201"/>
        <v>10443.826176628005</v>
      </c>
      <c r="BO277" s="45">
        <f t="shared" si="201"/>
        <v>10905.740849810807</v>
      </c>
      <c r="BP277" s="45">
        <f t="shared" si="201"/>
        <v>11367.655522993609</v>
      </c>
      <c r="BQ277" s="45">
        <f t="shared" si="201"/>
        <v>11829.570196176412</v>
      </c>
      <c r="BR277" s="45">
        <f t="shared" si="201"/>
        <v>12291.484869359214</v>
      </c>
      <c r="BS277" s="45">
        <f t="shared" si="201"/>
        <v>12753.399542542018</v>
      </c>
      <c r="BT277" s="45">
        <f t="shared" si="201"/>
        <v>13215.31421572482</v>
      </c>
      <c r="BU277" s="45">
        <f t="shared" si="201"/>
        <v>13677.228888907623</v>
      </c>
      <c r="BV277" s="45">
        <f t="shared" si="202"/>
        <v>14139.143562090427</v>
      </c>
      <c r="BW277" s="45">
        <f t="shared" si="202"/>
        <v>14601.058235273229</v>
      </c>
      <c r="BX277" s="45">
        <f t="shared" si="202"/>
        <v>15062.972908456031</v>
      </c>
      <c r="BY277" s="45">
        <f t="shared" si="202"/>
        <v>15524.887581638834</v>
      </c>
      <c r="BZ277" s="45">
        <f t="shared" si="202"/>
        <v>15986.802254821636</v>
      </c>
      <c r="CA277" s="45">
        <f t="shared" si="202"/>
        <v>16448.71692800444</v>
      </c>
      <c r="CB277" s="45">
        <f t="shared" si="202"/>
        <v>16910.63160118724</v>
      </c>
      <c r="CC277" s="45">
        <f t="shared" si="202"/>
        <v>17372.546274370045</v>
      </c>
      <c r="CD277" s="45">
        <f t="shared" si="202"/>
        <v>17834.460947552849</v>
      </c>
      <c r="CE277" s="45">
        <f t="shared" si="202"/>
        <v>18296.375620735649</v>
      </c>
      <c r="CF277" s="45">
        <f t="shared" si="202"/>
        <v>18758.290293918453</v>
      </c>
      <c r="CG277" s="45">
        <f t="shared" si="202"/>
        <v>-6769.0342890748007</v>
      </c>
      <c r="CH277" s="45">
        <f t="shared" si="202"/>
        <v>-5534.4573961111673</v>
      </c>
    </row>
    <row r="278" spans="1:86">
      <c r="A278" s="58">
        <f>'Q5-Q7 VaR'!G252</f>
        <v>45912</v>
      </c>
      <c r="B278" s="45">
        <f>'Q5-Q7 VaR'!L252</f>
        <v>-3943.1401451504412</v>
      </c>
      <c r="C278" s="45">
        <f>1000000*'Q5-Q7 VaR'!K252/100</f>
        <v>-3314.9058355507441</v>
      </c>
      <c r="D278" s="45">
        <f t="shared" si="195"/>
        <v>29205.918210356998</v>
      </c>
      <c r="E278" s="45">
        <f t="shared" si="195"/>
        <v>28377.191751469312</v>
      </c>
      <c r="F278" s="45">
        <f t="shared" si="195"/>
        <v>27548.465292581626</v>
      </c>
      <c r="G278" s="45">
        <f t="shared" si="195"/>
        <v>26719.73883369394</v>
      </c>
      <c r="H278" s="45">
        <f t="shared" si="195"/>
        <v>25891.012374806254</v>
      </c>
      <c r="I278" s="45">
        <f t="shared" si="195"/>
        <v>25062.285915918568</v>
      </c>
      <c r="J278" s="45">
        <f t="shared" si="195"/>
        <v>24233.559457030882</v>
      </c>
      <c r="K278" s="45">
        <f t="shared" si="195"/>
        <v>23404.832998143196</v>
      </c>
      <c r="L278" s="45">
        <f t="shared" si="195"/>
        <v>22576.10653925551</v>
      </c>
      <c r="M278" s="45">
        <f t="shared" si="195"/>
        <v>21747.380080367824</v>
      </c>
      <c r="N278" s="45">
        <f t="shared" si="196"/>
        <v>20918.653621480138</v>
      </c>
      <c r="O278" s="45">
        <f t="shared" si="196"/>
        <v>20089.927162592452</v>
      </c>
      <c r="P278" s="45">
        <f t="shared" si="196"/>
        <v>19261.200703704766</v>
      </c>
      <c r="Q278" s="45">
        <f t="shared" si="196"/>
        <v>18432.47424481708</v>
      </c>
      <c r="R278" s="45">
        <f t="shared" si="196"/>
        <v>17603.747785929394</v>
      </c>
      <c r="S278" s="45">
        <f t="shared" si="196"/>
        <v>16775.021327041708</v>
      </c>
      <c r="T278" s="45">
        <f t="shared" si="196"/>
        <v>15946.294868154024</v>
      </c>
      <c r="U278" s="45">
        <f t="shared" si="196"/>
        <v>15117.568409266338</v>
      </c>
      <c r="V278" s="45">
        <f t="shared" si="196"/>
        <v>14288.841950378652</v>
      </c>
      <c r="W278" s="45">
        <f t="shared" si="196"/>
        <v>13460.115491490966</v>
      </c>
      <c r="X278" s="45">
        <f t="shared" si="197"/>
        <v>12631.38903260328</v>
      </c>
      <c r="Y278" s="45">
        <f t="shared" si="197"/>
        <v>11802.662573715594</v>
      </c>
      <c r="Z278" s="45">
        <f t="shared" si="197"/>
        <v>10973.936114827908</v>
      </c>
      <c r="AA278" s="45">
        <f t="shared" si="197"/>
        <v>10145.209655940222</v>
      </c>
      <c r="AB278" s="45">
        <f t="shared" si="197"/>
        <v>9316.4831970525356</v>
      </c>
      <c r="AC278" s="45">
        <f t="shared" si="197"/>
        <v>8487.7567381648496</v>
      </c>
      <c r="AD278" s="45">
        <f t="shared" si="197"/>
        <v>7659.0302792771636</v>
      </c>
      <c r="AE278" s="45">
        <f t="shared" si="197"/>
        <v>6830.3038203894776</v>
      </c>
      <c r="AF278" s="45">
        <f t="shared" si="197"/>
        <v>6001.5773615017915</v>
      </c>
      <c r="AG278" s="45">
        <f t="shared" si="197"/>
        <v>5172.8509026141055</v>
      </c>
      <c r="AH278" s="45">
        <f t="shared" si="198"/>
        <v>4344.1244437264195</v>
      </c>
      <c r="AI278" s="45">
        <f t="shared" si="198"/>
        <v>3515.397984838733</v>
      </c>
      <c r="AJ278" s="45">
        <f t="shared" si="198"/>
        <v>2686.671525951047</v>
      </c>
      <c r="AK278" s="45">
        <f t="shared" si="198"/>
        <v>1857.945067063361</v>
      </c>
      <c r="AL278" s="45">
        <f t="shared" si="198"/>
        <v>1029.2186081756749</v>
      </c>
      <c r="AM278" s="45">
        <f t="shared" si="198"/>
        <v>200.49214928798892</v>
      </c>
      <c r="AN278" s="45">
        <f t="shared" si="198"/>
        <v>-628.2343095996971</v>
      </c>
      <c r="AO278" s="45">
        <f t="shared" si="198"/>
        <v>-1456.9607684873831</v>
      </c>
      <c r="AP278" s="45">
        <f t="shared" si="198"/>
        <v>-2285.6872273750691</v>
      </c>
      <c r="AQ278" s="45">
        <f t="shared" si="198"/>
        <v>-3114.4136862627552</v>
      </c>
      <c r="AR278" s="45">
        <f t="shared" si="199"/>
        <v>-3943.1401451504412</v>
      </c>
      <c r="AS278" s="45">
        <f t="shared" si="199"/>
        <v>-4771.8666040381268</v>
      </c>
      <c r="AT278" s="45">
        <f t="shared" si="199"/>
        <v>-5600.5930629258128</v>
      </c>
      <c r="AU278" s="45">
        <f t="shared" si="199"/>
        <v>-6429.3195218134988</v>
      </c>
      <c r="AV278" s="45">
        <f t="shared" si="199"/>
        <v>-7258.0459807011848</v>
      </c>
      <c r="AW278" s="45">
        <f t="shared" si="199"/>
        <v>-8086.7724395888708</v>
      </c>
      <c r="AX278" s="45">
        <f t="shared" si="199"/>
        <v>-8915.4988984765569</v>
      </c>
      <c r="AY278" s="45">
        <f t="shared" si="199"/>
        <v>-9744.2253573642429</v>
      </c>
      <c r="AZ278" s="45">
        <f t="shared" si="199"/>
        <v>-10572.951816251929</v>
      </c>
      <c r="BA278" s="45">
        <f t="shared" si="199"/>
        <v>-11401.678275139615</v>
      </c>
      <c r="BB278" s="45">
        <f t="shared" si="200"/>
        <v>-12230.404734027301</v>
      </c>
      <c r="BC278" s="45">
        <f t="shared" si="200"/>
        <v>-13059.131192914987</v>
      </c>
      <c r="BD278" s="45">
        <f t="shared" si="200"/>
        <v>-13887.857651802673</v>
      </c>
      <c r="BE278" s="45">
        <f t="shared" si="200"/>
        <v>-14716.584110690359</v>
      </c>
      <c r="BF278" s="45">
        <f t="shared" si="200"/>
        <v>-15545.310569578045</v>
      </c>
      <c r="BG278" s="45">
        <f t="shared" si="200"/>
        <v>-16374.037028465731</v>
      </c>
      <c r="BH278" s="45">
        <f t="shared" si="200"/>
        <v>-17202.763487353419</v>
      </c>
      <c r="BI278" s="45">
        <f t="shared" si="200"/>
        <v>-18031.489946241105</v>
      </c>
      <c r="BJ278" s="45">
        <f t="shared" si="200"/>
        <v>-18860.216405128791</v>
      </c>
      <c r="BK278" s="45">
        <f t="shared" si="200"/>
        <v>-19688.942864016477</v>
      </c>
      <c r="BL278" s="45">
        <f t="shared" si="201"/>
        <v>-20517.669322904163</v>
      </c>
      <c r="BM278" s="45">
        <f t="shared" si="201"/>
        <v>-21346.395781791849</v>
      </c>
      <c r="BN278" s="45">
        <f t="shared" si="201"/>
        <v>-22175.122240679535</v>
      </c>
      <c r="BO278" s="45">
        <f t="shared" si="201"/>
        <v>-23003.848699567221</v>
      </c>
      <c r="BP278" s="45">
        <f t="shared" si="201"/>
        <v>-23832.575158454907</v>
      </c>
      <c r="BQ278" s="45">
        <f t="shared" si="201"/>
        <v>-24661.301617342593</v>
      </c>
      <c r="BR278" s="45">
        <f t="shared" si="201"/>
        <v>-25490.028076230279</v>
      </c>
      <c r="BS278" s="45">
        <f t="shared" si="201"/>
        <v>-26318.754535117965</v>
      </c>
      <c r="BT278" s="45">
        <f t="shared" si="201"/>
        <v>-27147.480994005651</v>
      </c>
      <c r="BU278" s="45">
        <f t="shared" si="201"/>
        <v>-27976.207452893337</v>
      </c>
      <c r="BV278" s="45">
        <f t="shared" si="202"/>
        <v>-28804.933911781023</v>
      </c>
      <c r="BW278" s="45">
        <f t="shared" si="202"/>
        <v>-29633.660370668709</v>
      </c>
      <c r="BX278" s="45">
        <f t="shared" si="202"/>
        <v>-30462.386829556395</v>
      </c>
      <c r="BY278" s="45">
        <f t="shared" si="202"/>
        <v>-31291.113288444081</v>
      </c>
      <c r="BZ278" s="45">
        <f t="shared" si="202"/>
        <v>-32119.839747331767</v>
      </c>
      <c r="CA278" s="45">
        <f t="shared" si="202"/>
        <v>-32948.566206219453</v>
      </c>
      <c r="CB278" s="45">
        <f t="shared" si="202"/>
        <v>-33777.292665107139</v>
      </c>
      <c r="CC278" s="45">
        <f t="shared" si="202"/>
        <v>-34606.019123994825</v>
      </c>
      <c r="CD278" s="45">
        <f t="shared" si="202"/>
        <v>-35434.745582882511</v>
      </c>
      <c r="CE278" s="45">
        <f t="shared" si="202"/>
        <v>-36263.472041770197</v>
      </c>
      <c r="CF278" s="45">
        <f t="shared" si="202"/>
        <v>-37092.198500657883</v>
      </c>
      <c r="CG278" s="45">
        <f t="shared" si="202"/>
        <v>8706.6698504421438</v>
      </c>
      <c r="CH278" s="45">
        <f t="shared" si="202"/>
        <v>6491.7011643848145</v>
      </c>
    </row>
    <row r="279" spans="1:86">
      <c r="A279" s="58">
        <f>'Q5-Q7 VaR'!G253</f>
        <v>45915</v>
      </c>
      <c r="B279" s="45">
        <f>'Q5-Q7 VaR'!L253</f>
        <v>5353.515344901286</v>
      </c>
      <c r="C279" s="45">
        <f>1000000*'Q5-Q7 VaR'!K253/100</f>
        <v>2069.6678641621143</v>
      </c>
      <c r="D279" s="45">
        <f t="shared" si="195"/>
        <v>-15343.163296719857</v>
      </c>
      <c r="E279" s="45">
        <f t="shared" si="195"/>
        <v>-14825.746330679329</v>
      </c>
      <c r="F279" s="45">
        <f t="shared" si="195"/>
        <v>-14308.329364638797</v>
      </c>
      <c r="G279" s="45">
        <f t="shared" si="195"/>
        <v>-13790.91239859827</v>
      </c>
      <c r="H279" s="45">
        <f t="shared" si="195"/>
        <v>-13273.495432557742</v>
      </c>
      <c r="I279" s="45">
        <f t="shared" si="195"/>
        <v>-12756.078466517214</v>
      </c>
      <c r="J279" s="45">
        <f t="shared" si="195"/>
        <v>-12238.661500476683</v>
      </c>
      <c r="K279" s="45">
        <f t="shared" si="195"/>
        <v>-11721.244534436155</v>
      </c>
      <c r="L279" s="45">
        <f t="shared" si="195"/>
        <v>-11203.827568395627</v>
      </c>
      <c r="M279" s="45">
        <f t="shared" si="195"/>
        <v>-10686.410602355099</v>
      </c>
      <c r="N279" s="45">
        <f t="shared" si="196"/>
        <v>-10168.993636314572</v>
      </c>
      <c r="O279" s="45">
        <f t="shared" si="196"/>
        <v>-9651.5766702740439</v>
      </c>
      <c r="P279" s="45">
        <f t="shared" si="196"/>
        <v>-9134.1597042335125</v>
      </c>
      <c r="Q279" s="45">
        <f t="shared" si="196"/>
        <v>-8616.7427381929847</v>
      </c>
      <c r="R279" s="45">
        <f t="shared" si="196"/>
        <v>-8099.325772152456</v>
      </c>
      <c r="S279" s="45">
        <f t="shared" si="196"/>
        <v>-7581.9088061119282</v>
      </c>
      <c r="T279" s="45">
        <f t="shared" si="196"/>
        <v>-7064.4918400713987</v>
      </c>
      <c r="U279" s="45">
        <f t="shared" si="196"/>
        <v>-6547.0748740308709</v>
      </c>
      <c r="V279" s="45">
        <f t="shared" si="196"/>
        <v>-6029.6579079903431</v>
      </c>
      <c r="W279" s="45">
        <f t="shared" si="196"/>
        <v>-5512.2409419498135</v>
      </c>
      <c r="X279" s="45">
        <f t="shared" si="197"/>
        <v>-4994.8239759092858</v>
      </c>
      <c r="Y279" s="45">
        <f t="shared" si="197"/>
        <v>-4477.4070098687562</v>
      </c>
      <c r="Z279" s="45">
        <f t="shared" si="197"/>
        <v>-3959.9900438282284</v>
      </c>
      <c r="AA279" s="45">
        <f t="shared" si="197"/>
        <v>-3442.5730777876988</v>
      </c>
      <c r="AB279" s="45">
        <f t="shared" si="197"/>
        <v>-2925.1561117471711</v>
      </c>
      <c r="AC279" s="45">
        <f t="shared" si="197"/>
        <v>-2407.7391457066424</v>
      </c>
      <c r="AD279" s="45">
        <f t="shared" si="197"/>
        <v>-1890.3221796661137</v>
      </c>
      <c r="AE279" s="45">
        <f t="shared" si="197"/>
        <v>-1372.905213625585</v>
      </c>
      <c r="AF279" s="45">
        <f t="shared" si="197"/>
        <v>-855.48824758505634</v>
      </c>
      <c r="AG279" s="45">
        <f t="shared" si="197"/>
        <v>-338.07128154452857</v>
      </c>
      <c r="AH279" s="45">
        <f t="shared" si="198"/>
        <v>179.3456844960001</v>
      </c>
      <c r="AI279" s="45">
        <f t="shared" si="198"/>
        <v>696.76265053652878</v>
      </c>
      <c r="AJ279" s="45">
        <f t="shared" si="198"/>
        <v>1214.1796165770575</v>
      </c>
      <c r="AK279" s="45">
        <f t="shared" si="198"/>
        <v>1731.5965826175861</v>
      </c>
      <c r="AL279" s="45">
        <f t="shared" si="198"/>
        <v>2249.0135486581148</v>
      </c>
      <c r="AM279" s="45">
        <f t="shared" si="198"/>
        <v>2766.430514698643</v>
      </c>
      <c r="AN279" s="45">
        <f t="shared" si="198"/>
        <v>3283.8474807391717</v>
      </c>
      <c r="AO279" s="45">
        <f t="shared" si="198"/>
        <v>3801.2644467797004</v>
      </c>
      <c r="AP279" s="45">
        <f t="shared" si="198"/>
        <v>4318.6814128202286</v>
      </c>
      <c r="AQ279" s="45">
        <f t="shared" si="198"/>
        <v>4836.0983788607573</v>
      </c>
      <c r="AR279" s="45">
        <f t="shared" si="199"/>
        <v>5353.515344901286</v>
      </c>
      <c r="AS279" s="45">
        <f t="shared" si="199"/>
        <v>5870.9323109418146</v>
      </c>
      <c r="AT279" s="45">
        <f t="shared" si="199"/>
        <v>6388.3492769823433</v>
      </c>
      <c r="AU279" s="45">
        <f t="shared" si="199"/>
        <v>6905.766243022872</v>
      </c>
      <c r="AV279" s="45">
        <f t="shared" si="199"/>
        <v>7423.1832090633998</v>
      </c>
      <c r="AW279" s="45">
        <f t="shared" si="199"/>
        <v>7940.6001751039294</v>
      </c>
      <c r="AX279" s="45">
        <f t="shared" si="199"/>
        <v>8458.0171411444571</v>
      </c>
      <c r="AY279" s="45">
        <f t="shared" si="199"/>
        <v>8975.4341071849849</v>
      </c>
      <c r="AZ279" s="45">
        <f t="shared" si="199"/>
        <v>9492.8510732255145</v>
      </c>
      <c r="BA279" s="45">
        <f t="shared" si="199"/>
        <v>10010.268039266044</v>
      </c>
      <c r="BB279" s="45">
        <f t="shared" si="200"/>
        <v>10527.685005306572</v>
      </c>
      <c r="BC279" s="45">
        <f t="shared" si="200"/>
        <v>11045.1019713471</v>
      </c>
      <c r="BD279" s="45">
        <f t="shared" si="200"/>
        <v>11562.518937387627</v>
      </c>
      <c r="BE279" s="45">
        <f t="shared" si="200"/>
        <v>12079.935903428157</v>
      </c>
      <c r="BF279" s="45">
        <f t="shared" si="200"/>
        <v>12597.352869468687</v>
      </c>
      <c r="BG279" s="45">
        <f t="shared" si="200"/>
        <v>13114.769835509214</v>
      </c>
      <c r="BH279" s="45">
        <f t="shared" si="200"/>
        <v>13632.186801549742</v>
      </c>
      <c r="BI279" s="45">
        <f t="shared" si="200"/>
        <v>14149.60376759027</v>
      </c>
      <c r="BJ279" s="45">
        <f t="shared" si="200"/>
        <v>14667.020733630801</v>
      </c>
      <c r="BK279" s="45">
        <f t="shared" si="200"/>
        <v>15184.437699671329</v>
      </c>
      <c r="BL279" s="45">
        <f t="shared" si="201"/>
        <v>15701.854665711857</v>
      </c>
      <c r="BM279" s="45">
        <f t="shared" si="201"/>
        <v>16219.271631752385</v>
      </c>
      <c r="BN279" s="45">
        <f t="shared" si="201"/>
        <v>16736.688597792916</v>
      </c>
      <c r="BO279" s="45">
        <f t="shared" si="201"/>
        <v>17254.105563833444</v>
      </c>
      <c r="BP279" s="45">
        <f t="shared" si="201"/>
        <v>17771.522529873972</v>
      </c>
      <c r="BQ279" s="45">
        <f t="shared" si="201"/>
        <v>18288.939495914499</v>
      </c>
      <c r="BR279" s="45">
        <f t="shared" si="201"/>
        <v>18806.356461955027</v>
      </c>
      <c r="BS279" s="45">
        <f t="shared" si="201"/>
        <v>19323.773427995558</v>
      </c>
      <c r="BT279" s="45">
        <f t="shared" si="201"/>
        <v>19841.190394036086</v>
      </c>
      <c r="BU279" s="45">
        <f t="shared" si="201"/>
        <v>20358.607360076614</v>
      </c>
      <c r="BV279" s="45">
        <f t="shared" si="202"/>
        <v>20876.024326117142</v>
      </c>
      <c r="BW279" s="45">
        <f t="shared" si="202"/>
        <v>21393.441292157673</v>
      </c>
      <c r="BX279" s="45">
        <f t="shared" si="202"/>
        <v>21910.858258198201</v>
      </c>
      <c r="BY279" s="45">
        <f t="shared" si="202"/>
        <v>22428.275224238729</v>
      </c>
      <c r="BZ279" s="45">
        <f t="shared" si="202"/>
        <v>22945.692190279256</v>
      </c>
      <c r="CA279" s="45">
        <f t="shared" si="202"/>
        <v>23463.109156319788</v>
      </c>
      <c r="CB279" s="45">
        <f t="shared" si="202"/>
        <v>23980.526122360316</v>
      </c>
      <c r="CC279" s="45">
        <f t="shared" si="202"/>
        <v>24497.943088400843</v>
      </c>
      <c r="CD279" s="45">
        <f t="shared" si="202"/>
        <v>25015.360054441371</v>
      </c>
      <c r="CE279" s="45">
        <f t="shared" si="202"/>
        <v>25532.777020481903</v>
      </c>
      <c r="CF279" s="45">
        <f t="shared" si="202"/>
        <v>26050.19398652243</v>
      </c>
      <c r="CG279" s="45">
        <f t="shared" si="202"/>
        <v>-2544.4179703854597</v>
      </c>
      <c r="CH279" s="45">
        <f t="shared" si="202"/>
        <v>-1161.497991032079</v>
      </c>
    </row>
    <row r="280" spans="1:86">
      <c r="A280" s="58">
        <f>'Q5-Q7 VaR'!G254</f>
        <v>45916</v>
      </c>
      <c r="B280" s="45">
        <f>'Q5-Q7 VaR'!L254</f>
        <v>9863.6240928094139</v>
      </c>
      <c r="C280" s="45">
        <f>1000000*'Q5-Q7 VaR'!K254/100</f>
        <v>738.54539083698432</v>
      </c>
      <c r="D280" s="45">
        <f t="shared" si="195"/>
        <v>2478.1701844395702</v>
      </c>
      <c r="E280" s="45">
        <f t="shared" si="195"/>
        <v>2662.8065321488166</v>
      </c>
      <c r="F280" s="45">
        <f t="shared" si="195"/>
        <v>2847.442879858063</v>
      </c>
      <c r="G280" s="45">
        <f t="shared" si="195"/>
        <v>3032.0792275673093</v>
      </c>
      <c r="H280" s="45">
        <f t="shared" si="195"/>
        <v>3216.7155752765548</v>
      </c>
      <c r="I280" s="45">
        <f t="shared" si="195"/>
        <v>3401.3519229858011</v>
      </c>
      <c r="J280" s="45">
        <f t="shared" si="195"/>
        <v>3585.9882706950475</v>
      </c>
      <c r="K280" s="45">
        <f t="shared" si="195"/>
        <v>3770.624618404293</v>
      </c>
      <c r="L280" s="45">
        <f t="shared" si="195"/>
        <v>3955.2609661135393</v>
      </c>
      <c r="M280" s="45">
        <f t="shared" si="195"/>
        <v>4139.8973138227857</v>
      </c>
      <c r="N280" s="45">
        <f t="shared" si="196"/>
        <v>4324.5336615320311</v>
      </c>
      <c r="O280" s="45">
        <f t="shared" si="196"/>
        <v>4509.1700092412775</v>
      </c>
      <c r="P280" s="45">
        <f t="shared" si="196"/>
        <v>4693.8063569505239</v>
      </c>
      <c r="Q280" s="45">
        <f t="shared" si="196"/>
        <v>4878.4427046597693</v>
      </c>
      <c r="R280" s="45">
        <f t="shared" si="196"/>
        <v>5063.0790523690157</v>
      </c>
      <c r="S280" s="45">
        <f t="shared" si="196"/>
        <v>5247.7154000782621</v>
      </c>
      <c r="T280" s="45">
        <f t="shared" si="196"/>
        <v>5432.3517477875084</v>
      </c>
      <c r="U280" s="45">
        <f t="shared" si="196"/>
        <v>5616.9880954967539</v>
      </c>
      <c r="V280" s="45">
        <f t="shared" si="196"/>
        <v>5801.6244432060003</v>
      </c>
      <c r="W280" s="45">
        <f t="shared" si="196"/>
        <v>5986.2607909152466</v>
      </c>
      <c r="X280" s="45">
        <f t="shared" si="197"/>
        <v>6170.8971386244921</v>
      </c>
      <c r="Y280" s="45">
        <f t="shared" si="197"/>
        <v>6355.5334863337384</v>
      </c>
      <c r="Z280" s="45">
        <f t="shared" si="197"/>
        <v>6540.1698340429848</v>
      </c>
      <c r="AA280" s="45">
        <f t="shared" si="197"/>
        <v>6724.8061817522303</v>
      </c>
      <c r="AB280" s="45">
        <f t="shared" si="197"/>
        <v>6909.4425294614766</v>
      </c>
      <c r="AC280" s="45">
        <f t="shared" si="197"/>
        <v>7094.078877170723</v>
      </c>
      <c r="AD280" s="45">
        <f t="shared" si="197"/>
        <v>7278.7152248799684</v>
      </c>
      <c r="AE280" s="45">
        <f t="shared" si="197"/>
        <v>7463.3515725892148</v>
      </c>
      <c r="AF280" s="45">
        <f t="shared" si="197"/>
        <v>7647.9879202984612</v>
      </c>
      <c r="AG280" s="45">
        <f t="shared" si="197"/>
        <v>7832.6242680077066</v>
      </c>
      <c r="AH280" s="45">
        <f t="shared" si="198"/>
        <v>8017.260615716953</v>
      </c>
      <c r="AI280" s="45">
        <f t="shared" si="198"/>
        <v>8201.8969634261994</v>
      </c>
      <c r="AJ280" s="45">
        <f t="shared" si="198"/>
        <v>8386.5333111354448</v>
      </c>
      <c r="AK280" s="45">
        <f t="shared" si="198"/>
        <v>8571.1696588446921</v>
      </c>
      <c r="AL280" s="45">
        <f t="shared" si="198"/>
        <v>8755.8060065539376</v>
      </c>
      <c r="AM280" s="45">
        <f t="shared" si="198"/>
        <v>8940.442354263183</v>
      </c>
      <c r="AN280" s="45">
        <f t="shared" si="198"/>
        <v>9125.0787019724303</v>
      </c>
      <c r="AO280" s="45">
        <f t="shared" si="198"/>
        <v>9309.7150496816757</v>
      </c>
      <c r="AP280" s="45">
        <f t="shared" si="198"/>
        <v>9494.3513973909212</v>
      </c>
      <c r="AQ280" s="45">
        <f t="shared" si="198"/>
        <v>9678.9877451001685</v>
      </c>
      <c r="AR280" s="45">
        <f t="shared" si="199"/>
        <v>9863.6240928094139</v>
      </c>
      <c r="AS280" s="45">
        <f t="shared" si="199"/>
        <v>10048.260440518659</v>
      </c>
      <c r="AT280" s="45">
        <f t="shared" si="199"/>
        <v>10232.896788227907</v>
      </c>
      <c r="AU280" s="45">
        <f t="shared" si="199"/>
        <v>10417.533135937152</v>
      </c>
      <c r="AV280" s="45">
        <f t="shared" si="199"/>
        <v>10602.169483646398</v>
      </c>
      <c r="AW280" s="45">
        <f t="shared" si="199"/>
        <v>10786.805831355645</v>
      </c>
      <c r="AX280" s="45">
        <f t="shared" si="199"/>
        <v>10971.44217906489</v>
      </c>
      <c r="AY280" s="45">
        <f t="shared" si="199"/>
        <v>11156.078526774136</v>
      </c>
      <c r="AZ280" s="45">
        <f t="shared" si="199"/>
        <v>11340.714874483383</v>
      </c>
      <c r="BA280" s="45">
        <f t="shared" si="199"/>
        <v>11525.351222192628</v>
      </c>
      <c r="BB280" s="45">
        <f t="shared" si="200"/>
        <v>11709.987569901874</v>
      </c>
      <c r="BC280" s="45">
        <f t="shared" si="200"/>
        <v>11894.623917611121</v>
      </c>
      <c r="BD280" s="45">
        <f t="shared" si="200"/>
        <v>12079.260265320367</v>
      </c>
      <c r="BE280" s="45">
        <f t="shared" si="200"/>
        <v>12263.896613029614</v>
      </c>
      <c r="BF280" s="45">
        <f t="shared" si="200"/>
        <v>12448.532960738859</v>
      </c>
      <c r="BG280" s="45">
        <f t="shared" si="200"/>
        <v>12633.169308448105</v>
      </c>
      <c r="BH280" s="45">
        <f t="shared" si="200"/>
        <v>12817.80565615735</v>
      </c>
      <c r="BI280" s="45">
        <f t="shared" si="200"/>
        <v>13002.442003866598</v>
      </c>
      <c r="BJ280" s="45">
        <f t="shared" si="200"/>
        <v>13187.078351575843</v>
      </c>
      <c r="BK280" s="45">
        <f t="shared" si="200"/>
        <v>13371.71469928509</v>
      </c>
      <c r="BL280" s="45">
        <f t="shared" si="201"/>
        <v>13556.351046994336</v>
      </c>
      <c r="BM280" s="45">
        <f t="shared" si="201"/>
        <v>13740.987394703581</v>
      </c>
      <c r="BN280" s="45">
        <f t="shared" si="201"/>
        <v>13925.623742412827</v>
      </c>
      <c r="BO280" s="45">
        <f t="shared" si="201"/>
        <v>14110.260090122074</v>
      </c>
      <c r="BP280" s="45">
        <f t="shared" si="201"/>
        <v>14294.896437831319</v>
      </c>
      <c r="BQ280" s="45">
        <f t="shared" si="201"/>
        <v>14479.532785540567</v>
      </c>
      <c r="BR280" s="45">
        <f t="shared" si="201"/>
        <v>14664.169133249812</v>
      </c>
      <c r="BS280" s="45">
        <f t="shared" si="201"/>
        <v>14848.805480959058</v>
      </c>
      <c r="BT280" s="45">
        <f t="shared" si="201"/>
        <v>15033.441828668303</v>
      </c>
      <c r="BU280" s="45">
        <f t="shared" si="201"/>
        <v>15218.07817637755</v>
      </c>
      <c r="BV280" s="45">
        <f t="shared" si="202"/>
        <v>15402.714524086798</v>
      </c>
      <c r="BW280" s="45">
        <f t="shared" si="202"/>
        <v>15587.350871796043</v>
      </c>
      <c r="BX280" s="45">
        <f t="shared" si="202"/>
        <v>15771.987219505289</v>
      </c>
      <c r="BY280" s="45">
        <f t="shared" si="202"/>
        <v>15956.623567214534</v>
      </c>
      <c r="BZ280" s="45">
        <f t="shared" si="202"/>
        <v>16141.259914923779</v>
      </c>
      <c r="CA280" s="45">
        <f t="shared" si="202"/>
        <v>16325.896262633027</v>
      </c>
      <c r="CB280" s="45">
        <f t="shared" si="202"/>
        <v>16510.532610342274</v>
      </c>
      <c r="CC280" s="45">
        <f t="shared" si="202"/>
        <v>16695.168958051519</v>
      </c>
      <c r="CD280" s="45">
        <f t="shared" si="202"/>
        <v>16879.805305760765</v>
      </c>
      <c r="CE280" s="45">
        <f t="shared" si="202"/>
        <v>17064.44165347001</v>
      </c>
      <c r="CF280" s="45">
        <f t="shared" si="202"/>
        <v>17249.078001179259</v>
      </c>
      <c r="CG280" s="45">
        <f t="shared" si="202"/>
        <v>7045.3060679004666</v>
      </c>
      <c r="CH280" s="45">
        <f t="shared" si="202"/>
        <v>7538.7906478822406</v>
      </c>
    </row>
    <row r="281" spans="1:86">
      <c r="A281" s="58">
        <f>'Q5-Q7 VaR'!G255</f>
        <v>45917</v>
      </c>
      <c r="B281" s="45">
        <f>'Q5-Q7 VaR'!L255</f>
        <v>-14076.58348406245</v>
      </c>
      <c r="C281" s="45">
        <f>1000000*'Q5-Q7 VaR'!K255/100</f>
        <v>-4416.7659298680364</v>
      </c>
      <c r="D281" s="45">
        <f t="shared" ref="D281:M290" si="203">$B281+D$26*$C281</f>
        <v>30091.075814617914</v>
      </c>
      <c r="E281" s="45">
        <f t="shared" si="203"/>
        <v>28986.884332150905</v>
      </c>
      <c r="F281" s="45">
        <f t="shared" si="203"/>
        <v>27882.692849683895</v>
      </c>
      <c r="G281" s="45">
        <f t="shared" si="203"/>
        <v>26778.501367216886</v>
      </c>
      <c r="H281" s="45">
        <f t="shared" si="203"/>
        <v>25674.309884749877</v>
      </c>
      <c r="I281" s="45">
        <f t="shared" si="203"/>
        <v>24570.118402282867</v>
      </c>
      <c r="J281" s="45">
        <f t="shared" si="203"/>
        <v>23465.926919815858</v>
      </c>
      <c r="K281" s="45">
        <f t="shared" si="203"/>
        <v>22361.735437348849</v>
      </c>
      <c r="L281" s="45">
        <f t="shared" si="203"/>
        <v>21257.543954881839</v>
      </c>
      <c r="M281" s="45">
        <f t="shared" si="203"/>
        <v>20153.35247241483</v>
      </c>
      <c r="N281" s="45">
        <f t="shared" ref="N281:W290" si="204">$B281+N$26*$C281</f>
        <v>19049.160989947821</v>
      </c>
      <c r="O281" s="45">
        <f t="shared" si="204"/>
        <v>17944.969507480811</v>
      </c>
      <c r="P281" s="45">
        <f t="shared" si="204"/>
        <v>16840.778025013802</v>
      </c>
      <c r="Q281" s="45">
        <f t="shared" si="204"/>
        <v>15736.586542546795</v>
      </c>
      <c r="R281" s="45">
        <f t="shared" si="204"/>
        <v>14632.395060079785</v>
      </c>
      <c r="S281" s="45">
        <f t="shared" si="204"/>
        <v>13528.203577612776</v>
      </c>
      <c r="T281" s="45">
        <f t="shared" si="204"/>
        <v>12424.012095145767</v>
      </c>
      <c r="U281" s="45">
        <f t="shared" si="204"/>
        <v>11319.820612678761</v>
      </c>
      <c r="V281" s="45">
        <f t="shared" si="204"/>
        <v>10215.629130211752</v>
      </c>
      <c r="W281" s="45">
        <f t="shared" si="204"/>
        <v>9111.4376477447422</v>
      </c>
      <c r="X281" s="45">
        <f t="shared" ref="X281:AG290" si="205">$B281+X$26*$C281</f>
        <v>8007.2461652777329</v>
      </c>
      <c r="Y281" s="45">
        <f t="shared" si="205"/>
        <v>6903.0546828107235</v>
      </c>
      <c r="Z281" s="45">
        <f t="shared" si="205"/>
        <v>5798.8632003437142</v>
      </c>
      <c r="AA281" s="45">
        <f t="shared" si="205"/>
        <v>4694.6717178767049</v>
      </c>
      <c r="AB281" s="45">
        <f t="shared" si="205"/>
        <v>3590.4802354096955</v>
      </c>
      <c r="AC281" s="45">
        <f t="shared" si="205"/>
        <v>2486.2887529426862</v>
      </c>
      <c r="AD281" s="45">
        <f t="shared" si="205"/>
        <v>1382.0972704756769</v>
      </c>
      <c r="AE281" s="45">
        <f t="shared" si="205"/>
        <v>277.90578800866751</v>
      </c>
      <c r="AF281" s="45">
        <f t="shared" si="205"/>
        <v>-826.28569445834182</v>
      </c>
      <c r="AG281" s="45">
        <f t="shared" si="205"/>
        <v>-1930.4771769253493</v>
      </c>
      <c r="AH281" s="45">
        <f t="shared" ref="AH281:AQ290" si="206">$B281+AH$26*$C281</f>
        <v>-3034.6686593923587</v>
      </c>
      <c r="AI281" s="45">
        <f t="shared" si="206"/>
        <v>-4138.860141859368</v>
      </c>
      <c r="AJ281" s="45">
        <f t="shared" si="206"/>
        <v>-5243.0516243263774</v>
      </c>
      <c r="AK281" s="45">
        <f t="shared" si="206"/>
        <v>-6347.2431067933867</v>
      </c>
      <c r="AL281" s="45">
        <f t="shared" si="206"/>
        <v>-7451.434589260396</v>
      </c>
      <c r="AM281" s="45">
        <f t="shared" si="206"/>
        <v>-8555.6260717274054</v>
      </c>
      <c r="AN281" s="45">
        <f t="shared" si="206"/>
        <v>-9659.8175541944147</v>
      </c>
      <c r="AO281" s="45">
        <f t="shared" si="206"/>
        <v>-10764.009036661424</v>
      </c>
      <c r="AP281" s="45">
        <f t="shared" si="206"/>
        <v>-11868.200519128432</v>
      </c>
      <c r="AQ281" s="45">
        <f t="shared" si="206"/>
        <v>-12972.392001595441</v>
      </c>
      <c r="AR281" s="45">
        <f t="shared" ref="AR281:BA290" si="207">$B281+AR$26*$C281</f>
        <v>-14076.58348406245</v>
      </c>
      <c r="AS281" s="45">
        <f t="shared" si="207"/>
        <v>-15180.77496652946</v>
      </c>
      <c r="AT281" s="45">
        <f t="shared" si="207"/>
        <v>-16284.966448996469</v>
      </c>
      <c r="AU281" s="45">
        <f t="shared" si="207"/>
        <v>-17389.157931463476</v>
      </c>
      <c r="AV281" s="45">
        <f t="shared" si="207"/>
        <v>-18493.349413930486</v>
      </c>
      <c r="AW281" s="45">
        <f t="shared" si="207"/>
        <v>-19597.540896397495</v>
      </c>
      <c r="AX281" s="45">
        <f t="shared" si="207"/>
        <v>-20701.732378864504</v>
      </c>
      <c r="AY281" s="45">
        <f t="shared" si="207"/>
        <v>-21805.923861331514</v>
      </c>
      <c r="AZ281" s="45">
        <f t="shared" si="207"/>
        <v>-22910.115343798523</v>
      </c>
      <c r="BA281" s="45">
        <f t="shared" si="207"/>
        <v>-24014.306826265532</v>
      </c>
      <c r="BB281" s="45">
        <f t="shared" ref="BB281:BK290" si="208">$B281+BB$26*$C281</f>
        <v>-25118.498308732542</v>
      </c>
      <c r="BC281" s="45">
        <f t="shared" si="208"/>
        <v>-26222.689791199551</v>
      </c>
      <c r="BD281" s="45">
        <f t="shared" si="208"/>
        <v>-27326.881273666557</v>
      </c>
      <c r="BE281" s="45">
        <f t="shared" si="208"/>
        <v>-28431.072756133566</v>
      </c>
      <c r="BF281" s="45">
        <f t="shared" si="208"/>
        <v>-29535.264238600575</v>
      </c>
      <c r="BG281" s="45">
        <f t="shared" si="208"/>
        <v>-30639.455721067585</v>
      </c>
      <c r="BH281" s="45">
        <f t="shared" si="208"/>
        <v>-31743.647203534594</v>
      </c>
      <c r="BI281" s="45">
        <f t="shared" si="208"/>
        <v>-32847.838686001603</v>
      </c>
      <c r="BJ281" s="45">
        <f t="shared" si="208"/>
        <v>-33952.030168468613</v>
      </c>
      <c r="BK281" s="45">
        <f t="shared" si="208"/>
        <v>-35056.221650935622</v>
      </c>
      <c r="BL281" s="45">
        <f t="shared" ref="BL281:BU290" si="209">$B281+BL$26*$C281</f>
        <v>-36160.413133402632</v>
      </c>
      <c r="BM281" s="45">
        <f t="shared" si="209"/>
        <v>-37264.604615869641</v>
      </c>
      <c r="BN281" s="45">
        <f t="shared" si="209"/>
        <v>-38368.79609833665</v>
      </c>
      <c r="BO281" s="45">
        <f t="shared" si="209"/>
        <v>-39472.98758080366</v>
      </c>
      <c r="BP281" s="45">
        <f t="shared" si="209"/>
        <v>-40577.179063270669</v>
      </c>
      <c r="BQ281" s="45">
        <f t="shared" si="209"/>
        <v>-41681.370545737678</v>
      </c>
      <c r="BR281" s="45">
        <f t="shared" si="209"/>
        <v>-42785.562028204688</v>
      </c>
      <c r="BS281" s="45">
        <f t="shared" si="209"/>
        <v>-43889.753510671697</v>
      </c>
      <c r="BT281" s="45">
        <f t="shared" si="209"/>
        <v>-44993.944993138706</v>
      </c>
      <c r="BU281" s="45">
        <f t="shared" si="209"/>
        <v>-46098.136475605716</v>
      </c>
      <c r="BV281" s="45">
        <f t="shared" ref="BV281:CH290" si="210">$B281+BV$26*$C281</f>
        <v>-47202.327958072725</v>
      </c>
      <c r="BW281" s="45">
        <f t="shared" si="210"/>
        <v>-48306.519440539734</v>
      </c>
      <c r="BX281" s="45">
        <f t="shared" si="210"/>
        <v>-49410.710923006744</v>
      </c>
      <c r="BY281" s="45">
        <f t="shared" si="210"/>
        <v>-50514.902405473753</v>
      </c>
      <c r="BZ281" s="45">
        <f t="shared" si="210"/>
        <v>-51619.093887940762</v>
      </c>
      <c r="CA281" s="45">
        <f t="shared" si="210"/>
        <v>-52723.285370407772</v>
      </c>
      <c r="CB281" s="45">
        <f t="shared" si="210"/>
        <v>-53827.476852874781</v>
      </c>
      <c r="CC281" s="45">
        <f t="shared" si="210"/>
        <v>-54931.66833534179</v>
      </c>
      <c r="CD281" s="45">
        <f t="shared" si="210"/>
        <v>-56035.8598178088</v>
      </c>
      <c r="CE281" s="45">
        <f t="shared" si="210"/>
        <v>-57140.051300275809</v>
      </c>
      <c r="CF281" s="45">
        <f t="shared" si="210"/>
        <v>-58244.242782742818</v>
      </c>
      <c r="CG281" s="45">
        <f t="shared" si="210"/>
        <v>2777.9676192134339</v>
      </c>
      <c r="CH281" s="45">
        <f t="shared" si="210"/>
        <v>-173.24689897429562</v>
      </c>
    </row>
    <row r="282" spans="1:86">
      <c r="A282" s="58">
        <f>'Q5-Q7 VaR'!G256</f>
        <v>45918</v>
      </c>
      <c r="B282" s="45">
        <f>'Q5-Q7 VaR'!L256</f>
        <v>-3098.2926406286588</v>
      </c>
      <c r="C282" s="45">
        <f>1000000*'Q5-Q7 VaR'!K256/100</f>
        <v>-1253.9418204810302</v>
      </c>
      <c r="D282" s="45">
        <f t="shared" si="203"/>
        <v>9441.1255641816424</v>
      </c>
      <c r="E282" s="45">
        <f t="shared" si="203"/>
        <v>9127.6401090613854</v>
      </c>
      <c r="F282" s="45">
        <f t="shared" si="203"/>
        <v>8814.1546539411283</v>
      </c>
      <c r="G282" s="45">
        <f t="shared" si="203"/>
        <v>8500.6691988208695</v>
      </c>
      <c r="H282" s="45">
        <f t="shared" si="203"/>
        <v>8187.1837437006125</v>
      </c>
      <c r="I282" s="45">
        <f t="shared" si="203"/>
        <v>7873.6982885803554</v>
      </c>
      <c r="J282" s="45">
        <f t="shared" si="203"/>
        <v>7560.2128334600984</v>
      </c>
      <c r="K282" s="45">
        <f t="shared" si="203"/>
        <v>7246.7273783398396</v>
      </c>
      <c r="L282" s="45">
        <f t="shared" si="203"/>
        <v>6933.2419232195825</v>
      </c>
      <c r="M282" s="45">
        <f t="shared" si="203"/>
        <v>6619.7564680993255</v>
      </c>
      <c r="N282" s="45">
        <f t="shared" si="204"/>
        <v>6306.2710129790667</v>
      </c>
      <c r="O282" s="45">
        <f t="shared" si="204"/>
        <v>5992.7855578588096</v>
      </c>
      <c r="P282" s="45">
        <f t="shared" si="204"/>
        <v>5679.3001027385526</v>
      </c>
      <c r="Q282" s="45">
        <f t="shared" si="204"/>
        <v>5365.8146476182956</v>
      </c>
      <c r="R282" s="45">
        <f t="shared" si="204"/>
        <v>5052.3291924980376</v>
      </c>
      <c r="S282" s="45">
        <f t="shared" si="204"/>
        <v>4738.8437373777797</v>
      </c>
      <c r="T282" s="45">
        <f t="shared" si="204"/>
        <v>4425.3582822575227</v>
      </c>
      <c r="U282" s="45">
        <f t="shared" si="204"/>
        <v>4111.8728271372647</v>
      </c>
      <c r="V282" s="45">
        <f t="shared" si="204"/>
        <v>3798.3873720170068</v>
      </c>
      <c r="W282" s="45">
        <f t="shared" si="204"/>
        <v>3484.9019168967498</v>
      </c>
      <c r="X282" s="45">
        <f t="shared" si="205"/>
        <v>3171.4164617764918</v>
      </c>
      <c r="Y282" s="45">
        <f t="shared" si="205"/>
        <v>2857.9310066562348</v>
      </c>
      <c r="Z282" s="45">
        <f t="shared" si="205"/>
        <v>2544.4455515359768</v>
      </c>
      <c r="AA282" s="45">
        <f t="shared" si="205"/>
        <v>2230.9600964157198</v>
      </c>
      <c r="AB282" s="45">
        <f t="shared" si="205"/>
        <v>1917.4746412954619</v>
      </c>
      <c r="AC282" s="45">
        <f t="shared" si="205"/>
        <v>1603.9891861752039</v>
      </c>
      <c r="AD282" s="45">
        <f t="shared" si="205"/>
        <v>1290.5037310549469</v>
      </c>
      <c r="AE282" s="45">
        <f t="shared" si="205"/>
        <v>977.01827593468943</v>
      </c>
      <c r="AF282" s="45">
        <f t="shared" si="205"/>
        <v>663.53282081443194</v>
      </c>
      <c r="AG282" s="45">
        <f t="shared" si="205"/>
        <v>350.047365694174</v>
      </c>
      <c r="AH282" s="45">
        <f t="shared" si="206"/>
        <v>36.561910573916521</v>
      </c>
      <c r="AI282" s="45">
        <f t="shared" si="206"/>
        <v>-276.92354454634096</v>
      </c>
      <c r="AJ282" s="45">
        <f t="shared" si="206"/>
        <v>-590.40899966659845</v>
      </c>
      <c r="AK282" s="45">
        <f t="shared" si="206"/>
        <v>-903.89445478685593</v>
      </c>
      <c r="AL282" s="45">
        <f t="shared" si="206"/>
        <v>-1217.3799099071134</v>
      </c>
      <c r="AM282" s="45">
        <f t="shared" si="206"/>
        <v>-1530.8653650273711</v>
      </c>
      <c r="AN282" s="45">
        <f t="shared" si="206"/>
        <v>-1844.3508201476286</v>
      </c>
      <c r="AO282" s="45">
        <f t="shared" si="206"/>
        <v>-2157.8362752678859</v>
      </c>
      <c r="AP282" s="45">
        <f t="shared" si="206"/>
        <v>-2471.3217303881438</v>
      </c>
      <c r="AQ282" s="45">
        <f t="shared" si="206"/>
        <v>-2784.8071855084013</v>
      </c>
      <c r="AR282" s="45">
        <f t="shared" si="207"/>
        <v>-3098.2926406286588</v>
      </c>
      <c r="AS282" s="45">
        <f t="shared" si="207"/>
        <v>-3411.7780957489163</v>
      </c>
      <c r="AT282" s="45">
        <f t="shared" si="207"/>
        <v>-3725.2635508691737</v>
      </c>
      <c r="AU282" s="45">
        <f t="shared" si="207"/>
        <v>-4038.7490059894317</v>
      </c>
      <c r="AV282" s="45">
        <f t="shared" si="207"/>
        <v>-4352.2344611096887</v>
      </c>
      <c r="AW282" s="45">
        <f t="shared" si="207"/>
        <v>-4665.7199162299466</v>
      </c>
      <c r="AX282" s="45">
        <f t="shared" si="207"/>
        <v>-4979.2053713502046</v>
      </c>
      <c r="AY282" s="45">
        <f t="shared" si="207"/>
        <v>-5292.6908264704616</v>
      </c>
      <c r="AZ282" s="45">
        <f t="shared" si="207"/>
        <v>-5606.1762815907186</v>
      </c>
      <c r="BA282" s="45">
        <f t="shared" si="207"/>
        <v>-5919.6617367109766</v>
      </c>
      <c r="BB282" s="45">
        <f t="shared" si="208"/>
        <v>-6233.1471918312345</v>
      </c>
      <c r="BC282" s="45">
        <f t="shared" si="208"/>
        <v>-6546.6326469514916</v>
      </c>
      <c r="BD282" s="45">
        <f t="shared" si="208"/>
        <v>-6860.1181020717495</v>
      </c>
      <c r="BE282" s="45">
        <f t="shared" si="208"/>
        <v>-7173.6035571920074</v>
      </c>
      <c r="BF282" s="45">
        <f t="shared" si="208"/>
        <v>-7487.0890123122645</v>
      </c>
      <c r="BG282" s="45">
        <f t="shared" si="208"/>
        <v>-7800.5744674325215</v>
      </c>
      <c r="BH282" s="45">
        <f t="shared" si="208"/>
        <v>-8114.0599225527794</v>
      </c>
      <c r="BI282" s="45">
        <f t="shared" si="208"/>
        <v>-8427.5453776730374</v>
      </c>
      <c r="BJ282" s="45">
        <f t="shared" si="208"/>
        <v>-8741.0308327932944</v>
      </c>
      <c r="BK282" s="45">
        <f t="shared" si="208"/>
        <v>-9054.5162879135532</v>
      </c>
      <c r="BL282" s="45">
        <f t="shared" si="209"/>
        <v>-9368.0017430338085</v>
      </c>
      <c r="BM282" s="45">
        <f t="shared" si="209"/>
        <v>-9681.4871981540673</v>
      </c>
      <c r="BN282" s="45">
        <f t="shared" si="209"/>
        <v>-9994.9726532743243</v>
      </c>
      <c r="BO282" s="45">
        <f t="shared" si="209"/>
        <v>-10308.458108394581</v>
      </c>
      <c r="BP282" s="45">
        <f t="shared" si="209"/>
        <v>-10621.94356351484</v>
      </c>
      <c r="BQ282" s="45">
        <f t="shared" si="209"/>
        <v>-10935.429018635097</v>
      </c>
      <c r="BR282" s="45">
        <f t="shared" si="209"/>
        <v>-11248.914473755354</v>
      </c>
      <c r="BS282" s="45">
        <f t="shared" si="209"/>
        <v>-11562.399928875613</v>
      </c>
      <c r="BT282" s="45">
        <f t="shared" si="209"/>
        <v>-11875.88538399587</v>
      </c>
      <c r="BU282" s="45">
        <f t="shared" si="209"/>
        <v>-12189.370839116127</v>
      </c>
      <c r="BV282" s="45">
        <f t="shared" si="210"/>
        <v>-12502.856294236384</v>
      </c>
      <c r="BW282" s="45">
        <f t="shared" si="210"/>
        <v>-12816.341749356643</v>
      </c>
      <c r="BX282" s="45">
        <f t="shared" si="210"/>
        <v>-13129.8272044769</v>
      </c>
      <c r="BY282" s="45">
        <f t="shared" si="210"/>
        <v>-13443.312659597157</v>
      </c>
      <c r="BZ282" s="45">
        <f t="shared" si="210"/>
        <v>-13756.798114717416</v>
      </c>
      <c r="CA282" s="45">
        <f t="shared" si="210"/>
        <v>-14070.283569837673</v>
      </c>
      <c r="CB282" s="45">
        <f t="shared" si="210"/>
        <v>-14383.76902495793</v>
      </c>
      <c r="CC282" s="45">
        <f t="shared" si="210"/>
        <v>-14697.254480078187</v>
      </c>
      <c r="CD282" s="45">
        <f t="shared" si="210"/>
        <v>-15010.739935198446</v>
      </c>
      <c r="CE282" s="45">
        <f t="shared" si="210"/>
        <v>-15324.225390318703</v>
      </c>
      <c r="CF282" s="45">
        <f t="shared" si="210"/>
        <v>-15637.71084543896</v>
      </c>
      <c r="CG282" s="45">
        <f t="shared" si="210"/>
        <v>1686.7982673841589</v>
      </c>
      <c r="CH282" s="45">
        <f t="shared" si="210"/>
        <v>848.93378365840772</v>
      </c>
    </row>
    <row r="283" spans="1:86">
      <c r="A283" s="58">
        <f>'Q5-Q7 VaR'!G257</f>
        <v>45919</v>
      </c>
      <c r="B283" s="45">
        <f>'Q5-Q7 VaR'!L257</f>
        <v>-2253.384537192002</v>
      </c>
      <c r="C283" s="45">
        <f>1000000*'Q5-Q7 VaR'!K257/100</f>
        <v>-1622.3683083489379</v>
      </c>
      <c r="D283" s="45">
        <f t="shared" si="203"/>
        <v>13970.298546297377</v>
      </c>
      <c r="E283" s="45">
        <f t="shared" si="203"/>
        <v>13564.706469210143</v>
      </c>
      <c r="F283" s="45">
        <f t="shared" si="203"/>
        <v>13159.114392122909</v>
      </c>
      <c r="G283" s="45">
        <f t="shared" si="203"/>
        <v>12753.522315035674</v>
      </c>
      <c r="H283" s="45">
        <f t="shared" si="203"/>
        <v>12347.93023794844</v>
      </c>
      <c r="I283" s="45">
        <f t="shared" si="203"/>
        <v>11942.338160861205</v>
      </c>
      <c r="J283" s="45">
        <f t="shared" si="203"/>
        <v>11536.746083773971</v>
      </c>
      <c r="K283" s="45">
        <f t="shared" si="203"/>
        <v>11131.154006686736</v>
      </c>
      <c r="L283" s="45">
        <f t="shared" si="203"/>
        <v>10725.561929599502</v>
      </c>
      <c r="M283" s="45">
        <f t="shared" si="203"/>
        <v>10319.969852512268</v>
      </c>
      <c r="N283" s="45">
        <f t="shared" si="204"/>
        <v>9914.3777754250332</v>
      </c>
      <c r="O283" s="45">
        <f t="shared" si="204"/>
        <v>9508.7856983377987</v>
      </c>
      <c r="P283" s="45">
        <f t="shared" si="204"/>
        <v>9103.1936212505643</v>
      </c>
      <c r="Q283" s="45">
        <f t="shared" si="204"/>
        <v>8697.6015441633299</v>
      </c>
      <c r="R283" s="45">
        <f t="shared" si="204"/>
        <v>8292.0094670760955</v>
      </c>
      <c r="S283" s="45">
        <f t="shared" si="204"/>
        <v>7886.417389988861</v>
      </c>
      <c r="T283" s="45">
        <f t="shared" si="204"/>
        <v>7480.8253129016266</v>
      </c>
      <c r="U283" s="45">
        <f t="shared" si="204"/>
        <v>7075.2332358143922</v>
      </c>
      <c r="V283" s="45">
        <f t="shared" si="204"/>
        <v>6669.6411587271577</v>
      </c>
      <c r="W283" s="45">
        <f t="shared" si="204"/>
        <v>6264.0490816399233</v>
      </c>
      <c r="X283" s="45">
        <f t="shared" si="205"/>
        <v>5858.4570045526871</v>
      </c>
      <c r="Y283" s="45">
        <f t="shared" si="205"/>
        <v>5452.8649274654526</v>
      </c>
      <c r="Z283" s="45">
        <f t="shared" si="205"/>
        <v>5047.2728503782182</v>
      </c>
      <c r="AA283" s="45">
        <f t="shared" si="205"/>
        <v>4641.6807732909838</v>
      </c>
      <c r="AB283" s="45">
        <f t="shared" si="205"/>
        <v>4236.0886962037494</v>
      </c>
      <c r="AC283" s="45">
        <f t="shared" si="205"/>
        <v>3830.4966191165154</v>
      </c>
      <c r="AD283" s="45">
        <f t="shared" si="205"/>
        <v>3424.9045420292809</v>
      </c>
      <c r="AE283" s="45">
        <f t="shared" si="205"/>
        <v>3019.3124649420465</v>
      </c>
      <c r="AF283" s="45">
        <f t="shared" si="205"/>
        <v>2613.7203878548121</v>
      </c>
      <c r="AG283" s="45">
        <f t="shared" si="205"/>
        <v>2208.1283107675777</v>
      </c>
      <c r="AH283" s="45">
        <f t="shared" si="206"/>
        <v>1802.5362336803428</v>
      </c>
      <c r="AI283" s="45">
        <f t="shared" si="206"/>
        <v>1396.9441565931083</v>
      </c>
      <c r="AJ283" s="45">
        <f t="shared" si="206"/>
        <v>991.35207950587392</v>
      </c>
      <c r="AK283" s="45">
        <f t="shared" si="206"/>
        <v>585.76000241863949</v>
      </c>
      <c r="AL283" s="45">
        <f t="shared" si="206"/>
        <v>180.16792533140506</v>
      </c>
      <c r="AM283" s="45">
        <f t="shared" si="206"/>
        <v>-225.4241517558296</v>
      </c>
      <c r="AN283" s="45">
        <f t="shared" si="206"/>
        <v>-631.01622884306403</v>
      </c>
      <c r="AO283" s="45">
        <f t="shared" si="206"/>
        <v>-1036.6083059302985</v>
      </c>
      <c r="AP283" s="45">
        <f t="shared" si="206"/>
        <v>-1442.2003830175331</v>
      </c>
      <c r="AQ283" s="45">
        <f t="shared" si="206"/>
        <v>-1847.7924601047675</v>
      </c>
      <c r="AR283" s="45">
        <f t="shared" si="207"/>
        <v>-2253.384537192002</v>
      </c>
      <c r="AS283" s="45">
        <f t="shared" si="207"/>
        <v>-2658.9766142792364</v>
      </c>
      <c r="AT283" s="45">
        <f t="shared" si="207"/>
        <v>-3064.5686913664708</v>
      </c>
      <c r="AU283" s="45">
        <f t="shared" si="207"/>
        <v>-3470.1607684537057</v>
      </c>
      <c r="AV283" s="45">
        <f t="shared" si="207"/>
        <v>-3875.7528455409401</v>
      </c>
      <c r="AW283" s="45">
        <f t="shared" si="207"/>
        <v>-4281.3449226281746</v>
      </c>
      <c r="AX283" s="45">
        <f t="shared" si="207"/>
        <v>-4686.936999715409</v>
      </c>
      <c r="AY283" s="45">
        <f t="shared" si="207"/>
        <v>-5092.5290768026434</v>
      </c>
      <c r="AZ283" s="45">
        <f t="shared" si="207"/>
        <v>-5498.1211538898779</v>
      </c>
      <c r="BA283" s="45">
        <f t="shared" si="207"/>
        <v>-5903.7132309771123</v>
      </c>
      <c r="BB283" s="45">
        <f t="shared" si="208"/>
        <v>-6309.3053080643467</v>
      </c>
      <c r="BC283" s="45">
        <f t="shared" si="208"/>
        <v>-6714.8973851515821</v>
      </c>
      <c r="BD283" s="45">
        <f t="shared" si="208"/>
        <v>-7120.4894622388165</v>
      </c>
      <c r="BE283" s="45">
        <f t="shared" si="208"/>
        <v>-7526.0815393260509</v>
      </c>
      <c r="BF283" s="45">
        <f t="shared" si="208"/>
        <v>-7931.6736164132853</v>
      </c>
      <c r="BG283" s="45">
        <f t="shared" si="208"/>
        <v>-8337.2656935005198</v>
      </c>
      <c r="BH283" s="45">
        <f t="shared" si="208"/>
        <v>-8742.8577705877542</v>
      </c>
      <c r="BI283" s="45">
        <f t="shared" si="208"/>
        <v>-9148.4498476749886</v>
      </c>
      <c r="BJ283" s="45">
        <f t="shared" si="208"/>
        <v>-9554.0419247622231</v>
      </c>
      <c r="BK283" s="45">
        <f t="shared" si="208"/>
        <v>-9959.6340018494575</v>
      </c>
      <c r="BL283" s="45">
        <f t="shared" si="209"/>
        <v>-10365.226078936692</v>
      </c>
      <c r="BM283" s="45">
        <f t="shared" si="209"/>
        <v>-10770.818156023926</v>
      </c>
      <c r="BN283" s="45">
        <f t="shared" si="209"/>
        <v>-11176.410233111161</v>
      </c>
      <c r="BO283" s="45">
        <f t="shared" si="209"/>
        <v>-11582.002310198395</v>
      </c>
      <c r="BP283" s="45">
        <f t="shared" si="209"/>
        <v>-11987.59438728563</v>
      </c>
      <c r="BQ283" s="45">
        <f t="shared" si="209"/>
        <v>-12393.186464372864</v>
      </c>
      <c r="BR283" s="45">
        <f t="shared" si="209"/>
        <v>-12798.778541460098</v>
      </c>
      <c r="BS283" s="45">
        <f t="shared" si="209"/>
        <v>-13204.370618547333</v>
      </c>
      <c r="BT283" s="45">
        <f t="shared" si="209"/>
        <v>-13609.962695634567</v>
      </c>
      <c r="BU283" s="45">
        <f t="shared" si="209"/>
        <v>-14015.554772721802</v>
      </c>
      <c r="BV283" s="45">
        <f t="shared" si="210"/>
        <v>-14421.146849809036</v>
      </c>
      <c r="BW283" s="45">
        <f t="shared" si="210"/>
        <v>-14826.738926896271</v>
      </c>
      <c r="BX283" s="45">
        <f t="shared" si="210"/>
        <v>-15232.331003983505</v>
      </c>
      <c r="BY283" s="45">
        <f t="shared" si="210"/>
        <v>-15637.923081070739</v>
      </c>
      <c r="BZ283" s="45">
        <f t="shared" si="210"/>
        <v>-16043.515158157974</v>
      </c>
      <c r="CA283" s="45">
        <f t="shared" si="210"/>
        <v>-16449.10723524521</v>
      </c>
      <c r="CB283" s="45">
        <f t="shared" si="210"/>
        <v>-16854.699312332443</v>
      </c>
      <c r="CC283" s="45">
        <f t="shared" si="210"/>
        <v>-17260.291389419679</v>
      </c>
      <c r="CD283" s="45">
        <f t="shared" si="210"/>
        <v>-17665.883466506912</v>
      </c>
      <c r="CE283" s="45">
        <f t="shared" si="210"/>
        <v>-18071.475543594148</v>
      </c>
      <c r="CF283" s="45">
        <f t="shared" si="210"/>
        <v>-18477.067620681381</v>
      </c>
      <c r="CG283" s="45">
        <f t="shared" si="210"/>
        <v>3937.6362222484718</v>
      </c>
      <c r="CH283" s="45">
        <f t="shared" si="210"/>
        <v>2853.5948712977993</v>
      </c>
    </row>
    <row r="284" spans="1:86">
      <c r="A284" s="58">
        <f>'Q5-Q7 VaR'!G258</f>
        <v>45922</v>
      </c>
      <c r="B284" s="45">
        <f>'Q5-Q7 VaR'!L258</f>
        <v>-8729.4646912736625</v>
      </c>
      <c r="C284" s="45">
        <f>1000000*'Q5-Q7 VaR'!K258/100</f>
        <v>-1475.0184366519686</v>
      </c>
      <c r="D284" s="45">
        <f t="shared" si="203"/>
        <v>6020.7196752460241</v>
      </c>
      <c r="E284" s="45">
        <f t="shared" si="203"/>
        <v>5651.9650660830321</v>
      </c>
      <c r="F284" s="45">
        <f t="shared" si="203"/>
        <v>5283.2104569200401</v>
      </c>
      <c r="G284" s="45">
        <f t="shared" si="203"/>
        <v>4914.4558477570463</v>
      </c>
      <c r="H284" s="45">
        <f t="shared" si="203"/>
        <v>4545.7012385940543</v>
      </c>
      <c r="I284" s="45">
        <f t="shared" si="203"/>
        <v>4176.9466294310623</v>
      </c>
      <c r="J284" s="45">
        <f t="shared" si="203"/>
        <v>3808.1920202680703</v>
      </c>
      <c r="K284" s="45">
        <f t="shared" si="203"/>
        <v>3439.4374111050784</v>
      </c>
      <c r="L284" s="45">
        <f t="shared" si="203"/>
        <v>3070.6828019420864</v>
      </c>
      <c r="M284" s="45">
        <f t="shared" si="203"/>
        <v>2701.9281927790944</v>
      </c>
      <c r="N284" s="45">
        <f t="shared" si="204"/>
        <v>2333.1735836161024</v>
      </c>
      <c r="O284" s="45">
        <f t="shared" si="204"/>
        <v>1964.4189744531104</v>
      </c>
      <c r="P284" s="45">
        <f t="shared" si="204"/>
        <v>1595.6643652901184</v>
      </c>
      <c r="Q284" s="45">
        <f t="shared" si="204"/>
        <v>1226.9097561271265</v>
      </c>
      <c r="R284" s="45">
        <f t="shared" si="204"/>
        <v>858.15514696413265</v>
      </c>
      <c r="S284" s="45">
        <f t="shared" si="204"/>
        <v>489.40053780114067</v>
      </c>
      <c r="T284" s="45">
        <f t="shared" si="204"/>
        <v>120.64592863814869</v>
      </c>
      <c r="U284" s="45">
        <f t="shared" si="204"/>
        <v>-248.10868052484329</v>
      </c>
      <c r="V284" s="45">
        <f t="shared" si="204"/>
        <v>-616.86328968783528</v>
      </c>
      <c r="W284" s="45">
        <f t="shared" si="204"/>
        <v>-985.61789885082726</v>
      </c>
      <c r="X284" s="45">
        <f t="shared" si="205"/>
        <v>-1354.3725080138192</v>
      </c>
      <c r="Y284" s="45">
        <f t="shared" si="205"/>
        <v>-1723.1271171768112</v>
      </c>
      <c r="Z284" s="45">
        <f t="shared" si="205"/>
        <v>-2091.8817263398041</v>
      </c>
      <c r="AA284" s="45">
        <f t="shared" si="205"/>
        <v>-2460.6363355027961</v>
      </c>
      <c r="AB284" s="45">
        <f t="shared" si="205"/>
        <v>-2829.3909446657881</v>
      </c>
      <c r="AC284" s="45">
        <f t="shared" si="205"/>
        <v>-3198.1455538287801</v>
      </c>
      <c r="AD284" s="45">
        <f t="shared" si="205"/>
        <v>-3566.900162991772</v>
      </c>
      <c r="AE284" s="45">
        <f t="shared" si="205"/>
        <v>-3935.6547721547649</v>
      </c>
      <c r="AF284" s="45">
        <f t="shared" si="205"/>
        <v>-4304.4093813177569</v>
      </c>
      <c r="AG284" s="45">
        <f t="shared" si="205"/>
        <v>-4673.1639904807489</v>
      </c>
      <c r="AH284" s="45">
        <f t="shared" si="206"/>
        <v>-5041.9185996437409</v>
      </c>
      <c r="AI284" s="45">
        <f t="shared" si="206"/>
        <v>-5410.6732088067329</v>
      </c>
      <c r="AJ284" s="45">
        <f t="shared" si="206"/>
        <v>-5779.4278179697249</v>
      </c>
      <c r="AK284" s="45">
        <f t="shared" si="206"/>
        <v>-6148.1824271327168</v>
      </c>
      <c r="AL284" s="45">
        <f t="shared" si="206"/>
        <v>-6516.9370362957097</v>
      </c>
      <c r="AM284" s="45">
        <f t="shared" si="206"/>
        <v>-6885.6916454587017</v>
      </c>
      <c r="AN284" s="45">
        <f t="shared" si="206"/>
        <v>-7254.4462546216937</v>
      </c>
      <c r="AO284" s="45">
        <f t="shared" si="206"/>
        <v>-7623.2008637846866</v>
      </c>
      <c r="AP284" s="45">
        <f t="shared" si="206"/>
        <v>-7991.9554729476786</v>
      </c>
      <c r="AQ284" s="45">
        <f t="shared" si="206"/>
        <v>-8360.7100821106706</v>
      </c>
      <c r="AR284" s="45">
        <f t="shared" si="207"/>
        <v>-8729.4646912736625</v>
      </c>
      <c r="AS284" s="45">
        <f t="shared" si="207"/>
        <v>-9098.2193004366545</v>
      </c>
      <c r="AT284" s="45">
        <f t="shared" si="207"/>
        <v>-9466.9739095996465</v>
      </c>
      <c r="AU284" s="45">
        <f t="shared" si="207"/>
        <v>-9835.7285187626385</v>
      </c>
      <c r="AV284" s="45">
        <f t="shared" si="207"/>
        <v>-10204.48312792563</v>
      </c>
      <c r="AW284" s="45">
        <f t="shared" si="207"/>
        <v>-10573.237737088624</v>
      </c>
      <c r="AX284" s="45">
        <f t="shared" si="207"/>
        <v>-10941.992346251616</v>
      </c>
      <c r="AY284" s="45">
        <f t="shared" si="207"/>
        <v>-11310.746955414608</v>
      </c>
      <c r="AZ284" s="45">
        <f t="shared" si="207"/>
        <v>-11679.5015645776</v>
      </c>
      <c r="BA284" s="45">
        <f t="shared" si="207"/>
        <v>-12048.256173740592</v>
      </c>
      <c r="BB284" s="45">
        <f t="shared" si="208"/>
        <v>-12417.010782903584</v>
      </c>
      <c r="BC284" s="45">
        <f t="shared" si="208"/>
        <v>-12785.765392066576</v>
      </c>
      <c r="BD284" s="45">
        <f t="shared" si="208"/>
        <v>-13154.520001229568</v>
      </c>
      <c r="BE284" s="45">
        <f t="shared" si="208"/>
        <v>-13523.27461039256</v>
      </c>
      <c r="BF284" s="45">
        <f t="shared" si="208"/>
        <v>-13892.029219555552</v>
      </c>
      <c r="BG284" s="45">
        <f t="shared" si="208"/>
        <v>-14260.783828718544</v>
      </c>
      <c r="BH284" s="45">
        <f t="shared" si="208"/>
        <v>-14629.538437881536</v>
      </c>
      <c r="BI284" s="45">
        <f t="shared" si="208"/>
        <v>-14998.293047044528</v>
      </c>
      <c r="BJ284" s="45">
        <f t="shared" si="208"/>
        <v>-15367.04765620752</v>
      </c>
      <c r="BK284" s="45">
        <f t="shared" si="208"/>
        <v>-15735.802265370514</v>
      </c>
      <c r="BL284" s="45">
        <f t="shared" si="209"/>
        <v>-16104.556874533506</v>
      </c>
      <c r="BM284" s="45">
        <f t="shared" si="209"/>
        <v>-16473.311483696496</v>
      </c>
      <c r="BN284" s="45">
        <f t="shared" si="209"/>
        <v>-16842.066092859488</v>
      </c>
      <c r="BO284" s="45">
        <f t="shared" si="209"/>
        <v>-17210.82070202248</v>
      </c>
      <c r="BP284" s="45">
        <f t="shared" si="209"/>
        <v>-17579.575311185472</v>
      </c>
      <c r="BQ284" s="45">
        <f t="shared" si="209"/>
        <v>-17948.329920348464</v>
      </c>
      <c r="BR284" s="45">
        <f t="shared" si="209"/>
        <v>-18317.084529511456</v>
      </c>
      <c r="BS284" s="45">
        <f t="shared" si="209"/>
        <v>-18685.839138674452</v>
      </c>
      <c r="BT284" s="45">
        <f t="shared" si="209"/>
        <v>-19054.593747837444</v>
      </c>
      <c r="BU284" s="45">
        <f t="shared" si="209"/>
        <v>-19423.348357000435</v>
      </c>
      <c r="BV284" s="45">
        <f t="shared" si="210"/>
        <v>-19792.102966163427</v>
      </c>
      <c r="BW284" s="45">
        <f t="shared" si="210"/>
        <v>-20160.857575326419</v>
      </c>
      <c r="BX284" s="45">
        <f t="shared" si="210"/>
        <v>-20529.612184489411</v>
      </c>
      <c r="BY284" s="45">
        <f t="shared" si="210"/>
        <v>-20898.366793652403</v>
      </c>
      <c r="BZ284" s="45">
        <f t="shared" si="210"/>
        <v>-21267.121402815395</v>
      </c>
      <c r="CA284" s="45">
        <f t="shared" si="210"/>
        <v>-21635.876011978387</v>
      </c>
      <c r="CB284" s="45">
        <f t="shared" si="210"/>
        <v>-22004.630621141379</v>
      </c>
      <c r="CC284" s="45">
        <f t="shared" si="210"/>
        <v>-22373.385230304371</v>
      </c>
      <c r="CD284" s="45">
        <f t="shared" si="210"/>
        <v>-22742.139839467367</v>
      </c>
      <c r="CE284" s="45">
        <f t="shared" si="210"/>
        <v>-23110.894448630359</v>
      </c>
      <c r="CF284" s="45">
        <f t="shared" si="210"/>
        <v>-23479.649057793351</v>
      </c>
      <c r="CG284" s="45">
        <f t="shared" si="210"/>
        <v>-3100.7367909098111</v>
      </c>
      <c r="CH284" s="45">
        <f t="shared" si="210"/>
        <v>-4086.3212420586442</v>
      </c>
    </row>
    <row r="285" spans="1:86">
      <c r="A285" s="58">
        <f>'Q5-Q7 VaR'!G259</f>
        <v>45923</v>
      </c>
      <c r="B285" s="45">
        <f>'Q5-Q7 VaR'!L259</f>
        <v>4789.8729492423472</v>
      </c>
      <c r="C285" s="45">
        <f>1000000*'Q5-Q7 VaR'!K259/100</f>
        <v>3032.426019969932</v>
      </c>
      <c r="D285" s="45">
        <f t="shared" si="203"/>
        <v>-25534.38725045697</v>
      </c>
      <c r="E285" s="45">
        <f t="shared" si="203"/>
        <v>-24776.28074546449</v>
      </c>
      <c r="F285" s="45">
        <f t="shared" si="203"/>
        <v>-24018.174240472006</v>
      </c>
      <c r="G285" s="45">
        <f t="shared" si="203"/>
        <v>-23260.067735479523</v>
      </c>
      <c r="H285" s="45">
        <f t="shared" si="203"/>
        <v>-22501.961230487039</v>
      </c>
      <c r="I285" s="45">
        <f t="shared" si="203"/>
        <v>-21743.854725494555</v>
      </c>
      <c r="J285" s="45">
        <f t="shared" si="203"/>
        <v>-20985.748220502075</v>
      </c>
      <c r="K285" s="45">
        <f t="shared" si="203"/>
        <v>-20227.641715509591</v>
      </c>
      <c r="L285" s="45">
        <f t="shared" si="203"/>
        <v>-19469.535210517108</v>
      </c>
      <c r="M285" s="45">
        <f t="shared" si="203"/>
        <v>-18711.428705524624</v>
      </c>
      <c r="N285" s="45">
        <f t="shared" si="204"/>
        <v>-17953.32220053214</v>
      </c>
      <c r="O285" s="45">
        <f t="shared" si="204"/>
        <v>-17195.21569553966</v>
      </c>
      <c r="P285" s="45">
        <f t="shared" si="204"/>
        <v>-16437.109190547177</v>
      </c>
      <c r="Q285" s="45">
        <f t="shared" si="204"/>
        <v>-15679.002685554693</v>
      </c>
      <c r="R285" s="45">
        <f t="shared" si="204"/>
        <v>-14920.896180562209</v>
      </c>
      <c r="S285" s="45">
        <f t="shared" si="204"/>
        <v>-14162.789675569726</v>
      </c>
      <c r="T285" s="45">
        <f t="shared" si="204"/>
        <v>-13404.683170577246</v>
      </c>
      <c r="U285" s="45">
        <f t="shared" si="204"/>
        <v>-12646.576665584762</v>
      </c>
      <c r="V285" s="45">
        <f t="shared" si="204"/>
        <v>-11888.470160592278</v>
      </c>
      <c r="W285" s="45">
        <f t="shared" si="204"/>
        <v>-11130.363655599795</v>
      </c>
      <c r="X285" s="45">
        <f t="shared" si="205"/>
        <v>-10372.257150607311</v>
      </c>
      <c r="Y285" s="45">
        <f t="shared" si="205"/>
        <v>-9614.1506456148309</v>
      </c>
      <c r="Z285" s="45">
        <f t="shared" si="205"/>
        <v>-8856.0441406223472</v>
      </c>
      <c r="AA285" s="45">
        <f t="shared" si="205"/>
        <v>-8097.9376356298644</v>
      </c>
      <c r="AB285" s="45">
        <f t="shared" si="205"/>
        <v>-7339.8311306373807</v>
      </c>
      <c r="AC285" s="45">
        <f t="shared" si="205"/>
        <v>-6581.7246256448971</v>
      </c>
      <c r="AD285" s="45">
        <f t="shared" si="205"/>
        <v>-5823.6181206524152</v>
      </c>
      <c r="AE285" s="45">
        <f t="shared" si="205"/>
        <v>-5065.5116156599315</v>
      </c>
      <c r="AF285" s="45">
        <f t="shared" si="205"/>
        <v>-4307.4051106674497</v>
      </c>
      <c r="AG285" s="45">
        <f t="shared" si="205"/>
        <v>-3549.298605674966</v>
      </c>
      <c r="AH285" s="45">
        <f t="shared" si="206"/>
        <v>-2791.1921006824823</v>
      </c>
      <c r="AI285" s="45">
        <f t="shared" si="206"/>
        <v>-2033.0855956899995</v>
      </c>
      <c r="AJ285" s="45">
        <f t="shared" si="206"/>
        <v>-1274.9790906975168</v>
      </c>
      <c r="AK285" s="45">
        <f t="shared" si="206"/>
        <v>-516.872585705034</v>
      </c>
      <c r="AL285" s="45">
        <f t="shared" si="206"/>
        <v>241.23391928744877</v>
      </c>
      <c r="AM285" s="45">
        <f t="shared" si="206"/>
        <v>999.34042427993245</v>
      </c>
      <c r="AN285" s="45">
        <f t="shared" si="206"/>
        <v>1757.4469292724152</v>
      </c>
      <c r="AO285" s="45">
        <f t="shared" si="206"/>
        <v>2515.553434264898</v>
      </c>
      <c r="AP285" s="45">
        <f t="shared" si="206"/>
        <v>3273.6599392573812</v>
      </c>
      <c r="AQ285" s="45">
        <f t="shared" si="206"/>
        <v>4031.7664442498644</v>
      </c>
      <c r="AR285" s="45">
        <f t="shared" si="207"/>
        <v>4789.8729492423472</v>
      </c>
      <c r="AS285" s="45">
        <f t="shared" si="207"/>
        <v>5547.97945423483</v>
      </c>
      <c r="AT285" s="45">
        <f t="shared" si="207"/>
        <v>6306.0859592273137</v>
      </c>
      <c r="AU285" s="45">
        <f t="shared" si="207"/>
        <v>7064.1924642197964</v>
      </c>
      <c r="AV285" s="45">
        <f t="shared" si="207"/>
        <v>7822.2989692122792</v>
      </c>
      <c r="AW285" s="45">
        <f t="shared" si="207"/>
        <v>8580.4054742047629</v>
      </c>
      <c r="AX285" s="45">
        <f t="shared" si="207"/>
        <v>9338.5119791972465</v>
      </c>
      <c r="AY285" s="45">
        <f t="shared" si="207"/>
        <v>10096.618484189728</v>
      </c>
      <c r="AZ285" s="45">
        <f t="shared" si="207"/>
        <v>10854.72498918221</v>
      </c>
      <c r="BA285" s="45">
        <f t="shared" si="207"/>
        <v>11612.831494174694</v>
      </c>
      <c r="BB285" s="45">
        <f t="shared" si="208"/>
        <v>12370.937999167178</v>
      </c>
      <c r="BC285" s="45">
        <f t="shared" si="208"/>
        <v>13129.044504159661</v>
      </c>
      <c r="BD285" s="45">
        <f t="shared" si="208"/>
        <v>13887.151009152145</v>
      </c>
      <c r="BE285" s="45">
        <f t="shared" si="208"/>
        <v>14645.257514144625</v>
      </c>
      <c r="BF285" s="45">
        <f t="shared" si="208"/>
        <v>15403.364019137109</v>
      </c>
      <c r="BG285" s="45">
        <f t="shared" si="208"/>
        <v>16161.470524129592</v>
      </c>
      <c r="BH285" s="45">
        <f t="shared" si="208"/>
        <v>16919.577029122076</v>
      </c>
      <c r="BI285" s="45">
        <f t="shared" si="208"/>
        <v>17677.68353411456</v>
      </c>
      <c r="BJ285" s="45">
        <f t="shared" si="208"/>
        <v>18435.79003910704</v>
      </c>
      <c r="BK285" s="45">
        <f t="shared" si="208"/>
        <v>19193.896544099523</v>
      </c>
      <c r="BL285" s="45">
        <f t="shared" si="209"/>
        <v>19952.003049092007</v>
      </c>
      <c r="BM285" s="45">
        <f t="shared" si="209"/>
        <v>20710.109554084491</v>
      </c>
      <c r="BN285" s="45">
        <f t="shared" si="209"/>
        <v>21468.216059076974</v>
      </c>
      <c r="BO285" s="45">
        <f t="shared" si="209"/>
        <v>22226.322564069458</v>
      </c>
      <c r="BP285" s="45">
        <f t="shared" si="209"/>
        <v>22984.429069061942</v>
      </c>
      <c r="BQ285" s="45">
        <f t="shared" si="209"/>
        <v>23742.535574054422</v>
      </c>
      <c r="BR285" s="45">
        <f t="shared" si="209"/>
        <v>24500.642079046906</v>
      </c>
      <c r="BS285" s="45">
        <f t="shared" si="209"/>
        <v>25258.748584039389</v>
      </c>
      <c r="BT285" s="45">
        <f t="shared" si="209"/>
        <v>26016.855089031873</v>
      </c>
      <c r="BU285" s="45">
        <f t="shared" si="209"/>
        <v>26774.961594024357</v>
      </c>
      <c r="BV285" s="45">
        <f t="shared" si="210"/>
        <v>27533.068099016837</v>
      </c>
      <c r="BW285" s="45">
        <f t="shared" si="210"/>
        <v>28291.17460400932</v>
      </c>
      <c r="BX285" s="45">
        <f t="shared" si="210"/>
        <v>29049.281109001804</v>
      </c>
      <c r="BY285" s="45">
        <f t="shared" si="210"/>
        <v>29807.387613994288</v>
      </c>
      <c r="BZ285" s="45">
        <f t="shared" si="210"/>
        <v>30565.494118986771</v>
      </c>
      <c r="CA285" s="45">
        <f t="shared" si="210"/>
        <v>31323.600623979251</v>
      </c>
      <c r="CB285" s="45">
        <f t="shared" si="210"/>
        <v>32081.707128971735</v>
      </c>
      <c r="CC285" s="45">
        <f t="shared" si="210"/>
        <v>32839.813633964215</v>
      </c>
      <c r="CD285" s="45">
        <f t="shared" si="210"/>
        <v>33597.920138956702</v>
      </c>
      <c r="CE285" s="45">
        <f t="shared" si="210"/>
        <v>34356.026643949182</v>
      </c>
      <c r="CF285" s="45">
        <f t="shared" si="210"/>
        <v>35114.133148941663</v>
      </c>
      <c r="CG285" s="45">
        <f t="shared" si="210"/>
        <v>-6781.9830494779153</v>
      </c>
      <c r="CH285" s="45">
        <f t="shared" si="210"/>
        <v>-4755.7629967134517</v>
      </c>
    </row>
    <row r="286" spans="1:86">
      <c r="A286" s="58">
        <f>'Q5-Q7 VaR'!G260</f>
        <v>45924</v>
      </c>
      <c r="B286" s="45">
        <f>'Q5-Q7 VaR'!L260</f>
        <v>-5069.5092195344414</v>
      </c>
      <c r="C286" s="45">
        <f>1000000*'Q5-Q7 VaR'!K260/100</f>
        <v>-3020.8139800299914</v>
      </c>
      <c r="D286" s="45">
        <f t="shared" si="203"/>
        <v>25138.630580765472</v>
      </c>
      <c r="E286" s="45">
        <f t="shared" si="203"/>
        <v>24383.427085757976</v>
      </c>
      <c r="F286" s="45">
        <f t="shared" si="203"/>
        <v>23628.223590750476</v>
      </c>
      <c r="G286" s="45">
        <f t="shared" si="203"/>
        <v>22873.020095742981</v>
      </c>
      <c r="H286" s="45">
        <f t="shared" si="203"/>
        <v>22117.816600735481</v>
      </c>
      <c r="I286" s="45">
        <f t="shared" si="203"/>
        <v>21362.613105727985</v>
      </c>
      <c r="J286" s="45">
        <f t="shared" si="203"/>
        <v>20607.409610720486</v>
      </c>
      <c r="K286" s="45">
        <f t="shared" si="203"/>
        <v>19852.20611571299</v>
      </c>
      <c r="L286" s="45">
        <f t="shared" si="203"/>
        <v>19097.002620705491</v>
      </c>
      <c r="M286" s="45">
        <f t="shared" si="203"/>
        <v>18341.799125697991</v>
      </c>
      <c r="N286" s="45">
        <f t="shared" si="204"/>
        <v>17586.595630690495</v>
      </c>
      <c r="O286" s="45">
        <f t="shared" si="204"/>
        <v>16831.392135682996</v>
      </c>
      <c r="P286" s="45">
        <f t="shared" si="204"/>
        <v>16076.1886406755</v>
      </c>
      <c r="Q286" s="45">
        <f t="shared" si="204"/>
        <v>15320.985145668001</v>
      </c>
      <c r="R286" s="45">
        <f t="shared" si="204"/>
        <v>14565.781650660505</v>
      </c>
      <c r="S286" s="45">
        <f t="shared" si="204"/>
        <v>13810.578155653006</v>
      </c>
      <c r="T286" s="45">
        <f t="shared" si="204"/>
        <v>13055.37466064551</v>
      </c>
      <c r="U286" s="45">
        <f t="shared" si="204"/>
        <v>12300.17116563801</v>
      </c>
      <c r="V286" s="45">
        <f t="shared" si="204"/>
        <v>11544.967670630511</v>
      </c>
      <c r="W286" s="45">
        <f t="shared" si="204"/>
        <v>10789.764175623015</v>
      </c>
      <c r="X286" s="45">
        <f t="shared" si="205"/>
        <v>10034.560680615516</v>
      </c>
      <c r="Y286" s="45">
        <f t="shared" si="205"/>
        <v>9279.3571856080162</v>
      </c>
      <c r="Z286" s="45">
        <f t="shared" si="205"/>
        <v>8524.1536906005203</v>
      </c>
      <c r="AA286" s="45">
        <f t="shared" si="205"/>
        <v>7768.9501955930218</v>
      </c>
      <c r="AB286" s="45">
        <f t="shared" si="205"/>
        <v>7013.7467005855242</v>
      </c>
      <c r="AC286" s="45">
        <f t="shared" si="205"/>
        <v>6258.5432055780266</v>
      </c>
      <c r="AD286" s="45">
        <f t="shared" si="205"/>
        <v>5503.339710570529</v>
      </c>
      <c r="AE286" s="45">
        <f t="shared" si="205"/>
        <v>4748.1362155630313</v>
      </c>
      <c r="AF286" s="45">
        <f t="shared" si="205"/>
        <v>3992.9327205555337</v>
      </c>
      <c r="AG286" s="45">
        <f t="shared" si="205"/>
        <v>3237.7292255480343</v>
      </c>
      <c r="AH286" s="45">
        <f t="shared" si="206"/>
        <v>2482.5257305405366</v>
      </c>
      <c r="AI286" s="45">
        <f t="shared" si="206"/>
        <v>1727.322235533039</v>
      </c>
      <c r="AJ286" s="45">
        <f t="shared" si="206"/>
        <v>972.1187405255414</v>
      </c>
      <c r="AK286" s="45">
        <f t="shared" si="206"/>
        <v>216.91524551804378</v>
      </c>
      <c r="AL286" s="45">
        <f t="shared" si="206"/>
        <v>-538.28824948945385</v>
      </c>
      <c r="AM286" s="45">
        <f t="shared" si="206"/>
        <v>-1293.4917444969524</v>
      </c>
      <c r="AN286" s="45">
        <f t="shared" si="206"/>
        <v>-2048.69523950445</v>
      </c>
      <c r="AO286" s="45">
        <f t="shared" si="206"/>
        <v>-2803.8987345119476</v>
      </c>
      <c r="AP286" s="45">
        <f t="shared" si="206"/>
        <v>-3559.1022295194457</v>
      </c>
      <c r="AQ286" s="45">
        <f t="shared" si="206"/>
        <v>-4314.3057245269438</v>
      </c>
      <c r="AR286" s="45">
        <f t="shared" si="207"/>
        <v>-5069.5092195344414</v>
      </c>
      <c r="AS286" s="45">
        <f t="shared" si="207"/>
        <v>-5824.712714541939</v>
      </c>
      <c r="AT286" s="45">
        <f t="shared" si="207"/>
        <v>-6579.9162095494376</v>
      </c>
      <c r="AU286" s="45">
        <f t="shared" si="207"/>
        <v>-7335.1197045569352</v>
      </c>
      <c r="AV286" s="45">
        <f t="shared" si="207"/>
        <v>-8090.3231995644328</v>
      </c>
      <c r="AW286" s="45">
        <f t="shared" si="207"/>
        <v>-8845.5266945719304</v>
      </c>
      <c r="AX286" s="45">
        <f t="shared" si="207"/>
        <v>-9600.7301895794299</v>
      </c>
      <c r="AY286" s="45">
        <f t="shared" si="207"/>
        <v>-10355.933684586926</v>
      </c>
      <c r="AZ286" s="45">
        <f t="shared" si="207"/>
        <v>-11111.137179594425</v>
      </c>
      <c r="BA286" s="45">
        <f t="shared" si="207"/>
        <v>-11866.340674601921</v>
      </c>
      <c r="BB286" s="45">
        <f t="shared" si="208"/>
        <v>-12621.54416960942</v>
      </c>
      <c r="BC286" s="45">
        <f t="shared" si="208"/>
        <v>-13376.747664616916</v>
      </c>
      <c r="BD286" s="45">
        <f t="shared" si="208"/>
        <v>-14131.951159624416</v>
      </c>
      <c r="BE286" s="45">
        <f t="shared" si="208"/>
        <v>-14887.154654631915</v>
      </c>
      <c r="BF286" s="45">
        <f t="shared" si="208"/>
        <v>-15642.358149639411</v>
      </c>
      <c r="BG286" s="45">
        <f t="shared" si="208"/>
        <v>-16397.56164464691</v>
      </c>
      <c r="BH286" s="45">
        <f t="shared" si="208"/>
        <v>-17152.765139654406</v>
      </c>
      <c r="BI286" s="45">
        <f t="shared" si="208"/>
        <v>-17907.968634661906</v>
      </c>
      <c r="BJ286" s="45">
        <f t="shared" si="208"/>
        <v>-18663.172129669401</v>
      </c>
      <c r="BK286" s="45">
        <f t="shared" si="208"/>
        <v>-19418.375624676901</v>
      </c>
      <c r="BL286" s="45">
        <f t="shared" si="209"/>
        <v>-20173.579119684397</v>
      </c>
      <c r="BM286" s="45">
        <f t="shared" si="209"/>
        <v>-20928.782614691896</v>
      </c>
      <c r="BN286" s="45">
        <f t="shared" si="209"/>
        <v>-21683.986109699392</v>
      </c>
      <c r="BO286" s="45">
        <f t="shared" si="209"/>
        <v>-22439.189604706891</v>
      </c>
      <c r="BP286" s="45">
        <f t="shared" si="209"/>
        <v>-23194.393099714391</v>
      </c>
      <c r="BQ286" s="45">
        <f t="shared" si="209"/>
        <v>-23949.596594721887</v>
      </c>
      <c r="BR286" s="45">
        <f t="shared" si="209"/>
        <v>-24704.800089729386</v>
      </c>
      <c r="BS286" s="45">
        <f t="shared" si="209"/>
        <v>-25460.003584736882</v>
      </c>
      <c r="BT286" s="45">
        <f t="shared" si="209"/>
        <v>-26215.207079744381</v>
      </c>
      <c r="BU286" s="45">
        <f t="shared" si="209"/>
        <v>-26970.410574751877</v>
      </c>
      <c r="BV286" s="45">
        <f t="shared" si="210"/>
        <v>-27725.614069759376</v>
      </c>
      <c r="BW286" s="45">
        <f t="shared" si="210"/>
        <v>-28480.817564766872</v>
      </c>
      <c r="BX286" s="45">
        <f t="shared" si="210"/>
        <v>-29236.021059774372</v>
      </c>
      <c r="BY286" s="45">
        <f t="shared" si="210"/>
        <v>-29991.224554781871</v>
      </c>
      <c r="BZ286" s="45">
        <f t="shared" si="210"/>
        <v>-30746.428049789367</v>
      </c>
      <c r="CA286" s="45">
        <f t="shared" si="210"/>
        <v>-31501.631544796866</v>
      </c>
      <c r="CB286" s="45">
        <f t="shared" si="210"/>
        <v>-32256.835039804362</v>
      </c>
      <c r="CC286" s="45">
        <f t="shared" si="210"/>
        <v>-33012.038534811865</v>
      </c>
      <c r="CD286" s="45">
        <f t="shared" si="210"/>
        <v>-33767.242029819361</v>
      </c>
      <c r="CE286" s="45">
        <f t="shared" si="210"/>
        <v>-34522.445524826857</v>
      </c>
      <c r="CF286" s="45">
        <f t="shared" si="210"/>
        <v>-35277.649019834353</v>
      </c>
      <c r="CG286" s="45">
        <f t="shared" si="210"/>
        <v>6458.0347817450029</v>
      </c>
      <c r="CH286" s="45">
        <f t="shared" si="210"/>
        <v>4439.5737140389911</v>
      </c>
    </row>
    <row r="287" spans="1:86">
      <c r="A287" s="58">
        <f>'Q5-Q7 VaR'!G261</f>
        <v>45925</v>
      </c>
      <c r="B287" s="45">
        <f>'Q5-Q7 VaR'!L261</f>
        <v>-14357.943456818666</v>
      </c>
      <c r="C287" s="45">
        <f>1000000*'Q5-Q7 VaR'!K261/100</f>
        <v>-1696.0328824723122</v>
      </c>
      <c r="D287" s="45">
        <f t="shared" si="203"/>
        <v>2602.3853679044551</v>
      </c>
      <c r="E287" s="45">
        <f t="shared" si="203"/>
        <v>2178.3771472863773</v>
      </c>
      <c r="F287" s="45">
        <f t="shared" si="203"/>
        <v>1754.3689266682995</v>
      </c>
      <c r="G287" s="45">
        <f t="shared" si="203"/>
        <v>1330.3607060502218</v>
      </c>
      <c r="H287" s="45">
        <f t="shared" si="203"/>
        <v>906.35248543214402</v>
      </c>
      <c r="I287" s="45">
        <f t="shared" si="203"/>
        <v>482.34426481406445</v>
      </c>
      <c r="J287" s="45">
        <f t="shared" si="203"/>
        <v>58.336044195986688</v>
      </c>
      <c r="K287" s="45">
        <f t="shared" si="203"/>
        <v>-365.67217642209107</v>
      </c>
      <c r="L287" s="45">
        <f t="shared" si="203"/>
        <v>-789.68039704016883</v>
      </c>
      <c r="M287" s="45">
        <f t="shared" si="203"/>
        <v>-1213.6886176582466</v>
      </c>
      <c r="N287" s="45">
        <f t="shared" si="204"/>
        <v>-1637.6968382763243</v>
      </c>
      <c r="O287" s="45">
        <f t="shared" si="204"/>
        <v>-2061.7050588944021</v>
      </c>
      <c r="P287" s="45">
        <f t="shared" si="204"/>
        <v>-2485.7132795124817</v>
      </c>
      <c r="Q287" s="45">
        <f t="shared" si="204"/>
        <v>-2909.7215001305594</v>
      </c>
      <c r="R287" s="45">
        <f t="shared" si="204"/>
        <v>-3333.7297207486372</v>
      </c>
      <c r="S287" s="45">
        <f t="shared" si="204"/>
        <v>-3757.7379413667149</v>
      </c>
      <c r="T287" s="45">
        <f t="shared" si="204"/>
        <v>-4181.7461619847927</v>
      </c>
      <c r="U287" s="45">
        <f t="shared" si="204"/>
        <v>-4605.7543826028705</v>
      </c>
      <c r="V287" s="45">
        <f t="shared" si="204"/>
        <v>-5029.76260322095</v>
      </c>
      <c r="W287" s="45">
        <f t="shared" si="204"/>
        <v>-5453.7708238390278</v>
      </c>
      <c r="X287" s="45">
        <f t="shared" si="205"/>
        <v>-5877.7790444571056</v>
      </c>
      <c r="Y287" s="45">
        <f t="shared" si="205"/>
        <v>-6301.7872650751833</v>
      </c>
      <c r="Z287" s="45">
        <f t="shared" si="205"/>
        <v>-6725.7954856932611</v>
      </c>
      <c r="AA287" s="45">
        <f t="shared" si="205"/>
        <v>-7149.8037063113397</v>
      </c>
      <c r="AB287" s="45">
        <f t="shared" si="205"/>
        <v>-7573.8119269294175</v>
      </c>
      <c r="AC287" s="45">
        <f t="shared" si="205"/>
        <v>-7997.8201475474953</v>
      </c>
      <c r="AD287" s="45">
        <f t="shared" si="205"/>
        <v>-8421.8283681655739</v>
      </c>
      <c r="AE287" s="45">
        <f t="shared" si="205"/>
        <v>-8845.8365887836517</v>
      </c>
      <c r="AF287" s="45">
        <f t="shared" si="205"/>
        <v>-9269.8448094017294</v>
      </c>
      <c r="AG287" s="45">
        <f t="shared" si="205"/>
        <v>-9693.8530300198072</v>
      </c>
      <c r="AH287" s="45">
        <f t="shared" si="206"/>
        <v>-10117.861250637885</v>
      </c>
      <c r="AI287" s="45">
        <f t="shared" si="206"/>
        <v>-10541.869471255963</v>
      </c>
      <c r="AJ287" s="45">
        <f t="shared" si="206"/>
        <v>-10965.877691874042</v>
      </c>
      <c r="AK287" s="45">
        <f t="shared" si="206"/>
        <v>-11389.88591249212</v>
      </c>
      <c r="AL287" s="45">
        <f t="shared" si="206"/>
        <v>-11813.894133110198</v>
      </c>
      <c r="AM287" s="45">
        <f t="shared" si="206"/>
        <v>-12237.902353728276</v>
      </c>
      <c r="AN287" s="45">
        <f t="shared" si="206"/>
        <v>-12661.910574346353</v>
      </c>
      <c r="AO287" s="45">
        <f t="shared" si="206"/>
        <v>-13085.918794964433</v>
      </c>
      <c r="AP287" s="45">
        <f t="shared" si="206"/>
        <v>-13509.927015582511</v>
      </c>
      <c r="AQ287" s="45">
        <f t="shared" si="206"/>
        <v>-13933.935236200588</v>
      </c>
      <c r="AR287" s="45">
        <f t="shared" si="207"/>
        <v>-14357.943456818666</v>
      </c>
      <c r="AS287" s="45">
        <f t="shared" si="207"/>
        <v>-14781.951677436744</v>
      </c>
      <c r="AT287" s="45">
        <f t="shared" si="207"/>
        <v>-15205.959898054822</v>
      </c>
      <c r="AU287" s="45">
        <f t="shared" si="207"/>
        <v>-15629.968118672899</v>
      </c>
      <c r="AV287" s="45">
        <f t="shared" si="207"/>
        <v>-16053.976339290979</v>
      </c>
      <c r="AW287" s="45">
        <f t="shared" si="207"/>
        <v>-16477.984559909055</v>
      </c>
      <c r="AX287" s="45">
        <f t="shared" si="207"/>
        <v>-16901.992780527136</v>
      </c>
      <c r="AY287" s="45">
        <f t="shared" si="207"/>
        <v>-17326.00100114521</v>
      </c>
      <c r="AZ287" s="45">
        <f t="shared" si="207"/>
        <v>-17750.009221763292</v>
      </c>
      <c r="BA287" s="45">
        <f t="shared" si="207"/>
        <v>-18174.01744238137</v>
      </c>
      <c r="BB287" s="45">
        <f t="shared" si="208"/>
        <v>-18598.025662999447</v>
      </c>
      <c r="BC287" s="45">
        <f t="shared" si="208"/>
        <v>-19022.033883617525</v>
      </c>
      <c r="BD287" s="45">
        <f t="shared" si="208"/>
        <v>-19446.042104235603</v>
      </c>
      <c r="BE287" s="45">
        <f t="shared" si="208"/>
        <v>-19870.050324853681</v>
      </c>
      <c r="BF287" s="45">
        <f t="shared" si="208"/>
        <v>-20294.058545471758</v>
      </c>
      <c r="BG287" s="45">
        <f t="shared" si="208"/>
        <v>-20718.066766089836</v>
      </c>
      <c r="BH287" s="45">
        <f t="shared" si="208"/>
        <v>-21142.074986707914</v>
      </c>
      <c r="BI287" s="45">
        <f t="shared" si="208"/>
        <v>-21566.083207325992</v>
      </c>
      <c r="BJ287" s="45">
        <f t="shared" si="208"/>
        <v>-21990.091427944069</v>
      </c>
      <c r="BK287" s="45">
        <f t="shared" si="208"/>
        <v>-22414.099648562151</v>
      </c>
      <c r="BL287" s="45">
        <f t="shared" si="209"/>
        <v>-22838.107869180225</v>
      </c>
      <c r="BM287" s="45">
        <f t="shared" si="209"/>
        <v>-23262.116089798306</v>
      </c>
      <c r="BN287" s="45">
        <f t="shared" si="209"/>
        <v>-23686.12431041638</v>
      </c>
      <c r="BO287" s="45">
        <f t="shared" si="209"/>
        <v>-24110.132531034462</v>
      </c>
      <c r="BP287" s="45">
        <f t="shared" si="209"/>
        <v>-24534.14075165254</v>
      </c>
      <c r="BQ287" s="45">
        <f t="shared" si="209"/>
        <v>-24958.148972270617</v>
      </c>
      <c r="BR287" s="45">
        <f t="shared" si="209"/>
        <v>-25382.157192888695</v>
      </c>
      <c r="BS287" s="45">
        <f t="shared" si="209"/>
        <v>-25806.165413506773</v>
      </c>
      <c r="BT287" s="45">
        <f t="shared" si="209"/>
        <v>-26230.173634124851</v>
      </c>
      <c r="BU287" s="45">
        <f t="shared" si="209"/>
        <v>-26654.181854742928</v>
      </c>
      <c r="BV287" s="45">
        <f t="shared" si="210"/>
        <v>-27078.19007536101</v>
      </c>
      <c r="BW287" s="45">
        <f t="shared" si="210"/>
        <v>-27502.198295979084</v>
      </c>
      <c r="BX287" s="45">
        <f t="shared" si="210"/>
        <v>-27926.206516597165</v>
      </c>
      <c r="BY287" s="45">
        <f t="shared" si="210"/>
        <v>-28350.214737215239</v>
      </c>
      <c r="BZ287" s="45">
        <f t="shared" si="210"/>
        <v>-28774.222957833321</v>
      </c>
      <c r="CA287" s="45">
        <f t="shared" si="210"/>
        <v>-29198.231178451395</v>
      </c>
      <c r="CB287" s="45">
        <f t="shared" si="210"/>
        <v>-29622.239399069476</v>
      </c>
      <c r="CC287" s="45">
        <f t="shared" si="210"/>
        <v>-30046.247619687554</v>
      </c>
      <c r="CD287" s="45">
        <f t="shared" si="210"/>
        <v>-30470.255840305632</v>
      </c>
      <c r="CE287" s="45">
        <f t="shared" si="210"/>
        <v>-30894.26406092371</v>
      </c>
      <c r="CF287" s="45">
        <f t="shared" si="210"/>
        <v>-31318.272281541787</v>
      </c>
      <c r="CG287" s="45">
        <f t="shared" si="210"/>
        <v>-7885.8158085871528</v>
      </c>
      <c r="CH287" s="45">
        <f t="shared" si="210"/>
        <v>-9019.0786858946722</v>
      </c>
    </row>
    <row r="288" spans="1:86">
      <c r="A288" s="58">
        <f>'Q5-Q7 VaR'!G262</f>
        <v>45926</v>
      </c>
      <c r="B288" s="45">
        <f>'Q5-Q7 VaR'!L262</f>
        <v>3380.8847913180025</v>
      </c>
      <c r="C288" s="45">
        <f>1000000*'Q5-Q7 VaR'!K262/100</f>
        <v>-369.01365229074219</v>
      </c>
      <c r="D288" s="45">
        <f t="shared" si="203"/>
        <v>7071.0213142254242</v>
      </c>
      <c r="E288" s="45">
        <f t="shared" si="203"/>
        <v>6978.7679011527389</v>
      </c>
      <c r="F288" s="45">
        <f t="shared" si="203"/>
        <v>6886.5144880800526</v>
      </c>
      <c r="G288" s="45">
        <f t="shared" si="203"/>
        <v>6794.2610750073673</v>
      </c>
      <c r="H288" s="45">
        <f t="shared" si="203"/>
        <v>6702.0076619346819</v>
      </c>
      <c r="I288" s="45">
        <f t="shared" si="203"/>
        <v>6609.7542488619965</v>
      </c>
      <c r="J288" s="45">
        <f t="shared" si="203"/>
        <v>6517.5008357893112</v>
      </c>
      <c r="K288" s="45">
        <f t="shared" si="203"/>
        <v>6425.2474227166258</v>
      </c>
      <c r="L288" s="45">
        <f t="shared" si="203"/>
        <v>6332.9940096439404</v>
      </c>
      <c r="M288" s="45">
        <f t="shared" si="203"/>
        <v>6240.7405965712551</v>
      </c>
      <c r="N288" s="45">
        <f t="shared" si="204"/>
        <v>6148.4871834985688</v>
      </c>
      <c r="O288" s="45">
        <f t="shared" si="204"/>
        <v>6056.2337704258834</v>
      </c>
      <c r="P288" s="45">
        <f t="shared" si="204"/>
        <v>5963.9803573531972</v>
      </c>
      <c r="Q288" s="45">
        <f t="shared" si="204"/>
        <v>5871.7269442805118</v>
      </c>
      <c r="R288" s="45">
        <f t="shared" si="204"/>
        <v>5779.4735312078265</v>
      </c>
      <c r="S288" s="45">
        <f t="shared" si="204"/>
        <v>5687.2201181351411</v>
      </c>
      <c r="T288" s="45">
        <f t="shared" si="204"/>
        <v>5594.9667050624557</v>
      </c>
      <c r="U288" s="45">
        <f t="shared" si="204"/>
        <v>5502.7132919897704</v>
      </c>
      <c r="V288" s="45">
        <f t="shared" si="204"/>
        <v>5410.459878917085</v>
      </c>
      <c r="W288" s="45">
        <f t="shared" si="204"/>
        <v>5318.2064658443987</v>
      </c>
      <c r="X288" s="45">
        <f t="shared" si="205"/>
        <v>5225.9530527717134</v>
      </c>
      <c r="Y288" s="45">
        <f t="shared" si="205"/>
        <v>5133.699639699028</v>
      </c>
      <c r="Z288" s="45">
        <f t="shared" si="205"/>
        <v>5041.4462266263426</v>
      </c>
      <c r="AA288" s="45">
        <f t="shared" si="205"/>
        <v>4949.1928135536564</v>
      </c>
      <c r="AB288" s="45">
        <f t="shared" si="205"/>
        <v>4856.939400480971</v>
      </c>
      <c r="AC288" s="45">
        <f t="shared" si="205"/>
        <v>4764.6859874082857</v>
      </c>
      <c r="AD288" s="45">
        <f t="shared" si="205"/>
        <v>4672.4325743356003</v>
      </c>
      <c r="AE288" s="45">
        <f t="shared" si="205"/>
        <v>4580.1791612629149</v>
      </c>
      <c r="AF288" s="45">
        <f t="shared" si="205"/>
        <v>4487.9257481902296</v>
      </c>
      <c r="AG288" s="45">
        <f t="shared" si="205"/>
        <v>4395.6723351175433</v>
      </c>
      <c r="AH288" s="45">
        <f t="shared" si="206"/>
        <v>4303.4189220448579</v>
      </c>
      <c r="AI288" s="45">
        <f t="shared" si="206"/>
        <v>4211.1655089721726</v>
      </c>
      <c r="AJ288" s="45">
        <f t="shared" si="206"/>
        <v>4118.9120958994872</v>
      </c>
      <c r="AK288" s="45">
        <f t="shared" si="206"/>
        <v>4026.6586828268014</v>
      </c>
      <c r="AL288" s="45">
        <f t="shared" si="206"/>
        <v>3934.4052697541156</v>
      </c>
      <c r="AM288" s="45">
        <f t="shared" si="206"/>
        <v>3842.1518566814302</v>
      </c>
      <c r="AN288" s="45">
        <f t="shared" si="206"/>
        <v>3749.8984436087449</v>
      </c>
      <c r="AO288" s="45">
        <f t="shared" si="206"/>
        <v>3657.645030536059</v>
      </c>
      <c r="AP288" s="45">
        <f t="shared" si="206"/>
        <v>3565.3916174633737</v>
      </c>
      <c r="AQ288" s="45">
        <f t="shared" si="206"/>
        <v>3473.1382043906879</v>
      </c>
      <c r="AR288" s="45">
        <f t="shared" si="207"/>
        <v>3380.8847913180025</v>
      </c>
      <c r="AS288" s="45">
        <f t="shared" si="207"/>
        <v>3288.6313782453171</v>
      </c>
      <c r="AT288" s="45">
        <f t="shared" si="207"/>
        <v>3196.3779651726313</v>
      </c>
      <c r="AU288" s="45">
        <f t="shared" si="207"/>
        <v>3104.124552099946</v>
      </c>
      <c r="AV288" s="45">
        <f t="shared" si="207"/>
        <v>3011.8711390272601</v>
      </c>
      <c r="AW288" s="45">
        <f t="shared" si="207"/>
        <v>2919.6177259545748</v>
      </c>
      <c r="AX288" s="45">
        <f t="shared" si="207"/>
        <v>2827.3643128818894</v>
      </c>
      <c r="AY288" s="45">
        <f t="shared" si="207"/>
        <v>2735.1108998092036</v>
      </c>
      <c r="AZ288" s="45">
        <f t="shared" si="207"/>
        <v>2642.8574867365182</v>
      </c>
      <c r="BA288" s="45">
        <f t="shared" si="207"/>
        <v>2550.6040736638324</v>
      </c>
      <c r="BB288" s="45">
        <f t="shared" si="208"/>
        <v>2458.3506605911471</v>
      </c>
      <c r="BC288" s="45">
        <f t="shared" si="208"/>
        <v>2366.0972475184617</v>
      </c>
      <c r="BD288" s="45">
        <f t="shared" si="208"/>
        <v>2273.8438344457759</v>
      </c>
      <c r="BE288" s="45">
        <f t="shared" si="208"/>
        <v>2181.5904213730901</v>
      </c>
      <c r="BF288" s="45">
        <f t="shared" si="208"/>
        <v>2089.3370083004047</v>
      </c>
      <c r="BG288" s="45">
        <f t="shared" si="208"/>
        <v>1997.0835952277193</v>
      </c>
      <c r="BH288" s="45">
        <f t="shared" si="208"/>
        <v>1904.8301821550338</v>
      </c>
      <c r="BI288" s="45">
        <f t="shared" si="208"/>
        <v>1812.5767690823482</v>
      </c>
      <c r="BJ288" s="45">
        <f t="shared" si="208"/>
        <v>1720.3233560096626</v>
      </c>
      <c r="BK288" s="45">
        <f t="shared" si="208"/>
        <v>1628.0699429369772</v>
      </c>
      <c r="BL288" s="45">
        <f t="shared" si="209"/>
        <v>1535.8165298642916</v>
      </c>
      <c r="BM288" s="45">
        <f t="shared" si="209"/>
        <v>1443.563116791606</v>
      </c>
      <c r="BN288" s="45">
        <f t="shared" si="209"/>
        <v>1351.3097037189204</v>
      </c>
      <c r="BO288" s="45">
        <f t="shared" si="209"/>
        <v>1259.0562906462351</v>
      </c>
      <c r="BP288" s="45">
        <f t="shared" si="209"/>
        <v>1166.8028775735493</v>
      </c>
      <c r="BQ288" s="45">
        <f t="shared" si="209"/>
        <v>1074.5494645008639</v>
      </c>
      <c r="BR288" s="45">
        <f t="shared" si="209"/>
        <v>982.29605142817809</v>
      </c>
      <c r="BS288" s="45">
        <f t="shared" si="209"/>
        <v>890.04263835549273</v>
      </c>
      <c r="BT288" s="45">
        <f t="shared" si="209"/>
        <v>797.78922528280737</v>
      </c>
      <c r="BU288" s="45">
        <f t="shared" si="209"/>
        <v>705.53581221012155</v>
      </c>
      <c r="BV288" s="45">
        <f t="shared" si="210"/>
        <v>613.28239913743619</v>
      </c>
      <c r="BW288" s="45">
        <f t="shared" si="210"/>
        <v>521.02898606475037</v>
      </c>
      <c r="BX288" s="45">
        <f t="shared" si="210"/>
        <v>428.77557299206501</v>
      </c>
      <c r="BY288" s="45">
        <f t="shared" si="210"/>
        <v>336.52215991937965</v>
      </c>
      <c r="BZ288" s="45">
        <f t="shared" si="210"/>
        <v>244.26874684669383</v>
      </c>
      <c r="CA288" s="45">
        <f t="shared" si="210"/>
        <v>152.01533377400847</v>
      </c>
      <c r="CB288" s="45">
        <f t="shared" si="210"/>
        <v>59.761920701322651</v>
      </c>
      <c r="CC288" s="45">
        <f t="shared" si="210"/>
        <v>-32.49149237136271</v>
      </c>
      <c r="CD288" s="45">
        <f t="shared" si="210"/>
        <v>-124.74490544404807</v>
      </c>
      <c r="CE288" s="45">
        <f t="shared" si="210"/>
        <v>-216.99831851673389</v>
      </c>
      <c r="CF288" s="45">
        <f t="shared" si="210"/>
        <v>-309.25173158941925</v>
      </c>
      <c r="CG288" s="45">
        <f t="shared" si="210"/>
        <v>4789.0552850907206</v>
      </c>
      <c r="CH288" s="45">
        <f t="shared" si="210"/>
        <v>4542.4860837016731</v>
      </c>
    </row>
    <row r="289" spans="1:86">
      <c r="A289" s="58">
        <f>'Q5-Q7 VaR'!G263</f>
        <v>45929</v>
      </c>
      <c r="B289" s="45">
        <f>'Q5-Q7 VaR'!L263</f>
        <v>6199.0294374855675</v>
      </c>
      <c r="C289" s="45">
        <f>1000000*'Q5-Q7 VaR'!K263/100</f>
        <v>2661.9962652475551</v>
      </c>
      <c r="D289" s="45">
        <f t="shared" si="203"/>
        <v>-20420.933214989986</v>
      </c>
      <c r="E289" s="45">
        <f t="shared" si="203"/>
        <v>-19755.434148678098</v>
      </c>
      <c r="F289" s="45">
        <f t="shared" si="203"/>
        <v>-19089.93508236621</v>
      </c>
      <c r="G289" s="45">
        <f t="shared" si="203"/>
        <v>-18424.436016054315</v>
      </c>
      <c r="H289" s="45">
        <f t="shared" si="203"/>
        <v>-17758.936949742427</v>
      </c>
      <c r="I289" s="45">
        <f t="shared" si="203"/>
        <v>-17093.437883430539</v>
      </c>
      <c r="J289" s="45">
        <f t="shared" si="203"/>
        <v>-16427.938817118651</v>
      </c>
      <c r="K289" s="45">
        <f t="shared" si="203"/>
        <v>-15762.439750806761</v>
      </c>
      <c r="L289" s="45">
        <f t="shared" si="203"/>
        <v>-15096.940684494873</v>
      </c>
      <c r="M289" s="45">
        <f t="shared" si="203"/>
        <v>-14431.441618182986</v>
      </c>
      <c r="N289" s="45">
        <f t="shared" si="204"/>
        <v>-13765.942551871098</v>
      </c>
      <c r="O289" s="45">
        <f t="shared" si="204"/>
        <v>-13100.443485559206</v>
      </c>
      <c r="P289" s="45">
        <f t="shared" si="204"/>
        <v>-12434.944419247318</v>
      </c>
      <c r="Q289" s="45">
        <f t="shared" si="204"/>
        <v>-11769.44535293543</v>
      </c>
      <c r="R289" s="45">
        <f t="shared" si="204"/>
        <v>-11103.946286623539</v>
      </c>
      <c r="S289" s="45">
        <f t="shared" si="204"/>
        <v>-10438.447220311651</v>
      </c>
      <c r="T289" s="45">
        <f t="shared" si="204"/>
        <v>-9772.9481539997632</v>
      </c>
      <c r="U289" s="45">
        <f t="shared" si="204"/>
        <v>-9107.4490876878754</v>
      </c>
      <c r="V289" s="45">
        <f t="shared" si="204"/>
        <v>-8441.9500213759857</v>
      </c>
      <c r="W289" s="45">
        <f t="shared" si="204"/>
        <v>-7776.450955064096</v>
      </c>
      <c r="X289" s="45">
        <f t="shared" si="205"/>
        <v>-7110.9518887522081</v>
      </c>
      <c r="Y289" s="45">
        <f t="shared" si="205"/>
        <v>-6445.4528224403202</v>
      </c>
      <c r="Z289" s="45">
        <f t="shared" si="205"/>
        <v>-5779.9537561284305</v>
      </c>
      <c r="AA289" s="45">
        <f t="shared" si="205"/>
        <v>-5114.4546898165408</v>
      </c>
      <c r="AB289" s="45">
        <f t="shared" si="205"/>
        <v>-4448.955623504653</v>
      </c>
      <c r="AC289" s="45">
        <f t="shared" si="205"/>
        <v>-3783.4565571927651</v>
      </c>
      <c r="AD289" s="45">
        <f t="shared" si="205"/>
        <v>-3117.9574908808754</v>
      </c>
      <c r="AE289" s="45">
        <f t="shared" si="205"/>
        <v>-2452.4584245689857</v>
      </c>
      <c r="AF289" s="45">
        <f t="shared" si="205"/>
        <v>-1786.9593582570978</v>
      </c>
      <c r="AG289" s="45">
        <f t="shared" si="205"/>
        <v>-1121.4602919452091</v>
      </c>
      <c r="AH289" s="45">
        <f t="shared" si="206"/>
        <v>-455.96122563332028</v>
      </c>
      <c r="AI289" s="45">
        <f t="shared" si="206"/>
        <v>209.5378406785685</v>
      </c>
      <c r="AJ289" s="45">
        <f t="shared" si="206"/>
        <v>875.03690699045728</v>
      </c>
      <c r="AK289" s="45">
        <f t="shared" si="206"/>
        <v>1540.5359733023461</v>
      </c>
      <c r="AL289" s="45">
        <f t="shared" si="206"/>
        <v>2206.0350396142348</v>
      </c>
      <c r="AM289" s="45">
        <f t="shared" si="206"/>
        <v>2871.5341059261236</v>
      </c>
      <c r="AN289" s="45">
        <f t="shared" si="206"/>
        <v>3537.0331722380124</v>
      </c>
      <c r="AO289" s="45">
        <f t="shared" si="206"/>
        <v>4202.5322385499012</v>
      </c>
      <c r="AP289" s="45">
        <f t="shared" si="206"/>
        <v>4868.03130486179</v>
      </c>
      <c r="AQ289" s="45">
        <f t="shared" si="206"/>
        <v>5533.5303711736788</v>
      </c>
      <c r="AR289" s="45">
        <f t="shared" si="207"/>
        <v>6199.0294374855675</v>
      </c>
      <c r="AS289" s="45">
        <f t="shared" si="207"/>
        <v>6864.5285037974563</v>
      </c>
      <c r="AT289" s="45">
        <f t="shared" si="207"/>
        <v>7530.0275701093451</v>
      </c>
      <c r="AU289" s="45">
        <f t="shared" si="207"/>
        <v>8195.526636421233</v>
      </c>
      <c r="AV289" s="45">
        <f t="shared" si="207"/>
        <v>8861.0257027331227</v>
      </c>
      <c r="AW289" s="45">
        <f t="shared" si="207"/>
        <v>9526.5247690450124</v>
      </c>
      <c r="AX289" s="45">
        <f t="shared" si="207"/>
        <v>10192.0238353569</v>
      </c>
      <c r="AY289" s="45">
        <f t="shared" si="207"/>
        <v>10857.522901668788</v>
      </c>
      <c r="AZ289" s="45">
        <f t="shared" si="207"/>
        <v>11523.021967980678</v>
      </c>
      <c r="BA289" s="45">
        <f t="shared" si="207"/>
        <v>12188.521034292567</v>
      </c>
      <c r="BB289" s="45">
        <f t="shared" si="208"/>
        <v>12854.020100604455</v>
      </c>
      <c r="BC289" s="45">
        <f t="shared" si="208"/>
        <v>13519.519166916343</v>
      </c>
      <c r="BD289" s="45">
        <f t="shared" si="208"/>
        <v>14185.018233228233</v>
      </c>
      <c r="BE289" s="45">
        <f t="shared" si="208"/>
        <v>14850.517299540121</v>
      </c>
      <c r="BF289" s="45">
        <f t="shared" si="208"/>
        <v>15516.01636585201</v>
      </c>
      <c r="BG289" s="45">
        <f t="shared" si="208"/>
        <v>16181.5154321639</v>
      </c>
      <c r="BH289" s="45">
        <f t="shared" si="208"/>
        <v>16847.014498475786</v>
      </c>
      <c r="BI289" s="45">
        <f t="shared" si="208"/>
        <v>17512.513564787674</v>
      </c>
      <c r="BJ289" s="45">
        <f t="shared" si="208"/>
        <v>18178.012631099566</v>
      </c>
      <c r="BK289" s="45">
        <f t="shared" si="208"/>
        <v>18843.511697411457</v>
      </c>
      <c r="BL289" s="45">
        <f t="shared" si="209"/>
        <v>19509.010763723345</v>
      </c>
      <c r="BM289" s="45">
        <f t="shared" si="209"/>
        <v>20174.509830035233</v>
      </c>
      <c r="BN289" s="45">
        <f t="shared" si="209"/>
        <v>20840.008896347121</v>
      </c>
      <c r="BO289" s="45">
        <f t="shared" si="209"/>
        <v>21505.507962659009</v>
      </c>
      <c r="BP289" s="45">
        <f t="shared" si="209"/>
        <v>22171.007028970896</v>
      </c>
      <c r="BQ289" s="45">
        <f t="shared" si="209"/>
        <v>22836.506095282784</v>
      </c>
      <c r="BR289" s="45">
        <f t="shared" si="209"/>
        <v>23502.005161594672</v>
      </c>
      <c r="BS289" s="45">
        <f t="shared" si="209"/>
        <v>24167.504227906567</v>
      </c>
      <c r="BT289" s="45">
        <f t="shared" si="209"/>
        <v>24833.003294218455</v>
      </c>
      <c r="BU289" s="45">
        <f t="shared" si="209"/>
        <v>25498.502360530343</v>
      </c>
      <c r="BV289" s="45">
        <f t="shared" si="210"/>
        <v>26164.001426842231</v>
      </c>
      <c r="BW289" s="45">
        <f t="shared" si="210"/>
        <v>26829.500493154119</v>
      </c>
      <c r="BX289" s="45">
        <f t="shared" si="210"/>
        <v>27494.999559466007</v>
      </c>
      <c r="BY289" s="45">
        <f t="shared" si="210"/>
        <v>28160.498625777895</v>
      </c>
      <c r="BZ289" s="45">
        <f t="shared" si="210"/>
        <v>28825.997692089783</v>
      </c>
      <c r="CA289" s="45">
        <f t="shared" si="210"/>
        <v>29491.496758401678</v>
      </c>
      <c r="CB289" s="45">
        <f t="shared" si="210"/>
        <v>30156.995824713566</v>
      </c>
      <c r="CC289" s="45">
        <f t="shared" si="210"/>
        <v>30822.494891025453</v>
      </c>
      <c r="CD289" s="45">
        <f t="shared" si="210"/>
        <v>31487.993957337341</v>
      </c>
      <c r="CE289" s="45">
        <f t="shared" si="210"/>
        <v>32153.493023649229</v>
      </c>
      <c r="CF289" s="45">
        <f t="shared" si="210"/>
        <v>32818.992089961117</v>
      </c>
      <c r="CG289" s="45">
        <f t="shared" si="210"/>
        <v>-3959.2521653352978</v>
      </c>
      <c r="CH289" s="45">
        <f t="shared" si="210"/>
        <v>-2180.5475316498942</v>
      </c>
    </row>
    <row r="290" spans="1:86">
      <c r="A290" s="58">
        <f>'Q5-Q7 VaR'!G264</f>
        <v>45930</v>
      </c>
      <c r="B290" s="45">
        <f>'Q5-Q7 VaR'!L264</f>
        <v>3662.6689564773469</v>
      </c>
      <c r="C290" s="45">
        <f>1000000*'Q5-Q7 VaR'!K264/100</f>
        <v>-811.60207708723897</v>
      </c>
      <c r="D290" s="45">
        <f t="shared" si="203"/>
        <v>11778.689727349738</v>
      </c>
      <c r="E290" s="45">
        <f t="shared" si="203"/>
        <v>11575.789208077927</v>
      </c>
      <c r="F290" s="45">
        <f t="shared" si="203"/>
        <v>11372.888688806117</v>
      </c>
      <c r="G290" s="45">
        <f t="shared" si="203"/>
        <v>11169.988169534307</v>
      </c>
      <c r="H290" s="45">
        <f t="shared" si="203"/>
        <v>10967.087650262498</v>
      </c>
      <c r="I290" s="45">
        <f t="shared" si="203"/>
        <v>10764.187130990689</v>
      </c>
      <c r="J290" s="45">
        <f t="shared" si="203"/>
        <v>10561.286611718879</v>
      </c>
      <c r="K290" s="45">
        <f t="shared" si="203"/>
        <v>10358.386092447068</v>
      </c>
      <c r="L290" s="45">
        <f t="shared" si="203"/>
        <v>10155.485573175258</v>
      </c>
      <c r="M290" s="45">
        <f t="shared" si="203"/>
        <v>9952.5850539034491</v>
      </c>
      <c r="N290" s="45">
        <f t="shared" si="204"/>
        <v>9749.6845346316404</v>
      </c>
      <c r="O290" s="45">
        <f t="shared" si="204"/>
        <v>9546.7840153598299</v>
      </c>
      <c r="P290" s="45">
        <f t="shared" si="204"/>
        <v>9343.8834960880195</v>
      </c>
      <c r="Q290" s="45">
        <f t="shared" si="204"/>
        <v>9140.982976816209</v>
      </c>
      <c r="R290" s="45">
        <f t="shared" si="204"/>
        <v>8938.0824575444003</v>
      </c>
      <c r="S290" s="45">
        <f t="shared" si="204"/>
        <v>8735.1819382725917</v>
      </c>
      <c r="T290" s="45">
        <f t="shared" si="204"/>
        <v>8532.2814190007812</v>
      </c>
      <c r="U290" s="45">
        <f t="shared" si="204"/>
        <v>8329.3808997289707</v>
      </c>
      <c r="V290" s="45">
        <f t="shared" si="204"/>
        <v>8126.4803804571611</v>
      </c>
      <c r="W290" s="45">
        <f t="shared" si="204"/>
        <v>7923.5798611853515</v>
      </c>
      <c r="X290" s="45">
        <f t="shared" si="205"/>
        <v>7720.679341913542</v>
      </c>
      <c r="Y290" s="45">
        <f t="shared" si="205"/>
        <v>7517.7788226417324</v>
      </c>
      <c r="Z290" s="45">
        <f t="shared" si="205"/>
        <v>7314.8783033699219</v>
      </c>
      <c r="AA290" s="45">
        <f t="shared" si="205"/>
        <v>7111.9777840981124</v>
      </c>
      <c r="AB290" s="45">
        <f t="shared" si="205"/>
        <v>6909.0772648263028</v>
      </c>
      <c r="AC290" s="45">
        <f t="shared" si="205"/>
        <v>6706.1767455544932</v>
      </c>
      <c r="AD290" s="45">
        <f t="shared" si="205"/>
        <v>6503.2762262826836</v>
      </c>
      <c r="AE290" s="45">
        <f t="shared" si="205"/>
        <v>6300.3757070108732</v>
      </c>
      <c r="AF290" s="45">
        <f t="shared" si="205"/>
        <v>6097.4751877390636</v>
      </c>
      <c r="AG290" s="45">
        <f t="shared" si="205"/>
        <v>5894.574668467254</v>
      </c>
      <c r="AH290" s="45">
        <f t="shared" si="206"/>
        <v>5691.6741491954444</v>
      </c>
      <c r="AI290" s="45">
        <f t="shared" si="206"/>
        <v>5488.7736299236349</v>
      </c>
      <c r="AJ290" s="45">
        <f t="shared" si="206"/>
        <v>5285.8731106518244</v>
      </c>
      <c r="AK290" s="45">
        <f t="shared" si="206"/>
        <v>5082.9725913800148</v>
      </c>
      <c r="AL290" s="45">
        <f t="shared" si="206"/>
        <v>4880.0720721082052</v>
      </c>
      <c r="AM290" s="45">
        <f t="shared" si="206"/>
        <v>4677.1715528363957</v>
      </c>
      <c r="AN290" s="45">
        <f t="shared" si="206"/>
        <v>4474.2710335645861</v>
      </c>
      <c r="AO290" s="45">
        <f t="shared" si="206"/>
        <v>4271.3705142927756</v>
      </c>
      <c r="AP290" s="45">
        <f t="shared" si="206"/>
        <v>4068.4699950209665</v>
      </c>
      <c r="AQ290" s="45">
        <f t="shared" si="206"/>
        <v>3865.5694757491565</v>
      </c>
      <c r="AR290" s="45">
        <f t="shared" si="207"/>
        <v>3662.6689564773469</v>
      </c>
      <c r="AS290" s="45">
        <f t="shared" si="207"/>
        <v>3459.7684372055373</v>
      </c>
      <c r="AT290" s="45">
        <f t="shared" si="207"/>
        <v>3256.8679179337273</v>
      </c>
      <c r="AU290" s="45">
        <f t="shared" si="207"/>
        <v>3053.9673986619177</v>
      </c>
      <c r="AV290" s="45">
        <f t="shared" si="207"/>
        <v>2851.0668793901077</v>
      </c>
      <c r="AW290" s="45">
        <f t="shared" si="207"/>
        <v>2648.1663601182981</v>
      </c>
      <c r="AX290" s="45">
        <f t="shared" si="207"/>
        <v>2445.2658408464886</v>
      </c>
      <c r="AY290" s="45">
        <f t="shared" si="207"/>
        <v>2242.365321574679</v>
      </c>
      <c r="AZ290" s="45">
        <f t="shared" si="207"/>
        <v>2039.464802302869</v>
      </c>
      <c r="BA290" s="45">
        <f t="shared" si="207"/>
        <v>1836.5642830310592</v>
      </c>
      <c r="BB290" s="45">
        <f t="shared" si="208"/>
        <v>1633.6637637592494</v>
      </c>
      <c r="BC290" s="45">
        <f t="shared" si="208"/>
        <v>1430.7632444874398</v>
      </c>
      <c r="BD290" s="45">
        <f t="shared" si="208"/>
        <v>1227.8627252156302</v>
      </c>
      <c r="BE290" s="45">
        <f t="shared" si="208"/>
        <v>1024.9622059438202</v>
      </c>
      <c r="BF290" s="45">
        <f t="shared" si="208"/>
        <v>822.06168667201064</v>
      </c>
      <c r="BG290" s="45">
        <f t="shared" si="208"/>
        <v>619.16116740020061</v>
      </c>
      <c r="BH290" s="45">
        <f t="shared" si="208"/>
        <v>416.26064812839104</v>
      </c>
      <c r="BI290" s="45">
        <f t="shared" si="208"/>
        <v>213.36012885658147</v>
      </c>
      <c r="BJ290" s="45">
        <f t="shared" si="208"/>
        <v>10.459609584771442</v>
      </c>
      <c r="BK290" s="45">
        <f t="shared" si="208"/>
        <v>-192.44090968703813</v>
      </c>
      <c r="BL290" s="45">
        <f t="shared" si="209"/>
        <v>-395.34142895884816</v>
      </c>
      <c r="BM290" s="45">
        <f t="shared" si="209"/>
        <v>-598.24194823065773</v>
      </c>
      <c r="BN290" s="45">
        <f t="shared" si="209"/>
        <v>-801.1424675024673</v>
      </c>
      <c r="BO290" s="45">
        <f t="shared" si="209"/>
        <v>-1004.0429867742769</v>
      </c>
      <c r="BP290" s="45">
        <f t="shared" si="209"/>
        <v>-1206.9435060460864</v>
      </c>
      <c r="BQ290" s="45">
        <f t="shared" si="209"/>
        <v>-1409.8440253178969</v>
      </c>
      <c r="BR290" s="45">
        <f t="shared" si="209"/>
        <v>-1612.7445445897065</v>
      </c>
      <c r="BS290" s="45">
        <f t="shared" si="209"/>
        <v>-1815.6450638615161</v>
      </c>
      <c r="BT290" s="45">
        <f t="shared" si="209"/>
        <v>-2018.5455831333256</v>
      </c>
      <c r="BU290" s="45">
        <f t="shared" si="209"/>
        <v>-2221.4461024051352</v>
      </c>
      <c r="BV290" s="45">
        <f t="shared" si="210"/>
        <v>-2424.3466216769457</v>
      </c>
      <c r="BW290" s="45">
        <f t="shared" si="210"/>
        <v>-2627.2471409487553</v>
      </c>
      <c r="BX290" s="45">
        <f t="shared" si="210"/>
        <v>-2830.1476602205648</v>
      </c>
      <c r="BY290" s="45">
        <f t="shared" si="210"/>
        <v>-3033.0481794923744</v>
      </c>
      <c r="BZ290" s="45">
        <f t="shared" si="210"/>
        <v>-3235.948698764184</v>
      </c>
      <c r="CA290" s="45">
        <f t="shared" si="210"/>
        <v>-3438.8492180359945</v>
      </c>
      <c r="CB290" s="45">
        <f t="shared" si="210"/>
        <v>-3641.749737307804</v>
      </c>
      <c r="CC290" s="45">
        <f t="shared" si="210"/>
        <v>-3844.6502565796136</v>
      </c>
      <c r="CD290" s="45">
        <f t="shared" si="210"/>
        <v>-4047.5507758514232</v>
      </c>
      <c r="CE290" s="45">
        <f t="shared" si="210"/>
        <v>-4250.4512951232327</v>
      </c>
      <c r="CF290" s="45">
        <f t="shared" si="210"/>
        <v>-4453.3518143950432</v>
      </c>
      <c r="CG290" s="45">
        <f t="shared" si="210"/>
        <v>6759.7741463374823</v>
      </c>
      <c r="CH290" s="45">
        <f t="shared" si="210"/>
        <v>6217.4742212511783</v>
      </c>
    </row>
    <row r="291" spans="1:86">
      <c r="A291" s="58">
        <f>'Q5-Q7 VaR'!G265</f>
        <v>45931</v>
      </c>
      <c r="B291" s="45">
        <f>'Q5-Q7 VaR'!L265</f>
        <v>20299.852487448017</v>
      </c>
      <c r="C291" s="45">
        <f>1000000*'Q5-Q7 VaR'!K265/100</f>
        <v>3847.9793682324503</v>
      </c>
      <c r="D291" s="45">
        <f t="shared" ref="D291:M300" si="211">$B291+D$26*$C291</f>
        <v>-18179.941194876486</v>
      </c>
      <c r="E291" s="45">
        <f t="shared" si="211"/>
        <v>-17217.946352818373</v>
      </c>
      <c r="F291" s="45">
        <f t="shared" si="211"/>
        <v>-16255.95151076026</v>
      </c>
      <c r="G291" s="45">
        <f t="shared" si="211"/>
        <v>-15293.956668702147</v>
      </c>
      <c r="H291" s="45">
        <f t="shared" si="211"/>
        <v>-14331.961826644034</v>
      </c>
      <c r="I291" s="45">
        <f t="shared" si="211"/>
        <v>-13369.966984585921</v>
      </c>
      <c r="J291" s="45">
        <f t="shared" si="211"/>
        <v>-12407.972142527811</v>
      </c>
      <c r="K291" s="45">
        <f t="shared" si="211"/>
        <v>-11445.977300469698</v>
      </c>
      <c r="L291" s="45">
        <f t="shared" si="211"/>
        <v>-10483.982458411585</v>
      </c>
      <c r="M291" s="45">
        <f t="shared" si="211"/>
        <v>-9521.9876163534718</v>
      </c>
      <c r="N291" s="45">
        <f t="shared" ref="N291:W300" si="212">$B291+N$26*$C291</f>
        <v>-8559.9927742953587</v>
      </c>
      <c r="O291" s="45">
        <f t="shared" si="212"/>
        <v>-7597.9979322372455</v>
      </c>
      <c r="P291" s="45">
        <f t="shared" si="212"/>
        <v>-6636.0030901791361</v>
      </c>
      <c r="Q291" s="45">
        <f t="shared" si="212"/>
        <v>-5674.0082481210229</v>
      </c>
      <c r="R291" s="45">
        <f t="shared" si="212"/>
        <v>-4712.0134060629098</v>
      </c>
      <c r="S291" s="45">
        <f t="shared" si="212"/>
        <v>-3750.0185640047966</v>
      </c>
      <c r="T291" s="45">
        <f t="shared" si="212"/>
        <v>-2788.0237219466835</v>
      </c>
      <c r="U291" s="45">
        <f t="shared" si="212"/>
        <v>-1826.0288798885704</v>
      </c>
      <c r="V291" s="45">
        <f t="shared" si="212"/>
        <v>-864.03403783046087</v>
      </c>
      <c r="W291" s="45">
        <f t="shared" si="212"/>
        <v>97.960804227652261</v>
      </c>
      <c r="X291" s="45">
        <f t="shared" ref="X291:AG300" si="213">$B291+X$26*$C291</f>
        <v>1059.9556462857654</v>
      </c>
      <c r="Y291" s="45">
        <f t="shared" si="213"/>
        <v>2021.9504883438785</v>
      </c>
      <c r="Z291" s="45">
        <f t="shared" si="213"/>
        <v>2983.9453304019917</v>
      </c>
      <c r="AA291" s="45">
        <f t="shared" si="213"/>
        <v>3945.940172460103</v>
      </c>
      <c r="AB291" s="45">
        <f t="shared" si="213"/>
        <v>4907.9350145182161</v>
      </c>
      <c r="AC291" s="45">
        <f t="shared" si="213"/>
        <v>5869.9298565763293</v>
      </c>
      <c r="AD291" s="45">
        <f t="shared" si="213"/>
        <v>6831.9246986344406</v>
      </c>
      <c r="AE291" s="45">
        <f t="shared" si="213"/>
        <v>7793.9195406925537</v>
      </c>
      <c r="AF291" s="45">
        <f t="shared" si="213"/>
        <v>8755.9143827506668</v>
      </c>
      <c r="AG291" s="45">
        <f t="shared" si="213"/>
        <v>9717.9092248087782</v>
      </c>
      <c r="AH291" s="45">
        <f t="shared" ref="AH291:AQ300" si="214">$B291+AH$26*$C291</f>
        <v>10679.904066866891</v>
      </c>
      <c r="AI291" s="45">
        <f t="shared" si="214"/>
        <v>11641.898908925004</v>
      </c>
      <c r="AJ291" s="45">
        <f t="shared" si="214"/>
        <v>12603.893750983116</v>
      </c>
      <c r="AK291" s="45">
        <f t="shared" si="214"/>
        <v>13565.888593041229</v>
      </c>
      <c r="AL291" s="45">
        <f t="shared" si="214"/>
        <v>14527.883435099342</v>
      </c>
      <c r="AM291" s="45">
        <f t="shared" si="214"/>
        <v>15489.878277157455</v>
      </c>
      <c r="AN291" s="45">
        <f t="shared" si="214"/>
        <v>16451.873119215568</v>
      </c>
      <c r="AO291" s="45">
        <f t="shared" si="214"/>
        <v>17413.867961273681</v>
      </c>
      <c r="AP291" s="45">
        <f t="shared" si="214"/>
        <v>18375.862803331791</v>
      </c>
      <c r="AQ291" s="45">
        <f t="shared" si="214"/>
        <v>19337.857645389904</v>
      </c>
      <c r="AR291" s="45">
        <f t="shared" ref="AR291:BA300" si="215">$B291+AR$26*$C291</f>
        <v>20299.852487448017</v>
      </c>
      <c r="AS291" s="45">
        <f t="shared" si="215"/>
        <v>21261.84732950613</v>
      </c>
      <c r="AT291" s="45">
        <f t="shared" si="215"/>
        <v>22223.842171564243</v>
      </c>
      <c r="AU291" s="45">
        <f t="shared" si="215"/>
        <v>23185.837013622353</v>
      </c>
      <c r="AV291" s="45">
        <f t="shared" si="215"/>
        <v>24147.831855680466</v>
      </c>
      <c r="AW291" s="45">
        <f t="shared" si="215"/>
        <v>25109.826697738579</v>
      </c>
      <c r="AX291" s="45">
        <f t="shared" si="215"/>
        <v>26071.821539796692</v>
      </c>
      <c r="AY291" s="45">
        <f t="shared" si="215"/>
        <v>27033.816381854806</v>
      </c>
      <c r="AZ291" s="45">
        <f t="shared" si="215"/>
        <v>27995.811223912919</v>
      </c>
      <c r="BA291" s="45">
        <f t="shared" si="215"/>
        <v>28957.806065971032</v>
      </c>
      <c r="BB291" s="45">
        <f t="shared" ref="BB291:BK300" si="216">$B291+BB$26*$C291</f>
        <v>29919.800908029145</v>
      </c>
      <c r="BC291" s="45">
        <f t="shared" si="216"/>
        <v>30881.795750087258</v>
      </c>
      <c r="BD291" s="45">
        <f t="shared" si="216"/>
        <v>31843.790592145368</v>
      </c>
      <c r="BE291" s="45">
        <f t="shared" si="216"/>
        <v>32805.785434203484</v>
      </c>
      <c r="BF291" s="45">
        <f t="shared" si="216"/>
        <v>33767.78027626159</v>
      </c>
      <c r="BG291" s="45">
        <f t="shared" si="216"/>
        <v>34729.775118319703</v>
      </c>
      <c r="BH291" s="45">
        <f t="shared" si="216"/>
        <v>35691.769960377816</v>
      </c>
      <c r="BI291" s="45">
        <f t="shared" si="216"/>
        <v>36653.76480243593</v>
      </c>
      <c r="BJ291" s="45">
        <f t="shared" si="216"/>
        <v>37615.759644494043</v>
      </c>
      <c r="BK291" s="45">
        <f t="shared" si="216"/>
        <v>38577.754486552156</v>
      </c>
      <c r="BL291" s="45">
        <f t="shared" ref="BL291:BU300" si="217">$B291+BL$26*$C291</f>
        <v>39539.749328610269</v>
      </c>
      <c r="BM291" s="45">
        <f t="shared" si="217"/>
        <v>40501.744170668382</v>
      </c>
      <c r="BN291" s="45">
        <f t="shared" si="217"/>
        <v>41463.739012726495</v>
      </c>
      <c r="BO291" s="45">
        <f t="shared" si="217"/>
        <v>42425.733854784601</v>
      </c>
      <c r="BP291" s="45">
        <f t="shared" si="217"/>
        <v>43387.728696842722</v>
      </c>
      <c r="BQ291" s="45">
        <f t="shared" si="217"/>
        <v>44349.723538900827</v>
      </c>
      <c r="BR291" s="45">
        <f t="shared" si="217"/>
        <v>45311.718380958948</v>
      </c>
      <c r="BS291" s="45">
        <f t="shared" si="217"/>
        <v>46273.713223017054</v>
      </c>
      <c r="BT291" s="45">
        <f t="shared" si="217"/>
        <v>47235.708065075174</v>
      </c>
      <c r="BU291" s="45">
        <f t="shared" si="217"/>
        <v>48197.70290713328</v>
      </c>
      <c r="BV291" s="45">
        <f t="shared" ref="BV291:CH300" si="218">$B291+BV$26*$C291</f>
        <v>49159.697749191393</v>
      </c>
      <c r="BW291" s="45">
        <f t="shared" si="218"/>
        <v>50121.692591249506</v>
      </c>
      <c r="BX291" s="45">
        <f t="shared" si="218"/>
        <v>51083.687433307619</v>
      </c>
      <c r="BY291" s="45">
        <f t="shared" si="218"/>
        <v>52045.682275365732</v>
      </c>
      <c r="BZ291" s="45">
        <f t="shared" si="218"/>
        <v>53007.677117423846</v>
      </c>
      <c r="CA291" s="45">
        <f t="shared" si="218"/>
        <v>53969.671959481959</v>
      </c>
      <c r="CB291" s="45">
        <f t="shared" si="218"/>
        <v>54931.666801540065</v>
      </c>
      <c r="CC291" s="45">
        <f t="shared" si="218"/>
        <v>55893.661643598185</v>
      </c>
      <c r="CD291" s="45">
        <f t="shared" si="218"/>
        <v>56855.656485656291</v>
      </c>
      <c r="CE291" s="45">
        <f t="shared" si="218"/>
        <v>57817.651327714411</v>
      </c>
      <c r="CF291" s="45">
        <f t="shared" si="218"/>
        <v>58779.646169772517</v>
      </c>
      <c r="CG291" s="45">
        <f t="shared" si="218"/>
        <v>5615.8130939085804</v>
      </c>
      <c r="CH291" s="45">
        <f t="shared" si="218"/>
        <v>8186.9732498994035</v>
      </c>
    </row>
    <row r="292" spans="1:86">
      <c r="A292" s="58">
        <f>'Q5-Q7 VaR'!G266</f>
        <v>45932</v>
      </c>
      <c r="B292" s="45">
        <f>'Q5-Q7 VaR'!L266</f>
        <v>-845.06970054265707</v>
      </c>
      <c r="C292" s="45">
        <f>1000000*'Q5-Q7 VaR'!K266/100</f>
        <v>1108.077129383292</v>
      </c>
      <c r="D292" s="45">
        <f t="shared" si="211"/>
        <v>-11925.840994375578</v>
      </c>
      <c r="E292" s="45">
        <f t="shared" si="211"/>
        <v>-11648.821712029754</v>
      </c>
      <c r="F292" s="45">
        <f t="shared" si="211"/>
        <v>-11371.802429683932</v>
      </c>
      <c r="G292" s="45">
        <f t="shared" si="211"/>
        <v>-11094.783147338108</v>
      </c>
      <c r="H292" s="45">
        <f t="shared" si="211"/>
        <v>-10817.763864992285</v>
      </c>
      <c r="I292" s="45">
        <f t="shared" si="211"/>
        <v>-10540.744582646463</v>
      </c>
      <c r="J292" s="45">
        <f t="shared" si="211"/>
        <v>-10263.725300300639</v>
      </c>
      <c r="K292" s="45">
        <f t="shared" si="211"/>
        <v>-9986.7060179548171</v>
      </c>
      <c r="L292" s="45">
        <f t="shared" si="211"/>
        <v>-9709.6867356089933</v>
      </c>
      <c r="M292" s="45">
        <f t="shared" si="211"/>
        <v>-9432.6674532631696</v>
      </c>
      <c r="N292" s="45">
        <f t="shared" si="212"/>
        <v>-9155.6481709173477</v>
      </c>
      <c r="O292" s="45">
        <f t="shared" si="212"/>
        <v>-8878.6288885715239</v>
      </c>
      <c r="P292" s="45">
        <f t="shared" si="212"/>
        <v>-8601.6096062257002</v>
      </c>
      <c r="Q292" s="45">
        <f t="shared" si="212"/>
        <v>-8324.5903238798783</v>
      </c>
      <c r="R292" s="45">
        <f t="shared" si="212"/>
        <v>-8047.5710415340554</v>
      </c>
      <c r="S292" s="45">
        <f t="shared" si="212"/>
        <v>-7770.5517591882326</v>
      </c>
      <c r="T292" s="45">
        <f t="shared" si="212"/>
        <v>-7493.5324768424089</v>
      </c>
      <c r="U292" s="45">
        <f t="shared" si="212"/>
        <v>-7216.513194496586</v>
      </c>
      <c r="V292" s="45">
        <f t="shared" si="212"/>
        <v>-6939.4939121507632</v>
      </c>
      <c r="W292" s="45">
        <f t="shared" si="212"/>
        <v>-6662.4746298049404</v>
      </c>
      <c r="X292" s="45">
        <f t="shared" si="213"/>
        <v>-6385.4553474591175</v>
      </c>
      <c r="Y292" s="45">
        <f t="shared" si="213"/>
        <v>-6108.4360651132947</v>
      </c>
      <c r="Z292" s="45">
        <f t="shared" si="213"/>
        <v>-5831.416782767471</v>
      </c>
      <c r="AA292" s="45">
        <f t="shared" si="213"/>
        <v>-5554.3975004216481</v>
      </c>
      <c r="AB292" s="45">
        <f t="shared" si="213"/>
        <v>-5277.3782180758253</v>
      </c>
      <c r="AC292" s="45">
        <f t="shared" si="213"/>
        <v>-5000.3589357300025</v>
      </c>
      <c r="AD292" s="45">
        <f t="shared" si="213"/>
        <v>-4723.3396533841787</v>
      </c>
      <c r="AE292" s="45">
        <f t="shared" si="213"/>
        <v>-4446.3203710383559</v>
      </c>
      <c r="AF292" s="45">
        <f t="shared" si="213"/>
        <v>-4169.3010886925331</v>
      </c>
      <c r="AG292" s="45">
        <f t="shared" si="213"/>
        <v>-3892.2818063467103</v>
      </c>
      <c r="AH292" s="45">
        <f t="shared" si="214"/>
        <v>-3615.2625240008874</v>
      </c>
      <c r="AI292" s="45">
        <f t="shared" si="214"/>
        <v>-3338.2432416550637</v>
      </c>
      <c r="AJ292" s="45">
        <f t="shared" si="214"/>
        <v>-3061.2239593092409</v>
      </c>
      <c r="AK292" s="45">
        <f t="shared" si="214"/>
        <v>-2784.204676963418</v>
      </c>
      <c r="AL292" s="45">
        <f t="shared" si="214"/>
        <v>-2507.1853946175952</v>
      </c>
      <c r="AM292" s="45">
        <f t="shared" si="214"/>
        <v>-2230.1661122717724</v>
      </c>
      <c r="AN292" s="45">
        <f t="shared" si="214"/>
        <v>-1953.1468299259491</v>
      </c>
      <c r="AO292" s="45">
        <f t="shared" si="214"/>
        <v>-1676.127547580126</v>
      </c>
      <c r="AP292" s="45">
        <f t="shared" si="214"/>
        <v>-1399.108265234303</v>
      </c>
      <c r="AQ292" s="45">
        <f t="shared" si="214"/>
        <v>-1122.0889828884801</v>
      </c>
      <c r="AR292" s="45">
        <f t="shared" si="215"/>
        <v>-845.06970054265707</v>
      </c>
      <c r="AS292" s="45">
        <f t="shared" si="215"/>
        <v>-568.05041819683402</v>
      </c>
      <c r="AT292" s="45">
        <f t="shared" si="215"/>
        <v>-291.03113585101107</v>
      </c>
      <c r="AU292" s="45">
        <f t="shared" si="215"/>
        <v>-14.011853505188128</v>
      </c>
      <c r="AV292" s="45">
        <f t="shared" si="215"/>
        <v>263.00742884063493</v>
      </c>
      <c r="AW292" s="45">
        <f t="shared" si="215"/>
        <v>540.02671118645799</v>
      </c>
      <c r="AX292" s="45">
        <f t="shared" si="215"/>
        <v>817.04599353228082</v>
      </c>
      <c r="AY292" s="45">
        <f t="shared" si="215"/>
        <v>1094.0652758781039</v>
      </c>
      <c r="AZ292" s="45">
        <f t="shared" si="215"/>
        <v>1371.0845582239269</v>
      </c>
      <c r="BA292" s="45">
        <f t="shared" si="215"/>
        <v>1648.1038405697498</v>
      </c>
      <c r="BB292" s="45">
        <f t="shared" si="216"/>
        <v>1925.123122915573</v>
      </c>
      <c r="BC292" s="45">
        <f t="shared" si="216"/>
        <v>2202.1424052613957</v>
      </c>
      <c r="BD292" s="45">
        <f t="shared" si="216"/>
        <v>2479.1616876072185</v>
      </c>
      <c r="BE292" s="45">
        <f t="shared" si="216"/>
        <v>2756.1809699530422</v>
      </c>
      <c r="BF292" s="45">
        <f t="shared" si="216"/>
        <v>3033.2002522988651</v>
      </c>
      <c r="BG292" s="45">
        <f t="shared" si="216"/>
        <v>3310.2195346446879</v>
      </c>
      <c r="BH292" s="45">
        <f t="shared" si="216"/>
        <v>3587.2388169905107</v>
      </c>
      <c r="BI292" s="45">
        <f t="shared" si="216"/>
        <v>3864.2580993363335</v>
      </c>
      <c r="BJ292" s="45">
        <f t="shared" si="216"/>
        <v>4141.2773816821564</v>
      </c>
      <c r="BK292" s="45">
        <f t="shared" si="216"/>
        <v>4418.2966640279801</v>
      </c>
      <c r="BL292" s="45">
        <f t="shared" si="217"/>
        <v>4695.3159463738029</v>
      </c>
      <c r="BM292" s="45">
        <f t="shared" si="217"/>
        <v>4972.3352287196258</v>
      </c>
      <c r="BN292" s="45">
        <f t="shared" si="217"/>
        <v>5249.3545110654486</v>
      </c>
      <c r="BO292" s="45">
        <f t="shared" si="217"/>
        <v>5526.3737934112714</v>
      </c>
      <c r="BP292" s="45">
        <f t="shared" si="217"/>
        <v>5803.3930757570943</v>
      </c>
      <c r="BQ292" s="45">
        <f t="shared" si="217"/>
        <v>6080.412358102918</v>
      </c>
      <c r="BR292" s="45">
        <f t="shared" si="217"/>
        <v>6357.4316404487408</v>
      </c>
      <c r="BS292" s="45">
        <f t="shared" si="217"/>
        <v>6634.4509227945637</v>
      </c>
      <c r="BT292" s="45">
        <f t="shared" si="217"/>
        <v>6911.4702051403865</v>
      </c>
      <c r="BU292" s="45">
        <f t="shared" si="217"/>
        <v>7188.4894874862093</v>
      </c>
      <c r="BV292" s="45">
        <f t="shared" si="218"/>
        <v>7465.5087698320331</v>
      </c>
      <c r="BW292" s="45">
        <f t="shared" si="218"/>
        <v>7742.528052177855</v>
      </c>
      <c r="BX292" s="45">
        <f t="shared" si="218"/>
        <v>8019.5473345236787</v>
      </c>
      <c r="BY292" s="45">
        <f t="shared" si="218"/>
        <v>8296.5666168695025</v>
      </c>
      <c r="BZ292" s="45">
        <f t="shared" si="218"/>
        <v>8573.5858992153244</v>
      </c>
      <c r="CA292" s="45">
        <f t="shared" si="218"/>
        <v>8850.6051815611481</v>
      </c>
      <c r="CB292" s="45">
        <f t="shared" si="218"/>
        <v>9127.62446390697</v>
      </c>
      <c r="CC292" s="45">
        <f t="shared" si="218"/>
        <v>9404.6437462527938</v>
      </c>
      <c r="CD292" s="45">
        <f t="shared" si="218"/>
        <v>9681.6630285986175</v>
      </c>
      <c r="CE292" s="45">
        <f t="shared" si="218"/>
        <v>9958.6823109444395</v>
      </c>
      <c r="CF292" s="45">
        <f t="shared" si="218"/>
        <v>10235.701593290263</v>
      </c>
      <c r="CG292" s="45">
        <f t="shared" si="218"/>
        <v>-5073.535256588083</v>
      </c>
      <c r="CH292" s="45">
        <f t="shared" si="218"/>
        <v>-4333.135298013538</v>
      </c>
    </row>
    <row r="293" spans="1:86">
      <c r="A293" s="58">
        <f>'Q5-Q7 VaR'!G267</f>
        <v>45933</v>
      </c>
      <c r="B293" s="45">
        <f>'Q5-Q7 VaR'!L267</f>
        <v>-10418.291115872602</v>
      </c>
      <c r="C293" s="45">
        <f>1000000*'Q5-Q7 VaR'!K267/100</f>
        <v>-2653.0437347525149</v>
      </c>
      <c r="D293" s="45">
        <f t="shared" si="211"/>
        <v>16112.146231652547</v>
      </c>
      <c r="E293" s="45">
        <f t="shared" si="211"/>
        <v>15448.885297964418</v>
      </c>
      <c r="F293" s="45">
        <f t="shared" si="211"/>
        <v>14785.624364276289</v>
      </c>
      <c r="G293" s="45">
        <f t="shared" si="211"/>
        <v>14122.363430588161</v>
      </c>
      <c r="H293" s="45">
        <f t="shared" si="211"/>
        <v>13459.102496900032</v>
      </c>
      <c r="I293" s="45">
        <f t="shared" si="211"/>
        <v>12795.841563211903</v>
      </c>
      <c r="J293" s="45">
        <f t="shared" si="211"/>
        <v>12132.580629523774</v>
      </c>
      <c r="K293" s="45">
        <f t="shared" si="211"/>
        <v>11469.319695835646</v>
      </c>
      <c r="L293" s="45">
        <f t="shared" si="211"/>
        <v>10806.058762147517</v>
      </c>
      <c r="M293" s="45">
        <f t="shared" si="211"/>
        <v>10142.797828459388</v>
      </c>
      <c r="N293" s="45">
        <f t="shared" si="212"/>
        <v>9479.5368947712595</v>
      </c>
      <c r="O293" s="45">
        <f t="shared" si="212"/>
        <v>8816.2759610831308</v>
      </c>
      <c r="P293" s="45">
        <f t="shared" si="212"/>
        <v>8153.0150273950021</v>
      </c>
      <c r="Q293" s="45">
        <f t="shared" si="212"/>
        <v>7489.7540937068734</v>
      </c>
      <c r="R293" s="45">
        <f t="shared" si="212"/>
        <v>6826.4931600187447</v>
      </c>
      <c r="S293" s="45">
        <f t="shared" si="212"/>
        <v>6163.232226330616</v>
      </c>
      <c r="T293" s="45">
        <f t="shared" si="212"/>
        <v>5499.9712926424872</v>
      </c>
      <c r="U293" s="45">
        <f t="shared" si="212"/>
        <v>4836.7103589543585</v>
      </c>
      <c r="V293" s="45">
        <f t="shared" si="212"/>
        <v>4173.4494252662298</v>
      </c>
      <c r="W293" s="45">
        <f t="shared" si="212"/>
        <v>3510.1884915781011</v>
      </c>
      <c r="X293" s="45">
        <f t="shared" si="213"/>
        <v>2846.9275578899724</v>
      </c>
      <c r="Y293" s="45">
        <f t="shared" si="213"/>
        <v>2183.6666242018437</v>
      </c>
      <c r="Z293" s="45">
        <f t="shared" si="213"/>
        <v>1520.4056905137149</v>
      </c>
      <c r="AA293" s="45">
        <f t="shared" si="213"/>
        <v>857.14475682558623</v>
      </c>
      <c r="AB293" s="45">
        <f t="shared" si="213"/>
        <v>193.88382313745751</v>
      </c>
      <c r="AC293" s="45">
        <f t="shared" si="213"/>
        <v>-469.3771105506712</v>
      </c>
      <c r="AD293" s="45">
        <f t="shared" si="213"/>
        <v>-1132.6380442387999</v>
      </c>
      <c r="AE293" s="45">
        <f t="shared" si="213"/>
        <v>-1795.8989779269286</v>
      </c>
      <c r="AF293" s="45">
        <f t="shared" si="213"/>
        <v>-2459.1599116150574</v>
      </c>
      <c r="AG293" s="45">
        <f t="shared" si="213"/>
        <v>-3122.4208453031861</v>
      </c>
      <c r="AH293" s="45">
        <f t="shared" si="214"/>
        <v>-3785.6817789913148</v>
      </c>
      <c r="AI293" s="45">
        <f t="shared" si="214"/>
        <v>-4448.9427126794435</v>
      </c>
      <c r="AJ293" s="45">
        <f t="shared" si="214"/>
        <v>-5112.2036463675722</v>
      </c>
      <c r="AK293" s="45">
        <f t="shared" si="214"/>
        <v>-5775.4645800557009</v>
      </c>
      <c r="AL293" s="45">
        <f t="shared" si="214"/>
        <v>-6438.7255137438297</v>
      </c>
      <c r="AM293" s="45">
        <f t="shared" si="214"/>
        <v>-7101.9864474319584</v>
      </c>
      <c r="AN293" s="45">
        <f t="shared" si="214"/>
        <v>-7765.2473811200871</v>
      </c>
      <c r="AO293" s="45">
        <f t="shared" si="214"/>
        <v>-8428.5083148082158</v>
      </c>
      <c r="AP293" s="45">
        <f t="shared" si="214"/>
        <v>-9091.7692484963445</v>
      </c>
      <c r="AQ293" s="45">
        <f t="shared" si="214"/>
        <v>-9755.0301821844732</v>
      </c>
      <c r="AR293" s="45">
        <f t="shared" si="215"/>
        <v>-10418.291115872602</v>
      </c>
      <c r="AS293" s="45">
        <f t="shared" si="215"/>
        <v>-11081.552049560731</v>
      </c>
      <c r="AT293" s="45">
        <f t="shared" si="215"/>
        <v>-11744.812983248859</v>
      </c>
      <c r="AU293" s="45">
        <f t="shared" si="215"/>
        <v>-12408.073916936988</v>
      </c>
      <c r="AV293" s="45">
        <f t="shared" si="215"/>
        <v>-13071.334850625117</v>
      </c>
      <c r="AW293" s="45">
        <f t="shared" si="215"/>
        <v>-13734.595784313246</v>
      </c>
      <c r="AX293" s="45">
        <f t="shared" si="215"/>
        <v>-14397.856718001374</v>
      </c>
      <c r="AY293" s="45">
        <f t="shared" si="215"/>
        <v>-15061.117651689503</v>
      </c>
      <c r="AZ293" s="45">
        <f t="shared" si="215"/>
        <v>-15724.378585377632</v>
      </c>
      <c r="BA293" s="45">
        <f t="shared" si="215"/>
        <v>-16387.63951906576</v>
      </c>
      <c r="BB293" s="45">
        <f t="shared" si="216"/>
        <v>-17050.900452753889</v>
      </c>
      <c r="BC293" s="45">
        <f t="shared" si="216"/>
        <v>-17714.161386442018</v>
      </c>
      <c r="BD293" s="45">
        <f t="shared" si="216"/>
        <v>-18377.422320130147</v>
      </c>
      <c r="BE293" s="45">
        <f t="shared" si="216"/>
        <v>-19040.683253818275</v>
      </c>
      <c r="BF293" s="45">
        <f t="shared" si="216"/>
        <v>-19703.944187506404</v>
      </c>
      <c r="BG293" s="45">
        <f t="shared" si="216"/>
        <v>-20367.205121194533</v>
      </c>
      <c r="BH293" s="45">
        <f t="shared" si="216"/>
        <v>-21030.466054882661</v>
      </c>
      <c r="BI293" s="45">
        <f t="shared" si="216"/>
        <v>-21693.72698857079</v>
      </c>
      <c r="BJ293" s="45">
        <f t="shared" si="216"/>
        <v>-22356.987922258919</v>
      </c>
      <c r="BK293" s="45">
        <f t="shared" si="216"/>
        <v>-23020.248855947048</v>
      </c>
      <c r="BL293" s="45">
        <f t="shared" si="217"/>
        <v>-23683.509789635176</v>
      </c>
      <c r="BM293" s="45">
        <f t="shared" si="217"/>
        <v>-24346.770723323305</v>
      </c>
      <c r="BN293" s="45">
        <f t="shared" si="217"/>
        <v>-25010.031657011434</v>
      </c>
      <c r="BO293" s="45">
        <f t="shared" si="217"/>
        <v>-25673.292590699562</v>
      </c>
      <c r="BP293" s="45">
        <f t="shared" si="217"/>
        <v>-26336.553524387691</v>
      </c>
      <c r="BQ293" s="45">
        <f t="shared" si="217"/>
        <v>-26999.81445807582</v>
      </c>
      <c r="BR293" s="45">
        <f t="shared" si="217"/>
        <v>-27663.075391763949</v>
      </c>
      <c r="BS293" s="45">
        <f t="shared" si="217"/>
        <v>-28326.336325452077</v>
      </c>
      <c r="BT293" s="45">
        <f t="shared" si="217"/>
        <v>-28989.597259140206</v>
      </c>
      <c r="BU293" s="45">
        <f t="shared" si="217"/>
        <v>-29652.858192828335</v>
      </c>
      <c r="BV293" s="45">
        <f t="shared" si="218"/>
        <v>-30316.119126516463</v>
      </c>
      <c r="BW293" s="45">
        <f t="shared" si="218"/>
        <v>-30979.380060204592</v>
      </c>
      <c r="BX293" s="45">
        <f t="shared" si="218"/>
        <v>-31642.640993892721</v>
      </c>
      <c r="BY293" s="45">
        <f t="shared" si="218"/>
        <v>-32305.90192758085</v>
      </c>
      <c r="BZ293" s="45">
        <f t="shared" si="218"/>
        <v>-32969.162861268982</v>
      </c>
      <c r="CA293" s="45">
        <f t="shared" si="218"/>
        <v>-33632.423794957111</v>
      </c>
      <c r="CB293" s="45">
        <f t="shared" si="218"/>
        <v>-34295.684728645239</v>
      </c>
      <c r="CC293" s="45">
        <f t="shared" si="218"/>
        <v>-34958.945662333368</v>
      </c>
      <c r="CD293" s="45">
        <f t="shared" si="218"/>
        <v>-35622.206596021497</v>
      </c>
      <c r="CE293" s="45">
        <f t="shared" si="218"/>
        <v>-36285.467529709626</v>
      </c>
      <c r="CF293" s="45">
        <f t="shared" si="218"/>
        <v>-36948.728463397754</v>
      </c>
      <c r="CG293" s="45">
        <f t="shared" si="218"/>
        <v>-294.1727186932003</v>
      </c>
      <c r="CH293" s="45">
        <f t="shared" si="218"/>
        <v>-2066.8954102990356</v>
      </c>
    </row>
    <row r="294" spans="1:86">
      <c r="A294" s="58">
        <f>'Q5-Q7 VaR'!G268</f>
        <v>45936</v>
      </c>
      <c r="B294" s="45">
        <f>'Q5-Q7 VaR'!L268</f>
        <v>-3379.9152086820027</v>
      </c>
      <c r="C294" s="45">
        <f>1000000*'Q5-Q7 VaR'!K268/100</f>
        <v>-2505.8872819242661</v>
      </c>
      <c r="D294" s="45">
        <f t="shared" si="211"/>
        <v>21678.957610560657</v>
      </c>
      <c r="E294" s="45">
        <f t="shared" si="211"/>
        <v>21052.485790079591</v>
      </c>
      <c r="F294" s="45">
        <f t="shared" si="211"/>
        <v>20426.013969598524</v>
      </c>
      <c r="G294" s="45">
        <f t="shared" si="211"/>
        <v>19799.542149117457</v>
      </c>
      <c r="H294" s="45">
        <f t="shared" si="211"/>
        <v>19173.070328636393</v>
      </c>
      <c r="I294" s="45">
        <f t="shared" si="211"/>
        <v>18546.598508155326</v>
      </c>
      <c r="J294" s="45">
        <f t="shared" si="211"/>
        <v>17920.126687674259</v>
      </c>
      <c r="K294" s="45">
        <f t="shared" si="211"/>
        <v>17293.654867193192</v>
      </c>
      <c r="L294" s="45">
        <f t="shared" si="211"/>
        <v>16667.183046712125</v>
      </c>
      <c r="M294" s="45">
        <f t="shared" si="211"/>
        <v>16040.711226231058</v>
      </c>
      <c r="N294" s="45">
        <f t="shared" si="212"/>
        <v>15414.239405749991</v>
      </c>
      <c r="O294" s="45">
        <f t="shared" si="212"/>
        <v>14787.767585268924</v>
      </c>
      <c r="P294" s="45">
        <f t="shared" si="212"/>
        <v>14161.295764787857</v>
      </c>
      <c r="Q294" s="45">
        <f t="shared" si="212"/>
        <v>13534.823944306794</v>
      </c>
      <c r="R294" s="45">
        <f t="shared" si="212"/>
        <v>12908.352123825727</v>
      </c>
      <c r="S294" s="45">
        <f t="shared" si="212"/>
        <v>12281.88030334466</v>
      </c>
      <c r="T294" s="45">
        <f t="shared" si="212"/>
        <v>11655.408482863593</v>
      </c>
      <c r="U294" s="45">
        <f t="shared" si="212"/>
        <v>11028.936662382526</v>
      </c>
      <c r="V294" s="45">
        <f t="shared" si="212"/>
        <v>10402.464841901459</v>
      </c>
      <c r="W294" s="45">
        <f t="shared" si="212"/>
        <v>9775.9930214203941</v>
      </c>
      <c r="X294" s="45">
        <f t="shared" si="213"/>
        <v>9149.5212009393272</v>
      </c>
      <c r="Y294" s="45">
        <f t="shared" si="213"/>
        <v>8523.0493804582602</v>
      </c>
      <c r="Z294" s="45">
        <f t="shared" si="213"/>
        <v>7896.5775599771951</v>
      </c>
      <c r="AA294" s="45">
        <f t="shared" si="213"/>
        <v>7270.1057394961281</v>
      </c>
      <c r="AB294" s="45">
        <f t="shared" si="213"/>
        <v>6643.6339190150611</v>
      </c>
      <c r="AC294" s="45">
        <f t="shared" si="213"/>
        <v>6017.1620985339941</v>
      </c>
      <c r="AD294" s="45">
        <f t="shared" si="213"/>
        <v>5390.6902780529272</v>
      </c>
      <c r="AE294" s="45">
        <f t="shared" si="213"/>
        <v>4764.218457571862</v>
      </c>
      <c r="AF294" s="45">
        <f t="shared" si="213"/>
        <v>4137.746637090795</v>
      </c>
      <c r="AG294" s="45">
        <f t="shared" si="213"/>
        <v>3511.2748166097285</v>
      </c>
      <c r="AH294" s="45">
        <f t="shared" si="214"/>
        <v>2884.8029961286625</v>
      </c>
      <c r="AI294" s="45">
        <f t="shared" si="214"/>
        <v>2258.3311756475964</v>
      </c>
      <c r="AJ294" s="45">
        <f t="shared" si="214"/>
        <v>1631.8593551665294</v>
      </c>
      <c r="AK294" s="45">
        <f t="shared" si="214"/>
        <v>1005.3875346854625</v>
      </c>
      <c r="AL294" s="45">
        <f t="shared" si="214"/>
        <v>378.91571420439641</v>
      </c>
      <c r="AM294" s="45">
        <f t="shared" si="214"/>
        <v>-247.55610627667011</v>
      </c>
      <c r="AN294" s="45">
        <f t="shared" si="214"/>
        <v>-874.02792675773662</v>
      </c>
      <c r="AO294" s="45">
        <f t="shared" si="214"/>
        <v>-1500.4997472388031</v>
      </c>
      <c r="AP294" s="45">
        <f t="shared" si="214"/>
        <v>-2126.9715677198697</v>
      </c>
      <c r="AQ294" s="45">
        <f t="shared" si="214"/>
        <v>-2753.4433882009362</v>
      </c>
      <c r="AR294" s="45">
        <f t="shared" si="215"/>
        <v>-3379.9152086820027</v>
      </c>
      <c r="AS294" s="45">
        <f t="shared" si="215"/>
        <v>-4006.3870291630692</v>
      </c>
      <c r="AT294" s="45">
        <f t="shared" si="215"/>
        <v>-4632.8588496441353</v>
      </c>
      <c r="AU294" s="45">
        <f t="shared" si="215"/>
        <v>-5259.3306701252022</v>
      </c>
      <c r="AV294" s="45">
        <f t="shared" si="215"/>
        <v>-5885.8024906062692</v>
      </c>
      <c r="AW294" s="45">
        <f t="shared" si="215"/>
        <v>-6512.2743110873353</v>
      </c>
      <c r="AX294" s="45">
        <f t="shared" si="215"/>
        <v>-7138.7461315684013</v>
      </c>
      <c r="AY294" s="45">
        <f t="shared" si="215"/>
        <v>-7765.2179520494683</v>
      </c>
      <c r="AZ294" s="45">
        <f t="shared" si="215"/>
        <v>-8391.6897725305353</v>
      </c>
      <c r="BA294" s="45">
        <f t="shared" si="215"/>
        <v>-9018.1615930116022</v>
      </c>
      <c r="BB294" s="45">
        <f t="shared" si="216"/>
        <v>-9644.6334134926674</v>
      </c>
      <c r="BC294" s="45">
        <f t="shared" si="216"/>
        <v>-10271.105233973734</v>
      </c>
      <c r="BD294" s="45">
        <f t="shared" si="216"/>
        <v>-10897.577054454801</v>
      </c>
      <c r="BE294" s="45">
        <f t="shared" si="216"/>
        <v>-11524.048874935868</v>
      </c>
      <c r="BF294" s="45">
        <f t="shared" si="216"/>
        <v>-12150.520695416933</v>
      </c>
      <c r="BG294" s="45">
        <f t="shared" si="216"/>
        <v>-12776.992515898</v>
      </c>
      <c r="BH294" s="45">
        <f t="shared" si="216"/>
        <v>-13403.464336379067</v>
      </c>
      <c r="BI294" s="45">
        <f t="shared" si="216"/>
        <v>-14029.936156860134</v>
      </c>
      <c r="BJ294" s="45">
        <f t="shared" si="216"/>
        <v>-14656.407977341201</v>
      </c>
      <c r="BK294" s="45">
        <f t="shared" si="216"/>
        <v>-15282.879797822266</v>
      </c>
      <c r="BL294" s="45">
        <f t="shared" si="217"/>
        <v>-15909.351618303333</v>
      </c>
      <c r="BM294" s="45">
        <f t="shared" si="217"/>
        <v>-16535.823438784399</v>
      </c>
      <c r="BN294" s="45">
        <f t="shared" si="217"/>
        <v>-17162.295259265466</v>
      </c>
      <c r="BO294" s="45">
        <f t="shared" si="217"/>
        <v>-17788.767079746533</v>
      </c>
      <c r="BP294" s="45">
        <f t="shared" si="217"/>
        <v>-18415.2389002276</v>
      </c>
      <c r="BQ294" s="45">
        <f t="shared" si="217"/>
        <v>-19041.710720708666</v>
      </c>
      <c r="BR294" s="45">
        <f t="shared" si="217"/>
        <v>-19668.182541189733</v>
      </c>
      <c r="BS294" s="45">
        <f t="shared" si="217"/>
        <v>-20294.6543616708</v>
      </c>
      <c r="BT294" s="45">
        <f t="shared" si="217"/>
        <v>-20921.126182151864</v>
      </c>
      <c r="BU294" s="45">
        <f t="shared" si="217"/>
        <v>-21547.598002632931</v>
      </c>
      <c r="BV294" s="45">
        <f t="shared" si="218"/>
        <v>-22174.069823113998</v>
      </c>
      <c r="BW294" s="45">
        <f t="shared" si="218"/>
        <v>-22800.541643595065</v>
      </c>
      <c r="BX294" s="45">
        <f t="shared" si="218"/>
        <v>-23427.013464076132</v>
      </c>
      <c r="BY294" s="45">
        <f t="shared" si="218"/>
        <v>-24053.485284557199</v>
      </c>
      <c r="BZ294" s="45">
        <f t="shared" si="218"/>
        <v>-24679.957105038266</v>
      </c>
      <c r="CA294" s="45">
        <f t="shared" si="218"/>
        <v>-25306.428925519333</v>
      </c>
      <c r="CB294" s="45">
        <f t="shared" si="218"/>
        <v>-25932.9007460004</v>
      </c>
      <c r="CC294" s="45">
        <f t="shared" si="218"/>
        <v>-26559.372566481463</v>
      </c>
      <c r="CD294" s="45">
        <f t="shared" si="218"/>
        <v>-27185.84438696253</v>
      </c>
      <c r="CE294" s="45">
        <f t="shared" si="218"/>
        <v>-27812.316207443597</v>
      </c>
      <c r="CF294" s="45">
        <f t="shared" si="218"/>
        <v>-28438.788027924664</v>
      </c>
      <c r="CG294" s="45">
        <f t="shared" si="218"/>
        <v>6182.6484233698211</v>
      </c>
      <c r="CH294" s="45">
        <f t="shared" si="218"/>
        <v>4508.2533920764527</v>
      </c>
    </row>
    <row r="295" spans="1:86">
      <c r="A295" s="58">
        <f>'Q5-Q7 VaR'!G269</f>
        <v>45937</v>
      </c>
      <c r="B295" s="45">
        <f>'Q5-Q7 VaR'!L269</f>
        <v>6762.7391652720053</v>
      </c>
      <c r="C295" s="45">
        <f>1000000*'Q5-Q7 VaR'!K269/100</f>
        <v>2217.7085175330185</v>
      </c>
      <c r="D295" s="45">
        <f t="shared" si="211"/>
        <v>-15414.346010058178</v>
      </c>
      <c r="E295" s="45">
        <f t="shared" si="211"/>
        <v>-14859.918880674924</v>
      </c>
      <c r="F295" s="45">
        <f t="shared" si="211"/>
        <v>-14305.491751291671</v>
      </c>
      <c r="G295" s="45">
        <f t="shared" si="211"/>
        <v>-13751.064621908417</v>
      </c>
      <c r="H295" s="45">
        <f t="shared" si="211"/>
        <v>-13196.63749252516</v>
      </c>
      <c r="I295" s="45">
        <f t="shared" si="211"/>
        <v>-12642.210363141907</v>
      </c>
      <c r="J295" s="45">
        <f t="shared" si="211"/>
        <v>-12087.783233758653</v>
      </c>
      <c r="K295" s="45">
        <f t="shared" si="211"/>
        <v>-11533.356104375396</v>
      </c>
      <c r="L295" s="45">
        <f t="shared" si="211"/>
        <v>-10978.928974992143</v>
      </c>
      <c r="M295" s="45">
        <f t="shared" si="211"/>
        <v>-10424.501845608889</v>
      </c>
      <c r="N295" s="45">
        <f t="shared" si="212"/>
        <v>-9870.0747162256321</v>
      </c>
      <c r="O295" s="45">
        <f t="shared" si="212"/>
        <v>-9315.6475868423786</v>
      </c>
      <c r="P295" s="45">
        <f t="shared" si="212"/>
        <v>-8761.2204574591251</v>
      </c>
      <c r="Q295" s="45">
        <f t="shared" si="212"/>
        <v>-8206.7933280758698</v>
      </c>
      <c r="R295" s="45">
        <f t="shared" si="212"/>
        <v>-7652.3661986926145</v>
      </c>
      <c r="S295" s="45">
        <f t="shared" si="212"/>
        <v>-7097.939069309361</v>
      </c>
      <c r="T295" s="45">
        <f t="shared" si="212"/>
        <v>-6543.5119399261057</v>
      </c>
      <c r="U295" s="45">
        <f t="shared" si="212"/>
        <v>-5989.0848105428504</v>
      </c>
      <c r="V295" s="45">
        <f t="shared" si="212"/>
        <v>-5434.6576811595969</v>
      </c>
      <c r="W295" s="45">
        <f t="shared" si="212"/>
        <v>-4880.2305517763416</v>
      </c>
      <c r="X295" s="45">
        <f t="shared" si="213"/>
        <v>-4325.8034223930863</v>
      </c>
      <c r="Y295" s="45">
        <f t="shared" si="213"/>
        <v>-3771.3762930098328</v>
      </c>
      <c r="Z295" s="45">
        <f t="shared" si="213"/>
        <v>-3216.9491636265775</v>
      </c>
      <c r="AA295" s="45">
        <f t="shared" si="213"/>
        <v>-2662.522034243324</v>
      </c>
      <c r="AB295" s="45">
        <f t="shared" si="213"/>
        <v>-2108.0949048600687</v>
      </c>
      <c r="AC295" s="45">
        <f t="shared" si="213"/>
        <v>-1553.6677754768134</v>
      </c>
      <c r="AD295" s="45">
        <f t="shared" si="213"/>
        <v>-999.24064609355992</v>
      </c>
      <c r="AE295" s="45">
        <f t="shared" si="213"/>
        <v>-444.81351671030461</v>
      </c>
      <c r="AF295" s="45">
        <f t="shared" si="213"/>
        <v>109.61361267294978</v>
      </c>
      <c r="AG295" s="45">
        <f t="shared" si="213"/>
        <v>664.04074205620418</v>
      </c>
      <c r="AH295" s="45">
        <f t="shared" si="214"/>
        <v>1218.4678714394595</v>
      </c>
      <c r="AI295" s="45">
        <f t="shared" si="214"/>
        <v>1772.8950008227139</v>
      </c>
      <c r="AJ295" s="45">
        <f t="shared" si="214"/>
        <v>2327.3221302059683</v>
      </c>
      <c r="AK295" s="45">
        <f t="shared" si="214"/>
        <v>2881.7492595892227</v>
      </c>
      <c r="AL295" s="45">
        <f t="shared" si="214"/>
        <v>3436.1763889724775</v>
      </c>
      <c r="AM295" s="45">
        <f t="shared" si="214"/>
        <v>3990.6035183557324</v>
      </c>
      <c r="AN295" s="45">
        <f t="shared" si="214"/>
        <v>4545.0306477389868</v>
      </c>
      <c r="AO295" s="45">
        <f t="shared" si="214"/>
        <v>5099.4577771222412</v>
      </c>
      <c r="AP295" s="45">
        <f t="shared" si="214"/>
        <v>5653.8849065054965</v>
      </c>
      <c r="AQ295" s="45">
        <f t="shared" si="214"/>
        <v>6208.3120358887509</v>
      </c>
      <c r="AR295" s="45">
        <f t="shared" si="215"/>
        <v>6762.7391652720053</v>
      </c>
      <c r="AS295" s="45">
        <f t="shared" si="215"/>
        <v>7317.1662946552597</v>
      </c>
      <c r="AT295" s="45">
        <f t="shared" si="215"/>
        <v>7871.5934240385141</v>
      </c>
      <c r="AU295" s="45">
        <f t="shared" si="215"/>
        <v>8426.0205534217694</v>
      </c>
      <c r="AV295" s="45">
        <f t="shared" si="215"/>
        <v>8980.4476828050247</v>
      </c>
      <c r="AW295" s="45">
        <f t="shared" si="215"/>
        <v>9534.8748121882782</v>
      </c>
      <c r="AX295" s="45">
        <f t="shared" si="215"/>
        <v>10089.301941571533</v>
      </c>
      <c r="AY295" s="45">
        <f t="shared" si="215"/>
        <v>10643.729070954789</v>
      </c>
      <c r="AZ295" s="45">
        <f t="shared" si="215"/>
        <v>11198.156200338042</v>
      </c>
      <c r="BA295" s="45">
        <f t="shared" si="215"/>
        <v>11752.583329721296</v>
      </c>
      <c r="BB295" s="45">
        <f t="shared" si="216"/>
        <v>12307.010459104551</v>
      </c>
      <c r="BC295" s="45">
        <f t="shared" si="216"/>
        <v>12861.437588487806</v>
      </c>
      <c r="BD295" s="45">
        <f t="shared" si="216"/>
        <v>13415.86471787106</v>
      </c>
      <c r="BE295" s="45">
        <f t="shared" si="216"/>
        <v>13970.291847254315</v>
      </c>
      <c r="BF295" s="45">
        <f t="shared" si="216"/>
        <v>14524.71897663757</v>
      </c>
      <c r="BG295" s="45">
        <f t="shared" si="216"/>
        <v>15079.146106020824</v>
      </c>
      <c r="BH295" s="45">
        <f t="shared" si="216"/>
        <v>15633.573235404079</v>
      </c>
      <c r="BI295" s="45">
        <f t="shared" si="216"/>
        <v>16188.000364787335</v>
      </c>
      <c r="BJ295" s="45">
        <f t="shared" si="216"/>
        <v>16742.427494170588</v>
      </c>
      <c r="BK295" s="45">
        <f t="shared" si="216"/>
        <v>17296.854623553845</v>
      </c>
      <c r="BL295" s="45">
        <f t="shared" si="217"/>
        <v>17851.281752937095</v>
      </c>
      <c r="BM295" s="45">
        <f t="shared" si="217"/>
        <v>18405.708882320352</v>
      </c>
      <c r="BN295" s="45">
        <f t="shared" si="217"/>
        <v>18960.136011703609</v>
      </c>
      <c r="BO295" s="45">
        <f t="shared" si="217"/>
        <v>19514.563141086859</v>
      </c>
      <c r="BP295" s="45">
        <f t="shared" si="217"/>
        <v>20068.990270470116</v>
      </c>
      <c r="BQ295" s="45">
        <f t="shared" si="217"/>
        <v>20623.417399853373</v>
      </c>
      <c r="BR295" s="45">
        <f t="shared" si="217"/>
        <v>21177.844529236623</v>
      </c>
      <c r="BS295" s="45">
        <f t="shared" si="217"/>
        <v>21732.27165861988</v>
      </c>
      <c r="BT295" s="45">
        <f t="shared" si="217"/>
        <v>22286.698788003137</v>
      </c>
      <c r="BU295" s="45">
        <f t="shared" si="217"/>
        <v>22841.125917386387</v>
      </c>
      <c r="BV295" s="45">
        <f t="shared" si="218"/>
        <v>23395.553046769644</v>
      </c>
      <c r="BW295" s="45">
        <f t="shared" si="218"/>
        <v>23949.980176152902</v>
      </c>
      <c r="BX295" s="45">
        <f t="shared" si="218"/>
        <v>24504.407305536151</v>
      </c>
      <c r="BY295" s="45">
        <f t="shared" si="218"/>
        <v>25058.834434919409</v>
      </c>
      <c r="BZ295" s="45">
        <f t="shared" si="218"/>
        <v>25613.261564302666</v>
      </c>
      <c r="CA295" s="45">
        <f t="shared" si="218"/>
        <v>26167.688693685915</v>
      </c>
      <c r="CB295" s="45">
        <f t="shared" si="218"/>
        <v>26722.115823069173</v>
      </c>
      <c r="CC295" s="45">
        <f t="shared" si="218"/>
        <v>27276.54295245243</v>
      </c>
      <c r="CD295" s="45">
        <f t="shared" si="218"/>
        <v>27830.97008183568</v>
      </c>
      <c r="CE295" s="45">
        <f t="shared" si="218"/>
        <v>28385.397211218937</v>
      </c>
      <c r="CF295" s="45">
        <f t="shared" si="218"/>
        <v>28939.824340602187</v>
      </c>
      <c r="CG295" s="45">
        <f t="shared" si="218"/>
        <v>-1700.1230589091283</v>
      </c>
      <c r="CH295" s="45">
        <f t="shared" si="218"/>
        <v>-218.28461014904678</v>
      </c>
    </row>
    <row r="296" spans="1:86">
      <c r="A296" s="58">
        <f>'Q5-Q7 VaR'!G270</f>
        <v>45938</v>
      </c>
      <c r="B296" s="45">
        <f>'Q5-Q7 VaR'!L270</f>
        <v>-4787.9270507575975</v>
      </c>
      <c r="C296" s="45">
        <f>1000000*'Q5-Q7 VaR'!K270/100</f>
        <v>369.18634770924211</v>
      </c>
      <c r="D296" s="45">
        <f t="shared" si="211"/>
        <v>-8479.7905278500184</v>
      </c>
      <c r="E296" s="45">
        <f t="shared" si="211"/>
        <v>-8387.4939409227081</v>
      </c>
      <c r="F296" s="45">
        <f t="shared" si="211"/>
        <v>-8295.1973539953979</v>
      </c>
      <c r="G296" s="45">
        <f t="shared" si="211"/>
        <v>-8202.9007670680876</v>
      </c>
      <c r="H296" s="45">
        <f t="shared" si="211"/>
        <v>-8110.6041801407764</v>
      </c>
      <c r="I296" s="45">
        <f t="shared" si="211"/>
        <v>-8018.3075932134661</v>
      </c>
      <c r="J296" s="45">
        <f t="shared" si="211"/>
        <v>-7926.011006286155</v>
      </c>
      <c r="K296" s="45">
        <f t="shared" si="211"/>
        <v>-7833.7144193588447</v>
      </c>
      <c r="L296" s="45">
        <f t="shared" si="211"/>
        <v>-7741.4178324315344</v>
      </c>
      <c r="M296" s="45">
        <f t="shared" si="211"/>
        <v>-7649.1212455042241</v>
      </c>
      <c r="N296" s="45">
        <f t="shared" si="212"/>
        <v>-7556.8246585769139</v>
      </c>
      <c r="O296" s="45">
        <f t="shared" si="212"/>
        <v>-7464.5280716496027</v>
      </c>
      <c r="P296" s="45">
        <f t="shared" si="212"/>
        <v>-7372.2314847222924</v>
      </c>
      <c r="Q296" s="45">
        <f t="shared" si="212"/>
        <v>-7279.9348977949812</v>
      </c>
      <c r="R296" s="45">
        <f t="shared" si="212"/>
        <v>-7187.638310867671</v>
      </c>
      <c r="S296" s="45">
        <f t="shared" si="212"/>
        <v>-7095.3417239403607</v>
      </c>
      <c r="T296" s="45">
        <f t="shared" si="212"/>
        <v>-7003.0451370130504</v>
      </c>
      <c r="U296" s="45">
        <f t="shared" si="212"/>
        <v>-6910.7485500857401</v>
      </c>
      <c r="V296" s="45">
        <f t="shared" si="212"/>
        <v>-6818.451963158429</v>
      </c>
      <c r="W296" s="45">
        <f t="shared" si="212"/>
        <v>-6726.1553762311187</v>
      </c>
      <c r="X296" s="45">
        <f t="shared" si="213"/>
        <v>-6633.8587893038075</v>
      </c>
      <c r="Y296" s="45">
        <f t="shared" si="213"/>
        <v>-6541.5622023764972</v>
      </c>
      <c r="Z296" s="45">
        <f t="shared" si="213"/>
        <v>-6449.265615449187</v>
      </c>
      <c r="AA296" s="45">
        <f t="shared" si="213"/>
        <v>-6356.9690285218767</v>
      </c>
      <c r="AB296" s="45">
        <f t="shared" si="213"/>
        <v>-6264.6724415945664</v>
      </c>
      <c r="AC296" s="45">
        <f t="shared" si="213"/>
        <v>-6172.3758546672552</v>
      </c>
      <c r="AD296" s="45">
        <f t="shared" si="213"/>
        <v>-6080.079267739945</v>
      </c>
      <c r="AE296" s="45">
        <f t="shared" si="213"/>
        <v>-5987.7826808126347</v>
      </c>
      <c r="AF296" s="45">
        <f t="shared" si="213"/>
        <v>-5895.4860938853235</v>
      </c>
      <c r="AG296" s="45">
        <f t="shared" si="213"/>
        <v>-5803.1895069580132</v>
      </c>
      <c r="AH296" s="45">
        <f t="shared" si="214"/>
        <v>-5710.892920030703</v>
      </c>
      <c r="AI296" s="45">
        <f t="shared" si="214"/>
        <v>-5618.5963331033927</v>
      </c>
      <c r="AJ296" s="45">
        <f t="shared" si="214"/>
        <v>-5526.2997461760815</v>
      </c>
      <c r="AK296" s="45">
        <f t="shared" si="214"/>
        <v>-5434.0031592487712</v>
      </c>
      <c r="AL296" s="45">
        <f t="shared" si="214"/>
        <v>-5341.706572321461</v>
      </c>
      <c r="AM296" s="45">
        <f t="shared" si="214"/>
        <v>-5249.4099853941498</v>
      </c>
      <c r="AN296" s="45">
        <f t="shared" si="214"/>
        <v>-5157.1133984668395</v>
      </c>
      <c r="AO296" s="45">
        <f t="shared" si="214"/>
        <v>-5064.8168115395292</v>
      </c>
      <c r="AP296" s="45">
        <f t="shared" si="214"/>
        <v>-4972.520224612219</v>
      </c>
      <c r="AQ296" s="45">
        <f t="shared" si="214"/>
        <v>-4880.2236376849078</v>
      </c>
      <c r="AR296" s="45">
        <f t="shared" si="215"/>
        <v>-4787.9270507575975</v>
      </c>
      <c r="AS296" s="45">
        <f t="shared" si="215"/>
        <v>-4695.6304638302872</v>
      </c>
      <c r="AT296" s="45">
        <f t="shared" si="215"/>
        <v>-4603.333876902976</v>
      </c>
      <c r="AU296" s="45">
        <f t="shared" si="215"/>
        <v>-4511.0372899756658</v>
      </c>
      <c r="AV296" s="45">
        <f t="shared" si="215"/>
        <v>-4418.7407030483555</v>
      </c>
      <c r="AW296" s="45">
        <f t="shared" si="215"/>
        <v>-4326.4441161210452</v>
      </c>
      <c r="AX296" s="45">
        <f t="shared" si="215"/>
        <v>-4234.147529193734</v>
      </c>
      <c r="AY296" s="45">
        <f t="shared" si="215"/>
        <v>-4141.8509422664238</v>
      </c>
      <c r="AZ296" s="45">
        <f t="shared" si="215"/>
        <v>-4049.5543553391135</v>
      </c>
      <c r="BA296" s="45">
        <f t="shared" si="215"/>
        <v>-3957.2577684118028</v>
      </c>
      <c r="BB296" s="45">
        <f t="shared" si="216"/>
        <v>-3864.961181484492</v>
      </c>
      <c r="BC296" s="45">
        <f t="shared" si="216"/>
        <v>-3772.6645945571818</v>
      </c>
      <c r="BD296" s="45">
        <f t="shared" si="216"/>
        <v>-3680.368007629871</v>
      </c>
      <c r="BE296" s="45">
        <f t="shared" si="216"/>
        <v>-3588.0714207025603</v>
      </c>
      <c r="BF296" s="45">
        <f t="shared" si="216"/>
        <v>-3495.77483377525</v>
      </c>
      <c r="BG296" s="45">
        <f t="shared" si="216"/>
        <v>-3403.4782468479398</v>
      </c>
      <c r="BH296" s="45">
        <f t="shared" si="216"/>
        <v>-3311.181659920629</v>
      </c>
      <c r="BI296" s="45">
        <f t="shared" si="216"/>
        <v>-3218.8850729933183</v>
      </c>
      <c r="BJ296" s="45">
        <f t="shared" si="216"/>
        <v>-3126.588486066008</v>
      </c>
      <c r="BK296" s="45">
        <f t="shared" si="216"/>
        <v>-3034.2918991386978</v>
      </c>
      <c r="BL296" s="45">
        <f t="shared" si="217"/>
        <v>-2941.995312211387</v>
      </c>
      <c r="BM296" s="45">
        <f t="shared" si="217"/>
        <v>-2849.6987252840763</v>
      </c>
      <c r="BN296" s="45">
        <f t="shared" si="217"/>
        <v>-2757.402138356766</v>
      </c>
      <c r="BO296" s="45">
        <f t="shared" si="217"/>
        <v>-2665.1055514294553</v>
      </c>
      <c r="BP296" s="45">
        <f t="shared" si="217"/>
        <v>-2572.8089645021446</v>
      </c>
      <c r="BQ296" s="45">
        <f t="shared" si="217"/>
        <v>-2480.5123775748343</v>
      </c>
      <c r="BR296" s="45">
        <f t="shared" si="217"/>
        <v>-2388.2157906475236</v>
      </c>
      <c r="BS296" s="45">
        <f t="shared" si="217"/>
        <v>-2295.9192037202133</v>
      </c>
      <c r="BT296" s="45">
        <f t="shared" si="217"/>
        <v>-2203.6226167929026</v>
      </c>
      <c r="BU296" s="45">
        <f t="shared" si="217"/>
        <v>-2111.3260298655923</v>
      </c>
      <c r="BV296" s="45">
        <f t="shared" si="218"/>
        <v>-2019.0294429382816</v>
      </c>
      <c r="BW296" s="45">
        <f t="shared" si="218"/>
        <v>-1926.7328560109713</v>
      </c>
      <c r="BX296" s="45">
        <f t="shared" si="218"/>
        <v>-1834.4362690836606</v>
      </c>
      <c r="BY296" s="45">
        <f t="shared" si="218"/>
        <v>-1742.1396821563499</v>
      </c>
      <c r="BZ296" s="45">
        <f t="shared" si="218"/>
        <v>-1649.8430952290396</v>
      </c>
      <c r="CA296" s="45">
        <f t="shared" si="218"/>
        <v>-1557.5465083017289</v>
      </c>
      <c r="CB296" s="45">
        <f t="shared" si="218"/>
        <v>-1465.2499213744186</v>
      </c>
      <c r="CC296" s="45">
        <f t="shared" si="218"/>
        <v>-1372.9533344471079</v>
      </c>
      <c r="CD296" s="45">
        <f t="shared" si="218"/>
        <v>-1280.6567475197976</v>
      </c>
      <c r="CE296" s="45">
        <f t="shared" si="218"/>
        <v>-1188.3601605924869</v>
      </c>
      <c r="CF296" s="45">
        <f t="shared" si="218"/>
        <v>-1096.0635736651766</v>
      </c>
      <c r="CG296" s="45">
        <f t="shared" si="218"/>
        <v>-6196.7565569848193</v>
      </c>
      <c r="CH296" s="45">
        <f t="shared" si="218"/>
        <v>-5950.0719631945449</v>
      </c>
    </row>
    <row r="297" spans="1:86">
      <c r="A297" s="58">
        <f>'Q5-Q7 VaR'!G271</f>
        <v>45939</v>
      </c>
      <c r="B297" s="45">
        <f>'Q5-Q7 VaR'!L271</f>
        <v>-3379.9152086820027</v>
      </c>
      <c r="C297" s="45">
        <f>1000000*'Q5-Q7 VaR'!K271/100</f>
        <v>-1475.0184366520341</v>
      </c>
      <c r="D297" s="45">
        <f t="shared" si="211"/>
        <v>11370.269157838338</v>
      </c>
      <c r="E297" s="45">
        <f t="shared" si="211"/>
        <v>11001.51454867533</v>
      </c>
      <c r="F297" s="45">
        <f t="shared" si="211"/>
        <v>10632.759939512322</v>
      </c>
      <c r="G297" s="45">
        <f t="shared" si="211"/>
        <v>10264.005330349311</v>
      </c>
      <c r="H297" s="45">
        <f t="shared" si="211"/>
        <v>9895.2507211863031</v>
      </c>
      <c r="I297" s="45">
        <f t="shared" si="211"/>
        <v>9526.4961120232947</v>
      </c>
      <c r="J297" s="45">
        <f t="shared" si="211"/>
        <v>9157.7415028602863</v>
      </c>
      <c r="K297" s="45">
        <f t="shared" si="211"/>
        <v>8788.986893697278</v>
      </c>
      <c r="L297" s="45">
        <f t="shared" si="211"/>
        <v>8420.2322845342696</v>
      </c>
      <c r="M297" s="45">
        <f t="shared" si="211"/>
        <v>8051.4776753712613</v>
      </c>
      <c r="N297" s="45">
        <f t="shared" si="212"/>
        <v>7682.7230662082529</v>
      </c>
      <c r="O297" s="45">
        <f t="shared" si="212"/>
        <v>7313.9684570452446</v>
      </c>
      <c r="P297" s="45">
        <f t="shared" si="212"/>
        <v>6945.2138478822362</v>
      </c>
      <c r="Q297" s="45">
        <f t="shared" si="212"/>
        <v>6576.4592387192279</v>
      </c>
      <c r="R297" s="45">
        <f t="shared" si="212"/>
        <v>6207.7046295562177</v>
      </c>
      <c r="S297" s="45">
        <f t="shared" si="212"/>
        <v>5838.9500203932093</v>
      </c>
      <c r="T297" s="45">
        <f t="shared" si="212"/>
        <v>5470.195411230201</v>
      </c>
      <c r="U297" s="45">
        <f t="shared" si="212"/>
        <v>5101.4408020671926</v>
      </c>
      <c r="V297" s="45">
        <f t="shared" si="212"/>
        <v>4732.6861929041843</v>
      </c>
      <c r="W297" s="45">
        <f t="shared" si="212"/>
        <v>4363.9315837411759</v>
      </c>
      <c r="X297" s="45">
        <f t="shared" si="213"/>
        <v>3995.176974578168</v>
      </c>
      <c r="Y297" s="45">
        <f t="shared" si="213"/>
        <v>3626.4223654151597</v>
      </c>
      <c r="Z297" s="45">
        <f t="shared" si="213"/>
        <v>3257.6677562521504</v>
      </c>
      <c r="AA297" s="45">
        <f t="shared" si="213"/>
        <v>2888.9131470891421</v>
      </c>
      <c r="AB297" s="45">
        <f t="shared" si="213"/>
        <v>2520.1585379261337</v>
      </c>
      <c r="AC297" s="45">
        <f t="shared" si="213"/>
        <v>2151.4039287631254</v>
      </c>
      <c r="AD297" s="45">
        <f t="shared" si="213"/>
        <v>1782.649319600117</v>
      </c>
      <c r="AE297" s="45">
        <f t="shared" si="213"/>
        <v>1413.8947104371077</v>
      </c>
      <c r="AF297" s="45">
        <f t="shared" si="213"/>
        <v>1045.1401012740994</v>
      </c>
      <c r="AG297" s="45">
        <f t="shared" si="213"/>
        <v>676.38549211109103</v>
      </c>
      <c r="AH297" s="45">
        <f t="shared" si="214"/>
        <v>307.63088294808267</v>
      </c>
      <c r="AI297" s="45">
        <f t="shared" si="214"/>
        <v>-61.123726214926137</v>
      </c>
      <c r="AJ297" s="45">
        <f t="shared" si="214"/>
        <v>-429.87833537793449</v>
      </c>
      <c r="AK297" s="45">
        <f t="shared" si="214"/>
        <v>-798.63294454094284</v>
      </c>
      <c r="AL297" s="45">
        <f t="shared" si="214"/>
        <v>-1167.3875537039517</v>
      </c>
      <c r="AM297" s="45">
        <f t="shared" si="214"/>
        <v>-1536.14216286696</v>
      </c>
      <c r="AN297" s="45">
        <f t="shared" si="214"/>
        <v>-1904.8967720299686</v>
      </c>
      <c r="AO297" s="45">
        <f t="shared" si="214"/>
        <v>-2273.6513811929772</v>
      </c>
      <c r="AP297" s="45">
        <f t="shared" si="214"/>
        <v>-2642.4059903559855</v>
      </c>
      <c r="AQ297" s="45">
        <f t="shared" si="214"/>
        <v>-3011.1605995189943</v>
      </c>
      <c r="AR297" s="45">
        <f t="shared" si="215"/>
        <v>-3379.9152086820027</v>
      </c>
      <c r="AS297" s="45">
        <f t="shared" si="215"/>
        <v>-3748.669817845011</v>
      </c>
      <c r="AT297" s="45">
        <f t="shared" si="215"/>
        <v>-4117.4244270080198</v>
      </c>
      <c r="AU297" s="45">
        <f t="shared" si="215"/>
        <v>-4486.1790361710282</v>
      </c>
      <c r="AV297" s="45">
        <f t="shared" si="215"/>
        <v>-4854.9336453340366</v>
      </c>
      <c r="AW297" s="45">
        <f t="shared" si="215"/>
        <v>-5223.6882544970449</v>
      </c>
      <c r="AX297" s="45">
        <f t="shared" si="215"/>
        <v>-5592.4428636600533</v>
      </c>
      <c r="AY297" s="45">
        <f t="shared" si="215"/>
        <v>-5961.1974728230625</v>
      </c>
      <c r="AZ297" s="45">
        <f t="shared" si="215"/>
        <v>-6329.9520819860709</v>
      </c>
      <c r="BA297" s="45">
        <f t="shared" si="215"/>
        <v>-6698.7066911490792</v>
      </c>
      <c r="BB297" s="45">
        <f t="shared" si="216"/>
        <v>-7067.4613003120885</v>
      </c>
      <c r="BC297" s="45">
        <f t="shared" si="216"/>
        <v>-7436.2159094750969</v>
      </c>
      <c r="BD297" s="45">
        <f t="shared" si="216"/>
        <v>-7804.9705186381052</v>
      </c>
      <c r="BE297" s="45">
        <f t="shared" si="216"/>
        <v>-8173.7251278011136</v>
      </c>
      <c r="BF297" s="45">
        <f t="shared" si="216"/>
        <v>-8542.4797369641219</v>
      </c>
      <c r="BG297" s="45">
        <f t="shared" si="216"/>
        <v>-8911.2343461271303</v>
      </c>
      <c r="BH297" s="45">
        <f t="shared" si="216"/>
        <v>-9279.9889552901386</v>
      </c>
      <c r="BI297" s="45">
        <f t="shared" si="216"/>
        <v>-9648.743564453147</v>
      </c>
      <c r="BJ297" s="45">
        <f t="shared" si="216"/>
        <v>-10017.498173616155</v>
      </c>
      <c r="BK297" s="45">
        <f t="shared" si="216"/>
        <v>-10386.252782779165</v>
      </c>
      <c r="BL297" s="45">
        <f t="shared" si="217"/>
        <v>-10755.007391942174</v>
      </c>
      <c r="BM297" s="45">
        <f t="shared" si="217"/>
        <v>-11123.762001105182</v>
      </c>
      <c r="BN297" s="45">
        <f t="shared" si="217"/>
        <v>-11492.516610268191</v>
      </c>
      <c r="BO297" s="45">
        <f t="shared" si="217"/>
        <v>-11861.271219431199</v>
      </c>
      <c r="BP297" s="45">
        <f t="shared" si="217"/>
        <v>-12230.025828594207</v>
      </c>
      <c r="BQ297" s="45">
        <f t="shared" si="217"/>
        <v>-12598.780437757216</v>
      </c>
      <c r="BR297" s="45">
        <f t="shared" si="217"/>
        <v>-12967.535046920224</v>
      </c>
      <c r="BS297" s="45">
        <f t="shared" si="217"/>
        <v>-13336.289656083234</v>
      </c>
      <c r="BT297" s="45">
        <f t="shared" si="217"/>
        <v>-13705.044265246243</v>
      </c>
      <c r="BU297" s="45">
        <f t="shared" si="217"/>
        <v>-14073.798874409251</v>
      </c>
      <c r="BV297" s="45">
        <f t="shared" si="218"/>
        <v>-14442.553483572259</v>
      </c>
      <c r="BW297" s="45">
        <f t="shared" si="218"/>
        <v>-14811.308092735268</v>
      </c>
      <c r="BX297" s="45">
        <f t="shared" si="218"/>
        <v>-15180.062701898276</v>
      </c>
      <c r="BY297" s="45">
        <f t="shared" si="218"/>
        <v>-15548.817311061284</v>
      </c>
      <c r="BZ297" s="45">
        <f t="shared" si="218"/>
        <v>-15917.571920224293</v>
      </c>
      <c r="CA297" s="45">
        <f t="shared" si="218"/>
        <v>-16286.326529387301</v>
      </c>
      <c r="CB297" s="45">
        <f t="shared" si="218"/>
        <v>-16655.081138550308</v>
      </c>
      <c r="CC297" s="45">
        <f t="shared" si="218"/>
        <v>-17023.835747713318</v>
      </c>
      <c r="CD297" s="45">
        <f t="shared" si="218"/>
        <v>-17392.590356876328</v>
      </c>
      <c r="CE297" s="45">
        <f t="shared" si="218"/>
        <v>-17761.344966039334</v>
      </c>
      <c r="CF297" s="45">
        <f t="shared" si="218"/>
        <v>-18130.099575202345</v>
      </c>
      <c r="CG297" s="45">
        <f t="shared" si="218"/>
        <v>2248.8126916820988</v>
      </c>
      <c r="CH297" s="45">
        <f t="shared" si="218"/>
        <v>1263.2282405332212</v>
      </c>
    </row>
    <row r="298" spans="1:86">
      <c r="A298" s="58">
        <f>'Q5-Q7 VaR'!G272</f>
        <v>45940</v>
      </c>
      <c r="B298" s="45">
        <f>'Q5-Q7 VaR'!L272</f>
        <v>25662.578867391298</v>
      </c>
      <c r="C298" s="45">
        <f>1000000*'Q5-Q7 VaR'!K272/100</f>
        <v>7789.1793397792817</v>
      </c>
      <c r="D298" s="45">
        <f t="shared" si="211"/>
        <v>-52229.214530401521</v>
      </c>
      <c r="E298" s="45">
        <f t="shared" si="211"/>
        <v>-50281.919695456694</v>
      </c>
      <c r="F298" s="45">
        <f t="shared" si="211"/>
        <v>-48334.624860511882</v>
      </c>
      <c r="G298" s="45">
        <f t="shared" si="211"/>
        <v>-46387.330025567055</v>
      </c>
      <c r="H298" s="45">
        <f t="shared" si="211"/>
        <v>-44440.035190622242</v>
      </c>
      <c r="I298" s="45">
        <f t="shared" si="211"/>
        <v>-42492.740355677415</v>
      </c>
      <c r="J298" s="45">
        <f t="shared" si="211"/>
        <v>-40545.445520732603</v>
      </c>
      <c r="K298" s="45">
        <f t="shared" si="211"/>
        <v>-38598.150685787776</v>
      </c>
      <c r="L298" s="45">
        <f t="shared" si="211"/>
        <v>-36650.855850842956</v>
      </c>
      <c r="M298" s="45">
        <f t="shared" si="211"/>
        <v>-34703.561015898136</v>
      </c>
      <c r="N298" s="45">
        <f t="shared" si="212"/>
        <v>-32756.266180953317</v>
      </c>
      <c r="O298" s="45">
        <f t="shared" si="212"/>
        <v>-30808.971346008497</v>
      </c>
      <c r="P298" s="45">
        <f t="shared" si="212"/>
        <v>-28861.676511063677</v>
      </c>
      <c r="Q298" s="45">
        <f t="shared" si="212"/>
        <v>-26914.381676118857</v>
      </c>
      <c r="R298" s="45">
        <f t="shared" si="212"/>
        <v>-24967.08684117403</v>
      </c>
      <c r="S298" s="45">
        <f t="shared" si="212"/>
        <v>-23019.792006229211</v>
      </c>
      <c r="T298" s="45">
        <f t="shared" si="212"/>
        <v>-21072.497171284391</v>
      </c>
      <c r="U298" s="45">
        <f t="shared" si="212"/>
        <v>-19125.202336339571</v>
      </c>
      <c r="V298" s="45">
        <f t="shared" si="212"/>
        <v>-17177.907501394751</v>
      </c>
      <c r="W298" s="45">
        <f t="shared" si="212"/>
        <v>-15230.612666449932</v>
      </c>
      <c r="X298" s="45">
        <f t="shared" si="213"/>
        <v>-13283.317831505112</v>
      </c>
      <c r="Y298" s="45">
        <f t="shared" si="213"/>
        <v>-11336.022996560292</v>
      </c>
      <c r="Z298" s="45">
        <f t="shared" si="213"/>
        <v>-9388.7281616154723</v>
      </c>
      <c r="AA298" s="45">
        <f t="shared" si="213"/>
        <v>-7441.4333266706526</v>
      </c>
      <c r="AB298" s="45">
        <f t="shared" si="213"/>
        <v>-5494.1384917258292</v>
      </c>
      <c r="AC298" s="45">
        <f t="shared" si="213"/>
        <v>-3546.8436567810095</v>
      </c>
      <c r="AD298" s="45">
        <f t="shared" si="213"/>
        <v>-1599.5488218361897</v>
      </c>
      <c r="AE298" s="45">
        <f t="shared" si="213"/>
        <v>347.74601310863363</v>
      </c>
      <c r="AF298" s="45">
        <f t="shared" si="213"/>
        <v>2295.0408480534534</v>
      </c>
      <c r="AG298" s="45">
        <f t="shared" si="213"/>
        <v>4242.3356829982731</v>
      </c>
      <c r="AH298" s="45">
        <f t="shared" si="214"/>
        <v>6189.6305179430929</v>
      </c>
      <c r="AI298" s="45">
        <f t="shared" si="214"/>
        <v>8136.9253528879126</v>
      </c>
      <c r="AJ298" s="45">
        <f t="shared" si="214"/>
        <v>10084.220187832734</v>
      </c>
      <c r="AK298" s="45">
        <f t="shared" si="214"/>
        <v>12031.515022777554</v>
      </c>
      <c r="AL298" s="45">
        <f t="shared" si="214"/>
        <v>13978.809857722375</v>
      </c>
      <c r="AM298" s="45">
        <f t="shared" si="214"/>
        <v>15926.104692667195</v>
      </c>
      <c r="AN298" s="45">
        <f t="shared" si="214"/>
        <v>17873.399527612015</v>
      </c>
      <c r="AO298" s="45">
        <f t="shared" si="214"/>
        <v>19820.694362556838</v>
      </c>
      <c r="AP298" s="45">
        <f t="shared" si="214"/>
        <v>21767.989197501658</v>
      </c>
      <c r="AQ298" s="45">
        <f t="shared" si="214"/>
        <v>23715.284032446478</v>
      </c>
      <c r="AR298" s="45">
        <f t="shared" si="215"/>
        <v>25662.578867391298</v>
      </c>
      <c r="AS298" s="45">
        <f t="shared" si="215"/>
        <v>27609.873702336117</v>
      </c>
      <c r="AT298" s="45">
        <f t="shared" si="215"/>
        <v>29557.168537280937</v>
      </c>
      <c r="AU298" s="45">
        <f t="shared" si="215"/>
        <v>31504.463372225757</v>
      </c>
      <c r="AV298" s="45">
        <f t="shared" si="215"/>
        <v>33451.758207170576</v>
      </c>
      <c r="AW298" s="45">
        <f t="shared" si="215"/>
        <v>35399.053042115396</v>
      </c>
      <c r="AX298" s="45">
        <f t="shared" si="215"/>
        <v>37346.347877060223</v>
      </c>
      <c r="AY298" s="45">
        <f t="shared" si="215"/>
        <v>39293.642712005043</v>
      </c>
      <c r="AZ298" s="45">
        <f t="shared" si="215"/>
        <v>41240.937546949863</v>
      </c>
      <c r="BA298" s="45">
        <f t="shared" si="215"/>
        <v>43188.232381894682</v>
      </c>
      <c r="BB298" s="45">
        <f t="shared" si="216"/>
        <v>45135.527216839502</v>
      </c>
      <c r="BC298" s="45">
        <f t="shared" si="216"/>
        <v>47082.822051784322</v>
      </c>
      <c r="BD298" s="45">
        <f t="shared" si="216"/>
        <v>49030.116886729142</v>
      </c>
      <c r="BE298" s="45">
        <f t="shared" si="216"/>
        <v>50977.411721673961</v>
      </c>
      <c r="BF298" s="45">
        <f t="shared" si="216"/>
        <v>52924.706556618781</v>
      </c>
      <c r="BG298" s="45">
        <f t="shared" si="216"/>
        <v>54872.001391563608</v>
      </c>
      <c r="BH298" s="45">
        <f t="shared" si="216"/>
        <v>56819.296226508421</v>
      </c>
      <c r="BI298" s="45">
        <f t="shared" si="216"/>
        <v>58766.591061453248</v>
      </c>
      <c r="BJ298" s="45">
        <f t="shared" si="216"/>
        <v>60713.885896398067</v>
      </c>
      <c r="BK298" s="45">
        <f t="shared" si="216"/>
        <v>62661.180731342887</v>
      </c>
      <c r="BL298" s="45">
        <f t="shared" si="217"/>
        <v>64608.475566287707</v>
      </c>
      <c r="BM298" s="45">
        <f t="shared" si="217"/>
        <v>66555.770401232527</v>
      </c>
      <c r="BN298" s="45">
        <f t="shared" si="217"/>
        <v>68503.065236177354</v>
      </c>
      <c r="BO298" s="45">
        <f t="shared" si="217"/>
        <v>70450.360071122166</v>
      </c>
      <c r="BP298" s="45">
        <f t="shared" si="217"/>
        <v>72397.654906066979</v>
      </c>
      <c r="BQ298" s="45">
        <f t="shared" si="217"/>
        <v>74344.949741011806</v>
      </c>
      <c r="BR298" s="45">
        <f t="shared" si="217"/>
        <v>76292.244575956633</v>
      </c>
      <c r="BS298" s="45">
        <f t="shared" si="217"/>
        <v>78239.53941090146</v>
      </c>
      <c r="BT298" s="45">
        <f t="shared" si="217"/>
        <v>80186.834245846272</v>
      </c>
      <c r="BU298" s="45">
        <f t="shared" si="217"/>
        <v>82134.129080791085</v>
      </c>
      <c r="BV298" s="45">
        <f t="shared" si="218"/>
        <v>84081.423915735912</v>
      </c>
      <c r="BW298" s="45">
        <f t="shared" si="218"/>
        <v>86028.718750680739</v>
      </c>
      <c r="BX298" s="45">
        <f t="shared" si="218"/>
        <v>87976.013585625551</v>
      </c>
      <c r="BY298" s="45">
        <f t="shared" si="218"/>
        <v>89923.308420570364</v>
      </c>
      <c r="BZ298" s="45">
        <f t="shared" si="218"/>
        <v>91870.603255515191</v>
      </c>
      <c r="CA298" s="45">
        <f t="shared" si="218"/>
        <v>93817.898090460018</v>
      </c>
      <c r="CB298" s="45">
        <f t="shared" si="218"/>
        <v>95765.192925404845</v>
      </c>
      <c r="CC298" s="45">
        <f t="shared" si="218"/>
        <v>97712.487760349642</v>
      </c>
      <c r="CD298" s="45">
        <f t="shared" si="218"/>
        <v>99659.78259529447</v>
      </c>
      <c r="CE298" s="45">
        <f t="shared" si="218"/>
        <v>101607.0774302393</v>
      </c>
      <c r="CF298" s="45">
        <f t="shared" si="218"/>
        <v>103554.37226518412</v>
      </c>
      <c r="CG298" s="45">
        <f t="shared" si="218"/>
        <v>-4061.2333788268479</v>
      </c>
      <c r="CH298" s="45">
        <f t="shared" si="218"/>
        <v>1143.3754950265466</v>
      </c>
    </row>
    <row r="299" spans="1:86">
      <c r="A299" s="58">
        <f>'Q5-Q7 VaR'!G273</f>
        <v>45943</v>
      </c>
      <c r="B299" s="45">
        <f>'Q5-Q7 VaR'!L273</f>
        <v>0</v>
      </c>
      <c r="C299" s="45">
        <f>1000000*'Q5-Q7 VaR'!K273/100</f>
        <v>0</v>
      </c>
      <c r="D299" s="45">
        <f t="shared" si="211"/>
        <v>0</v>
      </c>
      <c r="E299" s="45">
        <f t="shared" si="211"/>
        <v>0</v>
      </c>
      <c r="F299" s="45">
        <f t="shared" si="211"/>
        <v>0</v>
      </c>
      <c r="G299" s="45">
        <f t="shared" si="211"/>
        <v>0</v>
      </c>
      <c r="H299" s="45">
        <f t="shared" si="211"/>
        <v>0</v>
      </c>
      <c r="I299" s="45">
        <f t="shared" si="211"/>
        <v>0</v>
      </c>
      <c r="J299" s="45">
        <f t="shared" si="211"/>
        <v>0</v>
      </c>
      <c r="K299" s="45">
        <f t="shared" si="211"/>
        <v>0</v>
      </c>
      <c r="L299" s="45">
        <f t="shared" si="211"/>
        <v>0</v>
      </c>
      <c r="M299" s="45">
        <f t="shared" si="211"/>
        <v>0</v>
      </c>
      <c r="N299" s="45">
        <f t="shared" si="212"/>
        <v>0</v>
      </c>
      <c r="O299" s="45">
        <f t="shared" si="212"/>
        <v>0</v>
      </c>
      <c r="P299" s="45">
        <f t="shared" si="212"/>
        <v>0</v>
      </c>
      <c r="Q299" s="45">
        <f t="shared" si="212"/>
        <v>0</v>
      </c>
      <c r="R299" s="45">
        <f t="shared" si="212"/>
        <v>0</v>
      </c>
      <c r="S299" s="45">
        <f t="shared" si="212"/>
        <v>0</v>
      </c>
      <c r="T299" s="45">
        <f t="shared" si="212"/>
        <v>0</v>
      </c>
      <c r="U299" s="45">
        <f t="shared" si="212"/>
        <v>0</v>
      </c>
      <c r="V299" s="45">
        <f t="shared" si="212"/>
        <v>0</v>
      </c>
      <c r="W299" s="45">
        <f t="shared" si="212"/>
        <v>0</v>
      </c>
      <c r="X299" s="45">
        <f t="shared" si="213"/>
        <v>0</v>
      </c>
      <c r="Y299" s="45">
        <f t="shared" si="213"/>
        <v>0</v>
      </c>
      <c r="Z299" s="45">
        <f t="shared" si="213"/>
        <v>0</v>
      </c>
      <c r="AA299" s="45">
        <f t="shared" si="213"/>
        <v>0</v>
      </c>
      <c r="AB299" s="45">
        <f t="shared" si="213"/>
        <v>0</v>
      </c>
      <c r="AC299" s="45">
        <f t="shared" si="213"/>
        <v>0</v>
      </c>
      <c r="AD299" s="45">
        <f t="shared" si="213"/>
        <v>0</v>
      </c>
      <c r="AE299" s="45">
        <f t="shared" si="213"/>
        <v>0</v>
      </c>
      <c r="AF299" s="45">
        <f t="shared" si="213"/>
        <v>0</v>
      </c>
      <c r="AG299" s="45">
        <f t="shared" si="213"/>
        <v>0</v>
      </c>
      <c r="AH299" s="45">
        <f t="shared" si="214"/>
        <v>0</v>
      </c>
      <c r="AI299" s="45">
        <f t="shared" si="214"/>
        <v>0</v>
      </c>
      <c r="AJ299" s="45">
        <f t="shared" si="214"/>
        <v>0</v>
      </c>
      <c r="AK299" s="45">
        <f t="shared" si="214"/>
        <v>0</v>
      </c>
      <c r="AL299" s="45">
        <f t="shared" si="214"/>
        <v>0</v>
      </c>
      <c r="AM299" s="45">
        <f t="shared" si="214"/>
        <v>0</v>
      </c>
      <c r="AN299" s="45">
        <f t="shared" si="214"/>
        <v>0</v>
      </c>
      <c r="AO299" s="45">
        <f t="shared" si="214"/>
        <v>0</v>
      </c>
      <c r="AP299" s="45">
        <f t="shared" si="214"/>
        <v>0</v>
      </c>
      <c r="AQ299" s="45">
        <f t="shared" si="214"/>
        <v>0</v>
      </c>
      <c r="AR299" s="45">
        <f t="shared" si="215"/>
        <v>0</v>
      </c>
      <c r="AS299" s="45">
        <f t="shared" si="215"/>
        <v>0</v>
      </c>
      <c r="AT299" s="45">
        <f t="shared" si="215"/>
        <v>0</v>
      </c>
      <c r="AU299" s="45">
        <f t="shared" si="215"/>
        <v>0</v>
      </c>
      <c r="AV299" s="45">
        <f t="shared" si="215"/>
        <v>0</v>
      </c>
      <c r="AW299" s="45">
        <f t="shared" si="215"/>
        <v>0</v>
      </c>
      <c r="AX299" s="45">
        <f t="shared" si="215"/>
        <v>0</v>
      </c>
      <c r="AY299" s="45">
        <f t="shared" si="215"/>
        <v>0</v>
      </c>
      <c r="AZ299" s="45">
        <f t="shared" si="215"/>
        <v>0</v>
      </c>
      <c r="BA299" s="45">
        <f t="shared" si="215"/>
        <v>0</v>
      </c>
      <c r="BB299" s="45">
        <f t="shared" si="216"/>
        <v>0</v>
      </c>
      <c r="BC299" s="45">
        <f t="shared" si="216"/>
        <v>0</v>
      </c>
      <c r="BD299" s="45">
        <f t="shared" si="216"/>
        <v>0</v>
      </c>
      <c r="BE299" s="45">
        <f t="shared" si="216"/>
        <v>0</v>
      </c>
      <c r="BF299" s="45">
        <f t="shared" si="216"/>
        <v>0</v>
      </c>
      <c r="BG299" s="45">
        <f t="shared" si="216"/>
        <v>0</v>
      </c>
      <c r="BH299" s="45">
        <f t="shared" si="216"/>
        <v>0</v>
      </c>
      <c r="BI299" s="45">
        <f t="shared" si="216"/>
        <v>0</v>
      </c>
      <c r="BJ299" s="45">
        <f t="shared" si="216"/>
        <v>0</v>
      </c>
      <c r="BK299" s="45">
        <f t="shared" si="216"/>
        <v>0</v>
      </c>
      <c r="BL299" s="45">
        <f t="shared" si="217"/>
        <v>0</v>
      </c>
      <c r="BM299" s="45">
        <f t="shared" si="217"/>
        <v>0</v>
      </c>
      <c r="BN299" s="45">
        <f t="shared" si="217"/>
        <v>0</v>
      </c>
      <c r="BO299" s="45">
        <f t="shared" si="217"/>
        <v>0</v>
      </c>
      <c r="BP299" s="45">
        <f t="shared" si="217"/>
        <v>0</v>
      </c>
      <c r="BQ299" s="45">
        <f t="shared" si="217"/>
        <v>0</v>
      </c>
      <c r="BR299" s="45">
        <f t="shared" si="217"/>
        <v>0</v>
      </c>
      <c r="BS299" s="45">
        <f t="shared" si="217"/>
        <v>0</v>
      </c>
      <c r="BT299" s="45">
        <f t="shared" si="217"/>
        <v>0</v>
      </c>
      <c r="BU299" s="45">
        <f t="shared" si="217"/>
        <v>0</v>
      </c>
      <c r="BV299" s="45">
        <f t="shared" si="218"/>
        <v>0</v>
      </c>
      <c r="BW299" s="45">
        <f t="shared" si="218"/>
        <v>0</v>
      </c>
      <c r="BX299" s="45">
        <f t="shared" si="218"/>
        <v>0</v>
      </c>
      <c r="BY299" s="45">
        <f t="shared" si="218"/>
        <v>0</v>
      </c>
      <c r="BZ299" s="45">
        <f t="shared" si="218"/>
        <v>0</v>
      </c>
      <c r="CA299" s="45">
        <f t="shared" si="218"/>
        <v>0</v>
      </c>
      <c r="CB299" s="45">
        <f t="shared" si="218"/>
        <v>0</v>
      </c>
      <c r="CC299" s="45">
        <f t="shared" si="218"/>
        <v>0</v>
      </c>
      <c r="CD299" s="45">
        <f t="shared" si="218"/>
        <v>0</v>
      </c>
      <c r="CE299" s="45">
        <f t="shared" si="218"/>
        <v>0</v>
      </c>
      <c r="CF299" s="45">
        <f t="shared" si="218"/>
        <v>0</v>
      </c>
      <c r="CG299" s="45">
        <f t="shared" si="218"/>
        <v>0</v>
      </c>
      <c r="CH299" s="45">
        <f t="shared" si="218"/>
        <v>0</v>
      </c>
    </row>
    <row r="300" spans="1:86">
      <c r="A300" s="58">
        <f>'Q5-Q7 VaR'!G274</f>
        <v>45944</v>
      </c>
      <c r="B300" s="45">
        <f>'Q5-Q7 VaR'!L274</f>
        <v>5917.1846734113478</v>
      </c>
      <c r="C300" s="45">
        <f>1000000*'Q5-Q7 VaR'!K274/100</f>
        <v>73.823453908329085</v>
      </c>
      <c r="D300" s="45">
        <f t="shared" si="211"/>
        <v>5178.9501343280572</v>
      </c>
      <c r="E300" s="45">
        <f t="shared" si="211"/>
        <v>5197.4059978051391</v>
      </c>
      <c r="F300" s="45">
        <f t="shared" si="211"/>
        <v>5215.8618612822211</v>
      </c>
      <c r="G300" s="45">
        <f t="shared" si="211"/>
        <v>5234.3177247593039</v>
      </c>
      <c r="H300" s="45">
        <f t="shared" si="211"/>
        <v>5252.7735882363859</v>
      </c>
      <c r="I300" s="45">
        <f t="shared" si="211"/>
        <v>5271.2294517134687</v>
      </c>
      <c r="J300" s="45">
        <f t="shared" si="211"/>
        <v>5289.6853151905507</v>
      </c>
      <c r="K300" s="45">
        <f t="shared" si="211"/>
        <v>5308.1411786676326</v>
      </c>
      <c r="L300" s="45">
        <f t="shared" si="211"/>
        <v>5326.5970421447155</v>
      </c>
      <c r="M300" s="45">
        <f t="shared" si="211"/>
        <v>5345.0529056217974</v>
      </c>
      <c r="N300" s="45">
        <f t="shared" si="212"/>
        <v>5363.5087690988794</v>
      </c>
      <c r="O300" s="45">
        <f t="shared" si="212"/>
        <v>5381.9646325759622</v>
      </c>
      <c r="P300" s="45">
        <f t="shared" si="212"/>
        <v>5400.4204960530442</v>
      </c>
      <c r="Q300" s="45">
        <f t="shared" si="212"/>
        <v>5418.8763595301261</v>
      </c>
      <c r="R300" s="45">
        <f t="shared" si="212"/>
        <v>5437.332223007209</v>
      </c>
      <c r="S300" s="45">
        <f t="shared" si="212"/>
        <v>5455.7880864842909</v>
      </c>
      <c r="T300" s="45">
        <f t="shared" si="212"/>
        <v>5474.2439499613738</v>
      </c>
      <c r="U300" s="45">
        <f t="shared" si="212"/>
        <v>5492.6998134384557</v>
      </c>
      <c r="V300" s="45">
        <f t="shared" si="212"/>
        <v>5511.1556769155377</v>
      </c>
      <c r="W300" s="45">
        <f t="shared" si="212"/>
        <v>5529.6115403926206</v>
      </c>
      <c r="X300" s="45">
        <f t="shared" si="213"/>
        <v>5548.0674038697025</v>
      </c>
      <c r="Y300" s="45">
        <f t="shared" si="213"/>
        <v>5566.5232673467845</v>
      </c>
      <c r="Z300" s="45">
        <f t="shared" si="213"/>
        <v>5584.9791308238673</v>
      </c>
      <c r="AA300" s="45">
        <f t="shared" si="213"/>
        <v>5603.4349943009493</v>
      </c>
      <c r="AB300" s="45">
        <f t="shared" si="213"/>
        <v>5621.8908577780312</v>
      </c>
      <c r="AC300" s="45">
        <f t="shared" si="213"/>
        <v>5640.3467212551141</v>
      </c>
      <c r="AD300" s="45">
        <f t="shared" si="213"/>
        <v>5658.802584732196</v>
      </c>
      <c r="AE300" s="45">
        <f t="shared" si="213"/>
        <v>5677.258448209278</v>
      </c>
      <c r="AF300" s="45">
        <f t="shared" si="213"/>
        <v>5695.7143116863608</v>
      </c>
      <c r="AG300" s="45">
        <f t="shared" si="213"/>
        <v>5714.1701751634428</v>
      </c>
      <c r="AH300" s="45">
        <f t="shared" si="214"/>
        <v>5732.6260386405247</v>
      </c>
      <c r="AI300" s="45">
        <f t="shared" si="214"/>
        <v>5751.0819021176076</v>
      </c>
      <c r="AJ300" s="45">
        <f t="shared" si="214"/>
        <v>5769.5377655946895</v>
      </c>
      <c r="AK300" s="45">
        <f t="shared" si="214"/>
        <v>5787.9936290717724</v>
      </c>
      <c r="AL300" s="45">
        <f t="shared" si="214"/>
        <v>5806.4494925488543</v>
      </c>
      <c r="AM300" s="45">
        <f t="shared" si="214"/>
        <v>5824.9053560259363</v>
      </c>
      <c r="AN300" s="45">
        <f t="shared" si="214"/>
        <v>5843.3612195030191</v>
      </c>
      <c r="AO300" s="45">
        <f t="shared" si="214"/>
        <v>5861.8170829801011</v>
      </c>
      <c r="AP300" s="45">
        <f t="shared" si="214"/>
        <v>5880.272946457183</v>
      </c>
      <c r="AQ300" s="45">
        <f t="shared" si="214"/>
        <v>5898.7288099342659</v>
      </c>
      <c r="AR300" s="45">
        <f t="shared" si="215"/>
        <v>5917.1846734113478</v>
      </c>
      <c r="AS300" s="45">
        <f t="shared" si="215"/>
        <v>5935.6405368884298</v>
      </c>
      <c r="AT300" s="45">
        <f t="shared" si="215"/>
        <v>5954.0964003655126</v>
      </c>
      <c r="AU300" s="45">
        <f t="shared" si="215"/>
        <v>5972.5522638425946</v>
      </c>
      <c r="AV300" s="45">
        <f t="shared" si="215"/>
        <v>5991.0081273196765</v>
      </c>
      <c r="AW300" s="45">
        <f t="shared" si="215"/>
        <v>6009.4639907967594</v>
      </c>
      <c r="AX300" s="45">
        <f t="shared" si="215"/>
        <v>6027.9198542738413</v>
      </c>
      <c r="AY300" s="45">
        <f t="shared" si="215"/>
        <v>6046.3757177509233</v>
      </c>
      <c r="AZ300" s="45">
        <f t="shared" si="215"/>
        <v>6064.8315812280061</v>
      </c>
      <c r="BA300" s="45">
        <f t="shared" si="215"/>
        <v>6083.2874447050881</v>
      </c>
      <c r="BB300" s="45">
        <f t="shared" si="216"/>
        <v>6101.7433081821709</v>
      </c>
      <c r="BC300" s="45">
        <f t="shared" si="216"/>
        <v>6120.1991716592529</v>
      </c>
      <c r="BD300" s="45">
        <f t="shared" si="216"/>
        <v>6138.6550351363348</v>
      </c>
      <c r="BE300" s="45">
        <f t="shared" si="216"/>
        <v>6157.1108986134177</v>
      </c>
      <c r="BF300" s="45">
        <f t="shared" si="216"/>
        <v>6175.5667620904997</v>
      </c>
      <c r="BG300" s="45">
        <f t="shared" si="216"/>
        <v>6194.0226255675816</v>
      </c>
      <c r="BH300" s="45">
        <f t="shared" si="216"/>
        <v>6212.4784890446645</v>
      </c>
      <c r="BI300" s="45">
        <f t="shared" si="216"/>
        <v>6230.9343525217464</v>
      </c>
      <c r="BJ300" s="45">
        <f t="shared" si="216"/>
        <v>6249.3902159988284</v>
      </c>
      <c r="BK300" s="45">
        <f t="shared" si="216"/>
        <v>6267.8460794759112</v>
      </c>
      <c r="BL300" s="45">
        <f t="shared" si="217"/>
        <v>6286.3019429529932</v>
      </c>
      <c r="BM300" s="45">
        <f t="shared" si="217"/>
        <v>6304.7578064300751</v>
      </c>
      <c r="BN300" s="45">
        <f t="shared" si="217"/>
        <v>6323.213669907158</v>
      </c>
      <c r="BO300" s="45">
        <f t="shared" si="217"/>
        <v>6341.6695333842399</v>
      </c>
      <c r="BP300" s="45">
        <f t="shared" si="217"/>
        <v>6360.1253968613219</v>
      </c>
      <c r="BQ300" s="45">
        <f t="shared" si="217"/>
        <v>6378.5812603384047</v>
      </c>
      <c r="BR300" s="45">
        <f t="shared" si="217"/>
        <v>6397.0371238154867</v>
      </c>
      <c r="BS300" s="45">
        <f t="shared" si="217"/>
        <v>6415.4929872925695</v>
      </c>
      <c r="BT300" s="45">
        <f t="shared" si="217"/>
        <v>6433.9488507696515</v>
      </c>
      <c r="BU300" s="45">
        <f t="shared" si="217"/>
        <v>6452.4047142467334</v>
      </c>
      <c r="BV300" s="45">
        <f t="shared" si="218"/>
        <v>6470.8605777238163</v>
      </c>
      <c r="BW300" s="45">
        <f t="shared" si="218"/>
        <v>6489.3164412008982</v>
      </c>
      <c r="BX300" s="45">
        <f t="shared" si="218"/>
        <v>6507.7723046779802</v>
      </c>
      <c r="BY300" s="45">
        <f t="shared" si="218"/>
        <v>6526.228168155063</v>
      </c>
      <c r="BZ300" s="45">
        <f t="shared" si="218"/>
        <v>6544.684031632145</v>
      </c>
      <c r="CA300" s="45">
        <f t="shared" si="218"/>
        <v>6563.1398951092269</v>
      </c>
      <c r="CB300" s="45">
        <f t="shared" si="218"/>
        <v>6581.5957585863098</v>
      </c>
      <c r="CC300" s="45">
        <f t="shared" si="218"/>
        <v>6600.0516220633917</v>
      </c>
      <c r="CD300" s="45">
        <f t="shared" si="218"/>
        <v>6618.5074855404746</v>
      </c>
      <c r="CE300" s="45">
        <f t="shared" si="218"/>
        <v>6636.9633490175565</v>
      </c>
      <c r="CF300" s="45">
        <f t="shared" si="218"/>
        <v>6655.4192124946385</v>
      </c>
      <c r="CG300" s="45">
        <f t="shared" si="218"/>
        <v>5635.4714931624139</v>
      </c>
      <c r="CH300" s="45">
        <f t="shared" si="218"/>
        <v>5684.7991805283446</v>
      </c>
    </row>
    <row r="301" spans="1:86">
      <c r="A301" s="58">
        <f>'Q5-Q7 VaR'!G275</f>
        <v>45945</v>
      </c>
      <c r="B301" s="45">
        <f>'Q5-Q7 VaR'!L275</f>
        <v>-4506.3381487680044</v>
      </c>
      <c r="C301" s="45">
        <f>1000000*'Q5-Q7 VaR'!K275/100</f>
        <v>295.33526253395303</v>
      </c>
      <c r="D301" s="45">
        <f t="shared" ref="D301:M310" si="219">$B301+D$26*$C301</f>
        <v>-7459.6907741075347</v>
      </c>
      <c r="E301" s="45">
        <f t="shared" si="219"/>
        <v>-7385.8569584740462</v>
      </c>
      <c r="F301" s="45">
        <f t="shared" si="219"/>
        <v>-7312.0231428405586</v>
      </c>
      <c r="G301" s="45">
        <f t="shared" si="219"/>
        <v>-7238.1893272070702</v>
      </c>
      <c r="H301" s="45">
        <f t="shared" si="219"/>
        <v>-7164.3555115735817</v>
      </c>
      <c r="I301" s="45">
        <f t="shared" si="219"/>
        <v>-7090.5216959400932</v>
      </c>
      <c r="J301" s="45">
        <f t="shared" si="219"/>
        <v>-7016.6878803066047</v>
      </c>
      <c r="K301" s="45">
        <f t="shared" si="219"/>
        <v>-6942.8540646731171</v>
      </c>
      <c r="L301" s="45">
        <f t="shared" si="219"/>
        <v>-6869.0202490396287</v>
      </c>
      <c r="M301" s="45">
        <f t="shared" si="219"/>
        <v>-6795.1864334061402</v>
      </c>
      <c r="N301" s="45">
        <f t="shared" ref="N301:W310" si="220">$B301+N$26*$C301</f>
        <v>-6721.3526177726526</v>
      </c>
      <c r="O301" s="45">
        <f t="shared" si="220"/>
        <v>-6647.5188021391641</v>
      </c>
      <c r="P301" s="45">
        <f t="shared" si="220"/>
        <v>-6573.6849865056756</v>
      </c>
      <c r="Q301" s="45">
        <f t="shared" si="220"/>
        <v>-6499.8511708721871</v>
      </c>
      <c r="R301" s="45">
        <f t="shared" si="220"/>
        <v>-6426.0173552386987</v>
      </c>
      <c r="S301" s="45">
        <f t="shared" si="220"/>
        <v>-6352.1835396052111</v>
      </c>
      <c r="T301" s="45">
        <f t="shared" si="220"/>
        <v>-6278.3497239717226</v>
      </c>
      <c r="U301" s="45">
        <f t="shared" si="220"/>
        <v>-6204.5159083382341</v>
      </c>
      <c r="V301" s="45">
        <f t="shared" si="220"/>
        <v>-6130.6820927047465</v>
      </c>
      <c r="W301" s="45">
        <f t="shared" si="220"/>
        <v>-6056.8482770712581</v>
      </c>
      <c r="X301" s="45">
        <f t="shared" ref="X301:AG310" si="221">$B301+X$26*$C301</f>
        <v>-5983.0144614377696</v>
      </c>
      <c r="Y301" s="45">
        <f t="shared" si="221"/>
        <v>-5909.1806458042811</v>
      </c>
      <c r="Z301" s="45">
        <f t="shared" si="221"/>
        <v>-5835.3468301707926</v>
      </c>
      <c r="AA301" s="45">
        <f t="shared" si="221"/>
        <v>-5761.513014537305</v>
      </c>
      <c r="AB301" s="45">
        <f t="shared" si="221"/>
        <v>-5687.6791989038165</v>
      </c>
      <c r="AC301" s="45">
        <f t="shared" si="221"/>
        <v>-5613.8453832703281</v>
      </c>
      <c r="AD301" s="45">
        <f t="shared" si="221"/>
        <v>-5540.0115676368405</v>
      </c>
      <c r="AE301" s="45">
        <f t="shared" si="221"/>
        <v>-5466.177752003352</v>
      </c>
      <c r="AF301" s="45">
        <f t="shared" si="221"/>
        <v>-5392.3439363698635</v>
      </c>
      <c r="AG301" s="45">
        <f t="shared" si="221"/>
        <v>-5318.510120736375</v>
      </c>
      <c r="AH301" s="45">
        <f t="shared" ref="AH301:AQ310" si="222">$B301+AH$26*$C301</f>
        <v>-5244.6763051028865</v>
      </c>
      <c r="AI301" s="45">
        <f t="shared" si="222"/>
        <v>-5170.842489469399</v>
      </c>
      <c r="AJ301" s="45">
        <f t="shared" si="222"/>
        <v>-5097.0086738359105</v>
      </c>
      <c r="AK301" s="45">
        <f t="shared" si="222"/>
        <v>-5023.174858202422</v>
      </c>
      <c r="AL301" s="45">
        <f t="shared" si="222"/>
        <v>-4949.3410425689344</v>
      </c>
      <c r="AM301" s="45">
        <f t="shared" si="222"/>
        <v>-4875.5072269354459</v>
      </c>
      <c r="AN301" s="45">
        <f t="shared" si="222"/>
        <v>-4801.6734113019575</v>
      </c>
      <c r="AO301" s="45">
        <f t="shared" si="222"/>
        <v>-4727.839595668469</v>
      </c>
      <c r="AP301" s="45">
        <f t="shared" si="222"/>
        <v>-4654.0057800349805</v>
      </c>
      <c r="AQ301" s="45">
        <f t="shared" si="222"/>
        <v>-4580.1719644014929</v>
      </c>
      <c r="AR301" s="45">
        <f t="shared" ref="AR301:BA310" si="223">$B301+AR$26*$C301</f>
        <v>-4506.3381487680044</v>
      </c>
      <c r="AS301" s="45">
        <f t="shared" si="223"/>
        <v>-4432.5043331345159</v>
      </c>
      <c r="AT301" s="45">
        <f t="shared" si="223"/>
        <v>-4358.6705175010284</v>
      </c>
      <c r="AU301" s="45">
        <f t="shared" si="223"/>
        <v>-4284.8367018675399</v>
      </c>
      <c r="AV301" s="45">
        <f t="shared" si="223"/>
        <v>-4211.0028862340514</v>
      </c>
      <c r="AW301" s="45">
        <f t="shared" si="223"/>
        <v>-4137.1690706005629</v>
      </c>
      <c r="AX301" s="45">
        <f t="shared" si="223"/>
        <v>-4063.3352549670749</v>
      </c>
      <c r="AY301" s="45">
        <f t="shared" si="223"/>
        <v>-3989.5014393335869</v>
      </c>
      <c r="AZ301" s="45">
        <f t="shared" si="223"/>
        <v>-3915.6676237000984</v>
      </c>
      <c r="BA301" s="45">
        <f t="shared" si="223"/>
        <v>-3841.8338080666099</v>
      </c>
      <c r="BB301" s="45">
        <f t="shared" ref="BB301:BK310" si="224">$B301+BB$26*$C301</f>
        <v>-3767.9999924331219</v>
      </c>
      <c r="BC301" s="45">
        <f t="shared" si="224"/>
        <v>-3694.1661767996338</v>
      </c>
      <c r="BD301" s="45">
        <f t="shared" si="224"/>
        <v>-3620.3323611661453</v>
      </c>
      <c r="BE301" s="45">
        <f t="shared" si="224"/>
        <v>-3546.4985455326569</v>
      </c>
      <c r="BF301" s="45">
        <f t="shared" si="224"/>
        <v>-3472.6647298991688</v>
      </c>
      <c r="BG301" s="45">
        <f t="shared" si="224"/>
        <v>-3398.8309142656808</v>
      </c>
      <c r="BH301" s="45">
        <f t="shared" si="224"/>
        <v>-3324.9970986321923</v>
      </c>
      <c r="BI301" s="45">
        <f t="shared" si="224"/>
        <v>-3251.1632829987038</v>
      </c>
      <c r="BJ301" s="45">
        <f t="shared" si="224"/>
        <v>-3177.3294673652158</v>
      </c>
      <c r="BK301" s="45">
        <f t="shared" si="224"/>
        <v>-3103.4956517317278</v>
      </c>
      <c r="BL301" s="45">
        <f t="shared" ref="BL301:BU310" si="225">$B301+BL$26*$C301</f>
        <v>-3029.6618360982393</v>
      </c>
      <c r="BM301" s="45">
        <f t="shared" si="225"/>
        <v>-2955.8280204647508</v>
      </c>
      <c r="BN301" s="45">
        <f t="shared" si="225"/>
        <v>-2881.9942048312628</v>
      </c>
      <c r="BO301" s="45">
        <f t="shared" si="225"/>
        <v>-2808.1603891977747</v>
      </c>
      <c r="BP301" s="45">
        <f t="shared" si="225"/>
        <v>-2734.3265735642863</v>
      </c>
      <c r="BQ301" s="45">
        <f t="shared" si="225"/>
        <v>-2660.4927579307978</v>
      </c>
      <c r="BR301" s="45">
        <f t="shared" si="225"/>
        <v>-2586.6589422973097</v>
      </c>
      <c r="BS301" s="45">
        <f t="shared" si="225"/>
        <v>-2512.8251266638217</v>
      </c>
      <c r="BT301" s="45">
        <f t="shared" si="225"/>
        <v>-2438.9913110303332</v>
      </c>
      <c r="BU301" s="45">
        <f t="shared" si="225"/>
        <v>-2365.1574953968448</v>
      </c>
      <c r="BV301" s="45">
        <f t="shared" ref="BV301:CH310" si="226">$B301+BV$26*$C301</f>
        <v>-2291.3236797633567</v>
      </c>
      <c r="BW301" s="45">
        <f t="shared" si="226"/>
        <v>-2217.4898641298687</v>
      </c>
      <c r="BX301" s="45">
        <f t="shared" si="226"/>
        <v>-2143.6560484963802</v>
      </c>
      <c r="BY301" s="45">
        <f t="shared" si="226"/>
        <v>-2069.8222328628917</v>
      </c>
      <c r="BZ301" s="45">
        <f t="shared" si="226"/>
        <v>-1995.9884172294037</v>
      </c>
      <c r="CA301" s="45">
        <f t="shared" si="226"/>
        <v>-1922.1546015959157</v>
      </c>
      <c r="CB301" s="45">
        <f t="shared" si="226"/>
        <v>-1848.3207859624272</v>
      </c>
      <c r="CC301" s="45">
        <f t="shared" si="226"/>
        <v>-1774.4869703289387</v>
      </c>
      <c r="CD301" s="45">
        <f t="shared" si="226"/>
        <v>-1700.6531546954507</v>
      </c>
      <c r="CE301" s="45">
        <f t="shared" si="226"/>
        <v>-1626.8193390619626</v>
      </c>
      <c r="CF301" s="45">
        <f t="shared" si="226"/>
        <v>-1552.9855234284742</v>
      </c>
      <c r="CG301" s="45">
        <f t="shared" si="226"/>
        <v>-5633.349032753571</v>
      </c>
      <c r="CH301" s="45">
        <f t="shared" si="226"/>
        <v>-5436.0105891134244</v>
      </c>
    </row>
    <row r="302" spans="1:86">
      <c r="A302" s="58">
        <f>'Q5-Q7 VaR'!G276</f>
        <v>45946</v>
      </c>
      <c r="B302" s="45">
        <f>'Q5-Q7 VaR'!L276</f>
        <v>20582.040645372486</v>
      </c>
      <c r="C302" s="45">
        <f>1000000*'Q5-Q7 VaR'!K276/100</f>
        <v>3996.3515968069069</v>
      </c>
      <c r="D302" s="45">
        <f t="shared" si="219"/>
        <v>-19381.475322696584</v>
      </c>
      <c r="E302" s="45">
        <f t="shared" si="219"/>
        <v>-18382.387423494853</v>
      </c>
      <c r="F302" s="45">
        <f t="shared" si="219"/>
        <v>-17383.299524293128</v>
      </c>
      <c r="G302" s="45">
        <f t="shared" si="219"/>
        <v>-16384.211625091404</v>
      </c>
      <c r="H302" s="45">
        <f t="shared" si="219"/>
        <v>-15385.123725889673</v>
      </c>
      <c r="I302" s="45">
        <f t="shared" si="219"/>
        <v>-14386.035826687948</v>
      </c>
      <c r="J302" s="45">
        <f t="shared" si="219"/>
        <v>-13386.947927486224</v>
      </c>
      <c r="K302" s="45">
        <f t="shared" si="219"/>
        <v>-12387.860028284493</v>
      </c>
      <c r="L302" s="45">
        <f t="shared" si="219"/>
        <v>-11388.772129082769</v>
      </c>
      <c r="M302" s="45">
        <f t="shared" si="219"/>
        <v>-10389.684229881041</v>
      </c>
      <c r="N302" s="45">
        <f t="shared" si="220"/>
        <v>-9390.5963306793165</v>
      </c>
      <c r="O302" s="45">
        <f t="shared" si="220"/>
        <v>-8391.5084314775886</v>
      </c>
      <c r="P302" s="45">
        <f t="shared" si="220"/>
        <v>-7392.4205322758608</v>
      </c>
      <c r="Q302" s="45">
        <f t="shared" si="220"/>
        <v>-6393.3326330741365</v>
      </c>
      <c r="R302" s="45">
        <f t="shared" si="220"/>
        <v>-5394.2447338724087</v>
      </c>
      <c r="S302" s="45">
        <f t="shared" si="220"/>
        <v>-4395.1568346706808</v>
      </c>
      <c r="T302" s="45">
        <f t="shared" si="220"/>
        <v>-3396.068935468953</v>
      </c>
      <c r="U302" s="45">
        <f t="shared" si="220"/>
        <v>-2396.9810362672288</v>
      </c>
      <c r="V302" s="45">
        <f t="shared" si="220"/>
        <v>-1397.8931370655009</v>
      </c>
      <c r="W302" s="45">
        <f t="shared" si="220"/>
        <v>-398.80523786377307</v>
      </c>
      <c r="X302" s="45">
        <f t="shared" si="221"/>
        <v>600.28266133795114</v>
      </c>
      <c r="Y302" s="45">
        <f t="shared" si="221"/>
        <v>1599.370560539679</v>
      </c>
      <c r="Z302" s="45">
        <f t="shared" si="221"/>
        <v>2598.4584597414068</v>
      </c>
      <c r="AA302" s="45">
        <f t="shared" si="221"/>
        <v>3597.5463589431311</v>
      </c>
      <c r="AB302" s="45">
        <f t="shared" si="221"/>
        <v>4596.6342581448589</v>
      </c>
      <c r="AC302" s="45">
        <f t="shared" si="221"/>
        <v>5595.7221573465849</v>
      </c>
      <c r="AD302" s="45">
        <f t="shared" si="221"/>
        <v>6594.8100565483128</v>
      </c>
      <c r="AE302" s="45">
        <f t="shared" si="221"/>
        <v>7593.8979557500388</v>
      </c>
      <c r="AF302" s="45">
        <f t="shared" si="221"/>
        <v>8592.9858549517667</v>
      </c>
      <c r="AG302" s="45">
        <f t="shared" si="221"/>
        <v>9592.0737541534927</v>
      </c>
      <c r="AH302" s="45">
        <f t="shared" si="222"/>
        <v>10591.161653355219</v>
      </c>
      <c r="AI302" s="45">
        <f t="shared" si="222"/>
        <v>11590.249552556947</v>
      </c>
      <c r="AJ302" s="45">
        <f t="shared" si="222"/>
        <v>12589.337451758673</v>
      </c>
      <c r="AK302" s="45">
        <f t="shared" si="222"/>
        <v>13588.425350960399</v>
      </c>
      <c r="AL302" s="45">
        <f t="shared" si="222"/>
        <v>14587.513250162126</v>
      </c>
      <c r="AM302" s="45">
        <f t="shared" si="222"/>
        <v>15586.601149363853</v>
      </c>
      <c r="AN302" s="45">
        <f t="shared" si="222"/>
        <v>16585.689048565579</v>
      </c>
      <c r="AO302" s="45">
        <f t="shared" si="222"/>
        <v>17584.776947767306</v>
      </c>
      <c r="AP302" s="45">
        <f t="shared" si="222"/>
        <v>18583.864846969034</v>
      </c>
      <c r="AQ302" s="45">
        <f t="shared" si="222"/>
        <v>19582.952746170758</v>
      </c>
      <c r="AR302" s="45">
        <f t="shared" si="223"/>
        <v>20582.040645372486</v>
      </c>
      <c r="AS302" s="45">
        <f t="shared" si="223"/>
        <v>21581.128544574214</v>
      </c>
      <c r="AT302" s="45">
        <f t="shared" si="223"/>
        <v>22580.216443775938</v>
      </c>
      <c r="AU302" s="45">
        <f t="shared" si="223"/>
        <v>23579.304342977666</v>
      </c>
      <c r="AV302" s="45">
        <f t="shared" si="223"/>
        <v>24578.392242179394</v>
      </c>
      <c r="AW302" s="45">
        <f t="shared" si="223"/>
        <v>25577.480141381122</v>
      </c>
      <c r="AX302" s="45">
        <f t="shared" si="223"/>
        <v>26576.568040582846</v>
      </c>
      <c r="AY302" s="45">
        <f t="shared" si="223"/>
        <v>27575.655939784574</v>
      </c>
      <c r="AZ302" s="45">
        <f t="shared" si="223"/>
        <v>28574.743838986302</v>
      </c>
      <c r="BA302" s="45">
        <f t="shared" si="223"/>
        <v>29573.831738188026</v>
      </c>
      <c r="BB302" s="45">
        <f t="shared" si="224"/>
        <v>30572.919637389754</v>
      </c>
      <c r="BC302" s="45">
        <f t="shared" si="224"/>
        <v>31572.007536591482</v>
      </c>
      <c r="BD302" s="45">
        <f t="shared" si="224"/>
        <v>32571.095435793206</v>
      </c>
      <c r="BE302" s="45">
        <f t="shared" si="224"/>
        <v>33570.18333499493</v>
      </c>
      <c r="BF302" s="45">
        <f t="shared" si="224"/>
        <v>34569.271234196662</v>
      </c>
      <c r="BG302" s="45">
        <f t="shared" si="224"/>
        <v>35568.359133398386</v>
      </c>
      <c r="BH302" s="45">
        <f t="shared" si="224"/>
        <v>36567.447032600117</v>
      </c>
      <c r="BI302" s="45">
        <f t="shared" si="224"/>
        <v>37566.534931801842</v>
      </c>
      <c r="BJ302" s="45">
        <f t="shared" si="224"/>
        <v>38565.622831003566</v>
      </c>
      <c r="BK302" s="45">
        <f t="shared" si="224"/>
        <v>39564.71073020529</v>
      </c>
      <c r="BL302" s="45">
        <f t="shared" si="225"/>
        <v>40563.798629407022</v>
      </c>
      <c r="BM302" s="45">
        <f t="shared" si="225"/>
        <v>41562.886528608746</v>
      </c>
      <c r="BN302" s="45">
        <f t="shared" si="225"/>
        <v>42561.974427810477</v>
      </c>
      <c r="BO302" s="45">
        <f t="shared" si="225"/>
        <v>43561.062327012201</v>
      </c>
      <c r="BP302" s="45">
        <f t="shared" si="225"/>
        <v>44560.150226213926</v>
      </c>
      <c r="BQ302" s="45">
        <f t="shared" si="225"/>
        <v>45559.23812541565</v>
      </c>
      <c r="BR302" s="45">
        <f t="shared" si="225"/>
        <v>46558.326024617381</v>
      </c>
      <c r="BS302" s="45">
        <f t="shared" si="225"/>
        <v>47557.413923819113</v>
      </c>
      <c r="BT302" s="45">
        <f t="shared" si="225"/>
        <v>48556.501823020837</v>
      </c>
      <c r="BU302" s="45">
        <f t="shared" si="225"/>
        <v>49555.589722222561</v>
      </c>
      <c r="BV302" s="45">
        <f t="shared" si="226"/>
        <v>50554.677621424285</v>
      </c>
      <c r="BW302" s="45">
        <f t="shared" si="226"/>
        <v>51553.76552062601</v>
      </c>
      <c r="BX302" s="45">
        <f t="shared" si="226"/>
        <v>52552.853419827741</v>
      </c>
      <c r="BY302" s="45">
        <f t="shared" si="226"/>
        <v>53551.941319029465</v>
      </c>
      <c r="BZ302" s="45">
        <f t="shared" si="226"/>
        <v>54551.029218231197</v>
      </c>
      <c r="CA302" s="45">
        <f t="shared" si="226"/>
        <v>55550.117117432921</v>
      </c>
      <c r="CB302" s="45">
        <f t="shared" si="226"/>
        <v>56549.205016634645</v>
      </c>
      <c r="CC302" s="45">
        <f t="shared" si="226"/>
        <v>57548.292915836377</v>
      </c>
      <c r="CD302" s="45">
        <f t="shared" si="226"/>
        <v>58547.380815038101</v>
      </c>
      <c r="CE302" s="45">
        <f t="shared" si="226"/>
        <v>59546.468714239825</v>
      </c>
      <c r="CF302" s="45">
        <f t="shared" si="226"/>
        <v>60545.556613441557</v>
      </c>
      <c r="CG302" s="45">
        <f t="shared" si="226"/>
        <v>5331.8070390258927</v>
      </c>
      <c r="CH302" s="45">
        <f t="shared" si="226"/>
        <v>8002.1072178337927</v>
      </c>
    </row>
    <row r="303" spans="1:86">
      <c r="A303" s="58">
        <f>'Q5-Q7 VaR'!G277</f>
        <v>45947</v>
      </c>
      <c r="B303" s="45">
        <f>'Q5-Q7 VaR'!L277</f>
        <v>-9292.4337656577263</v>
      </c>
      <c r="C303" s="45">
        <f>1000000*'Q5-Q7 VaR'!K277/100</f>
        <v>-2579.4689622467276</v>
      </c>
      <c r="D303" s="45">
        <f t="shared" si="219"/>
        <v>16502.255856809548</v>
      </c>
      <c r="E303" s="45">
        <f t="shared" si="219"/>
        <v>15857.388616247867</v>
      </c>
      <c r="F303" s="45">
        <f t="shared" si="219"/>
        <v>15212.521375686185</v>
      </c>
      <c r="G303" s="45">
        <f t="shared" si="219"/>
        <v>14567.654135124503</v>
      </c>
      <c r="H303" s="45">
        <f t="shared" si="219"/>
        <v>13922.786894562822</v>
      </c>
      <c r="I303" s="45">
        <f t="shared" si="219"/>
        <v>13277.91965400114</v>
      </c>
      <c r="J303" s="45">
        <f t="shared" si="219"/>
        <v>12633.052413439458</v>
      </c>
      <c r="K303" s="45">
        <f t="shared" si="219"/>
        <v>11988.185172877776</v>
      </c>
      <c r="L303" s="45">
        <f t="shared" si="219"/>
        <v>11343.317932316095</v>
      </c>
      <c r="M303" s="45">
        <f t="shared" si="219"/>
        <v>10698.450691754413</v>
      </c>
      <c r="N303" s="45">
        <f t="shared" si="220"/>
        <v>10053.583451192731</v>
      </c>
      <c r="O303" s="45">
        <f t="shared" si="220"/>
        <v>9408.7162106310498</v>
      </c>
      <c r="P303" s="45">
        <f t="shared" si="220"/>
        <v>8763.8489700693681</v>
      </c>
      <c r="Q303" s="45">
        <f t="shared" si="220"/>
        <v>8118.9817295076864</v>
      </c>
      <c r="R303" s="45">
        <f t="shared" si="220"/>
        <v>7474.1144889460047</v>
      </c>
      <c r="S303" s="45">
        <f t="shared" si="220"/>
        <v>6829.2472483843212</v>
      </c>
      <c r="T303" s="45">
        <f t="shared" si="220"/>
        <v>6184.3800078226395</v>
      </c>
      <c r="U303" s="45">
        <f t="shared" si="220"/>
        <v>5539.5127672609578</v>
      </c>
      <c r="V303" s="45">
        <f t="shared" si="220"/>
        <v>4894.6455266992762</v>
      </c>
      <c r="W303" s="45">
        <f t="shared" si="220"/>
        <v>4249.7782861375945</v>
      </c>
      <c r="X303" s="45">
        <f t="shared" si="221"/>
        <v>3604.911045575911</v>
      </c>
      <c r="Y303" s="45">
        <f t="shared" si="221"/>
        <v>2960.0438050142293</v>
      </c>
      <c r="Z303" s="45">
        <f t="shared" si="221"/>
        <v>2315.1765644525476</v>
      </c>
      <c r="AA303" s="45">
        <f t="shared" si="221"/>
        <v>1670.3093238908659</v>
      </c>
      <c r="AB303" s="45">
        <f t="shared" si="221"/>
        <v>1025.4420833291842</v>
      </c>
      <c r="AC303" s="45">
        <f t="shared" si="221"/>
        <v>380.57484276750256</v>
      </c>
      <c r="AD303" s="45">
        <f t="shared" si="221"/>
        <v>-264.29239779417912</v>
      </c>
      <c r="AE303" s="45">
        <f t="shared" si="221"/>
        <v>-909.15963835586081</v>
      </c>
      <c r="AF303" s="45">
        <f t="shared" si="221"/>
        <v>-1554.0268789175434</v>
      </c>
      <c r="AG303" s="45">
        <f t="shared" si="221"/>
        <v>-2198.8941194792251</v>
      </c>
      <c r="AH303" s="45">
        <f t="shared" si="222"/>
        <v>-2843.7613600409077</v>
      </c>
      <c r="AI303" s="45">
        <f t="shared" si="222"/>
        <v>-3488.6286006025894</v>
      </c>
      <c r="AJ303" s="45">
        <f t="shared" si="222"/>
        <v>-4133.495841164271</v>
      </c>
      <c r="AK303" s="45">
        <f t="shared" si="222"/>
        <v>-4778.3630817259527</v>
      </c>
      <c r="AL303" s="45">
        <f t="shared" si="222"/>
        <v>-5423.2303222876344</v>
      </c>
      <c r="AM303" s="45">
        <f t="shared" si="222"/>
        <v>-6068.097562849317</v>
      </c>
      <c r="AN303" s="45">
        <f t="shared" si="222"/>
        <v>-6712.9648034109987</v>
      </c>
      <c r="AO303" s="45">
        <f t="shared" si="222"/>
        <v>-7357.8320439726804</v>
      </c>
      <c r="AP303" s="45">
        <f t="shared" si="222"/>
        <v>-8002.699284534363</v>
      </c>
      <c r="AQ303" s="45">
        <f t="shared" si="222"/>
        <v>-8647.5665250960446</v>
      </c>
      <c r="AR303" s="45">
        <f t="shared" si="223"/>
        <v>-9292.4337656577263</v>
      </c>
      <c r="AS303" s="45">
        <f t="shared" si="223"/>
        <v>-9937.301006219408</v>
      </c>
      <c r="AT303" s="45">
        <f t="shared" si="223"/>
        <v>-10582.16824678109</v>
      </c>
      <c r="AU303" s="45">
        <f t="shared" si="223"/>
        <v>-11227.035487342771</v>
      </c>
      <c r="AV303" s="45">
        <f t="shared" si="223"/>
        <v>-11871.902727904453</v>
      </c>
      <c r="AW303" s="45">
        <f t="shared" si="223"/>
        <v>-12516.769968466135</v>
      </c>
      <c r="AX303" s="45">
        <f t="shared" si="223"/>
        <v>-13161.637209027818</v>
      </c>
      <c r="AY303" s="45">
        <f t="shared" si="223"/>
        <v>-13806.5044495895</v>
      </c>
      <c r="AZ303" s="45">
        <f t="shared" si="223"/>
        <v>-14451.371690151182</v>
      </c>
      <c r="BA303" s="45">
        <f t="shared" si="223"/>
        <v>-15096.238930712863</v>
      </c>
      <c r="BB303" s="45">
        <f t="shared" si="224"/>
        <v>-15741.106171274545</v>
      </c>
      <c r="BC303" s="45">
        <f t="shared" si="224"/>
        <v>-16385.973411836228</v>
      </c>
      <c r="BD303" s="45">
        <f t="shared" si="224"/>
        <v>-17030.84065239791</v>
      </c>
      <c r="BE303" s="45">
        <f t="shared" si="224"/>
        <v>-17675.707892959592</v>
      </c>
      <c r="BF303" s="45">
        <f t="shared" si="224"/>
        <v>-18320.575133521274</v>
      </c>
      <c r="BG303" s="45">
        <f t="shared" si="224"/>
        <v>-18965.442374082955</v>
      </c>
      <c r="BH303" s="45">
        <f t="shared" si="224"/>
        <v>-19610.309614644637</v>
      </c>
      <c r="BI303" s="45">
        <f t="shared" si="224"/>
        <v>-20255.176855206319</v>
      </c>
      <c r="BJ303" s="45">
        <f t="shared" si="224"/>
        <v>-20900.044095768</v>
      </c>
      <c r="BK303" s="45">
        <f t="shared" si="224"/>
        <v>-21544.911336329682</v>
      </c>
      <c r="BL303" s="45">
        <f t="shared" si="225"/>
        <v>-22189.778576891364</v>
      </c>
      <c r="BM303" s="45">
        <f t="shared" si="225"/>
        <v>-22834.645817453049</v>
      </c>
      <c r="BN303" s="45">
        <f t="shared" si="225"/>
        <v>-23479.513058014731</v>
      </c>
      <c r="BO303" s="45">
        <f t="shared" si="225"/>
        <v>-24124.380298576412</v>
      </c>
      <c r="BP303" s="45">
        <f t="shared" si="225"/>
        <v>-24769.247539138094</v>
      </c>
      <c r="BQ303" s="45">
        <f t="shared" si="225"/>
        <v>-25414.114779699776</v>
      </c>
      <c r="BR303" s="45">
        <f t="shared" si="225"/>
        <v>-26058.982020261457</v>
      </c>
      <c r="BS303" s="45">
        <f t="shared" si="225"/>
        <v>-26703.849260823139</v>
      </c>
      <c r="BT303" s="45">
        <f t="shared" si="225"/>
        <v>-27348.716501384821</v>
      </c>
      <c r="BU303" s="45">
        <f t="shared" si="225"/>
        <v>-27993.583741946502</v>
      </c>
      <c r="BV303" s="45">
        <f t="shared" si="226"/>
        <v>-28638.450982508184</v>
      </c>
      <c r="BW303" s="45">
        <f t="shared" si="226"/>
        <v>-29283.318223069866</v>
      </c>
      <c r="BX303" s="45">
        <f t="shared" si="226"/>
        <v>-29928.185463631547</v>
      </c>
      <c r="BY303" s="45">
        <f t="shared" si="226"/>
        <v>-30573.052704193229</v>
      </c>
      <c r="BZ303" s="45">
        <f t="shared" si="226"/>
        <v>-31217.919944754911</v>
      </c>
      <c r="CA303" s="45">
        <f t="shared" si="226"/>
        <v>-31862.787185316593</v>
      </c>
      <c r="CB303" s="45">
        <f t="shared" si="226"/>
        <v>-32507.654425878274</v>
      </c>
      <c r="CC303" s="45">
        <f t="shared" si="226"/>
        <v>-33152.521666439956</v>
      </c>
      <c r="CD303" s="45">
        <f t="shared" si="226"/>
        <v>-33797.388907001638</v>
      </c>
      <c r="CE303" s="45">
        <f t="shared" si="226"/>
        <v>-34442.256147563319</v>
      </c>
      <c r="CF303" s="45">
        <f t="shared" si="226"/>
        <v>-35087.123388125001</v>
      </c>
      <c r="CG303" s="45">
        <f t="shared" si="226"/>
        <v>550.92042920685162</v>
      </c>
      <c r="CH303" s="45">
        <f t="shared" si="226"/>
        <v>-1172.6407400907538</v>
      </c>
    </row>
    <row r="304" spans="1:86">
      <c r="A304" s="58">
        <f>'Q5-Q7 VaR'!G278</f>
        <v>45950</v>
      </c>
      <c r="B304" s="45">
        <f>'Q5-Q7 VaR'!L278</f>
        <v>563.413466425563</v>
      </c>
      <c r="C304" s="45">
        <f>1000000*'Q5-Q7 VaR'!K278/100</f>
        <v>2143.6847369391635</v>
      </c>
      <c r="D304" s="45">
        <f t="shared" si="219"/>
        <v>-20873.433902966073</v>
      </c>
      <c r="E304" s="45">
        <f t="shared" si="219"/>
        <v>-20337.512718731283</v>
      </c>
      <c r="F304" s="45">
        <f t="shared" si="219"/>
        <v>-19801.591534496492</v>
      </c>
      <c r="G304" s="45">
        <f t="shared" si="219"/>
        <v>-19265.670350261702</v>
      </c>
      <c r="H304" s="45">
        <f t="shared" si="219"/>
        <v>-18729.749166026908</v>
      </c>
      <c r="I304" s="45">
        <f t="shared" si="219"/>
        <v>-18193.827981792117</v>
      </c>
      <c r="J304" s="45">
        <f t="shared" si="219"/>
        <v>-17657.906797557327</v>
      </c>
      <c r="K304" s="45">
        <f t="shared" si="219"/>
        <v>-17121.985613322537</v>
      </c>
      <c r="L304" s="45">
        <f t="shared" si="219"/>
        <v>-16586.064429087746</v>
      </c>
      <c r="M304" s="45">
        <f t="shared" si="219"/>
        <v>-16050.143244852954</v>
      </c>
      <c r="N304" s="45">
        <f t="shared" si="220"/>
        <v>-15514.222060618164</v>
      </c>
      <c r="O304" s="45">
        <f t="shared" si="220"/>
        <v>-14978.300876383371</v>
      </c>
      <c r="P304" s="45">
        <f t="shared" si="220"/>
        <v>-14442.379692148581</v>
      </c>
      <c r="Q304" s="45">
        <f t="shared" si="220"/>
        <v>-13906.458507913791</v>
      </c>
      <c r="R304" s="45">
        <f t="shared" si="220"/>
        <v>-13370.537323678998</v>
      </c>
      <c r="S304" s="45">
        <f t="shared" si="220"/>
        <v>-12834.616139444208</v>
      </c>
      <c r="T304" s="45">
        <f t="shared" si="220"/>
        <v>-12298.694955209417</v>
      </c>
      <c r="U304" s="45">
        <f t="shared" si="220"/>
        <v>-11762.773770974627</v>
      </c>
      <c r="V304" s="45">
        <f t="shared" si="220"/>
        <v>-11226.852586739837</v>
      </c>
      <c r="W304" s="45">
        <f t="shared" si="220"/>
        <v>-10690.931402505044</v>
      </c>
      <c r="X304" s="45">
        <f t="shared" si="221"/>
        <v>-10155.010218270254</v>
      </c>
      <c r="Y304" s="45">
        <f t="shared" si="221"/>
        <v>-9619.0890340354636</v>
      </c>
      <c r="Z304" s="45">
        <f t="shared" si="221"/>
        <v>-9083.1678498006713</v>
      </c>
      <c r="AA304" s="45">
        <f t="shared" si="221"/>
        <v>-8547.2466655658809</v>
      </c>
      <c r="AB304" s="45">
        <f t="shared" si="221"/>
        <v>-8011.3254813310905</v>
      </c>
      <c r="AC304" s="45">
        <f t="shared" si="221"/>
        <v>-7475.4042970963001</v>
      </c>
      <c r="AD304" s="45">
        <f t="shared" si="221"/>
        <v>-6939.4831128615097</v>
      </c>
      <c r="AE304" s="45">
        <f t="shared" si="221"/>
        <v>-6403.5619286267174</v>
      </c>
      <c r="AF304" s="45">
        <f t="shared" si="221"/>
        <v>-5867.640744391927</v>
      </c>
      <c r="AG304" s="45">
        <f t="shared" si="221"/>
        <v>-5331.7195601571366</v>
      </c>
      <c r="AH304" s="45">
        <f t="shared" si="222"/>
        <v>-4795.7983759223462</v>
      </c>
      <c r="AI304" s="45">
        <f t="shared" si="222"/>
        <v>-4259.8771916875539</v>
      </c>
      <c r="AJ304" s="45">
        <f t="shared" si="222"/>
        <v>-3723.956007452764</v>
      </c>
      <c r="AK304" s="45">
        <f t="shared" si="222"/>
        <v>-3188.0348232179731</v>
      </c>
      <c r="AL304" s="45">
        <f t="shared" si="222"/>
        <v>-2652.1136389831822</v>
      </c>
      <c r="AM304" s="45">
        <f t="shared" si="222"/>
        <v>-2116.1924547483914</v>
      </c>
      <c r="AN304" s="45">
        <f t="shared" si="222"/>
        <v>-1580.2712705136005</v>
      </c>
      <c r="AO304" s="45">
        <f t="shared" si="222"/>
        <v>-1044.3500862788096</v>
      </c>
      <c r="AP304" s="45">
        <f t="shared" si="222"/>
        <v>-508.42890204401874</v>
      </c>
      <c r="AQ304" s="45">
        <f t="shared" si="222"/>
        <v>27.49228219077213</v>
      </c>
      <c r="AR304" s="45">
        <f t="shared" si="223"/>
        <v>563.413466425563</v>
      </c>
      <c r="AS304" s="45">
        <f t="shared" si="223"/>
        <v>1099.3346506603539</v>
      </c>
      <c r="AT304" s="45">
        <f t="shared" si="223"/>
        <v>1635.2558348951447</v>
      </c>
      <c r="AU304" s="45">
        <f t="shared" si="223"/>
        <v>2171.1770191299356</v>
      </c>
      <c r="AV304" s="45">
        <f t="shared" si="223"/>
        <v>2707.0982033647265</v>
      </c>
      <c r="AW304" s="45">
        <f t="shared" si="223"/>
        <v>3243.0193875995174</v>
      </c>
      <c r="AX304" s="45">
        <f t="shared" si="223"/>
        <v>3778.9405718343082</v>
      </c>
      <c r="AY304" s="45">
        <f t="shared" si="223"/>
        <v>4314.8617560690991</v>
      </c>
      <c r="AZ304" s="45">
        <f t="shared" si="223"/>
        <v>4850.7829403038904</v>
      </c>
      <c r="BA304" s="45">
        <f t="shared" si="223"/>
        <v>5386.7041245386808</v>
      </c>
      <c r="BB304" s="45">
        <f t="shared" si="224"/>
        <v>5922.6253087734713</v>
      </c>
      <c r="BC304" s="45">
        <f t="shared" si="224"/>
        <v>6458.5464930082635</v>
      </c>
      <c r="BD304" s="45">
        <f t="shared" si="224"/>
        <v>6994.4676772430539</v>
      </c>
      <c r="BE304" s="45">
        <f t="shared" si="224"/>
        <v>7530.3888614778443</v>
      </c>
      <c r="BF304" s="45">
        <f t="shared" si="224"/>
        <v>8066.3100457126347</v>
      </c>
      <c r="BG304" s="45">
        <f t="shared" si="224"/>
        <v>8602.231229947427</v>
      </c>
      <c r="BH304" s="45">
        <f t="shared" si="224"/>
        <v>9138.1524141822174</v>
      </c>
      <c r="BI304" s="45">
        <f t="shared" si="224"/>
        <v>9674.0735984170078</v>
      </c>
      <c r="BJ304" s="45">
        <f t="shared" si="224"/>
        <v>10209.994782651798</v>
      </c>
      <c r="BK304" s="45">
        <f t="shared" si="224"/>
        <v>10745.91596688659</v>
      </c>
      <c r="BL304" s="45">
        <f t="shared" si="225"/>
        <v>11281.837151121381</v>
      </c>
      <c r="BM304" s="45">
        <f t="shared" si="225"/>
        <v>11817.758335356171</v>
      </c>
      <c r="BN304" s="45">
        <f t="shared" si="225"/>
        <v>12353.679519590964</v>
      </c>
      <c r="BO304" s="45">
        <f t="shared" si="225"/>
        <v>12889.600703825754</v>
      </c>
      <c r="BP304" s="45">
        <f t="shared" si="225"/>
        <v>13425.521888060544</v>
      </c>
      <c r="BQ304" s="45">
        <f t="shared" si="225"/>
        <v>13961.443072295335</v>
      </c>
      <c r="BR304" s="45">
        <f t="shared" si="225"/>
        <v>14497.364256530125</v>
      </c>
      <c r="BS304" s="45">
        <f t="shared" si="225"/>
        <v>15033.285440764917</v>
      </c>
      <c r="BT304" s="45">
        <f t="shared" si="225"/>
        <v>15569.206624999708</v>
      </c>
      <c r="BU304" s="45">
        <f t="shared" si="225"/>
        <v>16105.127809234498</v>
      </c>
      <c r="BV304" s="45">
        <f t="shared" si="226"/>
        <v>16641.048993469289</v>
      </c>
      <c r="BW304" s="45">
        <f t="shared" si="226"/>
        <v>17176.970177704079</v>
      </c>
      <c r="BX304" s="45">
        <f t="shared" si="226"/>
        <v>17712.89136193887</v>
      </c>
      <c r="BY304" s="45">
        <f t="shared" si="226"/>
        <v>18248.81254617366</v>
      </c>
      <c r="BZ304" s="45">
        <f t="shared" si="226"/>
        <v>18784.73373040845</v>
      </c>
      <c r="CA304" s="45">
        <f t="shared" si="226"/>
        <v>19320.654914643241</v>
      </c>
      <c r="CB304" s="45">
        <f t="shared" si="226"/>
        <v>19856.576098878031</v>
      </c>
      <c r="CC304" s="45">
        <f t="shared" si="226"/>
        <v>20392.497283112825</v>
      </c>
      <c r="CD304" s="45">
        <f t="shared" si="226"/>
        <v>20928.418467347616</v>
      </c>
      <c r="CE304" s="45">
        <f t="shared" si="226"/>
        <v>21464.339651582406</v>
      </c>
      <c r="CF304" s="45">
        <f t="shared" si="226"/>
        <v>22000.260835817196</v>
      </c>
      <c r="CG304" s="45">
        <f t="shared" si="226"/>
        <v>-7616.9711230591602</v>
      </c>
      <c r="CH304" s="45">
        <f t="shared" si="226"/>
        <v>-6184.5942168504771</v>
      </c>
    </row>
    <row r="305" spans="1:86">
      <c r="A305" s="58">
        <f>'Q5-Q7 VaR'!G279</f>
        <v>45951</v>
      </c>
      <c r="B305" s="45">
        <f>'Q5-Q7 VaR'!L279</f>
        <v>0</v>
      </c>
      <c r="C305" s="45">
        <f>1000000*'Q5-Q7 VaR'!K279/100</f>
        <v>1255.9381795189231</v>
      </c>
      <c r="D305" s="45">
        <f t="shared" si="219"/>
        <v>-12559.381795189231</v>
      </c>
      <c r="E305" s="45">
        <f t="shared" si="219"/>
        <v>-12245.397250309501</v>
      </c>
      <c r="F305" s="45">
        <f t="shared" si="219"/>
        <v>-11931.41270542977</v>
      </c>
      <c r="G305" s="45">
        <f t="shared" si="219"/>
        <v>-11617.428160550038</v>
      </c>
      <c r="H305" s="45">
        <f t="shared" si="219"/>
        <v>-11303.443615670309</v>
      </c>
      <c r="I305" s="45">
        <f t="shared" si="219"/>
        <v>-10989.459070790577</v>
      </c>
      <c r="J305" s="45">
        <f t="shared" si="219"/>
        <v>-10675.474525910846</v>
      </c>
      <c r="K305" s="45">
        <f t="shared" si="219"/>
        <v>-10361.489981031116</v>
      </c>
      <c r="L305" s="45">
        <f t="shared" si="219"/>
        <v>-10047.505436151385</v>
      </c>
      <c r="M305" s="45">
        <f t="shared" si="219"/>
        <v>-9733.5208912716535</v>
      </c>
      <c r="N305" s="45">
        <f t="shared" si="220"/>
        <v>-9419.5363463919239</v>
      </c>
      <c r="O305" s="45">
        <f t="shared" si="220"/>
        <v>-9105.5518015121925</v>
      </c>
      <c r="P305" s="45">
        <f t="shared" si="220"/>
        <v>-8791.5672566324611</v>
      </c>
      <c r="Q305" s="45">
        <f t="shared" si="220"/>
        <v>-8477.5827117527315</v>
      </c>
      <c r="R305" s="45">
        <f t="shared" si="220"/>
        <v>-8163.5981668730001</v>
      </c>
      <c r="S305" s="45">
        <f t="shared" si="220"/>
        <v>-7849.6136219932696</v>
      </c>
      <c r="T305" s="45">
        <f t="shared" si="220"/>
        <v>-7535.6290771135391</v>
      </c>
      <c r="U305" s="45">
        <f t="shared" si="220"/>
        <v>-7221.6445322338077</v>
      </c>
      <c r="V305" s="45">
        <f t="shared" si="220"/>
        <v>-6907.6599873540772</v>
      </c>
      <c r="W305" s="45">
        <f t="shared" si="220"/>
        <v>-6593.6754424743467</v>
      </c>
      <c r="X305" s="45">
        <f t="shared" si="221"/>
        <v>-6279.6908975946153</v>
      </c>
      <c r="Y305" s="45">
        <f t="shared" si="221"/>
        <v>-5965.7063527148848</v>
      </c>
      <c r="Z305" s="45">
        <f t="shared" si="221"/>
        <v>-5651.7218078351543</v>
      </c>
      <c r="AA305" s="45">
        <f t="shared" si="221"/>
        <v>-5337.7372629554229</v>
      </c>
      <c r="AB305" s="45">
        <f t="shared" si="221"/>
        <v>-5023.7527180756924</v>
      </c>
      <c r="AC305" s="45">
        <f t="shared" si="221"/>
        <v>-4709.7681731959619</v>
      </c>
      <c r="AD305" s="45">
        <f t="shared" si="221"/>
        <v>-4395.7836283162305</v>
      </c>
      <c r="AE305" s="45">
        <f t="shared" si="221"/>
        <v>-4081.7990834365</v>
      </c>
      <c r="AF305" s="45">
        <f t="shared" si="221"/>
        <v>-3767.8145385567695</v>
      </c>
      <c r="AG305" s="45">
        <f t="shared" si="221"/>
        <v>-3453.8299936770386</v>
      </c>
      <c r="AH305" s="45">
        <f t="shared" si="222"/>
        <v>-3139.8454487973077</v>
      </c>
      <c r="AI305" s="45">
        <f t="shared" si="222"/>
        <v>-2825.8609039175772</v>
      </c>
      <c r="AJ305" s="45">
        <f t="shared" si="222"/>
        <v>-2511.8763590378462</v>
      </c>
      <c r="AK305" s="45">
        <f t="shared" si="222"/>
        <v>-2197.8918141581153</v>
      </c>
      <c r="AL305" s="45">
        <f t="shared" si="222"/>
        <v>-1883.9072692783848</v>
      </c>
      <c r="AM305" s="45">
        <f t="shared" si="222"/>
        <v>-1569.9227243986538</v>
      </c>
      <c r="AN305" s="45">
        <f t="shared" si="222"/>
        <v>-1255.9381795189231</v>
      </c>
      <c r="AO305" s="45">
        <f t="shared" si="222"/>
        <v>-941.95363463919239</v>
      </c>
      <c r="AP305" s="45">
        <f t="shared" si="222"/>
        <v>-627.96908975946155</v>
      </c>
      <c r="AQ305" s="45">
        <f t="shared" si="222"/>
        <v>-313.98454487973078</v>
      </c>
      <c r="AR305" s="45">
        <f t="shared" si="223"/>
        <v>0</v>
      </c>
      <c r="AS305" s="45">
        <f t="shared" si="223"/>
        <v>313.98454487973078</v>
      </c>
      <c r="AT305" s="45">
        <f t="shared" si="223"/>
        <v>627.96908975946155</v>
      </c>
      <c r="AU305" s="45">
        <f t="shared" si="223"/>
        <v>941.95363463919239</v>
      </c>
      <c r="AV305" s="45">
        <f t="shared" si="223"/>
        <v>1255.9381795189231</v>
      </c>
      <c r="AW305" s="45">
        <f t="shared" si="223"/>
        <v>1569.9227243986538</v>
      </c>
      <c r="AX305" s="45">
        <f t="shared" si="223"/>
        <v>1883.9072692783848</v>
      </c>
      <c r="AY305" s="45">
        <f t="shared" si="223"/>
        <v>2197.8918141581153</v>
      </c>
      <c r="AZ305" s="45">
        <f t="shared" si="223"/>
        <v>2511.8763590378462</v>
      </c>
      <c r="BA305" s="45">
        <f t="shared" si="223"/>
        <v>2825.8609039175772</v>
      </c>
      <c r="BB305" s="45">
        <f t="shared" si="224"/>
        <v>3139.8454487973077</v>
      </c>
      <c r="BC305" s="45">
        <f t="shared" si="224"/>
        <v>3453.8299936770386</v>
      </c>
      <c r="BD305" s="45">
        <f t="shared" si="224"/>
        <v>3767.8145385567695</v>
      </c>
      <c r="BE305" s="45">
        <f t="shared" si="224"/>
        <v>4081.7990834365</v>
      </c>
      <c r="BF305" s="45">
        <f t="shared" si="224"/>
        <v>4395.7836283162305</v>
      </c>
      <c r="BG305" s="45">
        <f t="shared" si="224"/>
        <v>4709.7681731959619</v>
      </c>
      <c r="BH305" s="45">
        <f t="shared" si="224"/>
        <v>5023.7527180756924</v>
      </c>
      <c r="BI305" s="45">
        <f t="shared" si="224"/>
        <v>5337.7372629554229</v>
      </c>
      <c r="BJ305" s="45">
        <f t="shared" si="224"/>
        <v>5651.7218078351543</v>
      </c>
      <c r="BK305" s="45">
        <f t="shared" si="224"/>
        <v>5965.7063527148848</v>
      </c>
      <c r="BL305" s="45">
        <f t="shared" si="225"/>
        <v>6279.6908975946153</v>
      </c>
      <c r="BM305" s="45">
        <f t="shared" si="225"/>
        <v>6593.6754424743467</v>
      </c>
      <c r="BN305" s="45">
        <f t="shared" si="225"/>
        <v>6907.6599873540772</v>
      </c>
      <c r="BO305" s="45">
        <f t="shared" si="225"/>
        <v>7221.6445322338077</v>
      </c>
      <c r="BP305" s="45">
        <f t="shared" si="225"/>
        <v>7535.6290771135391</v>
      </c>
      <c r="BQ305" s="45">
        <f t="shared" si="225"/>
        <v>7849.6136219932696</v>
      </c>
      <c r="BR305" s="45">
        <f t="shared" si="225"/>
        <v>8163.5981668730001</v>
      </c>
      <c r="BS305" s="45">
        <f t="shared" si="225"/>
        <v>8477.5827117527315</v>
      </c>
      <c r="BT305" s="45">
        <f t="shared" si="225"/>
        <v>8791.5672566324611</v>
      </c>
      <c r="BU305" s="45">
        <f t="shared" si="225"/>
        <v>9105.5518015121925</v>
      </c>
      <c r="BV305" s="45">
        <f t="shared" si="226"/>
        <v>9419.5363463919239</v>
      </c>
      <c r="BW305" s="45">
        <f t="shared" si="226"/>
        <v>9733.5208912716535</v>
      </c>
      <c r="BX305" s="45">
        <f t="shared" si="226"/>
        <v>10047.505436151385</v>
      </c>
      <c r="BY305" s="45">
        <f t="shared" si="226"/>
        <v>10361.489981031116</v>
      </c>
      <c r="BZ305" s="45">
        <f t="shared" si="226"/>
        <v>10675.474525910846</v>
      </c>
      <c r="CA305" s="45">
        <f t="shared" si="226"/>
        <v>10989.459070790577</v>
      </c>
      <c r="CB305" s="45">
        <f t="shared" si="226"/>
        <v>11303.443615670309</v>
      </c>
      <c r="CC305" s="45">
        <f t="shared" si="226"/>
        <v>11617.428160550038</v>
      </c>
      <c r="CD305" s="45">
        <f t="shared" si="226"/>
        <v>11931.41270542977</v>
      </c>
      <c r="CE305" s="45">
        <f t="shared" si="226"/>
        <v>12245.397250309501</v>
      </c>
      <c r="CF305" s="45">
        <f t="shared" si="226"/>
        <v>12559.381795189231</v>
      </c>
      <c r="CG305" s="45">
        <f t="shared" si="226"/>
        <v>-4792.7090919870034</v>
      </c>
      <c r="CH305" s="45">
        <f t="shared" si="226"/>
        <v>-3953.5106721030556</v>
      </c>
    </row>
    <row r="306" spans="1:86">
      <c r="A306" s="58">
        <f>'Q5-Q7 VaR'!G280</f>
        <v>45952</v>
      </c>
      <c r="B306" s="45">
        <f>'Q5-Q7 VaR'!L280</f>
        <v>2817.3366606374398</v>
      </c>
      <c r="C306" s="45">
        <f>1000000*'Q5-Q7 VaR'!K280/100</f>
        <v>960.24371051452249</v>
      </c>
      <c r="D306" s="45">
        <f t="shared" si="219"/>
        <v>-6785.1004445077851</v>
      </c>
      <c r="E306" s="45">
        <f t="shared" si="219"/>
        <v>-6545.0395168791547</v>
      </c>
      <c r="F306" s="45">
        <f t="shared" si="219"/>
        <v>-6304.9785892505242</v>
      </c>
      <c r="G306" s="45">
        <f t="shared" si="219"/>
        <v>-6064.917661621892</v>
      </c>
      <c r="H306" s="45">
        <f t="shared" si="219"/>
        <v>-5824.8567339932615</v>
      </c>
      <c r="I306" s="45">
        <f t="shared" si="219"/>
        <v>-5584.7958063646311</v>
      </c>
      <c r="J306" s="45">
        <f t="shared" si="219"/>
        <v>-5344.7348787360006</v>
      </c>
      <c r="K306" s="45">
        <f t="shared" si="219"/>
        <v>-5104.6739511073702</v>
      </c>
      <c r="L306" s="45">
        <f t="shared" si="219"/>
        <v>-4864.6130234787397</v>
      </c>
      <c r="M306" s="45">
        <f t="shared" si="219"/>
        <v>-4624.5520958501093</v>
      </c>
      <c r="N306" s="45">
        <f t="shared" si="220"/>
        <v>-4384.4911682214788</v>
      </c>
      <c r="O306" s="45">
        <f t="shared" si="220"/>
        <v>-4144.4302405928483</v>
      </c>
      <c r="P306" s="45">
        <f t="shared" si="220"/>
        <v>-3904.3693129642174</v>
      </c>
      <c r="Q306" s="45">
        <f t="shared" si="220"/>
        <v>-3664.308385335587</v>
      </c>
      <c r="R306" s="45">
        <f t="shared" si="220"/>
        <v>-3424.2474577069565</v>
      </c>
      <c r="S306" s="45">
        <f t="shared" si="220"/>
        <v>-3184.1865300783261</v>
      </c>
      <c r="T306" s="45">
        <f t="shared" si="220"/>
        <v>-2944.1256024496947</v>
      </c>
      <c r="U306" s="45">
        <f t="shared" si="220"/>
        <v>-2704.0646748210643</v>
      </c>
      <c r="V306" s="45">
        <f t="shared" si="220"/>
        <v>-2464.0037471924338</v>
      </c>
      <c r="W306" s="45">
        <f t="shared" si="220"/>
        <v>-2223.9428195638034</v>
      </c>
      <c r="X306" s="45">
        <f t="shared" si="221"/>
        <v>-1983.8818919351729</v>
      </c>
      <c r="Y306" s="45">
        <f t="shared" si="221"/>
        <v>-1743.8209643065425</v>
      </c>
      <c r="Z306" s="45">
        <f t="shared" si="221"/>
        <v>-1503.7600366779111</v>
      </c>
      <c r="AA306" s="45">
        <f t="shared" si="221"/>
        <v>-1263.6991090492807</v>
      </c>
      <c r="AB306" s="45">
        <f t="shared" si="221"/>
        <v>-1023.6381814206502</v>
      </c>
      <c r="AC306" s="45">
        <f t="shared" si="221"/>
        <v>-783.57725379201975</v>
      </c>
      <c r="AD306" s="45">
        <f t="shared" si="221"/>
        <v>-543.51632616338884</v>
      </c>
      <c r="AE306" s="45">
        <f t="shared" si="221"/>
        <v>-303.45539853475839</v>
      </c>
      <c r="AF306" s="45">
        <f t="shared" si="221"/>
        <v>-63.394470906127481</v>
      </c>
      <c r="AG306" s="45">
        <f t="shared" si="221"/>
        <v>176.66645672250297</v>
      </c>
      <c r="AH306" s="45">
        <f t="shared" si="222"/>
        <v>416.72738435113342</v>
      </c>
      <c r="AI306" s="45">
        <f t="shared" si="222"/>
        <v>656.78831197976433</v>
      </c>
      <c r="AJ306" s="45">
        <f t="shared" si="222"/>
        <v>896.84923960839478</v>
      </c>
      <c r="AK306" s="45">
        <f t="shared" si="222"/>
        <v>1136.9101672370255</v>
      </c>
      <c r="AL306" s="45">
        <f t="shared" si="222"/>
        <v>1376.9710948656561</v>
      </c>
      <c r="AM306" s="45">
        <f t="shared" si="222"/>
        <v>1617.0320224942866</v>
      </c>
      <c r="AN306" s="45">
        <f t="shared" si="222"/>
        <v>1857.0929501229173</v>
      </c>
      <c r="AO306" s="45">
        <f t="shared" si="222"/>
        <v>2097.153877751548</v>
      </c>
      <c r="AP306" s="45">
        <f t="shared" si="222"/>
        <v>2337.2148053801784</v>
      </c>
      <c r="AQ306" s="45">
        <f t="shared" si="222"/>
        <v>2577.2757330088093</v>
      </c>
      <c r="AR306" s="45">
        <f t="shared" si="223"/>
        <v>2817.3366606374398</v>
      </c>
      <c r="AS306" s="45">
        <f t="shared" si="223"/>
        <v>3057.3975882660702</v>
      </c>
      <c r="AT306" s="45">
        <f t="shared" si="223"/>
        <v>3297.4585158947011</v>
      </c>
      <c r="AU306" s="45">
        <f t="shared" si="223"/>
        <v>3537.5194435233316</v>
      </c>
      <c r="AV306" s="45">
        <f t="shared" si="223"/>
        <v>3777.580371151962</v>
      </c>
      <c r="AW306" s="45">
        <f t="shared" si="223"/>
        <v>4017.6412987805929</v>
      </c>
      <c r="AX306" s="45">
        <f t="shared" si="223"/>
        <v>4257.7022264092229</v>
      </c>
      <c r="AY306" s="45">
        <f t="shared" si="223"/>
        <v>4497.7631540378543</v>
      </c>
      <c r="AZ306" s="45">
        <f t="shared" si="223"/>
        <v>4737.8240816664847</v>
      </c>
      <c r="BA306" s="45">
        <f t="shared" si="223"/>
        <v>4977.8850092951152</v>
      </c>
      <c r="BB306" s="45">
        <f t="shared" si="224"/>
        <v>5217.9459369237466</v>
      </c>
      <c r="BC306" s="45">
        <f t="shared" si="224"/>
        <v>5458.006864552377</v>
      </c>
      <c r="BD306" s="45">
        <f t="shared" si="224"/>
        <v>5698.0677921810075</v>
      </c>
      <c r="BE306" s="45">
        <f t="shared" si="224"/>
        <v>5938.1287198096379</v>
      </c>
      <c r="BF306" s="45">
        <f t="shared" si="224"/>
        <v>6178.1896474382684</v>
      </c>
      <c r="BG306" s="45">
        <f t="shared" si="224"/>
        <v>6418.2505750668988</v>
      </c>
      <c r="BH306" s="45">
        <f t="shared" si="224"/>
        <v>6658.3115026955293</v>
      </c>
      <c r="BI306" s="45">
        <f t="shared" si="224"/>
        <v>6898.3724303241597</v>
      </c>
      <c r="BJ306" s="45">
        <f t="shared" si="224"/>
        <v>7138.4333579527902</v>
      </c>
      <c r="BK306" s="45">
        <f t="shared" si="224"/>
        <v>7378.4942855814224</v>
      </c>
      <c r="BL306" s="45">
        <f t="shared" si="225"/>
        <v>7618.5552132100529</v>
      </c>
      <c r="BM306" s="45">
        <f t="shared" si="225"/>
        <v>7858.6161408386834</v>
      </c>
      <c r="BN306" s="45">
        <f t="shared" si="225"/>
        <v>8098.6770684673138</v>
      </c>
      <c r="BO306" s="45">
        <f t="shared" si="225"/>
        <v>8338.7379960959443</v>
      </c>
      <c r="BP306" s="45">
        <f t="shared" si="225"/>
        <v>8578.7989237245747</v>
      </c>
      <c r="BQ306" s="45">
        <f t="shared" si="225"/>
        <v>8818.8598513532052</v>
      </c>
      <c r="BR306" s="45">
        <f t="shared" si="225"/>
        <v>9058.9207789818356</v>
      </c>
      <c r="BS306" s="45">
        <f t="shared" si="225"/>
        <v>9298.9817066104661</v>
      </c>
      <c r="BT306" s="45">
        <f t="shared" si="225"/>
        <v>9539.0426342390965</v>
      </c>
      <c r="BU306" s="45">
        <f t="shared" si="225"/>
        <v>9779.103561867727</v>
      </c>
      <c r="BV306" s="45">
        <f t="shared" si="226"/>
        <v>10019.164489496359</v>
      </c>
      <c r="BW306" s="45">
        <f t="shared" si="226"/>
        <v>10259.22541712499</v>
      </c>
      <c r="BX306" s="45">
        <f t="shared" si="226"/>
        <v>10499.28634475362</v>
      </c>
      <c r="BY306" s="45">
        <f t="shared" si="226"/>
        <v>10739.347272382251</v>
      </c>
      <c r="BZ306" s="45">
        <f t="shared" si="226"/>
        <v>10979.408200010881</v>
      </c>
      <c r="CA306" s="45">
        <f t="shared" si="226"/>
        <v>11219.469127639511</v>
      </c>
      <c r="CB306" s="45">
        <f t="shared" si="226"/>
        <v>11459.530055268142</v>
      </c>
      <c r="CC306" s="45">
        <f t="shared" si="226"/>
        <v>11699.590982896772</v>
      </c>
      <c r="CD306" s="45">
        <f t="shared" si="226"/>
        <v>11939.651910525405</v>
      </c>
      <c r="CE306" s="45">
        <f t="shared" si="226"/>
        <v>12179.712838154035</v>
      </c>
      <c r="CF306" s="45">
        <f t="shared" si="226"/>
        <v>12419.773765782666</v>
      </c>
      <c r="CG306" s="45">
        <f t="shared" si="226"/>
        <v>-846.99080145875314</v>
      </c>
      <c r="CH306" s="45">
        <f t="shared" si="226"/>
        <v>-205.37084140948173</v>
      </c>
    </row>
    <row r="307" spans="1:86">
      <c r="A307" s="58">
        <f>'Q5-Q7 VaR'!G281</f>
        <v>45953</v>
      </c>
      <c r="B307" s="45">
        <f>'Q5-Q7 VaR'!L281</f>
        <v>-12951.076260910449</v>
      </c>
      <c r="C307" s="45">
        <f>1000000*'Q5-Q7 VaR'!K281/100</f>
        <v>-3755.8363843296083</v>
      </c>
      <c r="D307" s="45">
        <f t="shared" si="219"/>
        <v>24607.287582385638</v>
      </c>
      <c r="E307" s="45">
        <f t="shared" si="219"/>
        <v>23668.328486303231</v>
      </c>
      <c r="F307" s="45">
        <f t="shared" si="219"/>
        <v>22729.369390220832</v>
      </c>
      <c r="G307" s="45">
        <f t="shared" si="219"/>
        <v>21790.410294138426</v>
      </c>
      <c r="H307" s="45">
        <f t="shared" si="219"/>
        <v>20851.451198056027</v>
      </c>
      <c r="I307" s="45">
        <f t="shared" si="219"/>
        <v>19912.492101973621</v>
      </c>
      <c r="J307" s="45">
        <f t="shared" si="219"/>
        <v>18973.533005891222</v>
      </c>
      <c r="K307" s="45">
        <f t="shared" si="219"/>
        <v>18034.57390980882</v>
      </c>
      <c r="L307" s="45">
        <f t="shared" si="219"/>
        <v>17095.614813726417</v>
      </c>
      <c r="M307" s="45">
        <f t="shared" si="219"/>
        <v>16156.655717644015</v>
      </c>
      <c r="N307" s="45">
        <f t="shared" si="220"/>
        <v>15217.696621561612</v>
      </c>
      <c r="O307" s="45">
        <f t="shared" si="220"/>
        <v>14278.73752547921</v>
      </c>
      <c r="P307" s="45">
        <f t="shared" si="220"/>
        <v>13339.778429396807</v>
      </c>
      <c r="Q307" s="45">
        <f t="shared" si="220"/>
        <v>12400.819333314408</v>
      </c>
      <c r="R307" s="45">
        <f t="shared" si="220"/>
        <v>11461.860237232006</v>
      </c>
      <c r="S307" s="45">
        <f t="shared" si="220"/>
        <v>10522.901141149603</v>
      </c>
      <c r="T307" s="45">
        <f t="shared" si="220"/>
        <v>9583.9420450672005</v>
      </c>
      <c r="U307" s="45">
        <f t="shared" si="220"/>
        <v>8644.982948984798</v>
      </c>
      <c r="V307" s="45">
        <f t="shared" si="220"/>
        <v>7706.0238529023954</v>
      </c>
      <c r="W307" s="45">
        <f t="shared" si="220"/>
        <v>6767.0647568199929</v>
      </c>
      <c r="X307" s="45">
        <f t="shared" si="221"/>
        <v>5828.105660737594</v>
      </c>
      <c r="Y307" s="45">
        <f t="shared" si="221"/>
        <v>4889.1465646551915</v>
      </c>
      <c r="Z307" s="45">
        <f t="shared" si="221"/>
        <v>3950.1874685727889</v>
      </c>
      <c r="AA307" s="45">
        <f t="shared" si="221"/>
        <v>3011.2283724903864</v>
      </c>
      <c r="AB307" s="45">
        <f t="shared" si="221"/>
        <v>2072.2692764079839</v>
      </c>
      <c r="AC307" s="45">
        <f t="shared" si="221"/>
        <v>1133.3101803255813</v>
      </c>
      <c r="AD307" s="45">
        <f t="shared" si="221"/>
        <v>194.35108424317878</v>
      </c>
      <c r="AE307" s="45">
        <f t="shared" si="221"/>
        <v>-744.60801183922194</v>
      </c>
      <c r="AF307" s="45">
        <f t="shared" si="221"/>
        <v>-1683.5671079216245</v>
      </c>
      <c r="AG307" s="45">
        <f t="shared" si="221"/>
        <v>-2622.526204004027</v>
      </c>
      <c r="AH307" s="45">
        <f t="shared" si="222"/>
        <v>-3561.4853000864277</v>
      </c>
      <c r="AI307" s="45">
        <f t="shared" si="222"/>
        <v>-4500.4443961688303</v>
      </c>
      <c r="AJ307" s="45">
        <f t="shared" si="222"/>
        <v>-5439.4034922512328</v>
      </c>
      <c r="AK307" s="45">
        <f t="shared" si="222"/>
        <v>-6378.3625883336354</v>
      </c>
      <c r="AL307" s="45">
        <f t="shared" si="222"/>
        <v>-7317.321684416037</v>
      </c>
      <c r="AM307" s="45">
        <f t="shared" si="222"/>
        <v>-8256.2807804984386</v>
      </c>
      <c r="AN307" s="45">
        <f t="shared" si="222"/>
        <v>-9195.2398765808412</v>
      </c>
      <c r="AO307" s="45">
        <f t="shared" si="222"/>
        <v>-10134.198972663244</v>
      </c>
      <c r="AP307" s="45">
        <f t="shared" si="222"/>
        <v>-11073.158068745644</v>
      </c>
      <c r="AQ307" s="45">
        <f t="shared" si="222"/>
        <v>-12012.117164828047</v>
      </c>
      <c r="AR307" s="45">
        <f t="shared" si="223"/>
        <v>-12951.076260910449</v>
      </c>
      <c r="AS307" s="45">
        <f t="shared" si="223"/>
        <v>-13890.035356992852</v>
      </c>
      <c r="AT307" s="45">
        <f t="shared" si="223"/>
        <v>-14828.994453075255</v>
      </c>
      <c r="AU307" s="45">
        <f t="shared" si="223"/>
        <v>-15767.953549157655</v>
      </c>
      <c r="AV307" s="45">
        <f t="shared" si="223"/>
        <v>-16706.91264524006</v>
      </c>
      <c r="AW307" s="45">
        <f t="shared" si="223"/>
        <v>-17645.871741322459</v>
      </c>
      <c r="AX307" s="45">
        <f t="shared" si="223"/>
        <v>-18584.830837404861</v>
      </c>
      <c r="AY307" s="45">
        <f t="shared" si="223"/>
        <v>-19523.789933487264</v>
      </c>
      <c r="AZ307" s="45">
        <f t="shared" si="223"/>
        <v>-20462.749029569666</v>
      </c>
      <c r="BA307" s="45">
        <f t="shared" si="223"/>
        <v>-21401.708125652069</v>
      </c>
      <c r="BB307" s="45">
        <f t="shared" si="224"/>
        <v>-22340.667221734471</v>
      </c>
      <c r="BC307" s="45">
        <f t="shared" si="224"/>
        <v>-23279.626317816874</v>
      </c>
      <c r="BD307" s="45">
        <f t="shared" si="224"/>
        <v>-24218.585413899273</v>
      </c>
      <c r="BE307" s="45">
        <f t="shared" si="224"/>
        <v>-25157.544509981679</v>
      </c>
      <c r="BF307" s="45">
        <f t="shared" si="224"/>
        <v>-26096.503606064078</v>
      </c>
      <c r="BG307" s="45">
        <f t="shared" si="224"/>
        <v>-27035.46270214648</v>
      </c>
      <c r="BH307" s="45">
        <f t="shared" si="224"/>
        <v>-27974.421798228883</v>
      </c>
      <c r="BI307" s="45">
        <f t="shared" si="224"/>
        <v>-28913.380894311285</v>
      </c>
      <c r="BJ307" s="45">
        <f t="shared" si="224"/>
        <v>-29852.339990393688</v>
      </c>
      <c r="BK307" s="45">
        <f t="shared" si="224"/>
        <v>-30791.29908647609</v>
      </c>
      <c r="BL307" s="45">
        <f t="shared" si="225"/>
        <v>-31730.258182558493</v>
      </c>
      <c r="BM307" s="45">
        <f t="shared" si="225"/>
        <v>-32669.217278640892</v>
      </c>
      <c r="BN307" s="45">
        <f t="shared" si="225"/>
        <v>-33608.176374723291</v>
      </c>
      <c r="BO307" s="45">
        <f t="shared" si="225"/>
        <v>-34547.135470805697</v>
      </c>
      <c r="BP307" s="45">
        <f t="shared" si="225"/>
        <v>-35486.094566888103</v>
      </c>
      <c r="BQ307" s="45">
        <f t="shared" si="225"/>
        <v>-36425.053662970502</v>
      </c>
      <c r="BR307" s="45">
        <f t="shared" si="225"/>
        <v>-37364.012759052901</v>
      </c>
      <c r="BS307" s="45">
        <f t="shared" si="225"/>
        <v>-38302.971855135307</v>
      </c>
      <c r="BT307" s="45">
        <f t="shared" si="225"/>
        <v>-39241.930951217706</v>
      </c>
      <c r="BU307" s="45">
        <f t="shared" si="225"/>
        <v>-40180.890047300112</v>
      </c>
      <c r="BV307" s="45">
        <f t="shared" si="226"/>
        <v>-41119.849143382511</v>
      </c>
      <c r="BW307" s="45">
        <f t="shared" si="226"/>
        <v>-42058.80823946491</v>
      </c>
      <c r="BX307" s="45">
        <f t="shared" si="226"/>
        <v>-42997.767335547316</v>
      </c>
      <c r="BY307" s="45">
        <f t="shared" si="226"/>
        <v>-43936.726431629722</v>
      </c>
      <c r="BZ307" s="45">
        <f t="shared" si="226"/>
        <v>-44875.685527712121</v>
      </c>
      <c r="CA307" s="45">
        <f t="shared" si="226"/>
        <v>-45814.64462379452</v>
      </c>
      <c r="CB307" s="45">
        <f t="shared" si="226"/>
        <v>-46753.603719876926</v>
      </c>
      <c r="CC307" s="45">
        <f t="shared" si="226"/>
        <v>-47692.562815959325</v>
      </c>
      <c r="CD307" s="45">
        <f t="shared" si="226"/>
        <v>-48631.521912041731</v>
      </c>
      <c r="CE307" s="45">
        <f t="shared" si="226"/>
        <v>-49570.48100812413</v>
      </c>
      <c r="CF307" s="45">
        <f t="shared" si="226"/>
        <v>-50509.440104206536</v>
      </c>
      <c r="CG307" s="45">
        <f t="shared" si="226"/>
        <v>1381.3419112061929</v>
      </c>
      <c r="CH307" s="45">
        <f t="shared" si="226"/>
        <v>-1128.2497314965985</v>
      </c>
    </row>
    <row r="308" spans="1:86">
      <c r="A308" s="58">
        <f>'Q5-Q7 VaR'!G282</f>
        <v>45954</v>
      </c>
      <c r="B308" s="45">
        <f>'Q5-Q7 VaR'!L282</f>
        <v>2535.5726951163456</v>
      </c>
      <c r="C308" s="45">
        <f>1000000*'Q5-Q7 VaR'!K282/100</f>
        <v>-73.816546091654658</v>
      </c>
      <c r="D308" s="45">
        <f t="shared" si="219"/>
        <v>3273.7381560328922</v>
      </c>
      <c r="E308" s="45">
        <f t="shared" si="219"/>
        <v>3255.2840195099784</v>
      </c>
      <c r="F308" s="45">
        <f t="shared" si="219"/>
        <v>3236.8298829870646</v>
      </c>
      <c r="G308" s="45">
        <f t="shared" si="219"/>
        <v>3218.3757464641512</v>
      </c>
      <c r="H308" s="45">
        <f t="shared" si="219"/>
        <v>3199.9216099412374</v>
      </c>
      <c r="I308" s="45">
        <f t="shared" si="219"/>
        <v>3181.4674734183236</v>
      </c>
      <c r="J308" s="45">
        <f t="shared" si="219"/>
        <v>3163.0133368954102</v>
      </c>
      <c r="K308" s="45">
        <f t="shared" si="219"/>
        <v>3144.5592003724964</v>
      </c>
      <c r="L308" s="45">
        <f t="shared" si="219"/>
        <v>3126.1050638495826</v>
      </c>
      <c r="M308" s="45">
        <f t="shared" si="219"/>
        <v>3107.6509273266693</v>
      </c>
      <c r="N308" s="45">
        <f t="shared" si="220"/>
        <v>3089.1967908037554</v>
      </c>
      <c r="O308" s="45">
        <f t="shared" si="220"/>
        <v>3070.7426542808416</v>
      </c>
      <c r="P308" s="45">
        <f t="shared" si="220"/>
        <v>3052.2885177579283</v>
      </c>
      <c r="Q308" s="45">
        <f t="shared" si="220"/>
        <v>3033.8343812350145</v>
      </c>
      <c r="R308" s="45">
        <f t="shared" si="220"/>
        <v>3015.3802447121006</v>
      </c>
      <c r="S308" s="45">
        <f t="shared" si="220"/>
        <v>2996.9261081891873</v>
      </c>
      <c r="T308" s="45">
        <f t="shared" si="220"/>
        <v>2978.4719716662735</v>
      </c>
      <c r="U308" s="45">
        <f t="shared" si="220"/>
        <v>2960.0178351433597</v>
      </c>
      <c r="V308" s="45">
        <f t="shared" si="220"/>
        <v>2941.5636986204463</v>
      </c>
      <c r="W308" s="45">
        <f t="shared" si="220"/>
        <v>2923.1095620975325</v>
      </c>
      <c r="X308" s="45">
        <f t="shared" si="221"/>
        <v>2904.6554255746187</v>
      </c>
      <c r="Y308" s="45">
        <f t="shared" si="221"/>
        <v>2886.2012890517053</v>
      </c>
      <c r="Z308" s="45">
        <f t="shared" si="221"/>
        <v>2867.7471525287915</v>
      </c>
      <c r="AA308" s="45">
        <f t="shared" si="221"/>
        <v>2849.2930160058777</v>
      </c>
      <c r="AB308" s="45">
        <f t="shared" si="221"/>
        <v>2830.8388794829643</v>
      </c>
      <c r="AC308" s="45">
        <f t="shared" si="221"/>
        <v>2812.3847429600505</v>
      </c>
      <c r="AD308" s="45">
        <f t="shared" si="221"/>
        <v>2793.9306064371367</v>
      </c>
      <c r="AE308" s="45">
        <f t="shared" si="221"/>
        <v>2775.4764699142233</v>
      </c>
      <c r="AF308" s="45">
        <f t="shared" si="221"/>
        <v>2757.0223333913095</v>
      </c>
      <c r="AG308" s="45">
        <f t="shared" si="221"/>
        <v>2738.5681968683957</v>
      </c>
      <c r="AH308" s="45">
        <f t="shared" si="222"/>
        <v>2720.1140603454824</v>
      </c>
      <c r="AI308" s="45">
        <f t="shared" si="222"/>
        <v>2701.6599238225685</v>
      </c>
      <c r="AJ308" s="45">
        <f t="shared" si="222"/>
        <v>2683.2057872996547</v>
      </c>
      <c r="AK308" s="45">
        <f t="shared" si="222"/>
        <v>2664.7516507767414</v>
      </c>
      <c r="AL308" s="45">
        <f t="shared" si="222"/>
        <v>2646.2975142538276</v>
      </c>
      <c r="AM308" s="45">
        <f t="shared" si="222"/>
        <v>2627.8433777309137</v>
      </c>
      <c r="AN308" s="45">
        <f t="shared" si="222"/>
        <v>2609.3892412080004</v>
      </c>
      <c r="AO308" s="45">
        <f t="shared" si="222"/>
        <v>2590.9351046850866</v>
      </c>
      <c r="AP308" s="45">
        <f t="shared" si="222"/>
        <v>2572.4809681621728</v>
      </c>
      <c r="AQ308" s="45">
        <f t="shared" si="222"/>
        <v>2554.0268316392594</v>
      </c>
      <c r="AR308" s="45">
        <f t="shared" si="223"/>
        <v>2535.5726951163456</v>
      </c>
      <c r="AS308" s="45">
        <f t="shared" si="223"/>
        <v>2517.1185585934318</v>
      </c>
      <c r="AT308" s="45">
        <f t="shared" si="223"/>
        <v>2498.6644220705184</v>
      </c>
      <c r="AU308" s="45">
        <f t="shared" si="223"/>
        <v>2480.2102855476046</v>
      </c>
      <c r="AV308" s="45">
        <f t="shared" si="223"/>
        <v>2461.7561490246908</v>
      </c>
      <c r="AW308" s="45">
        <f t="shared" si="223"/>
        <v>2443.3020125017774</v>
      </c>
      <c r="AX308" s="45">
        <f t="shared" si="223"/>
        <v>2424.8478759788636</v>
      </c>
      <c r="AY308" s="45">
        <f t="shared" si="223"/>
        <v>2406.3937394559498</v>
      </c>
      <c r="AZ308" s="45">
        <f t="shared" si="223"/>
        <v>2387.9396029330364</v>
      </c>
      <c r="BA308" s="45">
        <f t="shared" si="223"/>
        <v>2369.4854664101226</v>
      </c>
      <c r="BB308" s="45">
        <f t="shared" si="224"/>
        <v>2351.0313298872088</v>
      </c>
      <c r="BC308" s="45">
        <f t="shared" si="224"/>
        <v>2332.5771933642955</v>
      </c>
      <c r="BD308" s="45">
        <f t="shared" si="224"/>
        <v>2314.1230568413816</v>
      </c>
      <c r="BE308" s="45">
        <f t="shared" si="224"/>
        <v>2295.6689203184678</v>
      </c>
      <c r="BF308" s="45">
        <f t="shared" si="224"/>
        <v>2277.2147837955545</v>
      </c>
      <c r="BG308" s="45">
        <f t="shared" si="224"/>
        <v>2258.7606472726407</v>
      </c>
      <c r="BH308" s="45">
        <f t="shared" si="224"/>
        <v>2240.3065107497268</v>
      </c>
      <c r="BI308" s="45">
        <f t="shared" si="224"/>
        <v>2221.8523742268135</v>
      </c>
      <c r="BJ308" s="45">
        <f t="shared" si="224"/>
        <v>2203.3982377038997</v>
      </c>
      <c r="BK308" s="45">
        <f t="shared" si="224"/>
        <v>2184.9441011809859</v>
      </c>
      <c r="BL308" s="45">
        <f t="shared" si="225"/>
        <v>2166.4899646580725</v>
      </c>
      <c r="BM308" s="45">
        <f t="shared" si="225"/>
        <v>2148.0358281351587</v>
      </c>
      <c r="BN308" s="45">
        <f t="shared" si="225"/>
        <v>2129.5816916122449</v>
      </c>
      <c r="BO308" s="45">
        <f t="shared" si="225"/>
        <v>2111.1275550893315</v>
      </c>
      <c r="BP308" s="45">
        <f t="shared" si="225"/>
        <v>2092.6734185664177</v>
      </c>
      <c r="BQ308" s="45">
        <f t="shared" si="225"/>
        <v>2074.2192820435039</v>
      </c>
      <c r="BR308" s="45">
        <f t="shared" si="225"/>
        <v>2055.7651455205905</v>
      </c>
      <c r="BS308" s="45">
        <f t="shared" si="225"/>
        <v>2037.3110089976767</v>
      </c>
      <c r="BT308" s="45">
        <f t="shared" si="225"/>
        <v>2018.8568724747629</v>
      </c>
      <c r="BU308" s="45">
        <f t="shared" si="225"/>
        <v>2000.4027359518493</v>
      </c>
      <c r="BV308" s="45">
        <f t="shared" si="226"/>
        <v>1981.9485994289357</v>
      </c>
      <c r="BW308" s="45">
        <f t="shared" si="226"/>
        <v>1963.4944629060219</v>
      </c>
      <c r="BX308" s="45">
        <f t="shared" si="226"/>
        <v>1945.0403263831083</v>
      </c>
      <c r="BY308" s="45">
        <f t="shared" si="226"/>
        <v>1926.5861898601947</v>
      </c>
      <c r="BZ308" s="45">
        <f t="shared" si="226"/>
        <v>1908.1320533372809</v>
      </c>
      <c r="CA308" s="45">
        <f t="shared" si="226"/>
        <v>1889.6779168143673</v>
      </c>
      <c r="CB308" s="45">
        <f t="shared" si="226"/>
        <v>1871.2237802914537</v>
      </c>
      <c r="CC308" s="45">
        <f t="shared" si="226"/>
        <v>1852.7696437685399</v>
      </c>
      <c r="CD308" s="45">
        <f t="shared" si="226"/>
        <v>1834.3155072456263</v>
      </c>
      <c r="CE308" s="45">
        <f t="shared" si="226"/>
        <v>1815.8613707227128</v>
      </c>
      <c r="CF308" s="45">
        <f t="shared" si="226"/>
        <v>1797.4072341997989</v>
      </c>
      <c r="CG308" s="45">
        <f t="shared" si="226"/>
        <v>2817.2595148673495</v>
      </c>
      <c r="CH308" s="45">
        <f t="shared" si="226"/>
        <v>2767.9364431974245</v>
      </c>
    </row>
    <row r="309" spans="1:86">
      <c r="A309" s="58">
        <f>'Q5-Q7 VaR'!G283</f>
        <v>45957</v>
      </c>
      <c r="B309" s="45">
        <f>'Q5-Q7 VaR'!L283</f>
        <v>-2816.6633393624397</v>
      </c>
      <c r="C309" s="45">
        <f>1000000*'Q5-Q7 VaR'!K283/100</f>
        <v>1625.7116916510981</v>
      </c>
      <c r="D309" s="45">
        <f t="shared" si="219"/>
        <v>-19073.780255873422</v>
      </c>
      <c r="E309" s="45">
        <f t="shared" si="219"/>
        <v>-18667.352332960647</v>
      </c>
      <c r="F309" s="45">
        <f t="shared" si="219"/>
        <v>-18260.924410047872</v>
      </c>
      <c r="G309" s="45">
        <f t="shared" si="219"/>
        <v>-17854.496487135097</v>
      </c>
      <c r="H309" s="45">
        <f t="shared" si="219"/>
        <v>-17448.068564222325</v>
      </c>
      <c r="I309" s="45">
        <f t="shared" si="219"/>
        <v>-17041.640641309546</v>
      </c>
      <c r="J309" s="45">
        <f t="shared" si="219"/>
        <v>-16635.212718396775</v>
      </c>
      <c r="K309" s="45">
        <f t="shared" si="219"/>
        <v>-16228.784795484</v>
      </c>
      <c r="L309" s="45">
        <f t="shared" si="219"/>
        <v>-15822.356872571225</v>
      </c>
      <c r="M309" s="45">
        <f t="shared" si="219"/>
        <v>-15415.92894965845</v>
      </c>
      <c r="N309" s="45">
        <f t="shared" si="220"/>
        <v>-15009.501026745676</v>
      </c>
      <c r="O309" s="45">
        <f t="shared" si="220"/>
        <v>-14603.073103832901</v>
      </c>
      <c r="P309" s="45">
        <f t="shared" si="220"/>
        <v>-14196.645180920126</v>
      </c>
      <c r="Q309" s="45">
        <f t="shared" si="220"/>
        <v>-13790.217258007353</v>
      </c>
      <c r="R309" s="45">
        <f t="shared" si="220"/>
        <v>-13383.789335094578</v>
      </c>
      <c r="S309" s="45">
        <f t="shared" si="220"/>
        <v>-12977.361412181803</v>
      </c>
      <c r="T309" s="45">
        <f t="shared" si="220"/>
        <v>-12570.933489269028</v>
      </c>
      <c r="U309" s="45">
        <f t="shared" si="220"/>
        <v>-12164.505566356254</v>
      </c>
      <c r="V309" s="45">
        <f t="shared" si="220"/>
        <v>-11758.077643443479</v>
      </c>
      <c r="W309" s="45">
        <f t="shared" si="220"/>
        <v>-11351.649720530704</v>
      </c>
      <c r="X309" s="45">
        <f t="shared" si="221"/>
        <v>-10945.221797617931</v>
      </c>
      <c r="Y309" s="45">
        <f t="shared" si="221"/>
        <v>-10538.793874705156</v>
      </c>
      <c r="Z309" s="45">
        <f t="shared" si="221"/>
        <v>-10132.365951792381</v>
      </c>
      <c r="AA309" s="45">
        <f t="shared" si="221"/>
        <v>-9725.9380288796056</v>
      </c>
      <c r="AB309" s="45">
        <f t="shared" si="221"/>
        <v>-9319.5101059668323</v>
      </c>
      <c r="AC309" s="45">
        <f t="shared" si="221"/>
        <v>-8913.082183054059</v>
      </c>
      <c r="AD309" s="45">
        <f t="shared" si="221"/>
        <v>-8506.6542601412839</v>
      </c>
      <c r="AE309" s="45">
        <f t="shared" si="221"/>
        <v>-8100.2263372285088</v>
      </c>
      <c r="AF309" s="45">
        <f t="shared" si="221"/>
        <v>-7693.7984143157337</v>
      </c>
      <c r="AG309" s="45">
        <f t="shared" si="221"/>
        <v>-7287.3704914029595</v>
      </c>
      <c r="AH309" s="45">
        <f t="shared" si="222"/>
        <v>-6880.9425684901853</v>
      </c>
      <c r="AI309" s="45">
        <f t="shared" si="222"/>
        <v>-6474.5146455774102</v>
      </c>
      <c r="AJ309" s="45">
        <f t="shared" si="222"/>
        <v>-6068.086722664636</v>
      </c>
      <c r="AK309" s="45">
        <f t="shared" si="222"/>
        <v>-5661.6587997518618</v>
      </c>
      <c r="AL309" s="45">
        <f t="shared" si="222"/>
        <v>-5255.2308768390867</v>
      </c>
      <c r="AM309" s="45">
        <f t="shared" si="222"/>
        <v>-4848.8029539263125</v>
      </c>
      <c r="AN309" s="45">
        <f t="shared" si="222"/>
        <v>-4442.3750310135383</v>
      </c>
      <c r="AO309" s="45">
        <f t="shared" si="222"/>
        <v>-4035.9471081007632</v>
      </c>
      <c r="AP309" s="45">
        <f t="shared" si="222"/>
        <v>-3629.519185187989</v>
      </c>
      <c r="AQ309" s="45">
        <f t="shared" si="222"/>
        <v>-3223.0912622752144</v>
      </c>
      <c r="AR309" s="45">
        <f t="shared" si="223"/>
        <v>-2816.6633393624397</v>
      </c>
      <c r="AS309" s="45">
        <f t="shared" si="223"/>
        <v>-2410.2354164496651</v>
      </c>
      <c r="AT309" s="45">
        <f t="shared" si="223"/>
        <v>-2003.8074935368907</v>
      </c>
      <c r="AU309" s="45">
        <f t="shared" si="223"/>
        <v>-1597.3795706241162</v>
      </c>
      <c r="AV309" s="45">
        <f t="shared" si="223"/>
        <v>-1190.9516477113416</v>
      </c>
      <c r="AW309" s="45">
        <f t="shared" si="223"/>
        <v>-784.52372479856695</v>
      </c>
      <c r="AX309" s="45">
        <f t="shared" si="223"/>
        <v>-378.09580188579275</v>
      </c>
      <c r="AY309" s="45">
        <f t="shared" si="223"/>
        <v>28.332121026981895</v>
      </c>
      <c r="AZ309" s="45">
        <f t="shared" si="223"/>
        <v>434.76004393975654</v>
      </c>
      <c r="BA309" s="45">
        <f t="shared" si="223"/>
        <v>841.18796685253119</v>
      </c>
      <c r="BB309" s="45">
        <f t="shared" si="224"/>
        <v>1247.6158897653058</v>
      </c>
      <c r="BC309" s="45">
        <f t="shared" si="224"/>
        <v>1654.04381267808</v>
      </c>
      <c r="BD309" s="45">
        <f t="shared" si="224"/>
        <v>2060.4717355908542</v>
      </c>
      <c r="BE309" s="45">
        <f t="shared" si="224"/>
        <v>2466.8996585036293</v>
      </c>
      <c r="BF309" s="45">
        <f t="shared" si="224"/>
        <v>2873.3275814164035</v>
      </c>
      <c r="BG309" s="45">
        <f t="shared" si="224"/>
        <v>3279.7555043291786</v>
      </c>
      <c r="BH309" s="45">
        <f t="shared" si="224"/>
        <v>3686.1834272419528</v>
      </c>
      <c r="BI309" s="45">
        <f t="shared" si="224"/>
        <v>4092.611350154727</v>
      </c>
      <c r="BJ309" s="45">
        <f t="shared" si="224"/>
        <v>4499.0392730675021</v>
      </c>
      <c r="BK309" s="45">
        <f t="shared" si="224"/>
        <v>4905.4671959802763</v>
      </c>
      <c r="BL309" s="45">
        <f t="shared" si="225"/>
        <v>5311.8951188930514</v>
      </c>
      <c r="BM309" s="45">
        <f t="shared" si="225"/>
        <v>5718.3230418058247</v>
      </c>
      <c r="BN309" s="45">
        <f t="shared" si="225"/>
        <v>6124.7509647185998</v>
      </c>
      <c r="BO309" s="45">
        <f t="shared" si="225"/>
        <v>6531.1788876313749</v>
      </c>
      <c r="BP309" s="45">
        <f t="shared" si="225"/>
        <v>6937.6068105441482</v>
      </c>
      <c r="BQ309" s="45">
        <f t="shared" si="225"/>
        <v>7344.0347334569233</v>
      </c>
      <c r="BR309" s="45">
        <f t="shared" si="225"/>
        <v>7750.4626563696984</v>
      </c>
      <c r="BS309" s="45">
        <f t="shared" si="225"/>
        <v>8156.8905792824735</v>
      </c>
      <c r="BT309" s="45">
        <f t="shared" si="225"/>
        <v>8563.3185021952468</v>
      </c>
      <c r="BU309" s="45">
        <f t="shared" si="225"/>
        <v>8969.7464251080219</v>
      </c>
      <c r="BV309" s="45">
        <f t="shared" si="226"/>
        <v>9376.174348020797</v>
      </c>
      <c r="BW309" s="45">
        <f t="shared" si="226"/>
        <v>9782.6022709335703</v>
      </c>
      <c r="BX309" s="45">
        <f t="shared" si="226"/>
        <v>10189.030193846345</v>
      </c>
      <c r="BY309" s="45">
        <f t="shared" si="226"/>
        <v>10595.45811675912</v>
      </c>
      <c r="BZ309" s="45">
        <f t="shared" si="226"/>
        <v>11001.886039671894</v>
      </c>
      <c r="CA309" s="45">
        <f t="shared" si="226"/>
        <v>11408.313962584669</v>
      </c>
      <c r="CB309" s="45">
        <f t="shared" si="226"/>
        <v>11814.741885497444</v>
      </c>
      <c r="CC309" s="45">
        <f t="shared" si="226"/>
        <v>12221.169808410217</v>
      </c>
      <c r="CD309" s="45">
        <f t="shared" si="226"/>
        <v>12627.597731322992</v>
      </c>
      <c r="CE309" s="45">
        <f t="shared" si="226"/>
        <v>13034.025654235767</v>
      </c>
      <c r="CF309" s="45">
        <f t="shared" si="226"/>
        <v>13440.453577148543</v>
      </c>
      <c r="CG309" s="45">
        <f t="shared" si="226"/>
        <v>-9020.4425799221026</v>
      </c>
      <c r="CH309" s="45">
        <f t="shared" si="226"/>
        <v>-7934.1672320836897</v>
      </c>
    </row>
    <row r="310" spans="1:86">
      <c r="A310" s="58">
        <f>'Q5-Q7 VaR'!G284</f>
        <v>45958</v>
      </c>
      <c r="B310" s="45">
        <f>'Q5-Q7 VaR'!L284</f>
        <v>563.41346642543795</v>
      </c>
      <c r="C310" s="45">
        <f>1000000*'Q5-Q7 VaR'!K284/100</f>
        <v>295.33526253392029</v>
      </c>
      <c r="D310" s="45">
        <f t="shared" si="219"/>
        <v>-2389.9391589137649</v>
      </c>
      <c r="E310" s="45">
        <f t="shared" si="219"/>
        <v>-2316.1053432802846</v>
      </c>
      <c r="F310" s="45">
        <f t="shared" si="219"/>
        <v>-2242.2715276468048</v>
      </c>
      <c r="G310" s="45">
        <f t="shared" si="219"/>
        <v>-2168.4377120133249</v>
      </c>
      <c r="H310" s="45">
        <f t="shared" si="219"/>
        <v>-2094.6038963798446</v>
      </c>
      <c r="I310" s="45">
        <f t="shared" si="219"/>
        <v>-2020.7700807463643</v>
      </c>
      <c r="J310" s="45">
        <f t="shared" si="219"/>
        <v>-1946.9362651128845</v>
      </c>
      <c r="K310" s="45">
        <f t="shared" si="219"/>
        <v>-1873.1024494794046</v>
      </c>
      <c r="L310" s="45">
        <f t="shared" si="219"/>
        <v>-1799.2686338459243</v>
      </c>
      <c r="M310" s="45">
        <f t="shared" si="219"/>
        <v>-1725.434818212444</v>
      </c>
      <c r="N310" s="45">
        <f t="shared" si="220"/>
        <v>-1651.6010025789642</v>
      </c>
      <c r="O310" s="45">
        <f t="shared" si="220"/>
        <v>-1577.7671869454844</v>
      </c>
      <c r="P310" s="45">
        <f t="shared" si="220"/>
        <v>-1503.9333713120041</v>
      </c>
      <c r="Q310" s="45">
        <f t="shared" si="220"/>
        <v>-1430.099555678524</v>
      </c>
      <c r="R310" s="45">
        <f t="shared" si="220"/>
        <v>-1356.2657400450439</v>
      </c>
      <c r="S310" s="45">
        <f t="shared" si="220"/>
        <v>-1282.4319244115638</v>
      </c>
      <c r="T310" s="45">
        <f t="shared" si="220"/>
        <v>-1208.5981087780838</v>
      </c>
      <c r="U310" s="45">
        <f t="shared" si="220"/>
        <v>-1134.7642931446037</v>
      </c>
      <c r="V310" s="45">
        <f t="shared" si="220"/>
        <v>-1060.9304775111236</v>
      </c>
      <c r="W310" s="45">
        <f t="shared" si="220"/>
        <v>-987.09666187764356</v>
      </c>
      <c r="X310" s="45">
        <f t="shared" si="221"/>
        <v>-913.26284624416348</v>
      </c>
      <c r="Y310" s="45">
        <f t="shared" si="221"/>
        <v>-839.42903061068341</v>
      </c>
      <c r="Z310" s="45">
        <f t="shared" si="221"/>
        <v>-765.59521497720334</v>
      </c>
      <c r="AA310" s="45">
        <f t="shared" si="221"/>
        <v>-691.76139934372327</v>
      </c>
      <c r="AB310" s="45">
        <f t="shared" si="221"/>
        <v>-617.9275837102432</v>
      </c>
      <c r="AC310" s="45">
        <f t="shared" si="221"/>
        <v>-544.09376807676313</v>
      </c>
      <c r="AD310" s="45">
        <f t="shared" si="221"/>
        <v>-470.25995244328305</v>
      </c>
      <c r="AE310" s="45">
        <f t="shared" si="221"/>
        <v>-396.42613680980298</v>
      </c>
      <c r="AF310" s="45">
        <f t="shared" si="221"/>
        <v>-322.59232117632291</v>
      </c>
      <c r="AG310" s="45">
        <f t="shared" si="221"/>
        <v>-248.75850554284284</v>
      </c>
      <c r="AH310" s="45">
        <f t="shared" si="222"/>
        <v>-174.92468990936277</v>
      </c>
      <c r="AI310" s="45">
        <f t="shared" si="222"/>
        <v>-101.0908742758827</v>
      </c>
      <c r="AJ310" s="45">
        <f t="shared" si="222"/>
        <v>-27.257058642402626</v>
      </c>
      <c r="AK310" s="45">
        <f t="shared" si="222"/>
        <v>46.576756991077445</v>
      </c>
      <c r="AL310" s="45">
        <f t="shared" si="222"/>
        <v>120.41057262455752</v>
      </c>
      <c r="AM310" s="45">
        <f t="shared" si="222"/>
        <v>194.24438825803759</v>
      </c>
      <c r="AN310" s="45">
        <f t="shared" si="222"/>
        <v>268.07820389151766</v>
      </c>
      <c r="AO310" s="45">
        <f t="shared" si="222"/>
        <v>341.91201952499773</v>
      </c>
      <c r="AP310" s="45">
        <f t="shared" si="222"/>
        <v>415.7458351584778</v>
      </c>
      <c r="AQ310" s="45">
        <f t="shared" si="222"/>
        <v>489.57965079195787</v>
      </c>
      <c r="AR310" s="45">
        <f t="shared" si="223"/>
        <v>563.41346642543795</v>
      </c>
      <c r="AS310" s="45">
        <f t="shared" si="223"/>
        <v>637.24728205891802</v>
      </c>
      <c r="AT310" s="45">
        <f t="shared" si="223"/>
        <v>711.08109769239809</v>
      </c>
      <c r="AU310" s="45">
        <f t="shared" si="223"/>
        <v>784.91491332587816</v>
      </c>
      <c r="AV310" s="45">
        <f t="shared" si="223"/>
        <v>858.74872895935823</v>
      </c>
      <c r="AW310" s="45">
        <f t="shared" si="223"/>
        <v>932.5825445928383</v>
      </c>
      <c r="AX310" s="45">
        <f t="shared" si="223"/>
        <v>1006.4163602263184</v>
      </c>
      <c r="AY310" s="45">
        <f t="shared" si="223"/>
        <v>1080.2501758597984</v>
      </c>
      <c r="AZ310" s="45">
        <f t="shared" si="223"/>
        <v>1154.0839914932785</v>
      </c>
      <c r="BA310" s="45">
        <f t="shared" si="223"/>
        <v>1227.9178071267586</v>
      </c>
      <c r="BB310" s="45">
        <f t="shared" si="224"/>
        <v>1301.7516227602387</v>
      </c>
      <c r="BC310" s="45">
        <f t="shared" si="224"/>
        <v>1375.5854383937187</v>
      </c>
      <c r="BD310" s="45">
        <f t="shared" si="224"/>
        <v>1449.4192540271988</v>
      </c>
      <c r="BE310" s="45">
        <f t="shared" si="224"/>
        <v>1523.2530696606789</v>
      </c>
      <c r="BF310" s="45">
        <f t="shared" si="224"/>
        <v>1597.0868852941589</v>
      </c>
      <c r="BG310" s="45">
        <f t="shared" si="224"/>
        <v>1670.920700927639</v>
      </c>
      <c r="BH310" s="45">
        <f t="shared" si="224"/>
        <v>1744.7545165611191</v>
      </c>
      <c r="BI310" s="45">
        <f t="shared" si="224"/>
        <v>1818.5883321945992</v>
      </c>
      <c r="BJ310" s="45">
        <f t="shared" si="224"/>
        <v>1892.4221478280792</v>
      </c>
      <c r="BK310" s="45">
        <f t="shared" si="224"/>
        <v>1966.2559634615593</v>
      </c>
      <c r="BL310" s="45">
        <f t="shared" si="225"/>
        <v>2040.0897790950394</v>
      </c>
      <c r="BM310" s="45">
        <f t="shared" si="225"/>
        <v>2113.9235947285197</v>
      </c>
      <c r="BN310" s="45">
        <f t="shared" si="225"/>
        <v>2187.7574103619995</v>
      </c>
      <c r="BO310" s="45">
        <f t="shared" si="225"/>
        <v>2261.5912259954794</v>
      </c>
      <c r="BP310" s="45">
        <f t="shared" si="225"/>
        <v>2335.4250416289597</v>
      </c>
      <c r="BQ310" s="45">
        <f t="shared" si="225"/>
        <v>2409.25885726244</v>
      </c>
      <c r="BR310" s="45">
        <f t="shared" si="225"/>
        <v>2483.0926728959198</v>
      </c>
      <c r="BS310" s="45">
        <f t="shared" si="225"/>
        <v>2556.9264885293996</v>
      </c>
      <c r="BT310" s="45">
        <f t="shared" si="225"/>
        <v>2630.7603041628799</v>
      </c>
      <c r="BU310" s="45">
        <f t="shared" si="225"/>
        <v>2704.5941197963602</v>
      </c>
      <c r="BV310" s="45">
        <f t="shared" si="226"/>
        <v>2778.4279354298401</v>
      </c>
      <c r="BW310" s="45">
        <f t="shared" si="226"/>
        <v>2852.2617510633199</v>
      </c>
      <c r="BX310" s="45">
        <f t="shared" si="226"/>
        <v>2926.0955666968002</v>
      </c>
      <c r="BY310" s="45">
        <f t="shared" si="226"/>
        <v>2999.9293823302805</v>
      </c>
      <c r="BZ310" s="45">
        <f t="shared" si="226"/>
        <v>3073.7631979637604</v>
      </c>
      <c r="CA310" s="45">
        <f t="shared" si="226"/>
        <v>3147.5970135972402</v>
      </c>
      <c r="CB310" s="45">
        <f t="shared" si="226"/>
        <v>3221.4308292307205</v>
      </c>
      <c r="CC310" s="45">
        <f t="shared" si="226"/>
        <v>3295.2646448642008</v>
      </c>
      <c r="CD310" s="45">
        <f t="shared" si="226"/>
        <v>3369.0984604976807</v>
      </c>
      <c r="CE310" s="45">
        <f t="shared" si="226"/>
        <v>3442.9322761311605</v>
      </c>
      <c r="CF310" s="45">
        <f t="shared" si="226"/>
        <v>3516.7660917646408</v>
      </c>
      <c r="CG310" s="45">
        <f t="shared" si="226"/>
        <v>-563.59741756000426</v>
      </c>
      <c r="CH310" s="45">
        <f t="shared" si="226"/>
        <v>-366.25897391987871</v>
      </c>
    </row>
    <row r="311" spans="1:86">
      <c r="A311" s="58">
        <f>'Q5-Q7 VaR'!G285</f>
        <v>45959</v>
      </c>
      <c r="B311" s="45">
        <f>'Q5-Q7 VaR'!L285</f>
        <v>-30384.331903242026</v>
      </c>
      <c r="C311" s="45">
        <f>1000000*'Q5-Q7 VaR'!K285/100</f>
        <v>-7420.5866807176608</v>
      </c>
      <c r="D311" s="45">
        <f t="shared" ref="D311:M320" si="227">$B311+D$26*$C311</f>
        <v>43821.534903934589</v>
      </c>
      <c r="E311" s="45">
        <f t="shared" si="227"/>
        <v>41966.388233755162</v>
      </c>
      <c r="F311" s="45">
        <f t="shared" si="227"/>
        <v>40111.24156357575</v>
      </c>
      <c r="G311" s="45">
        <f t="shared" si="227"/>
        <v>38256.094893396337</v>
      </c>
      <c r="H311" s="45">
        <f t="shared" si="227"/>
        <v>36400.948223216925</v>
      </c>
      <c r="I311" s="45">
        <f t="shared" si="227"/>
        <v>34545.801553037505</v>
      </c>
      <c r="J311" s="45">
        <f t="shared" si="227"/>
        <v>32690.654882858093</v>
      </c>
      <c r="K311" s="45">
        <f t="shared" si="227"/>
        <v>30835.508212678673</v>
      </c>
      <c r="L311" s="45">
        <f t="shared" si="227"/>
        <v>28980.36154249926</v>
      </c>
      <c r="M311" s="45">
        <f t="shared" si="227"/>
        <v>27125.214872319848</v>
      </c>
      <c r="N311" s="45">
        <f t="shared" ref="N311:W320" si="228">$B311+N$26*$C311</f>
        <v>25270.068202140428</v>
      </c>
      <c r="O311" s="45">
        <f t="shared" si="228"/>
        <v>23414.921531961016</v>
      </c>
      <c r="P311" s="45">
        <f t="shared" si="228"/>
        <v>21559.774861781596</v>
      </c>
      <c r="Q311" s="45">
        <f t="shared" si="228"/>
        <v>19704.628191602184</v>
      </c>
      <c r="R311" s="45">
        <f t="shared" si="228"/>
        <v>17849.481521422771</v>
      </c>
      <c r="S311" s="45">
        <f t="shared" si="228"/>
        <v>15994.334851243351</v>
      </c>
      <c r="T311" s="45">
        <f t="shared" si="228"/>
        <v>14139.188181063939</v>
      </c>
      <c r="U311" s="45">
        <f t="shared" si="228"/>
        <v>12284.041510884526</v>
      </c>
      <c r="V311" s="45">
        <f t="shared" si="228"/>
        <v>10428.894840705107</v>
      </c>
      <c r="W311" s="45">
        <f t="shared" si="228"/>
        <v>8573.7481705256941</v>
      </c>
      <c r="X311" s="45">
        <f t="shared" ref="X311:AG320" si="229">$B311+X$26*$C311</f>
        <v>6718.6015003462817</v>
      </c>
      <c r="Y311" s="45">
        <f t="shared" si="229"/>
        <v>4863.4548301668619</v>
      </c>
      <c r="Z311" s="45">
        <f t="shared" si="229"/>
        <v>3008.3081599874495</v>
      </c>
      <c r="AA311" s="45">
        <f t="shared" si="229"/>
        <v>1153.1614898080334</v>
      </c>
      <c r="AB311" s="45">
        <f t="shared" si="229"/>
        <v>-701.98518037138274</v>
      </c>
      <c r="AC311" s="45">
        <f t="shared" si="229"/>
        <v>-2557.1318505507988</v>
      </c>
      <c r="AD311" s="45">
        <f t="shared" si="229"/>
        <v>-4412.278520730215</v>
      </c>
      <c r="AE311" s="45">
        <f t="shared" si="229"/>
        <v>-6267.4251909096274</v>
      </c>
      <c r="AF311" s="45">
        <f t="shared" si="229"/>
        <v>-8122.5718610890435</v>
      </c>
      <c r="AG311" s="45">
        <f t="shared" si="229"/>
        <v>-9977.7185312684596</v>
      </c>
      <c r="AH311" s="45">
        <f t="shared" ref="AH311:AQ320" si="230">$B311+AH$26*$C311</f>
        <v>-11832.865201447872</v>
      </c>
      <c r="AI311" s="45">
        <f t="shared" si="230"/>
        <v>-13688.011871627288</v>
      </c>
      <c r="AJ311" s="45">
        <f t="shared" si="230"/>
        <v>-15543.158541806704</v>
      </c>
      <c r="AK311" s="45">
        <f t="shared" si="230"/>
        <v>-17398.30521198612</v>
      </c>
      <c r="AL311" s="45">
        <f t="shared" si="230"/>
        <v>-19253.451882165537</v>
      </c>
      <c r="AM311" s="45">
        <f t="shared" si="230"/>
        <v>-21108.598552344949</v>
      </c>
      <c r="AN311" s="45">
        <f t="shared" si="230"/>
        <v>-22963.745222524365</v>
      </c>
      <c r="AO311" s="45">
        <f t="shared" si="230"/>
        <v>-24818.891892703781</v>
      </c>
      <c r="AP311" s="45">
        <f t="shared" si="230"/>
        <v>-26674.038562883194</v>
      </c>
      <c r="AQ311" s="45">
        <f t="shared" si="230"/>
        <v>-28529.18523306261</v>
      </c>
      <c r="AR311" s="45">
        <f t="shared" ref="AR311:BA320" si="231">$B311+AR$26*$C311</f>
        <v>-30384.331903242026</v>
      </c>
      <c r="AS311" s="45">
        <f t="shared" si="231"/>
        <v>-32239.478573421442</v>
      </c>
      <c r="AT311" s="45">
        <f t="shared" si="231"/>
        <v>-34094.625243600858</v>
      </c>
      <c r="AU311" s="45">
        <f t="shared" si="231"/>
        <v>-35949.771913780271</v>
      </c>
      <c r="AV311" s="45">
        <f t="shared" si="231"/>
        <v>-37804.91858395969</v>
      </c>
      <c r="AW311" s="45">
        <f t="shared" si="231"/>
        <v>-39660.065254139103</v>
      </c>
      <c r="AX311" s="45">
        <f t="shared" si="231"/>
        <v>-41515.211924318515</v>
      </c>
      <c r="AY311" s="45">
        <f t="shared" si="231"/>
        <v>-43370.358594497928</v>
      </c>
      <c r="AZ311" s="45">
        <f t="shared" si="231"/>
        <v>-45225.505264677347</v>
      </c>
      <c r="BA311" s="45">
        <f t="shared" si="231"/>
        <v>-47080.651934856767</v>
      </c>
      <c r="BB311" s="45">
        <f t="shared" ref="BB311:BK320" si="232">$B311+BB$26*$C311</f>
        <v>-48935.79860503618</v>
      </c>
      <c r="BC311" s="45">
        <f t="shared" si="232"/>
        <v>-50790.945275215592</v>
      </c>
      <c r="BD311" s="45">
        <f t="shared" si="232"/>
        <v>-52646.091945395005</v>
      </c>
      <c r="BE311" s="45">
        <f t="shared" si="232"/>
        <v>-54501.238615574424</v>
      </c>
      <c r="BF311" s="45">
        <f t="shared" si="232"/>
        <v>-56356.385285753837</v>
      </c>
      <c r="BG311" s="45">
        <f t="shared" si="232"/>
        <v>-58211.531955933257</v>
      </c>
      <c r="BH311" s="45">
        <f t="shared" si="232"/>
        <v>-60066.678626112669</v>
      </c>
      <c r="BI311" s="45">
        <f t="shared" si="232"/>
        <v>-61921.825296292081</v>
      </c>
      <c r="BJ311" s="45">
        <f t="shared" si="232"/>
        <v>-63776.971966471501</v>
      </c>
      <c r="BK311" s="45">
        <f t="shared" si="232"/>
        <v>-65632.118636650906</v>
      </c>
      <c r="BL311" s="45">
        <f t="shared" ref="BL311:BU320" si="233">$B311+BL$26*$C311</f>
        <v>-67487.265306830333</v>
      </c>
      <c r="BM311" s="45">
        <f t="shared" si="233"/>
        <v>-69342.411977009746</v>
      </c>
      <c r="BN311" s="45">
        <f t="shared" si="233"/>
        <v>-71197.558647189158</v>
      </c>
      <c r="BO311" s="45">
        <f t="shared" si="233"/>
        <v>-73052.705317368585</v>
      </c>
      <c r="BP311" s="45">
        <f t="shared" si="233"/>
        <v>-74907.851987547998</v>
      </c>
      <c r="BQ311" s="45">
        <f t="shared" si="233"/>
        <v>-76762.99865772741</v>
      </c>
      <c r="BR311" s="45">
        <f t="shared" si="233"/>
        <v>-78618.145327906823</v>
      </c>
      <c r="BS311" s="45">
        <f t="shared" si="233"/>
        <v>-80473.291998086235</v>
      </c>
      <c r="BT311" s="45">
        <f t="shared" si="233"/>
        <v>-82328.438668265648</v>
      </c>
      <c r="BU311" s="45">
        <f t="shared" si="233"/>
        <v>-84183.58533844506</v>
      </c>
      <c r="BV311" s="45">
        <f t="shared" ref="BV311:CH320" si="234">$B311+BV$26*$C311</f>
        <v>-86038.732008624473</v>
      </c>
      <c r="BW311" s="45">
        <f t="shared" si="234"/>
        <v>-87893.8786788039</v>
      </c>
      <c r="BX311" s="45">
        <f t="shared" si="234"/>
        <v>-89749.025348983312</v>
      </c>
      <c r="BY311" s="45">
        <f t="shared" si="234"/>
        <v>-91604.172019162725</v>
      </c>
      <c r="BZ311" s="45">
        <f t="shared" si="234"/>
        <v>-93459.318689342152</v>
      </c>
      <c r="CA311" s="45">
        <f t="shared" si="234"/>
        <v>-95314.465359521564</v>
      </c>
      <c r="CB311" s="45">
        <f t="shared" si="234"/>
        <v>-97169.612029700977</v>
      </c>
      <c r="CC311" s="45">
        <f t="shared" si="234"/>
        <v>-99024.758699880389</v>
      </c>
      <c r="CD311" s="45">
        <f t="shared" si="234"/>
        <v>-100879.9053700598</v>
      </c>
      <c r="CE311" s="45">
        <f t="shared" si="234"/>
        <v>-102735.05204023921</v>
      </c>
      <c r="CF311" s="45">
        <f t="shared" si="234"/>
        <v>-104590.19871041864</v>
      </c>
      <c r="CG311" s="45">
        <f t="shared" si="234"/>
        <v>-2067.0836242097175</v>
      </c>
      <c r="CH311" s="45">
        <f t="shared" si="234"/>
        <v>-7025.4045978228205</v>
      </c>
    </row>
    <row r="312" spans="1:86">
      <c r="A312" s="58">
        <f>'Q5-Q7 VaR'!G286</f>
        <v>45960</v>
      </c>
      <c r="B312" s="45">
        <f>'Q5-Q7 VaR'!L286</f>
        <v>-3098.2926406285337</v>
      </c>
      <c r="C312" s="45">
        <f>1000000*'Q5-Q7 VaR'!K286/100</f>
        <v>-1548.696826408823</v>
      </c>
      <c r="D312" s="45">
        <f t="shared" si="227"/>
        <v>12388.675623459696</v>
      </c>
      <c r="E312" s="45">
        <f t="shared" si="227"/>
        <v>12001.501416857491</v>
      </c>
      <c r="F312" s="45">
        <f t="shared" si="227"/>
        <v>11614.327210255286</v>
      </c>
      <c r="G312" s="45">
        <f t="shared" si="227"/>
        <v>11227.153003653078</v>
      </c>
      <c r="H312" s="45">
        <f t="shared" si="227"/>
        <v>10839.978797050873</v>
      </c>
      <c r="I312" s="45">
        <f t="shared" si="227"/>
        <v>10452.804590448668</v>
      </c>
      <c r="J312" s="45">
        <f t="shared" si="227"/>
        <v>10065.630383846463</v>
      </c>
      <c r="K312" s="45">
        <f t="shared" si="227"/>
        <v>9678.4561772442557</v>
      </c>
      <c r="L312" s="45">
        <f t="shared" si="227"/>
        <v>9291.2819706420505</v>
      </c>
      <c r="M312" s="45">
        <f t="shared" si="227"/>
        <v>8904.1077640398453</v>
      </c>
      <c r="N312" s="45">
        <f t="shared" si="228"/>
        <v>8516.9335574376382</v>
      </c>
      <c r="O312" s="45">
        <f t="shared" si="228"/>
        <v>8129.759350835433</v>
      </c>
      <c r="P312" s="45">
        <f t="shared" si="228"/>
        <v>7742.5851442332278</v>
      </c>
      <c r="Q312" s="45">
        <f t="shared" si="228"/>
        <v>7355.4109376310225</v>
      </c>
      <c r="R312" s="45">
        <f t="shared" si="228"/>
        <v>6968.2367310288155</v>
      </c>
      <c r="S312" s="45">
        <f t="shared" si="228"/>
        <v>6581.0625244266103</v>
      </c>
      <c r="T312" s="45">
        <f t="shared" si="228"/>
        <v>6193.888317824405</v>
      </c>
      <c r="U312" s="45">
        <f t="shared" si="228"/>
        <v>5806.714111222198</v>
      </c>
      <c r="V312" s="45">
        <f t="shared" si="228"/>
        <v>5419.5399046199927</v>
      </c>
      <c r="W312" s="45">
        <f t="shared" si="228"/>
        <v>5032.3656980177875</v>
      </c>
      <c r="X312" s="45">
        <f t="shared" si="229"/>
        <v>4645.1914914155805</v>
      </c>
      <c r="Y312" s="45">
        <f t="shared" si="229"/>
        <v>4258.0172848133752</v>
      </c>
      <c r="Z312" s="45">
        <f t="shared" si="229"/>
        <v>3870.8430782111695</v>
      </c>
      <c r="AA312" s="45">
        <f t="shared" si="229"/>
        <v>3483.6688716089643</v>
      </c>
      <c r="AB312" s="45">
        <f t="shared" si="229"/>
        <v>3096.4946650067582</v>
      </c>
      <c r="AC312" s="45">
        <f t="shared" si="229"/>
        <v>2709.320458404552</v>
      </c>
      <c r="AD312" s="45">
        <f t="shared" si="229"/>
        <v>2322.1462518023468</v>
      </c>
      <c r="AE312" s="45">
        <f t="shared" si="229"/>
        <v>1934.9720452001407</v>
      </c>
      <c r="AF312" s="45">
        <f t="shared" si="229"/>
        <v>1547.7978385979354</v>
      </c>
      <c r="AG312" s="45">
        <f t="shared" si="229"/>
        <v>1160.6236319957293</v>
      </c>
      <c r="AH312" s="45">
        <f t="shared" si="230"/>
        <v>773.4494253935236</v>
      </c>
      <c r="AI312" s="45">
        <f t="shared" si="230"/>
        <v>386.27521879131791</v>
      </c>
      <c r="AJ312" s="45">
        <f t="shared" si="230"/>
        <v>-0.89898781088777469</v>
      </c>
      <c r="AK312" s="45">
        <f t="shared" si="230"/>
        <v>-388.07319441309346</v>
      </c>
      <c r="AL312" s="45">
        <f t="shared" si="230"/>
        <v>-775.24740101529915</v>
      </c>
      <c r="AM312" s="45">
        <f t="shared" si="230"/>
        <v>-1162.4216076175051</v>
      </c>
      <c r="AN312" s="45">
        <f t="shared" si="230"/>
        <v>-1549.5958142197107</v>
      </c>
      <c r="AO312" s="45">
        <f t="shared" si="230"/>
        <v>-1936.7700208219164</v>
      </c>
      <c r="AP312" s="45">
        <f t="shared" si="230"/>
        <v>-2323.9442274241223</v>
      </c>
      <c r="AQ312" s="45">
        <f t="shared" si="230"/>
        <v>-2711.118434026328</v>
      </c>
      <c r="AR312" s="45">
        <f t="shared" si="231"/>
        <v>-3098.2926406285337</v>
      </c>
      <c r="AS312" s="45">
        <f t="shared" si="231"/>
        <v>-3485.4668472307394</v>
      </c>
      <c r="AT312" s="45">
        <f t="shared" si="231"/>
        <v>-3872.6410538329451</v>
      </c>
      <c r="AU312" s="45">
        <f t="shared" si="231"/>
        <v>-4259.8152604351508</v>
      </c>
      <c r="AV312" s="45">
        <f t="shared" si="231"/>
        <v>-4646.9894670373569</v>
      </c>
      <c r="AW312" s="45">
        <f t="shared" si="231"/>
        <v>-5034.1636736395621</v>
      </c>
      <c r="AX312" s="45">
        <f t="shared" si="231"/>
        <v>-5421.3378802417683</v>
      </c>
      <c r="AY312" s="45">
        <f t="shared" si="231"/>
        <v>-5808.5120868439735</v>
      </c>
      <c r="AZ312" s="45">
        <f t="shared" si="231"/>
        <v>-6195.6862934461797</v>
      </c>
      <c r="BA312" s="45">
        <f t="shared" si="231"/>
        <v>-6582.8605000483858</v>
      </c>
      <c r="BB312" s="45">
        <f t="shared" si="232"/>
        <v>-6970.034706650591</v>
      </c>
      <c r="BC312" s="45">
        <f t="shared" si="232"/>
        <v>-7357.2089132527963</v>
      </c>
      <c r="BD312" s="45">
        <f t="shared" si="232"/>
        <v>-7744.3831198550033</v>
      </c>
      <c r="BE312" s="45">
        <f t="shared" si="232"/>
        <v>-8131.5573264572085</v>
      </c>
      <c r="BF312" s="45">
        <f t="shared" si="232"/>
        <v>-8518.7315330594138</v>
      </c>
      <c r="BG312" s="45">
        <f t="shared" si="232"/>
        <v>-8905.905739661619</v>
      </c>
      <c r="BH312" s="45">
        <f t="shared" si="232"/>
        <v>-9293.0799462638261</v>
      </c>
      <c r="BI312" s="45">
        <f t="shared" si="232"/>
        <v>-9680.2541528660313</v>
      </c>
      <c r="BJ312" s="45">
        <f t="shared" si="232"/>
        <v>-10067.428359468237</v>
      </c>
      <c r="BK312" s="45">
        <f t="shared" si="232"/>
        <v>-10454.602566070444</v>
      </c>
      <c r="BL312" s="45">
        <f t="shared" si="233"/>
        <v>-10841.776772672649</v>
      </c>
      <c r="BM312" s="45">
        <f t="shared" si="233"/>
        <v>-11228.950979274854</v>
      </c>
      <c r="BN312" s="45">
        <f t="shared" si="233"/>
        <v>-11616.125185877059</v>
      </c>
      <c r="BO312" s="45">
        <f t="shared" si="233"/>
        <v>-12003.299392479264</v>
      </c>
      <c r="BP312" s="45">
        <f t="shared" si="233"/>
        <v>-12390.473599081472</v>
      </c>
      <c r="BQ312" s="45">
        <f t="shared" si="233"/>
        <v>-12777.647805683677</v>
      </c>
      <c r="BR312" s="45">
        <f t="shared" si="233"/>
        <v>-13164.822012285882</v>
      </c>
      <c r="BS312" s="45">
        <f t="shared" si="233"/>
        <v>-13551.996218888089</v>
      </c>
      <c r="BT312" s="45">
        <f t="shared" si="233"/>
        <v>-13939.170425490294</v>
      </c>
      <c r="BU312" s="45">
        <f t="shared" si="233"/>
        <v>-14326.3446320925</v>
      </c>
      <c r="BV312" s="45">
        <f t="shared" si="234"/>
        <v>-14713.518838694705</v>
      </c>
      <c r="BW312" s="45">
        <f t="shared" si="234"/>
        <v>-15100.693045296912</v>
      </c>
      <c r="BX312" s="45">
        <f t="shared" si="234"/>
        <v>-15487.867251899117</v>
      </c>
      <c r="BY312" s="45">
        <f t="shared" si="234"/>
        <v>-15875.041458501322</v>
      </c>
      <c r="BZ312" s="45">
        <f t="shared" si="234"/>
        <v>-16262.215665103529</v>
      </c>
      <c r="CA312" s="45">
        <f t="shared" si="234"/>
        <v>-16649.389871705735</v>
      </c>
      <c r="CB312" s="45">
        <f t="shared" si="234"/>
        <v>-17036.56407830794</v>
      </c>
      <c r="CC312" s="45">
        <f t="shared" si="234"/>
        <v>-17423.738284910145</v>
      </c>
      <c r="CD312" s="45">
        <f t="shared" si="234"/>
        <v>-17810.912491512354</v>
      </c>
      <c r="CE312" s="45">
        <f t="shared" si="234"/>
        <v>-18198.086698114559</v>
      </c>
      <c r="CF312" s="45">
        <f t="shared" si="234"/>
        <v>-18585.260904716764</v>
      </c>
      <c r="CG312" s="45">
        <f t="shared" si="234"/>
        <v>2811.5948695227185</v>
      </c>
      <c r="CH312" s="45">
        <f t="shared" si="234"/>
        <v>1776.7796606249399</v>
      </c>
    </row>
    <row r="313" spans="1:86">
      <c r="A313" s="58">
        <f>'Q5-Q7 VaR'!G287</f>
        <v>45961</v>
      </c>
      <c r="B313" s="45">
        <f>'Q5-Q7 VaR'!L287</f>
        <v>9863.6240928092884</v>
      </c>
      <c r="C313" s="45">
        <f>1000000*'Q5-Q7 VaR'!K287/100</f>
        <v>1551.743173591163</v>
      </c>
      <c r="D313" s="45">
        <f t="shared" si="227"/>
        <v>-5653.8076431023419</v>
      </c>
      <c r="E313" s="45">
        <f t="shared" si="227"/>
        <v>-5265.8718497045502</v>
      </c>
      <c r="F313" s="45">
        <f t="shared" si="227"/>
        <v>-4877.9360563067603</v>
      </c>
      <c r="G313" s="45">
        <f t="shared" si="227"/>
        <v>-4490.0002629089686</v>
      </c>
      <c r="H313" s="45">
        <f t="shared" si="227"/>
        <v>-4102.0644695111787</v>
      </c>
      <c r="I313" s="45">
        <f t="shared" si="227"/>
        <v>-3714.128676113387</v>
      </c>
      <c r="J313" s="45">
        <f t="shared" si="227"/>
        <v>-3326.1928827155971</v>
      </c>
      <c r="K313" s="45">
        <f t="shared" si="227"/>
        <v>-2938.2570893178054</v>
      </c>
      <c r="L313" s="45">
        <f t="shared" si="227"/>
        <v>-2550.3212959200155</v>
      </c>
      <c r="M313" s="45">
        <f t="shared" si="227"/>
        <v>-2162.3855025222256</v>
      </c>
      <c r="N313" s="45">
        <f t="shared" si="228"/>
        <v>-1774.4497091244339</v>
      </c>
      <c r="O313" s="45">
        <f t="shared" si="228"/>
        <v>-1386.513915726644</v>
      </c>
      <c r="P313" s="45">
        <f t="shared" si="228"/>
        <v>-998.57812232885226</v>
      </c>
      <c r="Q313" s="45">
        <f t="shared" si="228"/>
        <v>-610.64232893106237</v>
      </c>
      <c r="R313" s="45">
        <f t="shared" si="228"/>
        <v>-222.70653553327065</v>
      </c>
      <c r="S313" s="45">
        <f t="shared" si="228"/>
        <v>165.22925786451924</v>
      </c>
      <c r="T313" s="45">
        <f t="shared" si="228"/>
        <v>553.16505126231095</v>
      </c>
      <c r="U313" s="45">
        <f t="shared" si="228"/>
        <v>941.10084466010085</v>
      </c>
      <c r="V313" s="45">
        <f t="shared" si="228"/>
        <v>1329.0366380578926</v>
      </c>
      <c r="W313" s="45">
        <f t="shared" si="228"/>
        <v>1716.9724314556825</v>
      </c>
      <c r="X313" s="45">
        <f t="shared" si="229"/>
        <v>2104.9082248534733</v>
      </c>
      <c r="Y313" s="45">
        <f t="shared" si="229"/>
        <v>2492.8440182512641</v>
      </c>
      <c r="Z313" s="45">
        <f t="shared" si="229"/>
        <v>2880.7798116490549</v>
      </c>
      <c r="AA313" s="45">
        <f t="shared" si="229"/>
        <v>3268.7156050468457</v>
      </c>
      <c r="AB313" s="45">
        <f t="shared" si="229"/>
        <v>3656.6513984446365</v>
      </c>
      <c r="AC313" s="45">
        <f t="shared" si="229"/>
        <v>4044.5871918424273</v>
      </c>
      <c r="AD313" s="45">
        <f t="shared" si="229"/>
        <v>4432.5229852402181</v>
      </c>
      <c r="AE313" s="45">
        <f t="shared" si="229"/>
        <v>4820.4587786380089</v>
      </c>
      <c r="AF313" s="45">
        <f t="shared" si="229"/>
        <v>5208.3945720357997</v>
      </c>
      <c r="AG313" s="45">
        <f t="shared" si="229"/>
        <v>5596.3303654335905</v>
      </c>
      <c r="AH313" s="45">
        <f t="shared" si="230"/>
        <v>5984.2661588313804</v>
      </c>
      <c r="AI313" s="45">
        <f t="shared" si="230"/>
        <v>6372.2019522291721</v>
      </c>
      <c r="AJ313" s="45">
        <f t="shared" si="230"/>
        <v>6760.137745626962</v>
      </c>
      <c r="AK313" s="45">
        <f t="shared" si="230"/>
        <v>7148.0735390247537</v>
      </c>
      <c r="AL313" s="45">
        <f t="shared" si="230"/>
        <v>7536.0093324225436</v>
      </c>
      <c r="AM313" s="45">
        <f t="shared" si="230"/>
        <v>7923.9451258203344</v>
      </c>
      <c r="AN313" s="45">
        <f t="shared" si="230"/>
        <v>8311.8809192181252</v>
      </c>
      <c r="AO313" s="45">
        <f t="shared" si="230"/>
        <v>8699.8167126159169</v>
      </c>
      <c r="AP313" s="45">
        <f t="shared" si="230"/>
        <v>9087.7525060137068</v>
      </c>
      <c r="AQ313" s="45">
        <f t="shared" si="230"/>
        <v>9475.6882994114985</v>
      </c>
      <c r="AR313" s="45">
        <f t="shared" si="231"/>
        <v>9863.6240928092884</v>
      </c>
      <c r="AS313" s="45">
        <f t="shared" si="231"/>
        <v>10251.559886207078</v>
      </c>
      <c r="AT313" s="45">
        <f t="shared" si="231"/>
        <v>10639.49567960487</v>
      </c>
      <c r="AU313" s="45">
        <f t="shared" si="231"/>
        <v>11027.43147300266</v>
      </c>
      <c r="AV313" s="45">
        <f t="shared" si="231"/>
        <v>11415.367266400452</v>
      </c>
      <c r="AW313" s="45">
        <f t="shared" si="231"/>
        <v>11803.303059798242</v>
      </c>
      <c r="AX313" s="45">
        <f t="shared" si="231"/>
        <v>12191.238853196033</v>
      </c>
      <c r="AY313" s="45">
        <f t="shared" si="231"/>
        <v>12579.174646593823</v>
      </c>
      <c r="AZ313" s="45">
        <f t="shared" si="231"/>
        <v>12967.110439991615</v>
      </c>
      <c r="BA313" s="45">
        <f t="shared" si="231"/>
        <v>13355.046233389405</v>
      </c>
      <c r="BB313" s="45">
        <f t="shared" si="232"/>
        <v>13742.982026787196</v>
      </c>
      <c r="BC313" s="45">
        <f t="shared" si="232"/>
        <v>14130.917820184986</v>
      </c>
      <c r="BD313" s="45">
        <f t="shared" si="232"/>
        <v>14518.853613582778</v>
      </c>
      <c r="BE313" s="45">
        <f t="shared" si="232"/>
        <v>14906.789406980568</v>
      </c>
      <c r="BF313" s="45">
        <f t="shared" si="232"/>
        <v>15294.725200378358</v>
      </c>
      <c r="BG313" s="45">
        <f t="shared" si="232"/>
        <v>15682.66099377615</v>
      </c>
      <c r="BH313" s="45">
        <f t="shared" si="232"/>
        <v>16070.596787173941</v>
      </c>
      <c r="BI313" s="45">
        <f t="shared" si="232"/>
        <v>16458.532580571729</v>
      </c>
      <c r="BJ313" s="45">
        <f t="shared" si="232"/>
        <v>16846.468373969521</v>
      </c>
      <c r="BK313" s="45">
        <f t="shared" si="232"/>
        <v>17234.404167367313</v>
      </c>
      <c r="BL313" s="45">
        <f t="shared" si="233"/>
        <v>17622.339960765104</v>
      </c>
      <c r="BM313" s="45">
        <f t="shared" si="233"/>
        <v>18010.275754162896</v>
      </c>
      <c r="BN313" s="45">
        <f t="shared" si="233"/>
        <v>18398.211547560684</v>
      </c>
      <c r="BO313" s="45">
        <f t="shared" si="233"/>
        <v>18786.147340958476</v>
      </c>
      <c r="BP313" s="45">
        <f t="shared" si="233"/>
        <v>19174.083134356268</v>
      </c>
      <c r="BQ313" s="45">
        <f t="shared" si="233"/>
        <v>19562.018927754056</v>
      </c>
      <c r="BR313" s="45">
        <f t="shared" si="233"/>
        <v>19949.954721151847</v>
      </c>
      <c r="BS313" s="45">
        <f t="shared" si="233"/>
        <v>20337.890514549639</v>
      </c>
      <c r="BT313" s="45">
        <f t="shared" si="233"/>
        <v>20725.826307947427</v>
      </c>
      <c r="BU313" s="45">
        <f t="shared" si="233"/>
        <v>21113.762101345223</v>
      </c>
      <c r="BV313" s="45">
        <f t="shared" si="234"/>
        <v>21501.697894743011</v>
      </c>
      <c r="BW313" s="45">
        <f t="shared" si="234"/>
        <v>21889.633688140802</v>
      </c>
      <c r="BX313" s="45">
        <f t="shared" si="234"/>
        <v>22277.569481538594</v>
      </c>
      <c r="BY313" s="45">
        <f t="shared" si="234"/>
        <v>22665.505274936382</v>
      </c>
      <c r="BZ313" s="45">
        <f t="shared" si="234"/>
        <v>23053.441068334174</v>
      </c>
      <c r="CA313" s="45">
        <f t="shared" si="234"/>
        <v>23441.376861731966</v>
      </c>
      <c r="CB313" s="45">
        <f t="shared" si="234"/>
        <v>23829.312655129754</v>
      </c>
      <c r="CC313" s="45">
        <f t="shared" si="234"/>
        <v>24217.248448527545</v>
      </c>
      <c r="CD313" s="45">
        <f t="shared" si="234"/>
        <v>24605.184241925337</v>
      </c>
      <c r="CE313" s="45">
        <f t="shared" si="234"/>
        <v>24993.120035323125</v>
      </c>
      <c r="CF313" s="45">
        <f t="shared" si="234"/>
        <v>25381.055828720921</v>
      </c>
      <c r="CG313" s="45">
        <f t="shared" si="234"/>
        <v>3942.1116029605946</v>
      </c>
      <c r="CH313" s="45">
        <f t="shared" si="234"/>
        <v>4978.9623338160027</v>
      </c>
    </row>
    <row r="314" spans="1:86">
      <c r="A314" s="58">
        <f>'Q5-Q7 VaR'!G288</f>
        <v>45964</v>
      </c>
      <c r="B314" s="45">
        <f>'Q5-Q7 VaR'!L288</f>
        <v>-8729.464691273537</v>
      </c>
      <c r="C314" s="45">
        <f>1000000*'Q5-Q7 VaR'!K288/100</f>
        <v>-2432.298693785031</v>
      </c>
      <c r="D314" s="45">
        <f t="shared" si="227"/>
        <v>15593.522246576773</v>
      </c>
      <c r="E314" s="45">
        <f t="shared" si="227"/>
        <v>14985.447573130514</v>
      </c>
      <c r="F314" s="45">
        <f t="shared" si="227"/>
        <v>14377.372899684258</v>
      </c>
      <c r="G314" s="45">
        <f t="shared" si="227"/>
        <v>13769.298226237999</v>
      </c>
      <c r="H314" s="45">
        <f t="shared" si="227"/>
        <v>13161.22355279174</v>
      </c>
      <c r="I314" s="45">
        <f t="shared" si="227"/>
        <v>12553.148879345485</v>
      </c>
      <c r="J314" s="45">
        <f t="shared" si="227"/>
        <v>11945.074205899225</v>
      </c>
      <c r="K314" s="45">
        <f t="shared" si="227"/>
        <v>11336.99953245297</v>
      </c>
      <c r="L314" s="45">
        <f t="shared" si="227"/>
        <v>10728.924859006711</v>
      </c>
      <c r="M314" s="45">
        <f t="shared" si="227"/>
        <v>10120.850185560452</v>
      </c>
      <c r="N314" s="45">
        <f t="shared" si="228"/>
        <v>9512.7755121141963</v>
      </c>
      <c r="O314" s="45">
        <f t="shared" si="228"/>
        <v>8904.7008386679372</v>
      </c>
      <c r="P314" s="45">
        <f t="shared" si="228"/>
        <v>8296.6261652216817</v>
      </c>
      <c r="Q314" s="45">
        <f t="shared" si="228"/>
        <v>7688.5514917754226</v>
      </c>
      <c r="R314" s="45">
        <f t="shared" si="228"/>
        <v>7080.4768183291635</v>
      </c>
      <c r="S314" s="45">
        <f t="shared" si="228"/>
        <v>6472.4021448829062</v>
      </c>
      <c r="T314" s="45">
        <f t="shared" si="228"/>
        <v>5864.3274714366489</v>
      </c>
      <c r="U314" s="45">
        <f t="shared" si="228"/>
        <v>5256.2527979903916</v>
      </c>
      <c r="V314" s="45">
        <f t="shared" si="228"/>
        <v>4648.1781245441343</v>
      </c>
      <c r="W314" s="45">
        <f t="shared" si="228"/>
        <v>4040.1034510978752</v>
      </c>
      <c r="X314" s="45">
        <f t="shared" si="229"/>
        <v>3432.0287776516179</v>
      </c>
      <c r="Y314" s="45">
        <f t="shared" si="229"/>
        <v>2823.9541042053606</v>
      </c>
      <c r="Z314" s="45">
        <f t="shared" si="229"/>
        <v>2215.8794307591015</v>
      </c>
      <c r="AA314" s="45">
        <f t="shared" si="229"/>
        <v>1607.8047573128442</v>
      </c>
      <c r="AB314" s="45">
        <f t="shared" si="229"/>
        <v>999.73008386658694</v>
      </c>
      <c r="AC314" s="45">
        <f t="shared" si="229"/>
        <v>391.65541042032964</v>
      </c>
      <c r="AD314" s="45">
        <f t="shared" si="229"/>
        <v>-216.41926302592765</v>
      </c>
      <c r="AE314" s="45">
        <f t="shared" si="229"/>
        <v>-824.49393647218676</v>
      </c>
      <c r="AF314" s="45">
        <f t="shared" si="229"/>
        <v>-1432.5686099184441</v>
      </c>
      <c r="AG314" s="45">
        <f t="shared" si="229"/>
        <v>-2040.6432833647013</v>
      </c>
      <c r="AH314" s="45">
        <f t="shared" si="230"/>
        <v>-2648.7179568109595</v>
      </c>
      <c r="AI314" s="45">
        <f t="shared" si="230"/>
        <v>-3256.7926302572178</v>
      </c>
      <c r="AJ314" s="45">
        <f t="shared" si="230"/>
        <v>-3864.867303703475</v>
      </c>
      <c r="AK314" s="45">
        <f t="shared" si="230"/>
        <v>-4472.9419771497323</v>
      </c>
      <c r="AL314" s="45">
        <f t="shared" si="230"/>
        <v>-5081.0166505959905</v>
      </c>
      <c r="AM314" s="45">
        <f t="shared" si="230"/>
        <v>-5689.0913240422487</v>
      </c>
      <c r="AN314" s="45">
        <f t="shared" si="230"/>
        <v>-6297.165997488506</v>
      </c>
      <c r="AO314" s="45">
        <f t="shared" si="230"/>
        <v>-6905.2406709347633</v>
      </c>
      <c r="AP314" s="45">
        <f t="shared" si="230"/>
        <v>-7513.3153443810215</v>
      </c>
      <c r="AQ314" s="45">
        <f t="shared" si="230"/>
        <v>-8121.3900178272797</v>
      </c>
      <c r="AR314" s="45">
        <f t="shared" si="231"/>
        <v>-8729.464691273537</v>
      </c>
      <c r="AS314" s="45">
        <f t="shared" si="231"/>
        <v>-9337.5393647197943</v>
      </c>
      <c r="AT314" s="45">
        <f t="shared" si="231"/>
        <v>-9945.6140381660516</v>
      </c>
      <c r="AU314" s="45">
        <f t="shared" si="231"/>
        <v>-10553.688711612311</v>
      </c>
      <c r="AV314" s="45">
        <f t="shared" si="231"/>
        <v>-11161.763385058568</v>
      </c>
      <c r="AW314" s="45">
        <f t="shared" si="231"/>
        <v>-11769.838058504825</v>
      </c>
      <c r="AX314" s="45">
        <f t="shared" si="231"/>
        <v>-12377.912731951084</v>
      </c>
      <c r="AY314" s="45">
        <f t="shared" si="231"/>
        <v>-12985.987405397342</v>
      </c>
      <c r="AZ314" s="45">
        <f t="shared" si="231"/>
        <v>-13594.062078843599</v>
      </c>
      <c r="BA314" s="45">
        <f t="shared" si="231"/>
        <v>-14202.136752289856</v>
      </c>
      <c r="BB314" s="45">
        <f t="shared" si="232"/>
        <v>-14810.211425736114</v>
      </c>
      <c r="BC314" s="45">
        <f t="shared" si="232"/>
        <v>-15418.286099182373</v>
      </c>
      <c r="BD314" s="45">
        <f t="shared" si="232"/>
        <v>-16026.36077262863</v>
      </c>
      <c r="BE314" s="45">
        <f t="shared" si="232"/>
        <v>-16634.435446074887</v>
      </c>
      <c r="BF314" s="45">
        <f t="shared" si="232"/>
        <v>-17242.510119521146</v>
      </c>
      <c r="BG314" s="45">
        <f t="shared" si="232"/>
        <v>-17850.584792967406</v>
      </c>
      <c r="BH314" s="45">
        <f t="shared" si="232"/>
        <v>-18458.659466413661</v>
      </c>
      <c r="BI314" s="45">
        <f t="shared" si="232"/>
        <v>-19066.734139859916</v>
      </c>
      <c r="BJ314" s="45">
        <f t="shared" si="232"/>
        <v>-19674.808813306176</v>
      </c>
      <c r="BK314" s="45">
        <f t="shared" si="232"/>
        <v>-20282.883486752435</v>
      </c>
      <c r="BL314" s="45">
        <f t="shared" si="233"/>
        <v>-20890.958160198694</v>
      </c>
      <c r="BM314" s="45">
        <f t="shared" si="233"/>
        <v>-21499.032833644949</v>
      </c>
      <c r="BN314" s="45">
        <f t="shared" si="233"/>
        <v>-22107.107507091208</v>
      </c>
      <c r="BO314" s="45">
        <f t="shared" si="233"/>
        <v>-22715.182180537464</v>
      </c>
      <c r="BP314" s="45">
        <f t="shared" si="233"/>
        <v>-23323.256853983723</v>
      </c>
      <c r="BQ314" s="45">
        <f t="shared" si="233"/>
        <v>-23931.331527429982</v>
      </c>
      <c r="BR314" s="45">
        <f t="shared" si="233"/>
        <v>-24539.406200876238</v>
      </c>
      <c r="BS314" s="45">
        <f t="shared" si="233"/>
        <v>-25147.480874322497</v>
      </c>
      <c r="BT314" s="45">
        <f t="shared" si="233"/>
        <v>-25755.555547768756</v>
      </c>
      <c r="BU314" s="45">
        <f t="shared" si="233"/>
        <v>-26363.630221215011</v>
      </c>
      <c r="BV314" s="45">
        <f t="shared" si="234"/>
        <v>-26971.70489466127</v>
      </c>
      <c r="BW314" s="45">
        <f t="shared" si="234"/>
        <v>-27579.779568107526</v>
      </c>
      <c r="BX314" s="45">
        <f t="shared" si="234"/>
        <v>-28187.854241553785</v>
      </c>
      <c r="BY314" s="45">
        <f t="shared" si="234"/>
        <v>-28795.928915000044</v>
      </c>
      <c r="BZ314" s="45">
        <f t="shared" si="234"/>
        <v>-29404.0035884463</v>
      </c>
      <c r="CA314" s="45">
        <f t="shared" si="234"/>
        <v>-30012.078261892559</v>
      </c>
      <c r="CB314" s="45">
        <f t="shared" si="234"/>
        <v>-30620.152935338814</v>
      </c>
      <c r="CC314" s="45">
        <f t="shared" si="234"/>
        <v>-31228.227608785073</v>
      </c>
      <c r="CD314" s="45">
        <f t="shared" si="234"/>
        <v>-31836.302282231332</v>
      </c>
      <c r="CE314" s="45">
        <f t="shared" si="234"/>
        <v>-32444.376955677588</v>
      </c>
      <c r="CF314" s="45">
        <f t="shared" si="234"/>
        <v>-33052.451629123847</v>
      </c>
      <c r="CG314" s="45">
        <f t="shared" si="234"/>
        <v>552.28201746722698</v>
      </c>
      <c r="CH314" s="45">
        <f t="shared" si="234"/>
        <v>-1072.9422601258366</v>
      </c>
    </row>
    <row r="315" spans="1:86">
      <c r="A315" s="58">
        <f>'Q5-Q7 VaR'!G289</f>
        <v>45965</v>
      </c>
      <c r="B315" s="45">
        <f>'Q5-Q7 VaR'!L289</f>
        <v>8172.1313159613501</v>
      </c>
      <c r="C315" s="45">
        <f>1000000*'Q5-Q7 VaR'!K289/100</f>
        <v>1847.658692731211</v>
      </c>
      <c r="D315" s="45">
        <f t="shared" si="227"/>
        <v>-10304.455611350761</v>
      </c>
      <c r="E315" s="45">
        <f t="shared" si="227"/>
        <v>-9842.5409381679565</v>
      </c>
      <c r="F315" s="45">
        <f t="shared" si="227"/>
        <v>-9380.626264985156</v>
      </c>
      <c r="G315" s="45">
        <f t="shared" si="227"/>
        <v>-8918.7115918023519</v>
      </c>
      <c r="H315" s="45">
        <f t="shared" si="227"/>
        <v>-8456.7969186195478</v>
      </c>
      <c r="I315" s="45">
        <f t="shared" si="227"/>
        <v>-7994.8822454367464</v>
      </c>
      <c r="J315" s="45">
        <f t="shared" si="227"/>
        <v>-7532.9675722539423</v>
      </c>
      <c r="K315" s="45">
        <f t="shared" si="227"/>
        <v>-7071.05289907114</v>
      </c>
      <c r="L315" s="45">
        <f t="shared" si="227"/>
        <v>-6609.1382258883377</v>
      </c>
      <c r="M315" s="45">
        <f t="shared" si="227"/>
        <v>-6147.2235527055354</v>
      </c>
      <c r="N315" s="45">
        <f t="shared" si="228"/>
        <v>-5685.3088795227332</v>
      </c>
      <c r="O315" s="45">
        <f t="shared" si="228"/>
        <v>-5223.394206339929</v>
      </c>
      <c r="P315" s="45">
        <f t="shared" si="228"/>
        <v>-4761.4795331571268</v>
      </c>
      <c r="Q315" s="45">
        <f t="shared" si="228"/>
        <v>-4299.5648599743245</v>
      </c>
      <c r="R315" s="45">
        <f t="shared" si="228"/>
        <v>-3837.6501867915204</v>
      </c>
      <c r="S315" s="45">
        <f t="shared" si="228"/>
        <v>-3375.7355136087181</v>
      </c>
      <c r="T315" s="45">
        <f t="shared" si="228"/>
        <v>-2913.8208404259158</v>
      </c>
      <c r="U315" s="45">
        <f t="shared" si="228"/>
        <v>-2451.9061672431135</v>
      </c>
      <c r="V315" s="45">
        <f t="shared" si="228"/>
        <v>-1989.9914940603112</v>
      </c>
      <c r="W315" s="45">
        <f t="shared" si="228"/>
        <v>-1528.0768208775071</v>
      </c>
      <c r="X315" s="45">
        <f t="shared" si="229"/>
        <v>-1066.1621476947048</v>
      </c>
      <c r="Y315" s="45">
        <f t="shared" si="229"/>
        <v>-604.24747451190251</v>
      </c>
      <c r="Z315" s="45">
        <f t="shared" si="229"/>
        <v>-142.3328013290984</v>
      </c>
      <c r="AA315" s="45">
        <f t="shared" si="229"/>
        <v>319.58187185370389</v>
      </c>
      <c r="AB315" s="45">
        <f t="shared" si="229"/>
        <v>781.49654503650618</v>
      </c>
      <c r="AC315" s="45">
        <f t="shared" si="229"/>
        <v>1243.4112182193085</v>
      </c>
      <c r="AD315" s="45">
        <f t="shared" si="229"/>
        <v>1705.3258914021117</v>
      </c>
      <c r="AE315" s="45">
        <f t="shared" si="229"/>
        <v>2167.2405645849149</v>
      </c>
      <c r="AF315" s="45">
        <f t="shared" si="229"/>
        <v>2629.1552377677172</v>
      </c>
      <c r="AG315" s="45">
        <f t="shared" si="229"/>
        <v>3091.0699109505194</v>
      </c>
      <c r="AH315" s="45">
        <f t="shared" si="230"/>
        <v>3552.9845841333226</v>
      </c>
      <c r="AI315" s="45">
        <f t="shared" si="230"/>
        <v>4014.8992573161258</v>
      </c>
      <c r="AJ315" s="45">
        <f t="shared" si="230"/>
        <v>4476.8139304989281</v>
      </c>
      <c r="AK315" s="45">
        <f t="shared" si="230"/>
        <v>4938.7286036817313</v>
      </c>
      <c r="AL315" s="45">
        <f t="shared" si="230"/>
        <v>5400.6432768645336</v>
      </c>
      <c r="AM315" s="45">
        <f t="shared" si="230"/>
        <v>5862.5579500473359</v>
      </c>
      <c r="AN315" s="45">
        <f t="shared" si="230"/>
        <v>6324.4726232301391</v>
      </c>
      <c r="AO315" s="45">
        <f t="shared" si="230"/>
        <v>6786.3872964129423</v>
      </c>
      <c r="AP315" s="45">
        <f t="shared" si="230"/>
        <v>7248.3019695957446</v>
      </c>
      <c r="AQ315" s="45">
        <f t="shared" si="230"/>
        <v>7710.2166427785469</v>
      </c>
      <c r="AR315" s="45">
        <f t="shared" si="231"/>
        <v>8172.1313159613501</v>
      </c>
      <c r="AS315" s="45">
        <f t="shared" si="231"/>
        <v>8634.0459891441533</v>
      </c>
      <c r="AT315" s="45">
        <f t="shared" si="231"/>
        <v>9095.9606623269556</v>
      </c>
      <c r="AU315" s="45">
        <f t="shared" si="231"/>
        <v>9557.8753355097579</v>
      </c>
      <c r="AV315" s="45">
        <f t="shared" si="231"/>
        <v>10019.790008692562</v>
      </c>
      <c r="AW315" s="45">
        <f t="shared" si="231"/>
        <v>10481.704681875364</v>
      </c>
      <c r="AX315" s="45">
        <f t="shared" si="231"/>
        <v>10943.619355058167</v>
      </c>
      <c r="AY315" s="45">
        <f t="shared" si="231"/>
        <v>11405.534028240969</v>
      </c>
      <c r="AZ315" s="45">
        <f t="shared" si="231"/>
        <v>11867.448701423771</v>
      </c>
      <c r="BA315" s="45">
        <f t="shared" si="231"/>
        <v>12329.363374606575</v>
      </c>
      <c r="BB315" s="45">
        <f t="shared" si="232"/>
        <v>12791.278047789378</v>
      </c>
      <c r="BC315" s="45">
        <f t="shared" si="232"/>
        <v>13253.19272097218</v>
      </c>
      <c r="BD315" s="45">
        <f t="shared" si="232"/>
        <v>13715.107394154984</v>
      </c>
      <c r="BE315" s="45">
        <f t="shared" si="232"/>
        <v>14177.022067337784</v>
      </c>
      <c r="BF315" s="45">
        <f t="shared" si="232"/>
        <v>14638.936740520589</v>
      </c>
      <c r="BG315" s="45">
        <f t="shared" si="232"/>
        <v>15100.851413703393</v>
      </c>
      <c r="BH315" s="45">
        <f t="shared" si="232"/>
        <v>15562.766086886193</v>
      </c>
      <c r="BI315" s="45">
        <f t="shared" si="232"/>
        <v>16024.680760068997</v>
      </c>
      <c r="BJ315" s="45">
        <f t="shared" si="232"/>
        <v>16486.595433251798</v>
      </c>
      <c r="BK315" s="45">
        <f t="shared" si="232"/>
        <v>16948.510106434602</v>
      </c>
      <c r="BL315" s="45">
        <f t="shared" si="233"/>
        <v>17410.424779617406</v>
      </c>
      <c r="BM315" s="45">
        <f t="shared" si="233"/>
        <v>17872.339452800206</v>
      </c>
      <c r="BN315" s="45">
        <f t="shared" si="233"/>
        <v>18334.25412598301</v>
      </c>
      <c r="BO315" s="45">
        <f t="shared" si="233"/>
        <v>18796.168799165815</v>
      </c>
      <c r="BP315" s="45">
        <f t="shared" si="233"/>
        <v>19258.083472348615</v>
      </c>
      <c r="BQ315" s="45">
        <f t="shared" si="233"/>
        <v>19719.998145531419</v>
      </c>
      <c r="BR315" s="45">
        <f t="shared" si="233"/>
        <v>20181.91281871422</v>
      </c>
      <c r="BS315" s="45">
        <f t="shared" si="233"/>
        <v>20643.827491897024</v>
      </c>
      <c r="BT315" s="45">
        <f t="shared" si="233"/>
        <v>21105.742165079828</v>
      </c>
      <c r="BU315" s="45">
        <f t="shared" si="233"/>
        <v>21567.656838262628</v>
      </c>
      <c r="BV315" s="45">
        <f t="shared" si="234"/>
        <v>22029.571511445432</v>
      </c>
      <c r="BW315" s="45">
        <f t="shared" si="234"/>
        <v>22491.486184628237</v>
      </c>
      <c r="BX315" s="45">
        <f t="shared" si="234"/>
        <v>22953.400857811037</v>
      </c>
      <c r="BY315" s="45">
        <f t="shared" si="234"/>
        <v>23415.315530993841</v>
      </c>
      <c r="BZ315" s="45">
        <f t="shared" si="234"/>
        <v>23877.230204176642</v>
      </c>
      <c r="CA315" s="45">
        <f t="shared" si="234"/>
        <v>24339.144877359446</v>
      </c>
      <c r="CB315" s="45">
        <f t="shared" si="234"/>
        <v>24801.059550542246</v>
      </c>
      <c r="CC315" s="45">
        <f t="shared" si="234"/>
        <v>25262.97422372505</v>
      </c>
      <c r="CD315" s="45">
        <f t="shared" si="234"/>
        <v>25724.888896907854</v>
      </c>
      <c r="CE315" s="45">
        <f t="shared" si="234"/>
        <v>26186.803570090655</v>
      </c>
      <c r="CF315" s="45">
        <f t="shared" si="234"/>
        <v>26648.718243273459</v>
      </c>
      <c r="CG315" s="45">
        <f t="shared" si="234"/>
        <v>1121.393660280205</v>
      </c>
      <c r="CH315" s="45">
        <f t="shared" si="234"/>
        <v>2355.9705532438384</v>
      </c>
    </row>
    <row r="316" spans="1:86">
      <c r="A316" s="58">
        <f>'Q5-Q7 VaR'!G290</f>
        <v>45966</v>
      </c>
      <c r="B316" s="45">
        <f>'Q5-Q7 VaR'!L290</f>
        <v>-15483.316015715667</v>
      </c>
      <c r="C316" s="45">
        <f>1000000*'Q5-Q7 VaR'!K290/100</f>
        <v>-5443.7663977658694</v>
      </c>
      <c r="D316" s="45">
        <f t="shared" si="227"/>
        <v>38954.347961943029</v>
      </c>
      <c r="E316" s="45">
        <f t="shared" si="227"/>
        <v>37593.406362501562</v>
      </c>
      <c r="F316" s="45">
        <f t="shared" si="227"/>
        <v>36232.464763060096</v>
      </c>
      <c r="G316" s="45">
        <f t="shared" si="227"/>
        <v>34871.523163618622</v>
      </c>
      <c r="H316" s="45">
        <f t="shared" si="227"/>
        <v>33510.581564177155</v>
      </c>
      <c r="I316" s="45">
        <f t="shared" si="227"/>
        <v>32149.639964735688</v>
      </c>
      <c r="J316" s="45">
        <f t="shared" si="227"/>
        <v>30788.698365294222</v>
      </c>
      <c r="K316" s="45">
        <f t="shared" si="227"/>
        <v>29427.756765852755</v>
      </c>
      <c r="L316" s="45">
        <f t="shared" si="227"/>
        <v>28066.815166411288</v>
      </c>
      <c r="M316" s="45">
        <f t="shared" si="227"/>
        <v>26705.873566969822</v>
      </c>
      <c r="N316" s="45">
        <f t="shared" si="228"/>
        <v>25344.931967528355</v>
      </c>
      <c r="O316" s="45">
        <f t="shared" si="228"/>
        <v>23983.990368086888</v>
      </c>
      <c r="P316" s="45">
        <f t="shared" si="228"/>
        <v>22623.048768645422</v>
      </c>
      <c r="Q316" s="45">
        <f t="shared" si="228"/>
        <v>21262.107169203955</v>
      </c>
      <c r="R316" s="45">
        <f t="shared" si="228"/>
        <v>19901.165569762481</v>
      </c>
      <c r="S316" s="45">
        <f t="shared" si="228"/>
        <v>18540.223970321014</v>
      </c>
      <c r="T316" s="45">
        <f t="shared" si="228"/>
        <v>17179.282370879548</v>
      </c>
      <c r="U316" s="45">
        <f t="shared" si="228"/>
        <v>15818.340771438081</v>
      </c>
      <c r="V316" s="45">
        <f t="shared" si="228"/>
        <v>14457.399171996614</v>
      </c>
      <c r="W316" s="45">
        <f t="shared" si="228"/>
        <v>13096.457572555148</v>
      </c>
      <c r="X316" s="45">
        <f t="shared" si="229"/>
        <v>11735.515973113681</v>
      </c>
      <c r="Y316" s="45">
        <f t="shared" si="229"/>
        <v>10374.574373672214</v>
      </c>
      <c r="Z316" s="45">
        <f t="shared" si="229"/>
        <v>9013.632774230744</v>
      </c>
      <c r="AA316" s="45">
        <f t="shared" si="229"/>
        <v>7652.6911747892773</v>
      </c>
      <c r="AB316" s="45">
        <f t="shared" si="229"/>
        <v>6291.7495753478106</v>
      </c>
      <c r="AC316" s="45">
        <f t="shared" si="229"/>
        <v>4930.8079759063439</v>
      </c>
      <c r="AD316" s="45">
        <f t="shared" si="229"/>
        <v>3569.8663764648772</v>
      </c>
      <c r="AE316" s="45">
        <f t="shared" si="229"/>
        <v>2208.9247770234069</v>
      </c>
      <c r="AF316" s="45">
        <f t="shared" si="229"/>
        <v>847.98317758194025</v>
      </c>
      <c r="AG316" s="45">
        <f t="shared" si="229"/>
        <v>-512.95842185952642</v>
      </c>
      <c r="AH316" s="45">
        <f t="shared" si="230"/>
        <v>-1873.9000213009931</v>
      </c>
      <c r="AI316" s="45">
        <f t="shared" si="230"/>
        <v>-3234.8416207424616</v>
      </c>
      <c r="AJ316" s="45">
        <f t="shared" si="230"/>
        <v>-4595.7832201839283</v>
      </c>
      <c r="AK316" s="45">
        <f t="shared" si="230"/>
        <v>-5956.724819625395</v>
      </c>
      <c r="AL316" s="45">
        <f t="shared" si="230"/>
        <v>-7317.6664190668635</v>
      </c>
      <c r="AM316" s="45">
        <f t="shared" si="230"/>
        <v>-8678.6080185083301</v>
      </c>
      <c r="AN316" s="45">
        <f t="shared" si="230"/>
        <v>-10039.549617949797</v>
      </c>
      <c r="AO316" s="45">
        <f t="shared" si="230"/>
        <v>-11400.491217391265</v>
      </c>
      <c r="AP316" s="45">
        <f t="shared" si="230"/>
        <v>-12761.432816832732</v>
      </c>
      <c r="AQ316" s="45">
        <f t="shared" si="230"/>
        <v>-14122.3744162742</v>
      </c>
      <c r="AR316" s="45">
        <f t="shared" si="231"/>
        <v>-15483.316015715667</v>
      </c>
      <c r="AS316" s="45">
        <f t="shared" si="231"/>
        <v>-16844.257615157134</v>
      </c>
      <c r="AT316" s="45">
        <f t="shared" si="231"/>
        <v>-18205.199214598601</v>
      </c>
      <c r="AU316" s="45">
        <f t="shared" si="231"/>
        <v>-19566.140814040067</v>
      </c>
      <c r="AV316" s="45">
        <f t="shared" si="231"/>
        <v>-20927.082413481538</v>
      </c>
      <c r="AW316" s="45">
        <f t="shared" si="231"/>
        <v>-22288.024012923004</v>
      </c>
      <c r="AX316" s="45">
        <f t="shared" si="231"/>
        <v>-23648.965612364471</v>
      </c>
      <c r="AY316" s="45">
        <f t="shared" si="231"/>
        <v>-25009.907211805941</v>
      </c>
      <c r="AZ316" s="45">
        <f t="shared" si="231"/>
        <v>-26370.848811247408</v>
      </c>
      <c r="BA316" s="45">
        <f t="shared" si="231"/>
        <v>-27731.790410688875</v>
      </c>
      <c r="BB316" s="45">
        <f t="shared" si="232"/>
        <v>-29092.732010130341</v>
      </c>
      <c r="BC316" s="45">
        <f t="shared" si="232"/>
        <v>-30453.673609571808</v>
      </c>
      <c r="BD316" s="45">
        <f t="shared" si="232"/>
        <v>-31814.615209013275</v>
      </c>
      <c r="BE316" s="45">
        <f t="shared" si="232"/>
        <v>-33175.556808454741</v>
      </c>
      <c r="BF316" s="45">
        <f t="shared" si="232"/>
        <v>-34536.498407896215</v>
      </c>
      <c r="BG316" s="45">
        <f t="shared" si="232"/>
        <v>-35897.440007337675</v>
      </c>
      <c r="BH316" s="45">
        <f t="shared" si="232"/>
        <v>-37258.381606779149</v>
      </c>
      <c r="BI316" s="45">
        <f t="shared" si="232"/>
        <v>-38619.323206220608</v>
      </c>
      <c r="BJ316" s="45">
        <f t="shared" si="232"/>
        <v>-39980.264805662082</v>
      </c>
      <c r="BK316" s="45">
        <f t="shared" si="232"/>
        <v>-41341.206405103549</v>
      </c>
      <c r="BL316" s="45">
        <f t="shared" si="233"/>
        <v>-42702.148004545015</v>
      </c>
      <c r="BM316" s="45">
        <f t="shared" si="233"/>
        <v>-44063.089603986482</v>
      </c>
      <c r="BN316" s="45">
        <f t="shared" si="233"/>
        <v>-45424.031203427949</v>
      </c>
      <c r="BO316" s="45">
        <f t="shared" si="233"/>
        <v>-46784.972802869415</v>
      </c>
      <c r="BP316" s="45">
        <f t="shared" si="233"/>
        <v>-48145.914402310882</v>
      </c>
      <c r="BQ316" s="45">
        <f t="shared" si="233"/>
        <v>-49506.856001752349</v>
      </c>
      <c r="BR316" s="45">
        <f t="shared" si="233"/>
        <v>-50867.797601193815</v>
      </c>
      <c r="BS316" s="45">
        <f t="shared" si="233"/>
        <v>-52228.739200635289</v>
      </c>
      <c r="BT316" s="45">
        <f t="shared" si="233"/>
        <v>-53589.680800076756</v>
      </c>
      <c r="BU316" s="45">
        <f t="shared" si="233"/>
        <v>-54950.622399518223</v>
      </c>
      <c r="BV316" s="45">
        <f t="shared" si="234"/>
        <v>-56311.563998959689</v>
      </c>
      <c r="BW316" s="45">
        <f t="shared" si="234"/>
        <v>-57672.505598401156</v>
      </c>
      <c r="BX316" s="45">
        <f t="shared" si="234"/>
        <v>-59033.447197842623</v>
      </c>
      <c r="BY316" s="45">
        <f t="shared" si="234"/>
        <v>-60394.388797284089</v>
      </c>
      <c r="BZ316" s="45">
        <f t="shared" si="234"/>
        <v>-61755.330396725556</v>
      </c>
      <c r="CA316" s="45">
        <f t="shared" si="234"/>
        <v>-63116.271996167023</v>
      </c>
      <c r="CB316" s="45">
        <f t="shared" si="234"/>
        <v>-64477.213595608489</v>
      </c>
      <c r="CC316" s="45">
        <f t="shared" si="234"/>
        <v>-65838.155195049956</v>
      </c>
      <c r="CD316" s="45">
        <f t="shared" si="234"/>
        <v>-67199.09679449143</v>
      </c>
      <c r="CE316" s="45">
        <f t="shared" si="234"/>
        <v>-68560.038393932889</v>
      </c>
      <c r="CF316" s="45">
        <f t="shared" si="234"/>
        <v>-69920.979993374363</v>
      </c>
      <c r="CG316" s="45">
        <f t="shared" si="234"/>
        <v>5290.3089402670666</v>
      </c>
      <c r="CH316" s="45">
        <f t="shared" si="234"/>
        <v>1652.868631722311</v>
      </c>
    </row>
    <row r="317" spans="1:86">
      <c r="A317" s="58">
        <f>'Q5-Q7 VaR'!G291</f>
        <v>45967</v>
      </c>
      <c r="B317" s="45">
        <f>'Q5-Q7 VaR'!L291</f>
        <v>21428.645518422021</v>
      </c>
      <c r="C317" s="45">
        <f>1000000*'Q5-Q7 VaR'!K291/100</f>
        <v>5630.2697747451575</v>
      </c>
      <c r="D317" s="45">
        <f t="shared" si="227"/>
        <v>-34874.052229029548</v>
      </c>
      <c r="E317" s="45">
        <f t="shared" si="227"/>
        <v>-33466.484785343258</v>
      </c>
      <c r="F317" s="45">
        <f t="shared" si="227"/>
        <v>-32058.917341656972</v>
      </c>
      <c r="G317" s="45">
        <f t="shared" si="227"/>
        <v>-30651.349897970689</v>
      </c>
      <c r="H317" s="45">
        <f t="shared" si="227"/>
        <v>-29243.782454284399</v>
      </c>
      <c r="I317" s="45">
        <f t="shared" si="227"/>
        <v>-27836.215010598109</v>
      </c>
      <c r="J317" s="45">
        <f t="shared" si="227"/>
        <v>-26428.647566911819</v>
      </c>
      <c r="K317" s="45">
        <f t="shared" si="227"/>
        <v>-25021.080123225529</v>
      </c>
      <c r="L317" s="45">
        <f t="shared" si="227"/>
        <v>-23613.512679539239</v>
      </c>
      <c r="M317" s="45">
        <f t="shared" si="227"/>
        <v>-22205.945235852949</v>
      </c>
      <c r="N317" s="45">
        <f t="shared" si="228"/>
        <v>-20798.377792166659</v>
      </c>
      <c r="O317" s="45">
        <f t="shared" si="228"/>
        <v>-19390.810348480369</v>
      </c>
      <c r="P317" s="45">
        <f t="shared" si="228"/>
        <v>-17983.242904794079</v>
      </c>
      <c r="Q317" s="45">
        <f t="shared" si="228"/>
        <v>-16575.675461107789</v>
      </c>
      <c r="R317" s="45">
        <f t="shared" si="228"/>
        <v>-15168.108017421506</v>
      </c>
      <c r="S317" s="45">
        <f t="shared" si="228"/>
        <v>-13760.540573735216</v>
      </c>
      <c r="T317" s="45">
        <f t="shared" si="228"/>
        <v>-12352.973130048926</v>
      </c>
      <c r="U317" s="45">
        <f t="shared" si="228"/>
        <v>-10945.405686362636</v>
      </c>
      <c r="V317" s="45">
        <f t="shared" si="228"/>
        <v>-9537.8382426763455</v>
      </c>
      <c r="W317" s="45">
        <f t="shared" si="228"/>
        <v>-8130.2707989900555</v>
      </c>
      <c r="X317" s="45">
        <f t="shared" si="229"/>
        <v>-6722.7033553037654</v>
      </c>
      <c r="Y317" s="45">
        <f t="shared" si="229"/>
        <v>-5315.1359116174754</v>
      </c>
      <c r="Z317" s="45">
        <f t="shared" si="229"/>
        <v>-3907.5684679311889</v>
      </c>
      <c r="AA317" s="45">
        <f t="shared" si="229"/>
        <v>-2500.0010242448989</v>
      </c>
      <c r="AB317" s="45">
        <f t="shared" si="229"/>
        <v>-1092.4335805586088</v>
      </c>
      <c r="AC317" s="45">
        <f t="shared" si="229"/>
        <v>315.13386312768125</v>
      </c>
      <c r="AD317" s="45">
        <f t="shared" si="229"/>
        <v>1722.7013068139713</v>
      </c>
      <c r="AE317" s="45">
        <f t="shared" si="229"/>
        <v>3130.2687505002577</v>
      </c>
      <c r="AF317" s="45">
        <f t="shared" si="229"/>
        <v>4537.8361941865478</v>
      </c>
      <c r="AG317" s="45">
        <f t="shared" si="229"/>
        <v>5945.4036378728379</v>
      </c>
      <c r="AH317" s="45">
        <f t="shared" si="230"/>
        <v>7352.9710815591279</v>
      </c>
      <c r="AI317" s="45">
        <f t="shared" si="230"/>
        <v>8760.5385252454162</v>
      </c>
      <c r="AJ317" s="45">
        <f t="shared" si="230"/>
        <v>10168.105968931706</v>
      </c>
      <c r="AK317" s="45">
        <f t="shared" si="230"/>
        <v>11575.673412617996</v>
      </c>
      <c r="AL317" s="45">
        <f t="shared" si="230"/>
        <v>12983.240856304285</v>
      </c>
      <c r="AM317" s="45">
        <f t="shared" si="230"/>
        <v>14390.808299990575</v>
      </c>
      <c r="AN317" s="45">
        <f t="shared" si="230"/>
        <v>15798.375743676865</v>
      </c>
      <c r="AO317" s="45">
        <f t="shared" si="230"/>
        <v>17205.943187363155</v>
      </c>
      <c r="AP317" s="45">
        <f t="shared" si="230"/>
        <v>18613.510631049441</v>
      </c>
      <c r="AQ317" s="45">
        <f t="shared" si="230"/>
        <v>20021.078074735731</v>
      </c>
      <c r="AR317" s="45">
        <f t="shared" si="231"/>
        <v>21428.645518422021</v>
      </c>
      <c r="AS317" s="45">
        <f t="shared" si="231"/>
        <v>22836.212962108311</v>
      </c>
      <c r="AT317" s="45">
        <f t="shared" si="231"/>
        <v>24243.780405794601</v>
      </c>
      <c r="AU317" s="45">
        <f t="shared" si="231"/>
        <v>25651.347849480888</v>
      </c>
      <c r="AV317" s="45">
        <f t="shared" si="231"/>
        <v>27058.915293167178</v>
      </c>
      <c r="AW317" s="45">
        <f t="shared" si="231"/>
        <v>28466.482736853468</v>
      </c>
      <c r="AX317" s="45">
        <f t="shared" si="231"/>
        <v>29874.050180539758</v>
      </c>
      <c r="AY317" s="45">
        <f t="shared" si="231"/>
        <v>31281.617624226048</v>
      </c>
      <c r="AZ317" s="45">
        <f t="shared" si="231"/>
        <v>32689.185067912338</v>
      </c>
      <c r="BA317" s="45">
        <f t="shared" si="231"/>
        <v>34096.752511598628</v>
      </c>
      <c r="BB317" s="45">
        <f t="shared" si="232"/>
        <v>35504.319955284911</v>
      </c>
      <c r="BC317" s="45">
        <f t="shared" si="232"/>
        <v>36911.887398971201</v>
      </c>
      <c r="BD317" s="45">
        <f t="shared" si="232"/>
        <v>38319.454842657491</v>
      </c>
      <c r="BE317" s="45">
        <f t="shared" si="232"/>
        <v>39727.022286343781</v>
      </c>
      <c r="BF317" s="45">
        <f t="shared" si="232"/>
        <v>41134.589730030071</v>
      </c>
      <c r="BG317" s="45">
        <f t="shared" si="232"/>
        <v>42542.157173716361</v>
      </c>
      <c r="BH317" s="45">
        <f t="shared" si="232"/>
        <v>43949.724617402651</v>
      </c>
      <c r="BI317" s="45">
        <f t="shared" si="232"/>
        <v>45357.292061088941</v>
      </c>
      <c r="BJ317" s="45">
        <f t="shared" si="232"/>
        <v>46764.859504775231</v>
      </c>
      <c r="BK317" s="45">
        <f t="shared" si="232"/>
        <v>48172.426948461522</v>
      </c>
      <c r="BL317" s="45">
        <f t="shared" si="233"/>
        <v>49579.994392147812</v>
      </c>
      <c r="BM317" s="45">
        <f t="shared" si="233"/>
        <v>50987.561835834102</v>
      </c>
      <c r="BN317" s="45">
        <f t="shared" si="233"/>
        <v>52395.129279520392</v>
      </c>
      <c r="BO317" s="45">
        <f t="shared" si="233"/>
        <v>53802.696723206682</v>
      </c>
      <c r="BP317" s="45">
        <f t="shared" si="233"/>
        <v>55210.264166892972</v>
      </c>
      <c r="BQ317" s="45">
        <f t="shared" si="233"/>
        <v>56617.831610579262</v>
      </c>
      <c r="BR317" s="45">
        <f t="shared" si="233"/>
        <v>58025.399054265552</v>
      </c>
      <c r="BS317" s="45">
        <f t="shared" si="233"/>
        <v>59432.966497951827</v>
      </c>
      <c r="BT317" s="45">
        <f t="shared" si="233"/>
        <v>60840.533941638118</v>
      </c>
      <c r="BU317" s="45">
        <f t="shared" si="233"/>
        <v>62248.101385324408</v>
      </c>
      <c r="BV317" s="45">
        <f t="shared" si="234"/>
        <v>63655.668829010698</v>
      </c>
      <c r="BW317" s="45">
        <f t="shared" si="234"/>
        <v>65063.236272696988</v>
      </c>
      <c r="BX317" s="45">
        <f t="shared" si="234"/>
        <v>66470.803716383278</v>
      </c>
      <c r="BY317" s="45">
        <f t="shared" si="234"/>
        <v>67878.371160069568</v>
      </c>
      <c r="BZ317" s="45">
        <f t="shared" si="234"/>
        <v>69285.938603755858</v>
      </c>
      <c r="CA317" s="45">
        <f t="shared" si="234"/>
        <v>70693.506047442148</v>
      </c>
      <c r="CB317" s="45">
        <f t="shared" si="234"/>
        <v>72101.073491128438</v>
      </c>
      <c r="CC317" s="45">
        <f t="shared" si="234"/>
        <v>73508.640934814728</v>
      </c>
      <c r="CD317" s="45">
        <f t="shared" si="234"/>
        <v>74916.208378501018</v>
      </c>
      <c r="CE317" s="45">
        <f t="shared" si="234"/>
        <v>76323.775822187308</v>
      </c>
      <c r="CF317" s="45">
        <f t="shared" si="234"/>
        <v>77731.343265873598</v>
      </c>
      <c r="CG317" s="45">
        <f t="shared" si="234"/>
        <v>-56.683600322368875</v>
      </c>
      <c r="CH317" s="45">
        <f t="shared" si="234"/>
        <v>3705.3753732302393</v>
      </c>
    </row>
    <row r="318" spans="1:86">
      <c r="A318" s="58">
        <f>'Q5-Q7 VaR'!G292</f>
        <v>45968</v>
      </c>
      <c r="B318" s="45">
        <f>'Q5-Q7 VaR'!L292</f>
        <v>-1971.7350362876577</v>
      </c>
      <c r="C318" s="45">
        <f>1000000*'Q5-Q7 VaR'!K292/100</f>
        <v>-1032.803033959497</v>
      </c>
      <c r="D318" s="45">
        <f t="shared" si="227"/>
        <v>8356.2953033073136</v>
      </c>
      <c r="E318" s="45">
        <f t="shared" si="227"/>
        <v>8098.094544817438</v>
      </c>
      <c r="F318" s="45">
        <f t="shared" si="227"/>
        <v>7839.8937863275632</v>
      </c>
      <c r="G318" s="45">
        <f t="shared" si="227"/>
        <v>7581.6930278376904</v>
      </c>
      <c r="H318" s="45">
        <f t="shared" si="227"/>
        <v>7323.4922693478156</v>
      </c>
      <c r="I318" s="45">
        <f t="shared" si="227"/>
        <v>7065.2915108579409</v>
      </c>
      <c r="J318" s="45">
        <f t="shared" si="227"/>
        <v>6807.090752368068</v>
      </c>
      <c r="K318" s="45">
        <f t="shared" si="227"/>
        <v>6548.8899938781933</v>
      </c>
      <c r="L318" s="45">
        <f t="shared" si="227"/>
        <v>6290.6892353883186</v>
      </c>
      <c r="M318" s="45">
        <f t="shared" si="227"/>
        <v>6032.4884768984439</v>
      </c>
      <c r="N318" s="45">
        <f t="shared" si="228"/>
        <v>5774.2877184085701</v>
      </c>
      <c r="O318" s="45">
        <f t="shared" si="228"/>
        <v>5516.0869599186963</v>
      </c>
      <c r="P318" s="45">
        <f t="shared" si="228"/>
        <v>5257.8862014288216</v>
      </c>
      <c r="Q318" s="45">
        <f t="shared" si="228"/>
        <v>4999.6854429389468</v>
      </c>
      <c r="R318" s="45">
        <f t="shared" si="228"/>
        <v>4741.484684449073</v>
      </c>
      <c r="S318" s="45">
        <f t="shared" si="228"/>
        <v>4483.2839259591992</v>
      </c>
      <c r="T318" s="45">
        <f t="shared" si="228"/>
        <v>4225.0831674693245</v>
      </c>
      <c r="U318" s="45">
        <f t="shared" si="228"/>
        <v>3966.8824089794498</v>
      </c>
      <c r="V318" s="45">
        <f t="shared" si="228"/>
        <v>3708.681650489576</v>
      </c>
      <c r="W318" s="45">
        <f t="shared" si="228"/>
        <v>3450.4808919997022</v>
      </c>
      <c r="X318" s="45">
        <f t="shared" si="229"/>
        <v>3192.2801335098275</v>
      </c>
      <c r="Y318" s="45">
        <f t="shared" si="229"/>
        <v>2934.0793750199527</v>
      </c>
      <c r="Z318" s="45">
        <f t="shared" si="229"/>
        <v>2675.8786165300789</v>
      </c>
      <c r="AA318" s="45">
        <f t="shared" si="229"/>
        <v>2417.6778580402051</v>
      </c>
      <c r="AB318" s="45">
        <f t="shared" si="229"/>
        <v>2159.4770995503304</v>
      </c>
      <c r="AC318" s="45">
        <f t="shared" si="229"/>
        <v>1901.2763410604562</v>
      </c>
      <c r="AD318" s="45">
        <f t="shared" si="229"/>
        <v>1643.0755825705819</v>
      </c>
      <c r="AE318" s="45">
        <f t="shared" si="229"/>
        <v>1384.8748240807076</v>
      </c>
      <c r="AF318" s="45">
        <f t="shared" si="229"/>
        <v>1126.6740655908334</v>
      </c>
      <c r="AG318" s="45">
        <f t="shared" si="229"/>
        <v>868.47330710095912</v>
      </c>
      <c r="AH318" s="45">
        <f t="shared" si="230"/>
        <v>610.27254861108486</v>
      </c>
      <c r="AI318" s="45">
        <f t="shared" si="230"/>
        <v>352.0717901212106</v>
      </c>
      <c r="AJ318" s="45">
        <f t="shared" si="230"/>
        <v>93.871031631336336</v>
      </c>
      <c r="AK318" s="45">
        <f t="shared" si="230"/>
        <v>-164.32972685853792</v>
      </c>
      <c r="AL318" s="45">
        <f t="shared" si="230"/>
        <v>-422.53048534841218</v>
      </c>
      <c r="AM318" s="45">
        <f t="shared" si="230"/>
        <v>-680.73124383828645</v>
      </c>
      <c r="AN318" s="45">
        <f t="shared" si="230"/>
        <v>-938.93200232816071</v>
      </c>
      <c r="AO318" s="45">
        <f t="shared" si="230"/>
        <v>-1197.132760818035</v>
      </c>
      <c r="AP318" s="45">
        <f t="shared" si="230"/>
        <v>-1455.3335193079092</v>
      </c>
      <c r="AQ318" s="45">
        <f t="shared" si="230"/>
        <v>-1713.5342777977835</v>
      </c>
      <c r="AR318" s="45">
        <f t="shared" si="231"/>
        <v>-1971.7350362876577</v>
      </c>
      <c r="AS318" s="45">
        <f t="shared" si="231"/>
        <v>-2229.935794777532</v>
      </c>
      <c r="AT318" s="45">
        <f t="shared" si="231"/>
        <v>-2488.1365532674063</v>
      </c>
      <c r="AU318" s="45">
        <f t="shared" si="231"/>
        <v>-2746.3373117572805</v>
      </c>
      <c r="AV318" s="45">
        <f t="shared" si="231"/>
        <v>-3004.5380702471548</v>
      </c>
      <c r="AW318" s="45">
        <f t="shared" si="231"/>
        <v>-3262.7388287370291</v>
      </c>
      <c r="AX318" s="45">
        <f t="shared" si="231"/>
        <v>-3520.9395872269033</v>
      </c>
      <c r="AY318" s="45">
        <f t="shared" si="231"/>
        <v>-3779.1403457167776</v>
      </c>
      <c r="AZ318" s="45">
        <f t="shared" si="231"/>
        <v>-4037.3411042066518</v>
      </c>
      <c r="BA318" s="45">
        <f t="shared" si="231"/>
        <v>-4295.5418626965256</v>
      </c>
      <c r="BB318" s="45">
        <f t="shared" si="232"/>
        <v>-4553.7426211864004</v>
      </c>
      <c r="BC318" s="45">
        <f t="shared" si="232"/>
        <v>-4811.9433796762751</v>
      </c>
      <c r="BD318" s="45">
        <f t="shared" si="232"/>
        <v>-5070.1441381661489</v>
      </c>
      <c r="BE318" s="45">
        <f t="shared" si="232"/>
        <v>-5328.3448966560227</v>
      </c>
      <c r="BF318" s="45">
        <f t="shared" si="232"/>
        <v>-5586.5456551458974</v>
      </c>
      <c r="BG318" s="45">
        <f t="shared" si="232"/>
        <v>-5844.7464136357721</v>
      </c>
      <c r="BH318" s="45">
        <f t="shared" si="232"/>
        <v>-6102.9471721256459</v>
      </c>
      <c r="BI318" s="45">
        <f t="shared" si="232"/>
        <v>-6361.1479306155206</v>
      </c>
      <c r="BJ318" s="45">
        <f t="shared" si="232"/>
        <v>-6619.3486891053944</v>
      </c>
      <c r="BK318" s="45">
        <f t="shared" si="232"/>
        <v>-6877.5494475952682</v>
      </c>
      <c r="BL318" s="45">
        <f t="shared" si="233"/>
        <v>-7135.750206085143</v>
      </c>
      <c r="BM318" s="45">
        <f t="shared" si="233"/>
        <v>-7393.9509645750177</v>
      </c>
      <c r="BN318" s="45">
        <f t="shared" si="233"/>
        <v>-7652.1517230648915</v>
      </c>
      <c r="BO318" s="45">
        <f t="shared" si="233"/>
        <v>-7910.3524815547653</v>
      </c>
      <c r="BP318" s="45">
        <f t="shared" si="233"/>
        <v>-8168.55324004464</v>
      </c>
      <c r="BQ318" s="45">
        <f t="shared" si="233"/>
        <v>-8426.7539985345138</v>
      </c>
      <c r="BR318" s="45">
        <f t="shared" si="233"/>
        <v>-8684.9547570243885</v>
      </c>
      <c r="BS318" s="45">
        <f t="shared" si="233"/>
        <v>-8943.1555155142632</v>
      </c>
      <c r="BT318" s="45">
        <f t="shared" si="233"/>
        <v>-9201.356274004138</v>
      </c>
      <c r="BU318" s="45">
        <f t="shared" si="233"/>
        <v>-9459.5570324940127</v>
      </c>
      <c r="BV318" s="45">
        <f t="shared" si="234"/>
        <v>-9717.7577909838856</v>
      </c>
      <c r="BW318" s="45">
        <f t="shared" si="234"/>
        <v>-9975.9585494737585</v>
      </c>
      <c r="BX318" s="45">
        <f t="shared" si="234"/>
        <v>-10234.159307963633</v>
      </c>
      <c r="BY318" s="45">
        <f t="shared" si="234"/>
        <v>-10492.360066453508</v>
      </c>
      <c r="BZ318" s="45">
        <f t="shared" si="234"/>
        <v>-10750.560824943383</v>
      </c>
      <c r="CA318" s="45">
        <f t="shared" si="234"/>
        <v>-11008.761583433257</v>
      </c>
      <c r="CB318" s="45">
        <f t="shared" si="234"/>
        <v>-11266.962341923132</v>
      </c>
      <c r="CC318" s="45">
        <f t="shared" si="234"/>
        <v>-11525.163100413007</v>
      </c>
      <c r="CD318" s="45">
        <f t="shared" si="234"/>
        <v>-11783.363858902878</v>
      </c>
      <c r="CE318" s="45">
        <f t="shared" si="234"/>
        <v>-12041.564617392753</v>
      </c>
      <c r="CF318" s="45">
        <f t="shared" si="234"/>
        <v>-12299.765375882627</v>
      </c>
      <c r="CG318" s="45">
        <f t="shared" si="234"/>
        <v>1969.4816348907534</v>
      </c>
      <c r="CH318" s="45">
        <f t="shared" si="234"/>
        <v>1279.3786598524835</v>
      </c>
    </row>
    <row r="319" spans="1:86">
      <c r="A319" s="58">
        <f>'Q5-Q7 VaR'!G293</f>
        <v>45971</v>
      </c>
      <c r="B319" s="45">
        <f>'Q5-Q7 VaR'!L293</f>
        <v>-8166.4686840385993</v>
      </c>
      <c r="C319" s="45">
        <f>1000000*'Q5-Q7 VaR'!K293/100</f>
        <v>-1401.3331390784397</v>
      </c>
      <c r="D319" s="45">
        <f t="shared" si="227"/>
        <v>5846.8627067457974</v>
      </c>
      <c r="E319" s="45">
        <f t="shared" si="227"/>
        <v>5496.5294219761881</v>
      </c>
      <c r="F319" s="45">
        <f t="shared" si="227"/>
        <v>5146.1961372065771</v>
      </c>
      <c r="G319" s="45">
        <f t="shared" si="227"/>
        <v>4795.8628524369678</v>
      </c>
      <c r="H319" s="45">
        <f t="shared" si="227"/>
        <v>4445.5295676673586</v>
      </c>
      <c r="I319" s="45">
        <f t="shared" si="227"/>
        <v>4095.1962828977476</v>
      </c>
      <c r="J319" s="45">
        <f t="shared" si="227"/>
        <v>3744.8629981281383</v>
      </c>
      <c r="K319" s="45">
        <f t="shared" si="227"/>
        <v>3394.5297133585273</v>
      </c>
      <c r="L319" s="45">
        <f t="shared" si="227"/>
        <v>3044.196428588918</v>
      </c>
      <c r="M319" s="45">
        <f t="shared" si="227"/>
        <v>2693.8631438193088</v>
      </c>
      <c r="N319" s="45">
        <f t="shared" si="228"/>
        <v>2343.5298590496977</v>
      </c>
      <c r="O319" s="45">
        <f t="shared" si="228"/>
        <v>1993.1965742800885</v>
      </c>
      <c r="P319" s="45">
        <f t="shared" si="228"/>
        <v>1642.8632895104774</v>
      </c>
      <c r="Q319" s="45">
        <f t="shared" si="228"/>
        <v>1292.5300047408682</v>
      </c>
      <c r="R319" s="45">
        <f t="shared" si="228"/>
        <v>942.19671997125897</v>
      </c>
      <c r="S319" s="45">
        <f t="shared" si="228"/>
        <v>591.86343520164792</v>
      </c>
      <c r="T319" s="45">
        <f t="shared" si="228"/>
        <v>241.53015043203868</v>
      </c>
      <c r="U319" s="45">
        <f t="shared" si="228"/>
        <v>-108.80313433757146</v>
      </c>
      <c r="V319" s="45">
        <f t="shared" si="228"/>
        <v>-459.13641910718161</v>
      </c>
      <c r="W319" s="45">
        <f t="shared" si="228"/>
        <v>-809.46970387679085</v>
      </c>
      <c r="X319" s="45">
        <f t="shared" si="229"/>
        <v>-1159.802988646401</v>
      </c>
      <c r="Y319" s="45">
        <f t="shared" si="229"/>
        <v>-1510.1362734160111</v>
      </c>
      <c r="Z319" s="45">
        <f t="shared" si="229"/>
        <v>-1860.4695581856204</v>
      </c>
      <c r="AA319" s="45">
        <f t="shared" si="229"/>
        <v>-2210.8028429552305</v>
      </c>
      <c r="AB319" s="45">
        <f t="shared" si="229"/>
        <v>-2561.1361277248407</v>
      </c>
      <c r="AC319" s="45">
        <f t="shared" si="229"/>
        <v>-2911.4694124944508</v>
      </c>
      <c r="AD319" s="45">
        <f t="shared" si="229"/>
        <v>-3261.802697264061</v>
      </c>
      <c r="AE319" s="45">
        <f t="shared" si="229"/>
        <v>-3612.1359820336702</v>
      </c>
      <c r="AF319" s="45">
        <f t="shared" si="229"/>
        <v>-3962.4692668032803</v>
      </c>
      <c r="AG319" s="45">
        <f t="shared" si="229"/>
        <v>-4312.8025515728905</v>
      </c>
      <c r="AH319" s="45">
        <f t="shared" si="230"/>
        <v>-4663.1358363425006</v>
      </c>
      <c r="AI319" s="45">
        <f t="shared" si="230"/>
        <v>-5013.4691211121099</v>
      </c>
      <c r="AJ319" s="45">
        <f t="shared" si="230"/>
        <v>-5363.80240588172</v>
      </c>
      <c r="AK319" s="45">
        <f t="shared" si="230"/>
        <v>-5714.1356906513302</v>
      </c>
      <c r="AL319" s="45">
        <f t="shared" si="230"/>
        <v>-6064.4689754209394</v>
      </c>
      <c r="AM319" s="45">
        <f t="shared" si="230"/>
        <v>-6414.8022601905495</v>
      </c>
      <c r="AN319" s="45">
        <f t="shared" si="230"/>
        <v>-6765.1355449601597</v>
      </c>
      <c r="AO319" s="45">
        <f t="shared" si="230"/>
        <v>-7115.4688297297698</v>
      </c>
      <c r="AP319" s="45">
        <f t="shared" si="230"/>
        <v>-7465.80211449938</v>
      </c>
      <c r="AQ319" s="45">
        <f t="shared" si="230"/>
        <v>-7816.1353992689892</v>
      </c>
      <c r="AR319" s="45">
        <f t="shared" si="231"/>
        <v>-8166.4686840385993</v>
      </c>
      <c r="AS319" s="45">
        <f t="shared" si="231"/>
        <v>-8516.8019688082095</v>
      </c>
      <c r="AT319" s="45">
        <f t="shared" si="231"/>
        <v>-8867.1352535778187</v>
      </c>
      <c r="AU319" s="45">
        <f t="shared" si="231"/>
        <v>-9217.4685383474298</v>
      </c>
      <c r="AV319" s="45">
        <f t="shared" si="231"/>
        <v>-9567.801823117039</v>
      </c>
      <c r="AW319" s="45">
        <f t="shared" si="231"/>
        <v>-9918.1351078866483</v>
      </c>
      <c r="AX319" s="45">
        <f t="shared" si="231"/>
        <v>-10268.468392656259</v>
      </c>
      <c r="AY319" s="45">
        <f t="shared" si="231"/>
        <v>-10618.801677425869</v>
      </c>
      <c r="AZ319" s="45">
        <f t="shared" si="231"/>
        <v>-10969.13496219548</v>
      </c>
      <c r="BA319" s="45">
        <f t="shared" si="231"/>
        <v>-11319.468246965089</v>
      </c>
      <c r="BB319" s="45">
        <f t="shared" si="232"/>
        <v>-11669.801531734698</v>
      </c>
      <c r="BC319" s="45">
        <f t="shared" si="232"/>
        <v>-12020.134816504309</v>
      </c>
      <c r="BD319" s="45">
        <f t="shared" si="232"/>
        <v>-12370.468101273918</v>
      </c>
      <c r="BE319" s="45">
        <f t="shared" si="232"/>
        <v>-12720.801386043528</v>
      </c>
      <c r="BF319" s="45">
        <f t="shared" si="232"/>
        <v>-13071.134670813139</v>
      </c>
      <c r="BG319" s="45">
        <f t="shared" si="232"/>
        <v>-13421.467955582748</v>
      </c>
      <c r="BH319" s="45">
        <f t="shared" si="232"/>
        <v>-13771.801240352357</v>
      </c>
      <c r="BI319" s="45">
        <f t="shared" si="232"/>
        <v>-14122.134525121968</v>
      </c>
      <c r="BJ319" s="45">
        <f t="shared" si="232"/>
        <v>-14472.467809891579</v>
      </c>
      <c r="BK319" s="45">
        <f t="shared" si="232"/>
        <v>-14822.801094661187</v>
      </c>
      <c r="BL319" s="45">
        <f t="shared" si="233"/>
        <v>-15173.134379430798</v>
      </c>
      <c r="BM319" s="45">
        <f t="shared" si="233"/>
        <v>-15523.467664200409</v>
      </c>
      <c r="BN319" s="45">
        <f t="shared" si="233"/>
        <v>-15873.800948970016</v>
      </c>
      <c r="BO319" s="45">
        <f t="shared" si="233"/>
        <v>-16224.134233739627</v>
      </c>
      <c r="BP319" s="45">
        <f t="shared" si="233"/>
        <v>-16574.467518509238</v>
      </c>
      <c r="BQ319" s="45">
        <f t="shared" si="233"/>
        <v>-16924.800803278846</v>
      </c>
      <c r="BR319" s="45">
        <f t="shared" si="233"/>
        <v>-17275.134088048457</v>
      </c>
      <c r="BS319" s="45">
        <f t="shared" si="233"/>
        <v>-17625.467372818068</v>
      </c>
      <c r="BT319" s="45">
        <f t="shared" si="233"/>
        <v>-17975.800657587675</v>
      </c>
      <c r="BU319" s="45">
        <f t="shared" si="233"/>
        <v>-18326.133942357286</v>
      </c>
      <c r="BV319" s="45">
        <f t="shared" si="234"/>
        <v>-18676.467227126897</v>
      </c>
      <c r="BW319" s="45">
        <f t="shared" si="234"/>
        <v>-19026.800511896508</v>
      </c>
      <c r="BX319" s="45">
        <f t="shared" si="234"/>
        <v>-19377.133796666116</v>
      </c>
      <c r="BY319" s="45">
        <f t="shared" si="234"/>
        <v>-19727.467081435727</v>
      </c>
      <c r="BZ319" s="45">
        <f t="shared" si="234"/>
        <v>-20077.800366205338</v>
      </c>
      <c r="CA319" s="45">
        <f t="shared" si="234"/>
        <v>-20428.133650974945</v>
      </c>
      <c r="CB319" s="45">
        <f t="shared" si="234"/>
        <v>-20778.466935744556</v>
      </c>
      <c r="CC319" s="45">
        <f t="shared" si="234"/>
        <v>-21128.800220514167</v>
      </c>
      <c r="CD319" s="45">
        <f t="shared" si="234"/>
        <v>-21479.133505283775</v>
      </c>
      <c r="CE319" s="45">
        <f t="shared" si="234"/>
        <v>-21829.466790053386</v>
      </c>
      <c r="CF319" s="45">
        <f t="shared" si="234"/>
        <v>-22179.800074822997</v>
      </c>
      <c r="CG319" s="45">
        <f t="shared" si="234"/>
        <v>-2818.9267539600778</v>
      </c>
      <c r="CH319" s="45">
        <f t="shared" si="234"/>
        <v>-3755.2758316639629</v>
      </c>
    </row>
    <row r="320" spans="1:86">
      <c r="A320" s="58">
        <f>'Q5-Q7 VaR'!G294</f>
        <v>45972</v>
      </c>
      <c r="B320" s="45">
        <f>'Q5-Q7 VaR'!L294</f>
        <v>0</v>
      </c>
      <c r="C320" s="45">
        <f>1000000*'Q5-Q7 VaR'!K294/100</f>
        <v>0</v>
      </c>
      <c r="D320" s="45">
        <f t="shared" si="227"/>
        <v>0</v>
      </c>
      <c r="E320" s="45">
        <f t="shared" si="227"/>
        <v>0</v>
      </c>
      <c r="F320" s="45">
        <f t="shared" si="227"/>
        <v>0</v>
      </c>
      <c r="G320" s="45">
        <f t="shared" si="227"/>
        <v>0</v>
      </c>
      <c r="H320" s="45">
        <f t="shared" si="227"/>
        <v>0</v>
      </c>
      <c r="I320" s="45">
        <f t="shared" si="227"/>
        <v>0</v>
      </c>
      <c r="J320" s="45">
        <f t="shared" si="227"/>
        <v>0</v>
      </c>
      <c r="K320" s="45">
        <f t="shared" si="227"/>
        <v>0</v>
      </c>
      <c r="L320" s="45">
        <f t="shared" si="227"/>
        <v>0</v>
      </c>
      <c r="M320" s="45">
        <f t="shared" si="227"/>
        <v>0</v>
      </c>
      <c r="N320" s="45">
        <f t="shared" si="228"/>
        <v>0</v>
      </c>
      <c r="O320" s="45">
        <f t="shared" si="228"/>
        <v>0</v>
      </c>
      <c r="P320" s="45">
        <f t="shared" si="228"/>
        <v>0</v>
      </c>
      <c r="Q320" s="45">
        <f t="shared" si="228"/>
        <v>0</v>
      </c>
      <c r="R320" s="45">
        <f t="shared" si="228"/>
        <v>0</v>
      </c>
      <c r="S320" s="45">
        <f t="shared" si="228"/>
        <v>0</v>
      </c>
      <c r="T320" s="45">
        <f t="shared" si="228"/>
        <v>0</v>
      </c>
      <c r="U320" s="45">
        <f t="shared" si="228"/>
        <v>0</v>
      </c>
      <c r="V320" s="45">
        <f t="shared" si="228"/>
        <v>0</v>
      </c>
      <c r="W320" s="45">
        <f t="shared" si="228"/>
        <v>0</v>
      </c>
      <c r="X320" s="45">
        <f t="shared" si="229"/>
        <v>0</v>
      </c>
      <c r="Y320" s="45">
        <f t="shared" si="229"/>
        <v>0</v>
      </c>
      <c r="Z320" s="45">
        <f t="shared" si="229"/>
        <v>0</v>
      </c>
      <c r="AA320" s="45">
        <f t="shared" si="229"/>
        <v>0</v>
      </c>
      <c r="AB320" s="45">
        <f t="shared" si="229"/>
        <v>0</v>
      </c>
      <c r="AC320" s="45">
        <f t="shared" si="229"/>
        <v>0</v>
      </c>
      <c r="AD320" s="45">
        <f t="shared" si="229"/>
        <v>0</v>
      </c>
      <c r="AE320" s="45">
        <f t="shared" si="229"/>
        <v>0</v>
      </c>
      <c r="AF320" s="45">
        <f t="shared" si="229"/>
        <v>0</v>
      </c>
      <c r="AG320" s="45">
        <f t="shared" si="229"/>
        <v>0</v>
      </c>
      <c r="AH320" s="45">
        <f t="shared" si="230"/>
        <v>0</v>
      </c>
      <c r="AI320" s="45">
        <f t="shared" si="230"/>
        <v>0</v>
      </c>
      <c r="AJ320" s="45">
        <f t="shared" si="230"/>
        <v>0</v>
      </c>
      <c r="AK320" s="45">
        <f t="shared" si="230"/>
        <v>0</v>
      </c>
      <c r="AL320" s="45">
        <f t="shared" si="230"/>
        <v>0</v>
      </c>
      <c r="AM320" s="45">
        <f t="shared" si="230"/>
        <v>0</v>
      </c>
      <c r="AN320" s="45">
        <f t="shared" si="230"/>
        <v>0</v>
      </c>
      <c r="AO320" s="45">
        <f t="shared" si="230"/>
        <v>0</v>
      </c>
      <c r="AP320" s="45">
        <f t="shared" si="230"/>
        <v>0</v>
      </c>
      <c r="AQ320" s="45">
        <f t="shared" si="230"/>
        <v>0</v>
      </c>
      <c r="AR320" s="45">
        <f t="shared" si="231"/>
        <v>0</v>
      </c>
      <c r="AS320" s="45">
        <f t="shared" si="231"/>
        <v>0</v>
      </c>
      <c r="AT320" s="45">
        <f t="shared" si="231"/>
        <v>0</v>
      </c>
      <c r="AU320" s="45">
        <f t="shared" si="231"/>
        <v>0</v>
      </c>
      <c r="AV320" s="45">
        <f t="shared" si="231"/>
        <v>0</v>
      </c>
      <c r="AW320" s="45">
        <f t="shared" si="231"/>
        <v>0</v>
      </c>
      <c r="AX320" s="45">
        <f t="shared" si="231"/>
        <v>0</v>
      </c>
      <c r="AY320" s="45">
        <f t="shared" si="231"/>
        <v>0</v>
      </c>
      <c r="AZ320" s="45">
        <f t="shared" si="231"/>
        <v>0</v>
      </c>
      <c r="BA320" s="45">
        <f t="shared" si="231"/>
        <v>0</v>
      </c>
      <c r="BB320" s="45">
        <f t="shared" si="232"/>
        <v>0</v>
      </c>
      <c r="BC320" s="45">
        <f t="shared" si="232"/>
        <v>0</v>
      </c>
      <c r="BD320" s="45">
        <f t="shared" si="232"/>
        <v>0</v>
      </c>
      <c r="BE320" s="45">
        <f t="shared" si="232"/>
        <v>0</v>
      </c>
      <c r="BF320" s="45">
        <f t="shared" si="232"/>
        <v>0</v>
      </c>
      <c r="BG320" s="45">
        <f t="shared" si="232"/>
        <v>0</v>
      </c>
      <c r="BH320" s="45">
        <f t="shared" si="232"/>
        <v>0</v>
      </c>
      <c r="BI320" s="45">
        <f t="shared" si="232"/>
        <v>0</v>
      </c>
      <c r="BJ320" s="45">
        <f t="shared" si="232"/>
        <v>0</v>
      </c>
      <c r="BK320" s="45">
        <f t="shared" si="232"/>
        <v>0</v>
      </c>
      <c r="BL320" s="45">
        <f t="shared" si="233"/>
        <v>0</v>
      </c>
      <c r="BM320" s="45">
        <f t="shared" si="233"/>
        <v>0</v>
      </c>
      <c r="BN320" s="45">
        <f t="shared" si="233"/>
        <v>0</v>
      </c>
      <c r="BO320" s="45">
        <f t="shared" si="233"/>
        <v>0</v>
      </c>
      <c r="BP320" s="45">
        <f t="shared" si="233"/>
        <v>0</v>
      </c>
      <c r="BQ320" s="45">
        <f t="shared" si="233"/>
        <v>0</v>
      </c>
      <c r="BR320" s="45">
        <f t="shared" si="233"/>
        <v>0</v>
      </c>
      <c r="BS320" s="45">
        <f t="shared" si="233"/>
        <v>0</v>
      </c>
      <c r="BT320" s="45">
        <f t="shared" si="233"/>
        <v>0</v>
      </c>
      <c r="BU320" s="45">
        <f t="shared" si="233"/>
        <v>0</v>
      </c>
      <c r="BV320" s="45">
        <f t="shared" si="234"/>
        <v>0</v>
      </c>
      <c r="BW320" s="45">
        <f t="shared" si="234"/>
        <v>0</v>
      </c>
      <c r="BX320" s="45">
        <f t="shared" si="234"/>
        <v>0</v>
      </c>
      <c r="BY320" s="45">
        <f t="shared" si="234"/>
        <v>0</v>
      </c>
      <c r="BZ320" s="45">
        <f t="shared" si="234"/>
        <v>0</v>
      </c>
      <c r="CA320" s="45">
        <f t="shared" si="234"/>
        <v>0</v>
      </c>
      <c r="CB320" s="45">
        <f t="shared" si="234"/>
        <v>0</v>
      </c>
      <c r="CC320" s="45">
        <f t="shared" si="234"/>
        <v>0</v>
      </c>
      <c r="CD320" s="45">
        <f t="shared" si="234"/>
        <v>0</v>
      </c>
      <c r="CE320" s="45">
        <f t="shared" si="234"/>
        <v>0</v>
      </c>
      <c r="CF320" s="45">
        <f t="shared" si="234"/>
        <v>0</v>
      </c>
      <c r="CG320" s="45">
        <f t="shared" si="234"/>
        <v>0</v>
      </c>
      <c r="CH320" s="45">
        <f t="shared" si="234"/>
        <v>0</v>
      </c>
    </row>
    <row r="321" spans="1:86">
      <c r="A321" s="58">
        <f>'Q5-Q7 VaR'!G295</f>
        <v>45973</v>
      </c>
      <c r="B321" s="45">
        <f>'Q5-Q7 VaR'!L295</f>
        <v>6199.0294374855675</v>
      </c>
      <c r="C321" s="45">
        <f>1000000*'Q5-Q7 VaR'!K295/100</f>
        <v>3477.1696835893085</v>
      </c>
      <c r="D321" s="45">
        <f t="shared" ref="D321:M330" si="235">$B321+D$26*$C321</f>
        <v>-28572.667398407517</v>
      </c>
      <c r="E321" s="45">
        <f t="shared" si="235"/>
        <v>-27703.37497751019</v>
      </c>
      <c r="F321" s="45">
        <f t="shared" si="235"/>
        <v>-26834.082556612862</v>
      </c>
      <c r="G321" s="45">
        <f t="shared" si="235"/>
        <v>-25964.790135715535</v>
      </c>
      <c r="H321" s="45">
        <f t="shared" si="235"/>
        <v>-25095.497714818208</v>
      </c>
      <c r="I321" s="45">
        <f t="shared" si="235"/>
        <v>-24226.205293920881</v>
      </c>
      <c r="J321" s="45">
        <f t="shared" si="235"/>
        <v>-23356.912873023553</v>
      </c>
      <c r="K321" s="45">
        <f t="shared" si="235"/>
        <v>-22487.620452126226</v>
      </c>
      <c r="L321" s="45">
        <f t="shared" si="235"/>
        <v>-21618.328031228899</v>
      </c>
      <c r="M321" s="45">
        <f t="shared" si="235"/>
        <v>-20749.035610331572</v>
      </c>
      <c r="N321" s="45">
        <f t="shared" ref="N321:W330" si="236">$B321+N$26*$C321</f>
        <v>-19879.743189434244</v>
      </c>
      <c r="O321" s="45">
        <f t="shared" si="236"/>
        <v>-19010.450768536917</v>
      </c>
      <c r="P321" s="45">
        <f t="shared" si="236"/>
        <v>-18141.15834763959</v>
      </c>
      <c r="Q321" s="45">
        <f t="shared" si="236"/>
        <v>-17271.865926742263</v>
      </c>
      <c r="R321" s="45">
        <f t="shared" si="236"/>
        <v>-16402.573505844935</v>
      </c>
      <c r="S321" s="45">
        <f t="shared" si="236"/>
        <v>-15533.28108494761</v>
      </c>
      <c r="T321" s="45">
        <f t="shared" si="236"/>
        <v>-14663.988664050283</v>
      </c>
      <c r="U321" s="45">
        <f t="shared" si="236"/>
        <v>-13794.696243152956</v>
      </c>
      <c r="V321" s="45">
        <f t="shared" si="236"/>
        <v>-12925.403822255628</v>
      </c>
      <c r="W321" s="45">
        <f t="shared" si="236"/>
        <v>-12056.111401358301</v>
      </c>
      <c r="X321" s="45">
        <f t="shared" ref="X321:AG330" si="237">$B321+X$26*$C321</f>
        <v>-11186.818980460974</v>
      </c>
      <c r="Y321" s="45">
        <f t="shared" si="237"/>
        <v>-10317.526559563647</v>
      </c>
      <c r="Z321" s="45">
        <f t="shared" si="237"/>
        <v>-9448.2341386663211</v>
      </c>
      <c r="AA321" s="45">
        <f t="shared" si="237"/>
        <v>-8578.9417177689938</v>
      </c>
      <c r="AB321" s="45">
        <f t="shared" si="237"/>
        <v>-7709.6492968716666</v>
      </c>
      <c r="AC321" s="45">
        <f t="shared" si="237"/>
        <v>-6840.3568759743393</v>
      </c>
      <c r="AD321" s="45">
        <f t="shared" si="237"/>
        <v>-5971.0644550770121</v>
      </c>
      <c r="AE321" s="45">
        <f t="shared" si="237"/>
        <v>-5101.7720341796849</v>
      </c>
      <c r="AF321" s="45">
        <f t="shared" si="237"/>
        <v>-4232.4796132823576</v>
      </c>
      <c r="AG321" s="45">
        <f t="shared" si="237"/>
        <v>-3363.1871923850304</v>
      </c>
      <c r="AH321" s="45">
        <f t="shared" ref="AH321:AQ330" si="238">$B321+AH$26*$C321</f>
        <v>-2493.8947714877031</v>
      </c>
      <c r="AI321" s="45">
        <f t="shared" si="238"/>
        <v>-1624.6023505903768</v>
      </c>
      <c r="AJ321" s="45">
        <f t="shared" si="238"/>
        <v>-755.30992969304953</v>
      </c>
      <c r="AK321" s="45">
        <f t="shared" si="238"/>
        <v>113.98249120427772</v>
      </c>
      <c r="AL321" s="45">
        <f t="shared" si="238"/>
        <v>983.27491210160497</v>
      </c>
      <c r="AM321" s="45">
        <f t="shared" si="238"/>
        <v>1852.5673329989322</v>
      </c>
      <c r="AN321" s="45">
        <f t="shared" si="238"/>
        <v>2721.859753896259</v>
      </c>
      <c r="AO321" s="45">
        <f t="shared" si="238"/>
        <v>3591.1521747935863</v>
      </c>
      <c r="AP321" s="45">
        <f t="shared" si="238"/>
        <v>4460.444595690913</v>
      </c>
      <c r="AQ321" s="45">
        <f t="shared" si="238"/>
        <v>5329.7370165882403</v>
      </c>
      <c r="AR321" s="45">
        <f t="shared" ref="AR321:BA330" si="239">$B321+AR$26*$C321</f>
        <v>6199.0294374855675</v>
      </c>
      <c r="AS321" s="45">
        <f t="shared" si="239"/>
        <v>7068.3218583828948</v>
      </c>
      <c r="AT321" s="45">
        <f t="shared" si="239"/>
        <v>7937.614279280222</v>
      </c>
      <c r="AU321" s="45">
        <f t="shared" si="239"/>
        <v>8806.9067001775493</v>
      </c>
      <c r="AV321" s="45">
        <f t="shared" si="239"/>
        <v>9676.1991210748765</v>
      </c>
      <c r="AW321" s="45">
        <f t="shared" si="239"/>
        <v>10545.491541972202</v>
      </c>
      <c r="AX321" s="45">
        <f t="shared" si="239"/>
        <v>11414.783962869529</v>
      </c>
      <c r="AY321" s="45">
        <f t="shared" si="239"/>
        <v>12284.076383766856</v>
      </c>
      <c r="AZ321" s="45">
        <f t="shared" si="239"/>
        <v>13153.368804664184</v>
      </c>
      <c r="BA321" s="45">
        <f t="shared" si="239"/>
        <v>14022.661225561511</v>
      </c>
      <c r="BB321" s="45">
        <f t="shared" ref="BB321:BK330" si="240">$B321+BB$26*$C321</f>
        <v>14891.953646458838</v>
      </c>
      <c r="BC321" s="45">
        <f t="shared" si="240"/>
        <v>15761.246067356165</v>
      </c>
      <c r="BD321" s="45">
        <f t="shared" si="240"/>
        <v>16630.538488253493</v>
      </c>
      <c r="BE321" s="45">
        <f t="shared" si="240"/>
        <v>17499.83090915082</v>
      </c>
      <c r="BF321" s="45">
        <f t="shared" si="240"/>
        <v>18369.123330048147</v>
      </c>
      <c r="BG321" s="45">
        <f t="shared" si="240"/>
        <v>19238.415750945474</v>
      </c>
      <c r="BH321" s="45">
        <f t="shared" si="240"/>
        <v>20107.708171842802</v>
      </c>
      <c r="BI321" s="45">
        <f t="shared" si="240"/>
        <v>20977.000592740129</v>
      </c>
      <c r="BJ321" s="45">
        <f t="shared" si="240"/>
        <v>21846.293013637456</v>
      </c>
      <c r="BK321" s="45">
        <f t="shared" si="240"/>
        <v>22715.585434534783</v>
      </c>
      <c r="BL321" s="45">
        <f t="shared" ref="BL321:BU330" si="241">$B321+BL$26*$C321</f>
        <v>23584.877855432111</v>
      </c>
      <c r="BM321" s="45">
        <f t="shared" si="241"/>
        <v>24454.170276329438</v>
      </c>
      <c r="BN321" s="45">
        <f t="shared" si="241"/>
        <v>25323.462697226765</v>
      </c>
      <c r="BO321" s="45">
        <f t="shared" si="241"/>
        <v>26192.755118124092</v>
      </c>
      <c r="BP321" s="45">
        <f t="shared" si="241"/>
        <v>27062.04753902142</v>
      </c>
      <c r="BQ321" s="45">
        <f t="shared" si="241"/>
        <v>27931.339959918747</v>
      </c>
      <c r="BR321" s="45">
        <f t="shared" si="241"/>
        <v>28800.632380816074</v>
      </c>
      <c r="BS321" s="45">
        <f t="shared" si="241"/>
        <v>29669.924801713401</v>
      </c>
      <c r="BT321" s="45">
        <f t="shared" si="241"/>
        <v>30539.217222610729</v>
      </c>
      <c r="BU321" s="45">
        <f t="shared" si="241"/>
        <v>31408.509643508056</v>
      </c>
      <c r="BV321" s="45">
        <f t="shared" ref="BV321:CH330" si="242">$B321+BV$26*$C321</f>
        <v>32277.802064405383</v>
      </c>
      <c r="BW321" s="45">
        <f t="shared" si="242"/>
        <v>33147.09448530271</v>
      </c>
      <c r="BX321" s="45">
        <f t="shared" si="242"/>
        <v>34016.386906200038</v>
      </c>
      <c r="BY321" s="45">
        <f t="shared" si="242"/>
        <v>34885.679327097365</v>
      </c>
      <c r="BZ321" s="45">
        <f t="shared" si="242"/>
        <v>35754.971747994692</v>
      </c>
      <c r="CA321" s="45">
        <f t="shared" si="242"/>
        <v>36624.264168892019</v>
      </c>
      <c r="CB321" s="45">
        <f t="shared" si="242"/>
        <v>37493.556589789347</v>
      </c>
      <c r="CC321" s="45">
        <f t="shared" si="242"/>
        <v>38362.849010686674</v>
      </c>
      <c r="CD321" s="45">
        <f t="shared" si="242"/>
        <v>39232.141431583994</v>
      </c>
      <c r="CE321" s="45">
        <f t="shared" si="242"/>
        <v>40101.433852481321</v>
      </c>
      <c r="CF321" s="45">
        <f t="shared" si="242"/>
        <v>40970.726273378648</v>
      </c>
      <c r="CG321" s="45">
        <f t="shared" si="242"/>
        <v>-7069.9857327543159</v>
      </c>
      <c r="CH321" s="45">
        <f t="shared" si="242"/>
        <v>-4746.5948591252927</v>
      </c>
    </row>
    <row r="322" spans="1:86">
      <c r="A322" s="58">
        <f>'Q5-Q7 VaR'!G296</f>
        <v>45974</v>
      </c>
      <c r="B322" s="45">
        <f>'Q5-Q7 VaR'!L296</f>
        <v>-6195.7705625145672</v>
      </c>
      <c r="C322" s="45">
        <f>1000000*'Q5-Q7 VaR'!K296/100</f>
        <v>-3682.3652290749869</v>
      </c>
      <c r="D322" s="45">
        <f t="shared" si="235"/>
        <v>30627.881728235305</v>
      </c>
      <c r="E322" s="45">
        <f t="shared" si="235"/>
        <v>29707.290420966558</v>
      </c>
      <c r="F322" s="45">
        <f t="shared" si="235"/>
        <v>28786.69911369781</v>
      </c>
      <c r="G322" s="45">
        <f t="shared" si="235"/>
        <v>27866.107806429063</v>
      </c>
      <c r="H322" s="45">
        <f t="shared" si="235"/>
        <v>26945.516499160316</v>
      </c>
      <c r="I322" s="45">
        <f t="shared" si="235"/>
        <v>26024.925191891569</v>
      </c>
      <c r="J322" s="45">
        <f t="shared" si="235"/>
        <v>25104.333884622822</v>
      </c>
      <c r="K322" s="45">
        <f t="shared" si="235"/>
        <v>24183.742577354074</v>
      </c>
      <c r="L322" s="45">
        <f t="shared" si="235"/>
        <v>23263.151270085327</v>
      </c>
      <c r="M322" s="45">
        <f t="shared" si="235"/>
        <v>22342.55996281658</v>
      </c>
      <c r="N322" s="45">
        <f t="shared" si="236"/>
        <v>21421.968655547833</v>
      </c>
      <c r="O322" s="45">
        <f t="shared" si="236"/>
        <v>20501.377348279086</v>
      </c>
      <c r="P322" s="45">
        <f t="shared" si="236"/>
        <v>19580.786041010339</v>
      </c>
      <c r="Q322" s="45">
        <f t="shared" si="236"/>
        <v>18660.194733741595</v>
      </c>
      <c r="R322" s="45">
        <f t="shared" si="236"/>
        <v>17739.603426472848</v>
      </c>
      <c r="S322" s="45">
        <f t="shared" si="236"/>
        <v>16819.012119204101</v>
      </c>
      <c r="T322" s="45">
        <f t="shared" si="236"/>
        <v>15898.420811935353</v>
      </c>
      <c r="U322" s="45">
        <f t="shared" si="236"/>
        <v>14977.829504666606</v>
      </c>
      <c r="V322" s="45">
        <f t="shared" si="236"/>
        <v>14057.238197397859</v>
      </c>
      <c r="W322" s="45">
        <f t="shared" si="236"/>
        <v>13136.646890129112</v>
      </c>
      <c r="X322" s="45">
        <f t="shared" si="237"/>
        <v>12216.055582860368</v>
      </c>
      <c r="Y322" s="45">
        <f t="shared" si="237"/>
        <v>11295.464275591621</v>
      </c>
      <c r="Z322" s="45">
        <f t="shared" si="237"/>
        <v>10374.872968322874</v>
      </c>
      <c r="AA322" s="45">
        <f t="shared" si="237"/>
        <v>9454.2816610541267</v>
      </c>
      <c r="AB322" s="45">
        <f t="shared" si="237"/>
        <v>8533.6903537853796</v>
      </c>
      <c r="AC322" s="45">
        <f t="shared" si="237"/>
        <v>7613.0990465166333</v>
      </c>
      <c r="AD322" s="45">
        <f t="shared" si="237"/>
        <v>6692.5077392478861</v>
      </c>
      <c r="AE322" s="45">
        <f t="shared" si="237"/>
        <v>5771.9164319791407</v>
      </c>
      <c r="AF322" s="45">
        <f t="shared" si="237"/>
        <v>4851.3251247103935</v>
      </c>
      <c r="AG322" s="45">
        <f t="shared" si="237"/>
        <v>3930.7338174416464</v>
      </c>
      <c r="AH322" s="45">
        <f t="shared" si="238"/>
        <v>3010.142510172901</v>
      </c>
      <c r="AI322" s="45">
        <f t="shared" si="238"/>
        <v>2089.5512029041538</v>
      </c>
      <c r="AJ322" s="45">
        <f t="shared" si="238"/>
        <v>1168.9598956354066</v>
      </c>
      <c r="AK322" s="45">
        <f t="shared" si="238"/>
        <v>248.36858836665942</v>
      </c>
      <c r="AL322" s="45">
        <f t="shared" si="238"/>
        <v>-672.22271890208685</v>
      </c>
      <c r="AM322" s="45">
        <f t="shared" si="238"/>
        <v>-1592.8140261708331</v>
      </c>
      <c r="AN322" s="45">
        <f t="shared" si="238"/>
        <v>-2513.4053334395803</v>
      </c>
      <c r="AO322" s="45">
        <f t="shared" si="238"/>
        <v>-3433.996640708327</v>
      </c>
      <c r="AP322" s="45">
        <f t="shared" si="238"/>
        <v>-4354.5879479770738</v>
      </c>
      <c r="AQ322" s="45">
        <f t="shared" si="238"/>
        <v>-5275.179255245821</v>
      </c>
      <c r="AR322" s="45">
        <f t="shared" si="239"/>
        <v>-6195.7705625145672</v>
      </c>
      <c r="AS322" s="45">
        <f t="shared" si="239"/>
        <v>-7116.3618697833135</v>
      </c>
      <c r="AT322" s="45">
        <f t="shared" si="239"/>
        <v>-8036.9531770520607</v>
      </c>
      <c r="AU322" s="45">
        <f t="shared" si="239"/>
        <v>-8957.5444843208079</v>
      </c>
      <c r="AV322" s="45">
        <f t="shared" si="239"/>
        <v>-9878.1357915895533</v>
      </c>
      <c r="AW322" s="45">
        <f t="shared" si="239"/>
        <v>-10798.7270988583</v>
      </c>
      <c r="AX322" s="45">
        <f t="shared" si="239"/>
        <v>-11719.318406127048</v>
      </c>
      <c r="AY322" s="45">
        <f t="shared" si="239"/>
        <v>-12639.909713395795</v>
      </c>
      <c r="AZ322" s="45">
        <f t="shared" si="239"/>
        <v>-13560.501020664542</v>
      </c>
      <c r="BA322" s="45">
        <f t="shared" si="239"/>
        <v>-14481.092327933289</v>
      </c>
      <c r="BB322" s="45">
        <f t="shared" si="240"/>
        <v>-15401.683635202036</v>
      </c>
      <c r="BC322" s="45">
        <f t="shared" si="240"/>
        <v>-16322.27494247078</v>
      </c>
      <c r="BD322" s="45">
        <f t="shared" si="240"/>
        <v>-17242.866249739527</v>
      </c>
      <c r="BE322" s="45">
        <f t="shared" si="240"/>
        <v>-18163.457557008274</v>
      </c>
      <c r="BF322" s="45">
        <f t="shared" si="240"/>
        <v>-19084.048864277021</v>
      </c>
      <c r="BG322" s="45">
        <f t="shared" si="240"/>
        <v>-20004.640171545769</v>
      </c>
      <c r="BH322" s="45">
        <f t="shared" si="240"/>
        <v>-20925.231478814516</v>
      </c>
      <c r="BI322" s="45">
        <f t="shared" si="240"/>
        <v>-21845.822786083263</v>
      </c>
      <c r="BJ322" s="45">
        <f t="shared" si="240"/>
        <v>-22766.41409335201</v>
      </c>
      <c r="BK322" s="45">
        <f t="shared" si="240"/>
        <v>-23687.005400620757</v>
      </c>
      <c r="BL322" s="45">
        <f t="shared" si="241"/>
        <v>-24607.596707889505</v>
      </c>
      <c r="BM322" s="45">
        <f t="shared" si="241"/>
        <v>-25528.188015158248</v>
      </c>
      <c r="BN322" s="45">
        <f t="shared" si="241"/>
        <v>-26448.779322426995</v>
      </c>
      <c r="BO322" s="45">
        <f t="shared" si="241"/>
        <v>-27369.370629695743</v>
      </c>
      <c r="BP322" s="45">
        <f t="shared" si="241"/>
        <v>-28289.96193696449</v>
      </c>
      <c r="BQ322" s="45">
        <f t="shared" si="241"/>
        <v>-29210.553244233237</v>
      </c>
      <c r="BR322" s="45">
        <f t="shared" si="241"/>
        <v>-30131.144551501984</v>
      </c>
      <c r="BS322" s="45">
        <f t="shared" si="241"/>
        <v>-31051.735858770731</v>
      </c>
      <c r="BT322" s="45">
        <f t="shared" si="241"/>
        <v>-31972.327166039475</v>
      </c>
      <c r="BU322" s="45">
        <f t="shared" si="241"/>
        <v>-32892.918473308222</v>
      </c>
      <c r="BV322" s="45">
        <f t="shared" si="242"/>
        <v>-33813.509780576969</v>
      </c>
      <c r="BW322" s="45">
        <f t="shared" si="242"/>
        <v>-34734.101087845716</v>
      </c>
      <c r="BX322" s="45">
        <f t="shared" si="242"/>
        <v>-35654.692395114464</v>
      </c>
      <c r="BY322" s="45">
        <f t="shared" si="242"/>
        <v>-36575.283702383211</v>
      </c>
      <c r="BZ322" s="45">
        <f t="shared" si="242"/>
        <v>-37495.875009651958</v>
      </c>
      <c r="CA322" s="45">
        <f t="shared" si="242"/>
        <v>-38416.466316920705</v>
      </c>
      <c r="CB322" s="45">
        <f t="shared" si="242"/>
        <v>-39337.057624189452</v>
      </c>
      <c r="CC322" s="45">
        <f t="shared" si="242"/>
        <v>-40257.6489314582</v>
      </c>
      <c r="CD322" s="45">
        <f t="shared" si="242"/>
        <v>-41178.240238726947</v>
      </c>
      <c r="CE322" s="45">
        <f t="shared" si="242"/>
        <v>-42098.831545995694</v>
      </c>
      <c r="CF322" s="45">
        <f t="shared" si="242"/>
        <v>-43019.422853264441</v>
      </c>
      <c r="CG322" s="45">
        <f t="shared" si="242"/>
        <v>7856.278814760205</v>
      </c>
      <c r="CH322" s="45">
        <f t="shared" si="242"/>
        <v>5395.7794589248651</v>
      </c>
    </row>
    <row r="323" spans="1:86">
      <c r="A323" s="58">
        <f>'Q5-Q7 VaR'!G297</f>
        <v>45975</v>
      </c>
      <c r="B323" s="45">
        <f>'Q5-Q7 VaR'!L297</f>
        <v>-4506.3381487680044</v>
      </c>
      <c r="C323" s="45">
        <f>1000000*'Q5-Q7 VaR'!K297/100</f>
        <v>-2137.8752630608237</v>
      </c>
      <c r="D323" s="45">
        <f t="shared" si="235"/>
        <v>16872.414481840231</v>
      </c>
      <c r="E323" s="45">
        <f t="shared" si="235"/>
        <v>16337.945666075026</v>
      </c>
      <c r="F323" s="45">
        <f t="shared" si="235"/>
        <v>15803.47685030982</v>
      </c>
      <c r="G323" s="45">
        <f t="shared" si="235"/>
        <v>15269.008034544615</v>
      </c>
      <c r="H323" s="45">
        <f t="shared" si="235"/>
        <v>14734.53921877941</v>
      </c>
      <c r="I323" s="45">
        <f t="shared" si="235"/>
        <v>14200.070403014201</v>
      </c>
      <c r="J323" s="45">
        <f t="shared" si="235"/>
        <v>13665.601587248995</v>
      </c>
      <c r="K323" s="45">
        <f t="shared" si="235"/>
        <v>13131.13277148379</v>
      </c>
      <c r="L323" s="45">
        <f t="shared" si="235"/>
        <v>12596.663955718584</v>
      </c>
      <c r="M323" s="45">
        <f t="shared" si="235"/>
        <v>12062.195139953379</v>
      </c>
      <c r="N323" s="45">
        <f t="shared" si="236"/>
        <v>11527.726324188174</v>
      </c>
      <c r="O323" s="45">
        <f t="shared" si="236"/>
        <v>10993.257508422968</v>
      </c>
      <c r="P323" s="45">
        <f t="shared" si="236"/>
        <v>10458.788692657763</v>
      </c>
      <c r="Q323" s="45">
        <f t="shared" si="236"/>
        <v>9924.319876892554</v>
      </c>
      <c r="R323" s="45">
        <f t="shared" si="236"/>
        <v>9389.8510611273487</v>
      </c>
      <c r="S323" s="45">
        <f t="shared" si="236"/>
        <v>8855.3822453621433</v>
      </c>
      <c r="T323" s="45">
        <f t="shared" si="236"/>
        <v>8320.9134295969379</v>
      </c>
      <c r="U323" s="45">
        <f t="shared" si="236"/>
        <v>7786.4446138317317</v>
      </c>
      <c r="V323" s="45">
        <f t="shared" si="236"/>
        <v>7251.9757980665263</v>
      </c>
      <c r="W323" s="45">
        <f t="shared" si="236"/>
        <v>6717.5069823013209</v>
      </c>
      <c r="X323" s="45">
        <f t="shared" si="237"/>
        <v>6183.0381665361137</v>
      </c>
      <c r="Y323" s="45">
        <f t="shared" si="237"/>
        <v>5648.5693507709084</v>
      </c>
      <c r="Z323" s="45">
        <f t="shared" si="237"/>
        <v>5114.100535005703</v>
      </c>
      <c r="AA323" s="45">
        <f t="shared" si="237"/>
        <v>4579.6317192404958</v>
      </c>
      <c r="AB323" s="45">
        <f t="shared" si="237"/>
        <v>4045.1629034752905</v>
      </c>
      <c r="AC323" s="45">
        <f t="shared" si="237"/>
        <v>3510.6940877100842</v>
      </c>
      <c r="AD323" s="45">
        <f t="shared" si="237"/>
        <v>2976.2252719448788</v>
      </c>
      <c r="AE323" s="45">
        <f t="shared" si="237"/>
        <v>2441.7564561796726</v>
      </c>
      <c r="AF323" s="45">
        <f t="shared" si="237"/>
        <v>1907.2876404144672</v>
      </c>
      <c r="AG323" s="45">
        <f t="shared" si="237"/>
        <v>1372.8188246492609</v>
      </c>
      <c r="AH323" s="45">
        <f t="shared" si="238"/>
        <v>838.35000888405466</v>
      </c>
      <c r="AI323" s="45">
        <f t="shared" si="238"/>
        <v>303.8811931188493</v>
      </c>
      <c r="AJ323" s="45">
        <f t="shared" si="238"/>
        <v>-230.58762264635698</v>
      </c>
      <c r="AK323" s="45">
        <f t="shared" si="238"/>
        <v>-765.05643841156279</v>
      </c>
      <c r="AL323" s="45">
        <f t="shared" si="238"/>
        <v>-1299.5252541767686</v>
      </c>
      <c r="AM323" s="45">
        <f t="shared" si="238"/>
        <v>-1833.9940699419749</v>
      </c>
      <c r="AN323" s="45">
        <f t="shared" si="238"/>
        <v>-2368.4628857071807</v>
      </c>
      <c r="AO323" s="45">
        <f t="shared" si="238"/>
        <v>-2902.9317014723865</v>
      </c>
      <c r="AP323" s="45">
        <f t="shared" si="238"/>
        <v>-3437.4005172375928</v>
      </c>
      <c r="AQ323" s="45">
        <f t="shared" si="238"/>
        <v>-3971.8693330027986</v>
      </c>
      <c r="AR323" s="45">
        <f t="shared" si="239"/>
        <v>-4506.3381487680044</v>
      </c>
      <c r="AS323" s="45">
        <f t="shared" si="239"/>
        <v>-5040.8069645332107</v>
      </c>
      <c r="AT323" s="45">
        <f t="shared" si="239"/>
        <v>-5575.2757802984161</v>
      </c>
      <c r="AU323" s="45">
        <f t="shared" si="239"/>
        <v>-6109.7445960636223</v>
      </c>
      <c r="AV323" s="45">
        <f t="shared" si="239"/>
        <v>-6644.2134118288286</v>
      </c>
      <c r="AW323" s="45">
        <f t="shared" si="239"/>
        <v>-7178.682227594034</v>
      </c>
      <c r="AX323" s="45">
        <f t="shared" si="239"/>
        <v>-7713.1510433592402</v>
      </c>
      <c r="AY323" s="45">
        <f t="shared" si="239"/>
        <v>-8247.6198591244465</v>
      </c>
      <c r="AZ323" s="45">
        <f t="shared" si="239"/>
        <v>-8782.0886748896519</v>
      </c>
      <c r="BA323" s="45">
        <f t="shared" si="239"/>
        <v>-9316.5574906548572</v>
      </c>
      <c r="BB323" s="45">
        <f t="shared" si="240"/>
        <v>-9851.0263064200626</v>
      </c>
      <c r="BC323" s="45">
        <f t="shared" si="240"/>
        <v>-10385.49512218527</v>
      </c>
      <c r="BD323" s="45">
        <f t="shared" si="240"/>
        <v>-10919.963937950477</v>
      </c>
      <c r="BE323" s="45">
        <f t="shared" si="240"/>
        <v>-11454.432753715682</v>
      </c>
      <c r="BF323" s="45">
        <f t="shared" si="240"/>
        <v>-11988.901569480888</v>
      </c>
      <c r="BG323" s="45">
        <f t="shared" si="240"/>
        <v>-12523.370385246093</v>
      </c>
      <c r="BH323" s="45">
        <f t="shared" si="240"/>
        <v>-13057.839201011298</v>
      </c>
      <c r="BI323" s="45">
        <f t="shared" si="240"/>
        <v>-13592.308016776504</v>
      </c>
      <c r="BJ323" s="45">
        <f t="shared" si="240"/>
        <v>-14126.776832541713</v>
      </c>
      <c r="BK323" s="45">
        <f t="shared" si="240"/>
        <v>-14661.245648306918</v>
      </c>
      <c r="BL323" s="45">
        <f t="shared" si="241"/>
        <v>-15195.714464072124</v>
      </c>
      <c r="BM323" s="45">
        <f t="shared" si="241"/>
        <v>-15730.183279837329</v>
      </c>
      <c r="BN323" s="45">
        <f t="shared" si="241"/>
        <v>-16264.652095602534</v>
      </c>
      <c r="BO323" s="45">
        <f t="shared" si="241"/>
        <v>-16799.12091136774</v>
      </c>
      <c r="BP323" s="45">
        <f t="shared" si="241"/>
        <v>-17333.589727132949</v>
      </c>
      <c r="BQ323" s="45">
        <f t="shared" si="241"/>
        <v>-17868.058542898154</v>
      </c>
      <c r="BR323" s="45">
        <f t="shared" si="241"/>
        <v>-18402.527358663359</v>
      </c>
      <c r="BS323" s="45">
        <f t="shared" si="241"/>
        <v>-18936.996174428565</v>
      </c>
      <c r="BT323" s="45">
        <f t="shared" si="241"/>
        <v>-19471.46499019377</v>
      </c>
      <c r="BU323" s="45">
        <f t="shared" si="241"/>
        <v>-20005.933805958975</v>
      </c>
      <c r="BV323" s="45">
        <f t="shared" si="242"/>
        <v>-20540.402621724181</v>
      </c>
      <c r="BW323" s="45">
        <f t="shared" si="242"/>
        <v>-21074.87143748939</v>
      </c>
      <c r="BX323" s="45">
        <f t="shared" si="242"/>
        <v>-21609.340253254595</v>
      </c>
      <c r="BY323" s="45">
        <f t="shared" si="242"/>
        <v>-22143.809069019801</v>
      </c>
      <c r="BZ323" s="45">
        <f t="shared" si="242"/>
        <v>-22678.277884785006</v>
      </c>
      <c r="CA323" s="45">
        <f t="shared" si="242"/>
        <v>-23212.746700550211</v>
      </c>
      <c r="CB323" s="45">
        <f t="shared" si="242"/>
        <v>-23747.21551631542</v>
      </c>
      <c r="CC323" s="45">
        <f t="shared" si="242"/>
        <v>-24281.684332080626</v>
      </c>
      <c r="CD323" s="45">
        <f t="shared" si="242"/>
        <v>-24816.153147845831</v>
      </c>
      <c r="CE323" s="45">
        <f t="shared" si="242"/>
        <v>-25350.621963611036</v>
      </c>
      <c r="CF323" s="45">
        <f t="shared" si="242"/>
        <v>-25885.090779376242</v>
      </c>
      <c r="CG323" s="45">
        <f t="shared" si="242"/>
        <v>3651.8772617472223</v>
      </c>
      <c r="CH323" s="45">
        <f t="shared" si="242"/>
        <v>2223.3821559157877</v>
      </c>
    </row>
    <row r="324" spans="1:86">
      <c r="A324" s="58">
        <f>'Q5-Q7 VaR'!G298</f>
        <v>45978</v>
      </c>
      <c r="B324" s="45">
        <f>'Q5-Q7 VaR'!L298</f>
        <v>-845.06970054265707</v>
      </c>
      <c r="C324" s="45">
        <f>1000000*'Q5-Q7 VaR'!K298/100</f>
        <v>664.65976657799501</v>
      </c>
      <c r="D324" s="45">
        <f t="shared" si="235"/>
        <v>-7491.6673663226074</v>
      </c>
      <c r="E324" s="45">
        <f t="shared" si="235"/>
        <v>-7325.5024246781086</v>
      </c>
      <c r="F324" s="45">
        <f t="shared" si="235"/>
        <v>-7159.3374830336097</v>
      </c>
      <c r="G324" s="45">
        <f t="shared" si="235"/>
        <v>-6993.1725413891108</v>
      </c>
      <c r="H324" s="45">
        <f t="shared" si="235"/>
        <v>-6827.0075997446129</v>
      </c>
      <c r="I324" s="45">
        <f t="shared" si="235"/>
        <v>-6660.842658100114</v>
      </c>
      <c r="J324" s="45">
        <f t="shared" si="235"/>
        <v>-6494.6777164556152</v>
      </c>
      <c r="K324" s="45">
        <f t="shared" si="235"/>
        <v>-6328.5127748111163</v>
      </c>
      <c r="L324" s="45">
        <f t="shared" si="235"/>
        <v>-6162.3478331666174</v>
      </c>
      <c r="M324" s="45">
        <f t="shared" si="235"/>
        <v>-5996.1828915221186</v>
      </c>
      <c r="N324" s="45">
        <f t="shared" si="236"/>
        <v>-5830.0179498776197</v>
      </c>
      <c r="O324" s="45">
        <f t="shared" si="236"/>
        <v>-5663.8530082331208</v>
      </c>
      <c r="P324" s="45">
        <f t="shared" si="236"/>
        <v>-5497.688066588622</v>
      </c>
      <c r="Q324" s="45">
        <f t="shared" si="236"/>
        <v>-5331.523124944124</v>
      </c>
      <c r="R324" s="45">
        <f t="shared" si="236"/>
        <v>-5165.3581832996251</v>
      </c>
      <c r="S324" s="45">
        <f t="shared" si="236"/>
        <v>-4999.1932416551263</v>
      </c>
      <c r="T324" s="45">
        <f t="shared" si="236"/>
        <v>-4833.0283000106274</v>
      </c>
      <c r="U324" s="45">
        <f t="shared" si="236"/>
        <v>-4666.8633583661285</v>
      </c>
      <c r="V324" s="45">
        <f t="shared" si="236"/>
        <v>-4500.6984167216297</v>
      </c>
      <c r="W324" s="45">
        <f t="shared" si="236"/>
        <v>-4334.5334750771308</v>
      </c>
      <c r="X324" s="45">
        <f t="shared" si="237"/>
        <v>-4168.3685334326319</v>
      </c>
      <c r="Y324" s="45">
        <f t="shared" si="237"/>
        <v>-4002.2035917881331</v>
      </c>
      <c r="Z324" s="45">
        <f t="shared" si="237"/>
        <v>-3836.0386501436351</v>
      </c>
      <c r="AA324" s="45">
        <f t="shared" si="237"/>
        <v>-3669.8737084991362</v>
      </c>
      <c r="AB324" s="45">
        <f t="shared" si="237"/>
        <v>-3503.7087668546374</v>
      </c>
      <c r="AC324" s="45">
        <f t="shared" si="237"/>
        <v>-3337.5438252101385</v>
      </c>
      <c r="AD324" s="45">
        <f t="shared" si="237"/>
        <v>-3171.3788835656396</v>
      </c>
      <c r="AE324" s="45">
        <f t="shared" si="237"/>
        <v>-3005.2139419211408</v>
      </c>
      <c r="AF324" s="45">
        <f t="shared" si="237"/>
        <v>-2839.0490002766419</v>
      </c>
      <c r="AG324" s="45">
        <f t="shared" si="237"/>
        <v>-2672.884058632143</v>
      </c>
      <c r="AH324" s="45">
        <f t="shared" si="238"/>
        <v>-2506.7191169876446</v>
      </c>
      <c r="AI324" s="45">
        <f t="shared" si="238"/>
        <v>-2340.5541753431462</v>
      </c>
      <c r="AJ324" s="45">
        <f t="shared" si="238"/>
        <v>-2174.3892336986473</v>
      </c>
      <c r="AK324" s="45">
        <f t="shared" si="238"/>
        <v>-2008.2242920541482</v>
      </c>
      <c r="AL324" s="45">
        <f t="shared" si="238"/>
        <v>-1842.0593504096496</v>
      </c>
      <c r="AM324" s="45">
        <f t="shared" si="238"/>
        <v>-1675.8944087651507</v>
      </c>
      <c r="AN324" s="45">
        <f t="shared" si="238"/>
        <v>-1509.7294671206521</v>
      </c>
      <c r="AO324" s="45">
        <f t="shared" si="238"/>
        <v>-1343.5645254761534</v>
      </c>
      <c r="AP324" s="45">
        <f t="shared" si="238"/>
        <v>-1177.3995838316546</v>
      </c>
      <c r="AQ324" s="45">
        <f t="shared" si="238"/>
        <v>-1011.2346421871558</v>
      </c>
      <c r="AR324" s="45">
        <f t="shared" si="239"/>
        <v>-845.06970054265707</v>
      </c>
      <c r="AS324" s="45">
        <f t="shared" si="239"/>
        <v>-678.90475889815832</v>
      </c>
      <c r="AT324" s="45">
        <f t="shared" si="239"/>
        <v>-512.73981725365957</v>
      </c>
      <c r="AU324" s="45">
        <f t="shared" si="239"/>
        <v>-346.57487560916081</v>
      </c>
      <c r="AV324" s="45">
        <f t="shared" si="239"/>
        <v>-180.40993396466206</v>
      </c>
      <c r="AW324" s="45">
        <f t="shared" si="239"/>
        <v>-14.244992320163306</v>
      </c>
      <c r="AX324" s="45">
        <f t="shared" si="239"/>
        <v>151.91994932433545</v>
      </c>
      <c r="AY324" s="45">
        <f t="shared" si="239"/>
        <v>318.08489096883409</v>
      </c>
      <c r="AZ324" s="45">
        <f t="shared" si="239"/>
        <v>484.24983261333296</v>
      </c>
      <c r="BA324" s="45">
        <f t="shared" si="239"/>
        <v>650.41477425783182</v>
      </c>
      <c r="BB324" s="45">
        <f t="shared" si="240"/>
        <v>816.57971590233046</v>
      </c>
      <c r="BC324" s="45">
        <f t="shared" si="240"/>
        <v>982.7446575468291</v>
      </c>
      <c r="BD324" s="45">
        <f t="shared" si="240"/>
        <v>1148.909599191328</v>
      </c>
      <c r="BE324" s="45">
        <f t="shared" si="240"/>
        <v>1315.0745408358268</v>
      </c>
      <c r="BF324" s="45">
        <f t="shared" si="240"/>
        <v>1481.2394824803253</v>
      </c>
      <c r="BG324" s="45">
        <f t="shared" si="240"/>
        <v>1647.4044241248241</v>
      </c>
      <c r="BH324" s="45">
        <f t="shared" si="240"/>
        <v>1813.569365769323</v>
      </c>
      <c r="BI324" s="45">
        <f t="shared" si="240"/>
        <v>1979.7343074138219</v>
      </c>
      <c r="BJ324" s="45">
        <f t="shared" si="240"/>
        <v>2145.8992490583205</v>
      </c>
      <c r="BK324" s="45">
        <f t="shared" si="240"/>
        <v>2312.0641907028194</v>
      </c>
      <c r="BL324" s="45">
        <f t="shared" si="241"/>
        <v>2478.2291323473182</v>
      </c>
      <c r="BM324" s="45">
        <f t="shared" si="241"/>
        <v>2644.3940739918171</v>
      </c>
      <c r="BN324" s="45">
        <f t="shared" si="241"/>
        <v>2810.5590156363151</v>
      </c>
      <c r="BO324" s="45">
        <f t="shared" si="241"/>
        <v>2976.7239572808139</v>
      </c>
      <c r="BP324" s="45">
        <f t="shared" si="241"/>
        <v>3142.8888989253128</v>
      </c>
      <c r="BQ324" s="45">
        <f t="shared" si="241"/>
        <v>3309.0538405698117</v>
      </c>
      <c r="BR324" s="45">
        <f t="shared" si="241"/>
        <v>3475.2187822143105</v>
      </c>
      <c r="BS324" s="45">
        <f t="shared" si="241"/>
        <v>3641.3837238588094</v>
      </c>
      <c r="BT324" s="45">
        <f t="shared" si="241"/>
        <v>3807.5486655033073</v>
      </c>
      <c r="BU324" s="45">
        <f t="shared" si="241"/>
        <v>3973.7136071478062</v>
      </c>
      <c r="BV324" s="45">
        <f t="shared" si="242"/>
        <v>4139.8785487923051</v>
      </c>
      <c r="BW324" s="45">
        <f t="shared" si="242"/>
        <v>4306.0434904368039</v>
      </c>
      <c r="BX324" s="45">
        <f t="shared" si="242"/>
        <v>4472.2084320813028</v>
      </c>
      <c r="BY324" s="45">
        <f t="shared" si="242"/>
        <v>4638.3733737258017</v>
      </c>
      <c r="BZ324" s="45">
        <f t="shared" si="242"/>
        <v>4804.5383153703006</v>
      </c>
      <c r="CA324" s="45">
        <f t="shared" si="242"/>
        <v>4970.7032570147994</v>
      </c>
      <c r="CB324" s="45">
        <f t="shared" si="242"/>
        <v>5136.8681986592983</v>
      </c>
      <c r="CC324" s="45">
        <f t="shared" si="242"/>
        <v>5303.0331403037962</v>
      </c>
      <c r="CD324" s="45">
        <f t="shared" si="242"/>
        <v>5469.1980819482951</v>
      </c>
      <c r="CE324" s="45">
        <f t="shared" si="242"/>
        <v>5635.363023592794</v>
      </c>
      <c r="CF324" s="45">
        <f t="shared" si="242"/>
        <v>5801.5279652372928</v>
      </c>
      <c r="CG324" s="45">
        <f t="shared" si="242"/>
        <v>-3381.4373007190479</v>
      </c>
      <c r="CH324" s="45">
        <f t="shared" si="242"/>
        <v>-2937.3219493676461</v>
      </c>
    </row>
    <row r="325" spans="1:86">
      <c r="A325" s="58">
        <f>'Q5-Q7 VaR'!G299</f>
        <v>45979</v>
      </c>
      <c r="B325" s="45">
        <f>'Q5-Q7 VaR'!L299</f>
        <v>10427.508884127477</v>
      </c>
      <c r="C325" s="45">
        <f>1000000*'Q5-Q7 VaR'!K299/100</f>
        <v>1921.654842058105</v>
      </c>
      <c r="D325" s="45">
        <f t="shared" si="235"/>
        <v>-8789.0395364535725</v>
      </c>
      <c r="E325" s="45">
        <f t="shared" si="235"/>
        <v>-8308.6258259390452</v>
      </c>
      <c r="F325" s="45">
        <f t="shared" si="235"/>
        <v>-7828.2121154245215</v>
      </c>
      <c r="G325" s="45">
        <f t="shared" si="235"/>
        <v>-7347.7984049099941</v>
      </c>
      <c r="H325" s="45">
        <f t="shared" si="235"/>
        <v>-6867.3846943954668</v>
      </c>
      <c r="I325" s="45">
        <f t="shared" si="235"/>
        <v>-6386.9709838809431</v>
      </c>
      <c r="J325" s="45">
        <f t="shared" si="235"/>
        <v>-5906.5572733664158</v>
      </c>
      <c r="K325" s="45">
        <f t="shared" si="235"/>
        <v>-5426.1435628518884</v>
      </c>
      <c r="L325" s="45">
        <f t="shared" si="235"/>
        <v>-4945.7298523373629</v>
      </c>
      <c r="M325" s="45">
        <f t="shared" si="235"/>
        <v>-4465.3161418228374</v>
      </c>
      <c r="N325" s="45">
        <f t="shared" si="236"/>
        <v>-3984.90243130831</v>
      </c>
      <c r="O325" s="45">
        <f t="shared" si="236"/>
        <v>-3504.4887207937845</v>
      </c>
      <c r="P325" s="45">
        <f t="shared" si="236"/>
        <v>-3024.0750102792572</v>
      </c>
      <c r="Q325" s="45">
        <f t="shared" si="236"/>
        <v>-2543.6612997647317</v>
      </c>
      <c r="R325" s="45">
        <f t="shared" si="236"/>
        <v>-2063.2475892502061</v>
      </c>
      <c r="S325" s="45">
        <f t="shared" si="236"/>
        <v>-1582.8338787356788</v>
      </c>
      <c r="T325" s="45">
        <f t="shared" si="236"/>
        <v>-1102.4201682211533</v>
      </c>
      <c r="U325" s="45">
        <f t="shared" si="236"/>
        <v>-622.00645770662595</v>
      </c>
      <c r="V325" s="45">
        <f t="shared" si="236"/>
        <v>-141.59274719210043</v>
      </c>
      <c r="W325" s="45">
        <f t="shared" si="236"/>
        <v>338.82096332242509</v>
      </c>
      <c r="X325" s="45">
        <f t="shared" si="237"/>
        <v>819.23467383695242</v>
      </c>
      <c r="Y325" s="45">
        <f t="shared" si="237"/>
        <v>1299.6483843514779</v>
      </c>
      <c r="Z325" s="45">
        <f t="shared" si="237"/>
        <v>1780.0620948660053</v>
      </c>
      <c r="AA325" s="45">
        <f t="shared" si="237"/>
        <v>2260.4758053805308</v>
      </c>
      <c r="AB325" s="45">
        <f t="shared" si="237"/>
        <v>2740.8895158950572</v>
      </c>
      <c r="AC325" s="45">
        <f t="shared" si="237"/>
        <v>3221.3032264095837</v>
      </c>
      <c r="AD325" s="45">
        <f t="shared" si="237"/>
        <v>3701.7169369241101</v>
      </c>
      <c r="AE325" s="45">
        <f t="shared" si="237"/>
        <v>4182.1306474386356</v>
      </c>
      <c r="AF325" s="45">
        <f t="shared" si="237"/>
        <v>4662.544357953162</v>
      </c>
      <c r="AG325" s="45">
        <f t="shared" si="237"/>
        <v>5142.9580684676885</v>
      </c>
      <c r="AH325" s="45">
        <f t="shared" si="238"/>
        <v>5623.3717789822149</v>
      </c>
      <c r="AI325" s="45">
        <f t="shared" si="238"/>
        <v>6103.7854894967413</v>
      </c>
      <c r="AJ325" s="45">
        <f t="shared" si="238"/>
        <v>6584.1992000112677</v>
      </c>
      <c r="AK325" s="45">
        <f t="shared" si="238"/>
        <v>7064.6129105257933</v>
      </c>
      <c r="AL325" s="45">
        <f t="shared" si="238"/>
        <v>7545.0266210403197</v>
      </c>
      <c r="AM325" s="45">
        <f t="shared" si="238"/>
        <v>8025.4403315548461</v>
      </c>
      <c r="AN325" s="45">
        <f t="shared" si="238"/>
        <v>8505.8540420693716</v>
      </c>
      <c r="AO325" s="45">
        <f t="shared" si="238"/>
        <v>8986.267752583899</v>
      </c>
      <c r="AP325" s="45">
        <f t="shared" si="238"/>
        <v>9466.6814630984245</v>
      </c>
      <c r="AQ325" s="45">
        <f t="shared" si="238"/>
        <v>9947.0951736129518</v>
      </c>
      <c r="AR325" s="45">
        <f t="shared" si="239"/>
        <v>10427.508884127477</v>
      </c>
      <c r="AS325" s="45">
        <f t="shared" si="239"/>
        <v>10907.922594642003</v>
      </c>
      <c r="AT325" s="45">
        <f t="shared" si="239"/>
        <v>11388.33630515653</v>
      </c>
      <c r="AU325" s="45">
        <f t="shared" si="239"/>
        <v>11868.750015671056</v>
      </c>
      <c r="AV325" s="45">
        <f t="shared" si="239"/>
        <v>12349.163726185583</v>
      </c>
      <c r="AW325" s="45">
        <f t="shared" si="239"/>
        <v>12829.577436700109</v>
      </c>
      <c r="AX325" s="45">
        <f t="shared" si="239"/>
        <v>13309.991147214634</v>
      </c>
      <c r="AY325" s="45">
        <f t="shared" si="239"/>
        <v>13790.404857729161</v>
      </c>
      <c r="AZ325" s="45">
        <f t="shared" si="239"/>
        <v>14270.818568243687</v>
      </c>
      <c r="BA325" s="45">
        <f t="shared" si="239"/>
        <v>14751.232278758212</v>
      </c>
      <c r="BB325" s="45">
        <f t="shared" si="240"/>
        <v>15231.64598927274</v>
      </c>
      <c r="BC325" s="45">
        <f t="shared" si="240"/>
        <v>15712.059699787267</v>
      </c>
      <c r="BD325" s="45">
        <f t="shared" si="240"/>
        <v>16192.473410301793</v>
      </c>
      <c r="BE325" s="45">
        <f t="shared" si="240"/>
        <v>16672.887120816318</v>
      </c>
      <c r="BF325" s="45">
        <f t="shared" si="240"/>
        <v>17153.300831330846</v>
      </c>
      <c r="BG325" s="45">
        <f t="shared" si="240"/>
        <v>17633.714541845373</v>
      </c>
      <c r="BH325" s="45">
        <f t="shared" si="240"/>
        <v>18114.128252359897</v>
      </c>
      <c r="BI325" s="45">
        <f t="shared" si="240"/>
        <v>18594.541962874424</v>
      </c>
      <c r="BJ325" s="45">
        <f t="shared" si="240"/>
        <v>19074.955673388948</v>
      </c>
      <c r="BK325" s="45">
        <f t="shared" si="240"/>
        <v>19555.369383903475</v>
      </c>
      <c r="BL325" s="45">
        <f t="shared" si="241"/>
        <v>20035.783094418002</v>
      </c>
      <c r="BM325" s="45">
        <f t="shared" si="241"/>
        <v>20516.19680493253</v>
      </c>
      <c r="BN325" s="45">
        <f t="shared" si="241"/>
        <v>20996.610515447057</v>
      </c>
      <c r="BO325" s="45">
        <f t="shared" si="241"/>
        <v>21477.024225961581</v>
      </c>
      <c r="BP325" s="45">
        <f t="shared" si="241"/>
        <v>21957.437936476108</v>
      </c>
      <c r="BQ325" s="45">
        <f t="shared" si="241"/>
        <v>22437.851646990632</v>
      </c>
      <c r="BR325" s="45">
        <f t="shared" si="241"/>
        <v>22918.265357505159</v>
      </c>
      <c r="BS325" s="45">
        <f t="shared" si="241"/>
        <v>23398.679068019686</v>
      </c>
      <c r="BT325" s="45">
        <f t="shared" si="241"/>
        <v>23879.092778534214</v>
      </c>
      <c r="BU325" s="45">
        <f t="shared" si="241"/>
        <v>24359.506489048741</v>
      </c>
      <c r="BV325" s="45">
        <f t="shared" si="242"/>
        <v>24839.920199563265</v>
      </c>
      <c r="BW325" s="45">
        <f t="shared" si="242"/>
        <v>25320.333910077792</v>
      </c>
      <c r="BX325" s="45">
        <f t="shared" si="242"/>
        <v>25800.747620592316</v>
      </c>
      <c r="BY325" s="45">
        <f t="shared" si="242"/>
        <v>26281.161331106843</v>
      </c>
      <c r="BZ325" s="45">
        <f t="shared" si="242"/>
        <v>26761.57504162137</v>
      </c>
      <c r="CA325" s="45">
        <f t="shared" si="242"/>
        <v>27241.988752135898</v>
      </c>
      <c r="CB325" s="45">
        <f t="shared" si="242"/>
        <v>27722.402462650422</v>
      </c>
      <c r="CC325" s="45">
        <f t="shared" si="242"/>
        <v>28202.816173164949</v>
      </c>
      <c r="CD325" s="45">
        <f t="shared" si="242"/>
        <v>28683.229883679476</v>
      </c>
      <c r="CE325" s="45">
        <f t="shared" si="242"/>
        <v>29163.643594194</v>
      </c>
      <c r="CF325" s="45">
        <f t="shared" si="242"/>
        <v>29644.057304708527</v>
      </c>
      <c r="CG325" s="45">
        <f t="shared" si="242"/>
        <v>3094.3990357426474</v>
      </c>
      <c r="CH325" s="45">
        <f t="shared" si="242"/>
        <v>4378.4190084734801</v>
      </c>
    </row>
    <row r="326" spans="1:86">
      <c r="A326" s="58">
        <f>'Q5-Q7 VaR'!G300</f>
        <v>45980</v>
      </c>
      <c r="B326" s="45">
        <f>'Q5-Q7 VaR'!L300</f>
        <v>-5351.0846550986616</v>
      </c>
      <c r="C326" s="45">
        <f>1000000*'Q5-Q7 VaR'!K300/100</f>
        <v>-1769.6905487788815</v>
      </c>
      <c r="D326" s="45">
        <f t="shared" si="235"/>
        <v>12345.820832690155</v>
      </c>
      <c r="E326" s="45">
        <f t="shared" si="235"/>
        <v>11903.398195495432</v>
      </c>
      <c r="F326" s="45">
        <f t="shared" si="235"/>
        <v>11460.975558300714</v>
      </c>
      <c r="G326" s="45">
        <f t="shared" si="235"/>
        <v>11018.552921105991</v>
      </c>
      <c r="H326" s="45">
        <f t="shared" si="235"/>
        <v>10576.130283911272</v>
      </c>
      <c r="I326" s="45">
        <f t="shared" si="235"/>
        <v>10133.707646716553</v>
      </c>
      <c r="J326" s="45">
        <f t="shared" si="235"/>
        <v>9691.2850095218309</v>
      </c>
      <c r="K326" s="45">
        <f t="shared" si="235"/>
        <v>9248.8623723271121</v>
      </c>
      <c r="L326" s="45">
        <f t="shared" si="235"/>
        <v>8806.4397351323896</v>
      </c>
      <c r="M326" s="45">
        <f t="shared" si="235"/>
        <v>8364.0170979376708</v>
      </c>
      <c r="N326" s="45">
        <f t="shared" si="236"/>
        <v>7921.5944607429492</v>
      </c>
      <c r="O326" s="45">
        <f t="shared" si="236"/>
        <v>7479.1718235482285</v>
      </c>
      <c r="P326" s="45">
        <f t="shared" si="236"/>
        <v>7036.7491863535097</v>
      </c>
      <c r="Q326" s="45">
        <f t="shared" si="236"/>
        <v>6594.326549158789</v>
      </c>
      <c r="R326" s="45">
        <f t="shared" si="236"/>
        <v>6151.9039119640684</v>
      </c>
      <c r="S326" s="45">
        <f t="shared" si="236"/>
        <v>5709.4812747693477</v>
      </c>
      <c r="T326" s="45">
        <f t="shared" si="236"/>
        <v>5267.058637574627</v>
      </c>
      <c r="U326" s="45">
        <f t="shared" si="236"/>
        <v>4824.6360003799064</v>
      </c>
      <c r="V326" s="45">
        <f t="shared" si="236"/>
        <v>4382.2133631851875</v>
      </c>
      <c r="W326" s="45">
        <f t="shared" si="236"/>
        <v>3939.7907259904669</v>
      </c>
      <c r="X326" s="45">
        <f t="shared" si="237"/>
        <v>3497.3680887957462</v>
      </c>
      <c r="Y326" s="45">
        <f t="shared" si="237"/>
        <v>3054.9454516010255</v>
      </c>
      <c r="Z326" s="45">
        <f t="shared" si="237"/>
        <v>2612.5228144063049</v>
      </c>
      <c r="AA326" s="45">
        <f t="shared" si="237"/>
        <v>2170.1001772115851</v>
      </c>
      <c r="AB326" s="45">
        <f t="shared" si="237"/>
        <v>1727.6775400168644</v>
      </c>
      <c r="AC326" s="45">
        <f t="shared" si="237"/>
        <v>1285.2549028221438</v>
      </c>
      <c r="AD326" s="45">
        <f t="shared" si="237"/>
        <v>842.83226562742402</v>
      </c>
      <c r="AE326" s="45">
        <f t="shared" si="237"/>
        <v>400.40962843270336</v>
      </c>
      <c r="AF326" s="45">
        <f t="shared" si="237"/>
        <v>-42.013008762017307</v>
      </c>
      <c r="AG326" s="45">
        <f t="shared" si="237"/>
        <v>-484.43564595673706</v>
      </c>
      <c r="AH326" s="45">
        <f t="shared" si="238"/>
        <v>-926.85828315145773</v>
      </c>
      <c r="AI326" s="45">
        <f t="shared" si="238"/>
        <v>-1369.2809203461784</v>
      </c>
      <c r="AJ326" s="45">
        <f t="shared" si="238"/>
        <v>-1811.7035575408986</v>
      </c>
      <c r="AK326" s="45">
        <f t="shared" si="238"/>
        <v>-2254.1261947356188</v>
      </c>
      <c r="AL326" s="45">
        <f t="shared" si="238"/>
        <v>-2696.5488319303395</v>
      </c>
      <c r="AM326" s="45">
        <f t="shared" si="238"/>
        <v>-3138.9714691250597</v>
      </c>
      <c r="AN326" s="45">
        <f t="shared" si="238"/>
        <v>-3581.3941063197799</v>
      </c>
      <c r="AO326" s="45">
        <f t="shared" si="238"/>
        <v>-4023.8167435145006</v>
      </c>
      <c r="AP326" s="45">
        <f t="shared" si="238"/>
        <v>-4466.2393807092212</v>
      </c>
      <c r="AQ326" s="45">
        <f t="shared" si="238"/>
        <v>-4908.662017903941</v>
      </c>
      <c r="AR326" s="45">
        <f t="shared" si="239"/>
        <v>-5351.0846550986616</v>
      </c>
      <c r="AS326" s="45">
        <f t="shared" si="239"/>
        <v>-5793.5072922933823</v>
      </c>
      <c r="AT326" s="45">
        <f t="shared" si="239"/>
        <v>-6235.9299294881021</v>
      </c>
      <c r="AU326" s="45">
        <f t="shared" si="239"/>
        <v>-6678.3525666828227</v>
      </c>
      <c r="AV326" s="45">
        <f t="shared" si="239"/>
        <v>-7120.7752038775434</v>
      </c>
      <c r="AW326" s="45">
        <f t="shared" si="239"/>
        <v>-7563.1978410722641</v>
      </c>
      <c r="AX326" s="45">
        <f t="shared" si="239"/>
        <v>-8005.6204782669838</v>
      </c>
      <c r="AY326" s="45">
        <f t="shared" si="239"/>
        <v>-8448.0431154617036</v>
      </c>
      <c r="AZ326" s="45">
        <f t="shared" si="239"/>
        <v>-8890.4657526564242</v>
      </c>
      <c r="BA326" s="45">
        <f t="shared" si="239"/>
        <v>-9332.8883898511449</v>
      </c>
      <c r="BB326" s="45">
        <f t="shared" si="240"/>
        <v>-9775.3110270458656</v>
      </c>
      <c r="BC326" s="45">
        <f t="shared" si="240"/>
        <v>-10217.733664240586</v>
      </c>
      <c r="BD326" s="45">
        <f t="shared" si="240"/>
        <v>-10660.156301435305</v>
      </c>
      <c r="BE326" s="45">
        <f t="shared" si="240"/>
        <v>-11102.578938630028</v>
      </c>
      <c r="BF326" s="45">
        <f t="shared" si="240"/>
        <v>-11545.001575824746</v>
      </c>
      <c r="BG326" s="45">
        <f t="shared" si="240"/>
        <v>-11987.424213019467</v>
      </c>
      <c r="BH326" s="45">
        <f t="shared" si="240"/>
        <v>-12429.846850214188</v>
      </c>
      <c r="BI326" s="45">
        <f t="shared" si="240"/>
        <v>-12872.269487408908</v>
      </c>
      <c r="BJ326" s="45">
        <f t="shared" si="240"/>
        <v>-13314.692124603629</v>
      </c>
      <c r="BK326" s="45">
        <f t="shared" si="240"/>
        <v>-13757.114761798348</v>
      </c>
      <c r="BL326" s="45">
        <f t="shared" si="241"/>
        <v>-14199.53739899307</v>
      </c>
      <c r="BM326" s="45">
        <f t="shared" si="241"/>
        <v>-14641.960036187789</v>
      </c>
      <c r="BN326" s="45">
        <f t="shared" si="241"/>
        <v>-15084.382673382512</v>
      </c>
      <c r="BO326" s="45">
        <f t="shared" si="241"/>
        <v>-15526.805310577231</v>
      </c>
      <c r="BP326" s="45">
        <f t="shared" si="241"/>
        <v>-15969.227947771949</v>
      </c>
      <c r="BQ326" s="45">
        <f t="shared" si="241"/>
        <v>-16411.650584966672</v>
      </c>
      <c r="BR326" s="45">
        <f t="shared" si="241"/>
        <v>-16854.073222161391</v>
      </c>
      <c r="BS326" s="45">
        <f t="shared" si="241"/>
        <v>-17296.495859356113</v>
      </c>
      <c r="BT326" s="45">
        <f t="shared" si="241"/>
        <v>-17738.918496550832</v>
      </c>
      <c r="BU326" s="45">
        <f t="shared" si="241"/>
        <v>-18181.341133745551</v>
      </c>
      <c r="BV326" s="45">
        <f t="shared" si="242"/>
        <v>-18623.763770940273</v>
      </c>
      <c r="BW326" s="45">
        <f t="shared" si="242"/>
        <v>-19066.186408134992</v>
      </c>
      <c r="BX326" s="45">
        <f t="shared" si="242"/>
        <v>-19508.609045329715</v>
      </c>
      <c r="BY326" s="45">
        <f t="shared" si="242"/>
        <v>-19951.031682524434</v>
      </c>
      <c r="BZ326" s="45">
        <f t="shared" si="242"/>
        <v>-20393.454319719156</v>
      </c>
      <c r="CA326" s="45">
        <f t="shared" si="242"/>
        <v>-20835.876956913875</v>
      </c>
      <c r="CB326" s="45">
        <f t="shared" si="242"/>
        <v>-21278.299594108594</v>
      </c>
      <c r="CC326" s="45">
        <f t="shared" si="242"/>
        <v>-21720.722231303316</v>
      </c>
      <c r="CD326" s="45">
        <f t="shared" si="242"/>
        <v>-22163.144868498035</v>
      </c>
      <c r="CE326" s="45">
        <f t="shared" si="242"/>
        <v>-22605.567505692754</v>
      </c>
      <c r="CF326" s="45">
        <f t="shared" si="242"/>
        <v>-23047.990142887476</v>
      </c>
      <c r="CG326" s="45">
        <f t="shared" si="242"/>
        <v>1402.123521425463</v>
      </c>
      <c r="CH326" s="45">
        <f t="shared" si="242"/>
        <v>219.64373345719105</v>
      </c>
    </row>
    <row r="327" spans="1:86">
      <c r="A327" s="58">
        <f>'Q5-Q7 VaR'!G301</f>
        <v>45981</v>
      </c>
      <c r="B327" s="45">
        <f>'Q5-Q7 VaR'!L301</f>
        <v>16632.019156791423</v>
      </c>
      <c r="C327" s="45">
        <f>1000000*'Q5-Q7 VaR'!K301/100</f>
        <v>3922.1620286113252</v>
      </c>
      <c r="D327" s="45">
        <f t="shared" si="235"/>
        <v>-22589.601129321833</v>
      </c>
      <c r="E327" s="45">
        <f t="shared" si="235"/>
        <v>-21609.060622168996</v>
      </c>
      <c r="F327" s="45">
        <f t="shared" si="235"/>
        <v>-20628.520115016167</v>
      </c>
      <c r="G327" s="45">
        <f t="shared" si="235"/>
        <v>-19647.979607863337</v>
      </c>
      <c r="H327" s="45">
        <f t="shared" si="235"/>
        <v>-18667.439100710508</v>
      </c>
      <c r="I327" s="45">
        <f t="shared" si="235"/>
        <v>-17686.898593557671</v>
      </c>
      <c r="J327" s="45">
        <f t="shared" si="235"/>
        <v>-16706.358086404842</v>
      </c>
      <c r="K327" s="45">
        <f t="shared" si="235"/>
        <v>-15725.817579252012</v>
      </c>
      <c r="L327" s="45">
        <f t="shared" si="235"/>
        <v>-14745.277072099179</v>
      </c>
      <c r="M327" s="45">
        <f t="shared" si="235"/>
        <v>-13764.736564946346</v>
      </c>
      <c r="N327" s="45">
        <f t="shared" si="236"/>
        <v>-12784.196057793517</v>
      </c>
      <c r="O327" s="45">
        <f t="shared" si="236"/>
        <v>-11803.655550640684</v>
      </c>
      <c r="P327" s="45">
        <f t="shared" si="236"/>
        <v>-10823.115043487855</v>
      </c>
      <c r="Q327" s="45">
        <f t="shared" si="236"/>
        <v>-9842.5745363350215</v>
      </c>
      <c r="R327" s="45">
        <f t="shared" si="236"/>
        <v>-8862.0340291821922</v>
      </c>
      <c r="S327" s="45">
        <f t="shared" si="236"/>
        <v>-7881.4935220293592</v>
      </c>
      <c r="T327" s="45">
        <f t="shared" si="236"/>
        <v>-6900.9530148765298</v>
      </c>
      <c r="U327" s="45">
        <f t="shared" si="236"/>
        <v>-5920.4125077236968</v>
      </c>
      <c r="V327" s="45">
        <f t="shared" si="236"/>
        <v>-4939.8720005708674</v>
      </c>
      <c r="W327" s="45">
        <f t="shared" si="236"/>
        <v>-3959.3314934180344</v>
      </c>
      <c r="X327" s="45">
        <f t="shared" si="237"/>
        <v>-2978.790986265205</v>
      </c>
      <c r="Y327" s="45">
        <f t="shared" si="237"/>
        <v>-1998.250479112372</v>
      </c>
      <c r="Z327" s="45">
        <f t="shared" si="237"/>
        <v>-1017.7099719595426</v>
      </c>
      <c r="AA327" s="45">
        <f t="shared" si="237"/>
        <v>-37.169464806709584</v>
      </c>
      <c r="AB327" s="45">
        <f t="shared" si="237"/>
        <v>943.37104234612161</v>
      </c>
      <c r="AC327" s="45">
        <f t="shared" si="237"/>
        <v>1923.9115494989528</v>
      </c>
      <c r="AD327" s="45">
        <f t="shared" si="237"/>
        <v>2904.452056651784</v>
      </c>
      <c r="AE327" s="45">
        <f t="shared" si="237"/>
        <v>3884.9925638046152</v>
      </c>
      <c r="AF327" s="45">
        <f t="shared" si="237"/>
        <v>4865.5330709574464</v>
      </c>
      <c r="AG327" s="45">
        <f t="shared" si="237"/>
        <v>5846.0735781102776</v>
      </c>
      <c r="AH327" s="45">
        <f t="shared" si="238"/>
        <v>6826.6140852631088</v>
      </c>
      <c r="AI327" s="45">
        <f t="shared" si="238"/>
        <v>7807.15459241594</v>
      </c>
      <c r="AJ327" s="45">
        <f t="shared" si="238"/>
        <v>8787.695099568773</v>
      </c>
      <c r="AK327" s="45">
        <f t="shared" si="238"/>
        <v>9768.2356067216024</v>
      </c>
      <c r="AL327" s="45">
        <f t="shared" si="238"/>
        <v>10748.776113874435</v>
      </c>
      <c r="AM327" s="45">
        <f t="shared" si="238"/>
        <v>11729.316621027265</v>
      </c>
      <c r="AN327" s="45">
        <f t="shared" si="238"/>
        <v>12709.857128180098</v>
      </c>
      <c r="AO327" s="45">
        <f t="shared" si="238"/>
        <v>13690.397635332929</v>
      </c>
      <c r="AP327" s="45">
        <f t="shared" si="238"/>
        <v>14670.93814248576</v>
      </c>
      <c r="AQ327" s="45">
        <f t="shared" si="238"/>
        <v>15651.478649638591</v>
      </c>
      <c r="AR327" s="45">
        <f t="shared" si="239"/>
        <v>16632.019156791423</v>
      </c>
      <c r="AS327" s="45">
        <f t="shared" si="239"/>
        <v>17612.559663944256</v>
      </c>
      <c r="AT327" s="45">
        <f t="shared" si="239"/>
        <v>18593.100171097085</v>
      </c>
      <c r="AU327" s="45">
        <f t="shared" si="239"/>
        <v>19573.640678249918</v>
      </c>
      <c r="AV327" s="45">
        <f t="shared" si="239"/>
        <v>20554.181185402747</v>
      </c>
      <c r="AW327" s="45">
        <f t="shared" si="239"/>
        <v>21534.72169255558</v>
      </c>
      <c r="AX327" s="45">
        <f t="shared" si="239"/>
        <v>22515.26219970841</v>
      </c>
      <c r="AY327" s="45">
        <f t="shared" si="239"/>
        <v>23495.802706861243</v>
      </c>
      <c r="AZ327" s="45">
        <f t="shared" si="239"/>
        <v>24476.343214014072</v>
      </c>
      <c r="BA327" s="45">
        <f t="shared" si="239"/>
        <v>25456.883721166905</v>
      </c>
      <c r="BB327" s="45">
        <f t="shared" si="240"/>
        <v>26437.424228319738</v>
      </c>
      <c r="BC327" s="45">
        <f t="shared" si="240"/>
        <v>27417.964735472568</v>
      </c>
      <c r="BD327" s="45">
        <f t="shared" si="240"/>
        <v>28398.505242625397</v>
      </c>
      <c r="BE327" s="45">
        <f t="shared" si="240"/>
        <v>29379.04574977823</v>
      </c>
      <c r="BF327" s="45">
        <f t="shared" si="240"/>
        <v>30359.586256931063</v>
      </c>
      <c r="BG327" s="45">
        <f t="shared" si="240"/>
        <v>31340.126764083892</v>
      </c>
      <c r="BH327" s="45">
        <f t="shared" si="240"/>
        <v>32320.667271236722</v>
      </c>
      <c r="BI327" s="45">
        <f t="shared" si="240"/>
        <v>33301.207778389551</v>
      </c>
      <c r="BJ327" s="45">
        <f t="shared" si="240"/>
        <v>34281.748285542388</v>
      </c>
      <c r="BK327" s="45">
        <f t="shared" si="240"/>
        <v>35262.288792695217</v>
      </c>
      <c r="BL327" s="45">
        <f t="shared" si="241"/>
        <v>36242.829299848047</v>
      </c>
      <c r="BM327" s="45">
        <f t="shared" si="241"/>
        <v>37223.369807000883</v>
      </c>
      <c r="BN327" s="45">
        <f t="shared" si="241"/>
        <v>38203.910314153713</v>
      </c>
      <c r="BO327" s="45">
        <f t="shared" si="241"/>
        <v>39184.450821306542</v>
      </c>
      <c r="BP327" s="45">
        <f t="shared" si="241"/>
        <v>40164.991328459379</v>
      </c>
      <c r="BQ327" s="45">
        <f t="shared" si="241"/>
        <v>41145.531835612201</v>
      </c>
      <c r="BR327" s="45">
        <f t="shared" si="241"/>
        <v>42126.072342765037</v>
      </c>
      <c r="BS327" s="45">
        <f t="shared" si="241"/>
        <v>43106.612849917867</v>
      </c>
      <c r="BT327" s="45">
        <f t="shared" si="241"/>
        <v>44087.153357070696</v>
      </c>
      <c r="BU327" s="45">
        <f t="shared" si="241"/>
        <v>45067.693864223533</v>
      </c>
      <c r="BV327" s="45">
        <f t="shared" si="242"/>
        <v>46048.234371376362</v>
      </c>
      <c r="BW327" s="45">
        <f t="shared" si="242"/>
        <v>47028.774878529191</v>
      </c>
      <c r="BX327" s="45">
        <f t="shared" si="242"/>
        <v>48009.315385682028</v>
      </c>
      <c r="BY327" s="45">
        <f t="shared" si="242"/>
        <v>48989.855892834858</v>
      </c>
      <c r="BZ327" s="45">
        <f t="shared" si="242"/>
        <v>49970.396399987687</v>
      </c>
      <c r="CA327" s="45">
        <f t="shared" si="242"/>
        <v>50950.936907140516</v>
      </c>
      <c r="CB327" s="45">
        <f t="shared" si="242"/>
        <v>51931.477414293353</v>
      </c>
      <c r="CC327" s="45">
        <f t="shared" si="242"/>
        <v>52912.017921446182</v>
      </c>
      <c r="CD327" s="45">
        <f t="shared" si="242"/>
        <v>53892.558428599012</v>
      </c>
      <c r="CE327" s="45">
        <f t="shared" si="242"/>
        <v>54873.098935751841</v>
      </c>
      <c r="CF327" s="45">
        <f t="shared" si="242"/>
        <v>55853.639442904678</v>
      </c>
      <c r="CG327" s="45">
        <f t="shared" si="242"/>
        <v>1664.8958370974342</v>
      </c>
      <c r="CH327" s="45">
        <f t="shared" si="242"/>
        <v>4285.6236966487813</v>
      </c>
    </row>
    <row r="328" spans="1:86">
      <c r="A328" s="58">
        <f>'Q5-Q7 VaR'!G302</f>
        <v>45982</v>
      </c>
      <c r="B328" s="45">
        <f>'Q5-Q7 VaR'!L302</f>
        <v>6762.7391652720053</v>
      </c>
      <c r="C328" s="45">
        <f>1000000*'Q5-Q7 VaR'!K302/100</f>
        <v>1477.7815633479686</v>
      </c>
      <c r="D328" s="45">
        <f t="shared" si="235"/>
        <v>-8015.0764682076806</v>
      </c>
      <c r="E328" s="45">
        <f t="shared" si="235"/>
        <v>-7645.6310773706882</v>
      </c>
      <c r="F328" s="45">
        <f t="shared" si="235"/>
        <v>-7276.1856865336958</v>
      </c>
      <c r="G328" s="45">
        <f t="shared" si="235"/>
        <v>-6906.7402956967035</v>
      </c>
      <c r="H328" s="45">
        <f t="shared" si="235"/>
        <v>-6537.2949048597129</v>
      </c>
      <c r="I328" s="45">
        <f t="shared" si="235"/>
        <v>-6167.8495140227205</v>
      </c>
      <c r="J328" s="45">
        <f t="shared" si="235"/>
        <v>-5798.4041231857282</v>
      </c>
      <c r="K328" s="45">
        <f t="shared" si="235"/>
        <v>-5428.9587323487358</v>
      </c>
      <c r="L328" s="45">
        <f t="shared" si="235"/>
        <v>-5059.5133415117434</v>
      </c>
      <c r="M328" s="45">
        <f t="shared" si="235"/>
        <v>-4690.067950674751</v>
      </c>
      <c r="N328" s="45">
        <f t="shared" si="236"/>
        <v>-4320.6225598377587</v>
      </c>
      <c r="O328" s="45">
        <f t="shared" si="236"/>
        <v>-3951.1771690007663</v>
      </c>
      <c r="P328" s="45">
        <f t="shared" si="236"/>
        <v>-3581.7317781637739</v>
      </c>
      <c r="Q328" s="45">
        <f t="shared" si="236"/>
        <v>-3212.2863873267834</v>
      </c>
      <c r="R328" s="45">
        <f t="shared" si="236"/>
        <v>-2842.840996489791</v>
      </c>
      <c r="S328" s="45">
        <f t="shared" si="236"/>
        <v>-2473.3956056527986</v>
      </c>
      <c r="T328" s="45">
        <f t="shared" si="236"/>
        <v>-2103.9502148158062</v>
      </c>
      <c r="U328" s="45">
        <f t="shared" si="236"/>
        <v>-1734.5048239788139</v>
      </c>
      <c r="V328" s="45">
        <f t="shared" si="236"/>
        <v>-1365.0594331418215</v>
      </c>
      <c r="W328" s="45">
        <f t="shared" si="236"/>
        <v>-995.61404230483004</v>
      </c>
      <c r="X328" s="45">
        <f t="shared" si="237"/>
        <v>-626.16865146783766</v>
      </c>
      <c r="Y328" s="45">
        <f t="shared" si="237"/>
        <v>-256.72326063084529</v>
      </c>
      <c r="Z328" s="45">
        <f t="shared" si="237"/>
        <v>112.72213020614618</v>
      </c>
      <c r="AA328" s="45">
        <f t="shared" si="237"/>
        <v>482.16752104313855</v>
      </c>
      <c r="AB328" s="45">
        <f t="shared" si="237"/>
        <v>851.61291188013092</v>
      </c>
      <c r="AC328" s="45">
        <f t="shared" si="237"/>
        <v>1221.0583027171233</v>
      </c>
      <c r="AD328" s="45">
        <f t="shared" si="237"/>
        <v>1590.5036935541157</v>
      </c>
      <c r="AE328" s="45">
        <f t="shared" si="237"/>
        <v>1959.9490843911071</v>
      </c>
      <c r="AF328" s="45">
        <f t="shared" si="237"/>
        <v>2329.3944752280995</v>
      </c>
      <c r="AG328" s="45">
        <f t="shared" si="237"/>
        <v>2698.8398660650919</v>
      </c>
      <c r="AH328" s="45">
        <f t="shared" si="238"/>
        <v>3068.2852569020838</v>
      </c>
      <c r="AI328" s="45">
        <f t="shared" si="238"/>
        <v>3437.7306477390757</v>
      </c>
      <c r="AJ328" s="45">
        <f t="shared" si="238"/>
        <v>3807.1760385760681</v>
      </c>
      <c r="AK328" s="45">
        <f t="shared" si="238"/>
        <v>4176.6214294130605</v>
      </c>
      <c r="AL328" s="45">
        <f t="shared" si="238"/>
        <v>4546.0668202500528</v>
      </c>
      <c r="AM328" s="45">
        <f t="shared" si="238"/>
        <v>4915.5122110870443</v>
      </c>
      <c r="AN328" s="45">
        <f t="shared" si="238"/>
        <v>5284.9576019240367</v>
      </c>
      <c r="AO328" s="45">
        <f t="shared" si="238"/>
        <v>5654.4029927610291</v>
      </c>
      <c r="AP328" s="45">
        <f t="shared" si="238"/>
        <v>6023.8483835980205</v>
      </c>
      <c r="AQ328" s="45">
        <f t="shared" si="238"/>
        <v>6393.2937744350129</v>
      </c>
      <c r="AR328" s="45">
        <f t="shared" si="239"/>
        <v>6762.7391652720053</v>
      </c>
      <c r="AS328" s="45">
        <f t="shared" si="239"/>
        <v>7132.1845561089976</v>
      </c>
      <c r="AT328" s="45">
        <f t="shared" si="239"/>
        <v>7501.62994694599</v>
      </c>
      <c r="AU328" s="45">
        <f t="shared" si="239"/>
        <v>7871.0753377829815</v>
      </c>
      <c r="AV328" s="45">
        <f t="shared" si="239"/>
        <v>8240.5207286199729</v>
      </c>
      <c r="AW328" s="45">
        <f t="shared" si="239"/>
        <v>8609.9661194569653</v>
      </c>
      <c r="AX328" s="45">
        <f t="shared" si="239"/>
        <v>8979.4115102939577</v>
      </c>
      <c r="AY328" s="45">
        <f t="shared" si="239"/>
        <v>9348.8569011309501</v>
      </c>
      <c r="AZ328" s="45">
        <f t="shared" si="239"/>
        <v>9718.3022919679424</v>
      </c>
      <c r="BA328" s="45">
        <f t="shared" si="239"/>
        <v>10087.747682804935</v>
      </c>
      <c r="BB328" s="45">
        <f t="shared" si="240"/>
        <v>10457.193073641927</v>
      </c>
      <c r="BC328" s="45">
        <f t="shared" si="240"/>
        <v>10826.638464478918</v>
      </c>
      <c r="BD328" s="45">
        <f t="shared" si="240"/>
        <v>11196.083855315912</v>
      </c>
      <c r="BE328" s="45">
        <f t="shared" si="240"/>
        <v>11565.529246152902</v>
      </c>
      <c r="BF328" s="45">
        <f t="shared" si="240"/>
        <v>11934.974636989895</v>
      </c>
      <c r="BG328" s="45">
        <f t="shared" si="240"/>
        <v>12304.420027826887</v>
      </c>
      <c r="BH328" s="45">
        <f t="shared" si="240"/>
        <v>12673.86541866388</v>
      </c>
      <c r="BI328" s="45">
        <f t="shared" si="240"/>
        <v>13043.310809500872</v>
      </c>
      <c r="BJ328" s="45">
        <f t="shared" si="240"/>
        <v>13412.756200337864</v>
      </c>
      <c r="BK328" s="45">
        <f t="shared" si="240"/>
        <v>13782.201591174857</v>
      </c>
      <c r="BL328" s="45">
        <f t="shared" si="241"/>
        <v>14151.646982011847</v>
      </c>
      <c r="BM328" s="45">
        <f t="shared" si="241"/>
        <v>14521.092372848841</v>
      </c>
      <c r="BN328" s="45">
        <f t="shared" si="241"/>
        <v>14890.537763685832</v>
      </c>
      <c r="BO328" s="45">
        <f t="shared" si="241"/>
        <v>15259.983154522824</v>
      </c>
      <c r="BP328" s="45">
        <f t="shared" si="241"/>
        <v>15629.428545359817</v>
      </c>
      <c r="BQ328" s="45">
        <f t="shared" si="241"/>
        <v>15998.873936196809</v>
      </c>
      <c r="BR328" s="45">
        <f t="shared" si="241"/>
        <v>16368.319327033802</v>
      </c>
      <c r="BS328" s="45">
        <f t="shared" si="241"/>
        <v>16737.764717870792</v>
      </c>
      <c r="BT328" s="45">
        <f t="shared" si="241"/>
        <v>17107.210108707783</v>
      </c>
      <c r="BU328" s="45">
        <f t="shared" si="241"/>
        <v>17476.655499544777</v>
      </c>
      <c r="BV328" s="45">
        <f t="shared" si="242"/>
        <v>17846.100890381771</v>
      </c>
      <c r="BW328" s="45">
        <f t="shared" si="242"/>
        <v>18215.546281218762</v>
      </c>
      <c r="BX328" s="45">
        <f t="shared" si="242"/>
        <v>18584.991672055752</v>
      </c>
      <c r="BY328" s="45">
        <f t="shared" si="242"/>
        <v>18954.437062892746</v>
      </c>
      <c r="BZ328" s="45">
        <f t="shared" si="242"/>
        <v>19323.882453729741</v>
      </c>
      <c r="CA328" s="45">
        <f t="shared" si="242"/>
        <v>19693.327844566731</v>
      </c>
      <c r="CB328" s="45">
        <f t="shared" si="242"/>
        <v>20062.773235403722</v>
      </c>
      <c r="CC328" s="45">
        <f t="shared" si="242"/>
        <v>20432.218626240712</v>
      </c>
      <c r="CD328" s="45">
        <f t="shared" si="242"/>
        <v>20801.664017077706</v>
      </c>
      <c r="CE328" s="45">
        <f t="shared" si="242"/>
        <v>21171.109407914701</v>
      </c>
      <c r="CF328" s="45">
        <f t="shared" si="242"/>
        <v>21540.554798751691</v>
      </c>
      <c r="CG328" s="45">
        <f t="shared" si="242"/>
        <v>1123.4670656360977</v>
      </c>
      <c r="CH328" s="45">
        <f t="shared" si="242"/>
        <v>2110.8977952045507</v>
      </c>
    </row>
    <row r="329" spans="1:86">
      <c r="A329" s="58">
        <f>'Q5-Q7 VaR'!G303</f>
        <v>45985</v>
      </c>
      <c r="B329" s="45">
        <f>'Q5-Q7 VaR'!L303</f>
        <v>3380.8847913178774</v>
      </c>
      <c r="C329" s="45">
        <f>1000000*'Q5-Q7 VaR'!K303/100</f>
        <v>2884.2333946308131</v>
      </c>
      <c r="D329" s="45">
        <f t="shared" si="235"/>
        <v>-25461.449154990256</v>
      </c>
      <c r="E329" s="45">
        <f t="shared" si="235"/>
        <v>-24740.390806332551</v>
      </c>
      <c r="F329" s="45">
        <f t="shared" si="235"/>
        <v>-24019.332457674849</v>
      </c>
      <c r="G329" s="45">
        <f t="shared" si="235"/>
        <v>-23298.274109017144</v>
      </c>
      <c r="H329" s="45">
        <f t="shared" si="235"/>
        <v>-22577.215760359442</v>
      </c>
      <c r="I329" s="45">
        <f t="shared" si="235"/>
        <v>-21856.157411701737</v>
      </c>
      <c r="J329" s="45">
        <f t="shared" si="235"/>
        <v>-21135.099063044036</v>
      </c>
      <c r="K329" s="45">
        <f t="shared" si="235"/>
        <v>-20414.04071438633</v>
      </c>
      <c r="L329" s="45">
        <f t="shared" si="235"/>
        <v>-19692.982365728629</v>
      </c>
      <c r="M329" s="45">
        <f t="shared" si="235"/>
        <v>-18971.924017070927</v>
      </c>
      <c r="N329" s="45">
        <f t="shared" si="236"/>
        <v>-18250.865668413222</v>
      </c>
      <c r="O329" s="45">
        <f t="shared" si="236"/>
        <v>-17529.80731975552</v>
      </c>
      <c r="P329" s="45">
        <f t="shared" si="236"/>
        <v>-16808.748971097815</v>
      </c>
      <c r="Q329" s="45">
        <f t="shared" si="236"/>
        <v>-16087.690622440112</v>
      </c>
      <c r="R329" s="45">
        <f t="shared" si="236"/>
        <v>-15366.632273782407</v>
      </c>
      <c r="S329" s="45">
        <f t="shared" si="236"/>
        <v>-14645.573925124705</v>
      </c>
      <c r="T329" s="45">
        <f t="shared" si="236"/>
        <v>-13924.515576467</v>
      </c>
      <c r="U329" s="45">
        <f t="shared" si="236"/>
        <v>-13203.457227809298</v>
      </c>
      <c r="V329" s="45">
        <f t="shared" si="236"/>
        <v>-12482.398879151595</v>
      </c>
      <c r="W329" s="45">
        <f t="shared" si="236"/>
        <v>-11761.340530493891</v>
      </c>
      <c r="X329" s="45">
        <f t="shared" si="237"/>
        <v>-11040.282181836188</v>
      </c>
      <c r="Y329" s="45">
        <f t="shared" si="237"/>
        <v>-10319.223833178485</v>
      </c>
      <c r="Z329" s="45">
        <f t="shared" si="237"/>
        <v>-9598.1654845207813</v>
      </c>
      <c r="AA329" s="45">
        <f t="shared" si="237"/>
        <v>-8877.1071358630779</v>
      </c>
      <c r="AB329" s="45">
        <f t="shared" si="237"/>
        <v>-8156.0487872053745</v>
      </c>
      <c r="AC329" s="45">
        <f t="shared" si="237"/>
        <v>-7434.9904385476711</v>
      </c>
      <c r="AD329" s="45">
        <f t="shared" si="237"/>
        <v>-6713.9320898899678</v>
      </c>
      <c r="AE329" s="45">
        <f t="shared" si="237"/>
        <v>-5992.8737412322644</v>
      </c>
      <c r="AF329" s="45">
        <f t="shared" si="237"/>
        <v>-5271.815392574561</v>
      </c>
      <c r="AG329" s="45">
        <f t="shared" si="237"/>
        <v>-4550.7570439168594</v>
      </c>
      <c r="AH329" s="45">
        <f t="shared" si="238"/>
        <v>-3829.6986952591556</v>
      </c>
      <c r="AI329" s="45">
        <f t="shared" si="238"/>
        <v>-3108.6403466014522</v>
      </c>
      <c r="AJ329" s="45">
        <f t="shared" si="238"/>
        <v>-2387.5819979437488</v>
      </c>
      <c r="AK329" s="45">
        <f t="shared" si="238"/>
        <v>-1666.5236492860454</v>
      </c>
      <c r="AL329" s="45">
        <f t="shared" si="238"/>
        <v>-945.46530062834199</v>
      </c>
      <c r="AM329" s="45">
        <f t="shared" si="238"/>
        <v>-224.40695197063906</v>
      </c>
      <c r="AN329" s="45">
        <f t="shared" si="238"/>
        <v>496.65139668706433</v>
      </c>
      <c r="AO329" s="45">
        <f t="shared" si="238"/>
        <v>1217.7097453447677</v>
      </c>
      <c r="AP329" s="45">
        <f t="shared" si="238"/>
        <v>1938.7680940024709</v>
      </c>
      <c r="AQ329" s="45">
        <f t="shared" si="238"/>
        <v>2659.8264426601741</v>
      </c>
      <c r="AR329" s="45">
        <f t="shared" si="239"/>
        <v>3380.8847913178774</v>
      </c>
      <c r="AS329" s="45">
        <f t="shared" si="239"/>
        <v>4101.9431399755804</v>
      </c>
      <c r="AT329" s="45">
        <f t="shared" si="239"/>
        <v>4823.0014886332838</v>
      </c>
      <c r="AU329" s="45">
        <f t="shared" si="239"/>
        <v>5544.0598372909872</v>
      </c>
      <c r="AV329" s="45">
        <f t="shared" si="239"/>
        <v>6265.1181859486906</v>
      </c>
      <c r="AW329" s="45">
        <f t="shared" si="239"/>
        <v>6986.1765346063939</v>
      </c>
      <c r="AX329" s="45">
        <f t="shared" si="239"/>
        <v>7707.2348832640964</v>
      </c>
      <c r="AY329" s="45">
        <f t="shared" si="239"/>
        <v>8428.2932319217998</v>
      </c>
      <c r="AZ329" s="45">
        <f t="shared" si="239"/>
        <v>9149.3515805795032</v>
      </c>
      <c r="BA329" s="45">
        <f t="shared" si="239"/>
        <v>9870.4099292372066</v>
      </c>
      <c r="BB329" s="45">
        <f t="shared" si="240"/>
        <v>10591.46827789491</v>
      </c>
      <c r="BC329" s="45">
        <f t="shared" si="240"/>
        <v>11312.526626552613</v>
      </c>
      <c r="BD329" s="45">
        <f t="shared" si="240"/>
        <v>12033.584975210317</v>
      </c>
      <c r="BE329" s="45">
        <f t="shared" si="240"/>
        <v>12754.64332386802</v>
      </c>
      <c r="BF329" s="45">
        <f t="shared" si="240"/>
        <v>13475.701672525724</v>
      </c>
      <c r="BG329" s="45">
        <f t="shared" si="240"/>
        <v>14196.760021183427</v>
      </c>
      <c r="BH329" s="45">
        <f t="shared" si="240"/>
        <v>14917.81836984113</v>
      </c>
      <c r="BI329" s="45">
        <f t="shared" si="240"/>
        <v>15638.876718498834</v>
      </c>
      <c r="BJ329" s="45">
        <f t="shared" si="240"/>
        <v>16359.935067156537</v>
      </c>
      <c r="BK329" s="45">
        <f t="shared" si="240"/>
        <v>17080.993415814239</v>
      </c>
      <c r="BL329" s="45">
        <f t="shared" si="241"/>
        <v>17802.051764471944</v>
      </c>
      <c r="BM329" s="45">
        <f t="shared" si="241"/>
        <v>18523.110113129645</v>
      </c>
      <c r="BN329" s="45">
        <f t="shared" si="241"/>
        <v>19244.168461787351</v>
      </c>
      <c r="BO329" s="45">
        <f t="shared" si="241"/>
        <v>19965.226810445052</v>
      </c>
      <c r="BP329" s="45">
        <f t="shared" si="241"/>
        <v>20686.285159102754</v>
      </c>
      <c r="BQ329" s="45">
        <f t="shared" si="241"/>
        <v>21407.343507760459</v>
      </c>
      <c r="BR329" s="45">
        <f t="shared" si="241"/>
        <v>22128.401856418161</v>
      </c>
      <c r="BS329" s="45">
        <f t="shared" si="241"/>
        <v>22849.460205075866</v>
      </c>
      <c r="BT329" s="45">
        <f t="shared" si="241"/>
        <v>23570.518553733567</v>
      </c>
      <c r="BU329" s="45">
        <f t="shared" si="241"/>
        <v>24291.576902391273</v>
      </c>
      <c r="BV329" s="45">
        <f t="shared" si="242"/>
        <v>25012.635251048974</v>
      </c>
      <c r="BW329" s="45">
        <f t="shared" si="242"/>
        <v>25733.693599706679</v>
      </c>
      <c r="BX329" s="45">
        <f t="shared" si="242"/>
        <v>26454.751948364381</v>
      </c>
      <c r="BY329" s="45">
        <f t="shared" si="242"/>
        <v>27175.810297022083</v>
      </c>
      <c r="BZ329" s="45">
        <f t="shared" si="242"/>
        <v>27896.868645679788</v>
      </c>
      <c r="CA329" s="45">
        <f t="shared" si="242"/>
        <v>28617.926994337489</v>
      </c>
      <c r="CB329" s="45">
        <f t="shared" si="242"/>
        <v>29338.985342995195</v>
      </c>
      <c r="CC329" s="45">
        <f t="shared" si="242"/>
        <v>30060.043691652896</v>
      </c>
      <c r="CD329" s="45">
        <f t="shared" si="242"/>
        <v>30781.102040310601</v>
      </c>
      <c r="CE329" s="45">
        <f t="shared" si="242"/>
        <v>31502.160388968303</v>
      </c>
      <c r="CF329" s="45">
        <f t="shared" si="242"/>
        <v>32223.218737626008</v>
      </c>
      <c r="CG329" s="45">
        <f t="shared" si="242"/>
        <v>-7625.4623675482835</v>
      </c>
      <c r="CH329" s="45">
        <f t="shared" si="242"/>
        <v>-5698.2623295035555</v>
      </c>
    </row>
    <row r="330" spans="1:86">
      <c r="A330" s="58">
        <f>'Q5-Q7 VaR'!G304</f>
        <v>45986</v>
      </c>
      <c r="B330" s="45">
        <f>'Q5-Q7 VaR'!L304</f>
        <v>10709.461379605573</v>
      </c>
      <c r="C330" s="45">
        <f>1000000*'Q5-Q7 VaR'!K304/100</f>
        <v>2143.6847369391635</v>
      </c>
      <c r="D330" s="45">
        <f t="shared" si="235"/>
        <v>-10727.385989786062</v>
      </c>
      <c r="E330" s="45">
        <f t="shared" si="235"/>
        <v>-10191.464805551272</v>
      </c>
      <c r="F330" s="45">
        <f t="shared" si="235"/>
        <v>-9655.5436213164812</v>
      </c>
      <c r="G330" s="45">
        <f t="shared" si="235"/>
        <v>-9119.6224370816908</v>
      </c>
      <c r="H330" s="45">
        <f t="shared" si="235"/>
        <v>-8583.7012528468968</v>
      </c>
      <c r="I330" s="45">
        <f t="shared" si="235"/>
        <v>-8047.7800686121063</v>
      </c>
      <c r="J330" s="45">
        <f t="shared" si="235"/>
        <v>-7511.8588843773159</v>
      </c>
      <c r="K330" s="45">
        <f t="shared" si="235"/>
        <v>-6975.9377001425255</v>
      </c>
      <c r="L330" s="45">
        <f t="shared" si="235"/>
        <v>-6440.0165159077351</v>
      </c>
      <c r="M330" s="45">
        <f t="shared" si="235"/>
        <v>-5904.0953316729447</v>
      </c>
      <c r="N330" s="45">
        <f t="shared" si="236"/>
        <v>-5368.1741474381543</v>
      </c>
      <c r="O330" s="45">
        <f t="shared" si="236"/>
        <v>-4832.252963203362</v>
      </c>
      <c r="P330" s="45">
        <f t="shared" si="236"/>
        <v>-4296.3317789685716</v>
      </c>
      <c r="Q330" s="45">
        <f t="shared" si="236"/>
        <v>-3760.4105947337812</v>
      </c>
      <c r="R330" s="45">
        <f t="shared" si="236"/>
        <v>-3224.4894104989889</v>
      </c>
      <c r="S330" s="45">
        <f t="shared" si="236"/>
        <v>-2688.5682262641985</v>
      </c>
      <c r="T330" s="45">
        <f t="shared" si="236"/>
        <v>-2152.6470420294081</v>
      </c>
      <c r="U330" s="45">
        <f t="shared" si="236"/>
        <v>-1616.7258577946177</v>
      </c>
      <c r="V330" s="45">
        <f t="shared" si="236"/>
        <v>-1080.8046735598273</v>
      </c>
      <c r="W330" s="45">
        <f t="shared" si="236"/>
        <v>-544.88348932503504</v>
      </c>
      <c r="X330" s="45">
        <f t="shared" si="237"/>
        <v>-8.9623050902446266</v>
      </c>
      <c r="Y330" s="45">
        <f t="shared" si="237"/>
        <v>526.95887914454579</v>
      </c>
      <c r="Z330" s="45">
        <f t="shared" si="237"/>
        <v>1062.880063379338</v>
      </c>
      <c r="AA330" s="45">
        <f t="shared" si="237"/>
        <v>1598.8012476141284</v>
      </c>
      <c r="AB330" s="45">
        <f t="shared" si="237"/>
        <v>2134.7224318489189</v>
      </c>
      <c r="AC330" s="45">
        <f t="shared" si="237"/>
        <v>2670.6436160837093</v>
      </c>
      <c r="AD330" s="45">
        <f t="shared" si="237"/>
        <v>3206.5648003185006</v>
      </c>
      <c r="AE330" s="45">
        <f t="shared" si="237"/>
        <v>3742.4859845532919</v>
      </c>
      <c r="AF330" s="45">
        <f t="shared" si="237"/>
        <v>4278.4071687880823</v>
      </c>
      <c r="AG330" s="45">
        <f t="shared" si="237"/>
        <v>4814.3283530228728</v>
      </c>
      <c r="AH330" s="45">
        <f t="shared" si="238"/>
        <v>5350.2495372576641</v>
      </c>
      <c r="AI330" s="45">
        <f t="shared" si="238"/>
        <v>5886.1707214924554</v>
      </c>
      <c r="AJ330" s="45">
        <f t="shared" si="238"/>
        <v>6422.0919057272458</v>
      </c>
      <c r="AK330" s="45">
        <f t="shared" si="238"/>
        <v>6958.0130899620362</v>
      </c>
      <c r="AL330" s="45">
        <f t="shared" si="238"/>
        <v>7493.9342741968276</v>
      </c>
      <c r="AM330" s="45">
        <f t="shared" si="238"/>
        <v>8029.8554584316189</v>
      </c>
      <c r="AN330" s="45">
        <f t="shared" si="238"/>
        <v>8565.7766426664093</v>
      </c>
      <c r="AO330" s="45">
        <f t="shared" si="238"/>
        <v>9101.6978269011997</v>
      </c>
      <c r="AP330" s="45">
        <f t="shared" si="238"/>
        <v>9637.6190111359901</v>
      </c>
      <c r="AQ330" s="45">
        <f t="shared" si="238"/>
        <v>10173.540195370782</v>
      </c>
      <c r="AR330" s="45">
        <f t="shared" si="239"/>
        <v>10709.461379605573</v>
      </c>
      <c r="AS330" s="45">
        <f t="shared" si="239"/>
        <v>11245.382563840363</v>
      </c>
      <c r="AT330" s="45">
        <f t="shared" si="239"/>
        <v>11781.303748075155</v>
      </c>
      <c r="AU330" s="45">
        <f t="shared" si="239"/>
        <v>12317.224932309946</v>
      </c>
      <c r="AV330" s="45">
        <f t="shared" si="239"/>
        <v>12853.146116544736</v>
      </c>
      <c r="AW330" s="45">
        <f t="shared" si="239"/>
        <v>13389.067300779527</v>
      </c>
      <c r="AX330" s="45">
        <f t="shared" si="239"/>
        <v>13924.988485014317</v>
      </c>
      <c r="AY330" s="45">
        <f t="shared" si="239"/>
        <v>14460.909669249109</v>
      </c>
      <c r="AZ330" s="45">
        <f t="shared" si="239"/>
        <v>14996.8308534839</v>
      </c>
      <c r="BA330" s="45">
        <f t="shared" si="239"/>
        <v>15532.75203771869</v>
      </c>
      <c r="BB330" s="45">
        <f t="shared" si="240"/>
        <v>16068.673221953482</v>
      </c>
      <c r="BC330" s="45">
        <f t="shared" si="240"/>
        <v>16604.594406188273</v>
      </c>
      <c r="BD330" s="45">
        <f t="shared" si="240"/>
        <v>17140.515590423063</v>
      </c>
      <c r="BE330" s="45">
        <f t="shared" si="240"/>
        <v>17676.436774657854</v>
      </c>
      <c r="BF330" s="45">
        <f t="shared" si="240"/>
        <v>18212.357958892644</v>
      </c>
      <c r="BG330" s="45">
        <f t="shared" si="240"/>
        <v>18748.279143127438</v>
      </c>
      <c r="BH330" s="45">
        <f t="shared" si="240"/>
        <v>19284.200327362225</v>
      </c>
      <c r="BI330" s="45">
        <f t="shared" si="240"/>
        <v>19820.121511597019</v>
      </c>
      <c r="BJ330" s="45">
        <f t="shared" si="240"/>
        <v>20356.042695831806</v>
      </c>
      <c r="BK330" s="45">
        <f t="shared" si="240"/>
        <v>20891.9638800666</v>
      </c>
      <c r="BL330" s="45">
        <f t="shared" si="241"/>
        <v>21427.88506430139</v>
      </c>
      <c r="BM330" s="45">
        <f t="shared" si="241"/>
        <v>21963.806248536181</v>
      </c>
      <c r="BN330" s="45">
        <f t="shared" si="241"/>
        <v>22499.727432770975</v>
      </c>
      <c r="BO330" s="45">
        <f t="shared" si="241"/>
        <v>23035.648617005761</v>
      </c>
      <c r="BP330" s="45">
        <f t="shared" si="241"/>
        <v>23571.569801240556</v>
      </c>
      <c r="BQ330" s="45">
        <f t="shared" si="241"/>
        <v>24107.490985475342</v>
      </c>
      <c r="BR330" s="45">
        <f t="shared" si="241"/>
        <v>24643.412169710136</v>
      </c>
      <c r="BS330" s="45">
        <f t="shared" si="241"/>
        <v>25179.333353944927</v>
      </c>
      <c r="BT330" s="45">
        <f t="shared" si="241"/>
        <v>25715.254538179717</v>
      </c>
      <c r="BU330" s="45">
        <f t="shared" si="241"/>
        <v>26251.175722414508</v>
      </c>
      <c r="BV330" s="45">
        <f t="shared" si="242"/>
        <v>26787.096906649298</v>
      </c>
      <c r="BW330" s="45">
        <f t="shared" si="242"/>
        <v>27323.018090884092</v>
      </c>
      <c r="BX330" s="45">
        <f t="shared" si="242"/>
        <v>27858.939275118879</v>
      </c>
      <c r="BY330" s="45">
        <f t="shared" si="242"/>
        <v>28394.860459353673</v>
      </c>
      <c r="BZ330" s="45">
        <f t="shared" si="242"/>
        <v>28930.78164358846</v>
      </c>
      <c r="CA330" s="45">
        <f t="shared" si="242"/>
        <v>29466.702827823254</v>
      </c>
      <c r="CB330" s="45">
        <f t="shared" si="242"/>
        <v>30002.624012058041</v>
      </c>
      <c r="CC330" s="45">
        <f t="shared" si="242"/>
        <v>30538.545196292835</v>
      </c>
      <c r="CD330" s="45">
        <f t="shared" si="242"/>
        <v>31074.466380527629</v>
      </c>
      <c r="CE330" s="45">
        <f t="shared" si="242"/>
        <v>31610.387564762415</v>
      </c>
      <c r="CF330" s="45">
        <f t="shared" si="242"/>
        <v>32146.308748997209</v>
      </c>
      <c r="CG330" s="45">
        <f t="shared" si="242"/>
        <v>2529.0767901208492</v>
      </c>
      <c r="CH330" s="45">
        <f t="shared" si="242"/>
        <v>3961.4536963295332</v>
      </c>
    </row>
    <row r="331" spans="1:86">
      <c r="A331" s="58">
        <f>'Q5-Q7 VaR'!G305</f>
        <v>45987</v>
      </c>
      <c r="B331" s="45">
        <f>'Q5-Q7 VaR'!L305</f>
        <v>-4787.9270507575975</v>
      </c>
      <c r="C331" s="45">
        <f>1000000*'Q5-Q7 VaR'!K305/100</f>
        <v>147.65381563346375</v>
      </c>
      <c r="D331" s="45">
        <f t="shared" ref="D331:M340" si="243">$B331+D$26*$C331</f>
        <v>-6264.4652070922348</v>
      </c>
      <c r="E331" s="45">
        <f t="shared" si="243"/>
        <v>-6227.5517531838686</v>
      </c>
      <c r="F331" s="45">
        <f t="shared" si="243"/>
        <v>-6190.6382992755034</v>
      </c>
      <c r="G331" s="45">
        <f t="shared" si="243"/>
        <v>-6153.7248453671373</v>
      </c>
      <c r="H331" s="45">
        <f t="shared" si="243"/>
        <v>-6116.8113914587711</v>
      </c>
      <c r="I331" s="45">
        <f t="shared" si="243"/>
        <v>-6079.897937550405</v>
      </c>
      <c r="J331" s="45">
        <f t="shared" si="243"/>
        <v>-6042.9844836420398</v>
      </c>
      <c r="K331" s="45">
        <f t="shared" si="243"/>
        <v>-6006.0710297336736</v>
      </c>
      <c r="L331" s="45">
        <f t="shared" si="243"/>
        <v>-5969.1575758253075</v>
      </c>
      <c r="M331" s="45">
        <f t="shared" si="243"/>
        <v>-5932.2441219169414</v>
      </c>
      <c r="N331" s="45">
        <f t="shared" ref="N331:W340" si="244">$B331+N$26*$C331</f>
        <v>-5895.3306680085752</v>
      </c>
      <c r="O331" s="45">
        <f t="shared" si="244"/>
        <v>-5858.41721410021</v>
      </c>
      <c r="P331" s="45">
        <f t="shared" si="244"/>
        <v>-5821.5037601918439</v>
      </c>
      <c r="Q331" s="45">
        <f t="shared" si="244"/>
        <v>-5784.5903062834777</v>
      </c>
      <c r="R331" s="45">
        <f t="shared" si="244"/>
        <v>-5747.6768523751116</v>
      </c>
      <c r="S331" s="45">
        <f t="shared" si="244"/>
        <v>-5710.7633984667464</v>
      </c>
      <c r="T331" s="45">
        <f t="shared" si="244"/>
        <v>-5673.8499445583802</v>
      </c>
      <c r="U331" s="45">
        <f t="shared" si="244"/>
        <v>-5636.9364906500141</v>
      </c>
      <c r="V331" s="45">
        <f t="shared" si="244"/>
        <v>-5600.023036741648</v>
      </c>
      <c r="W331" s="45">
        <f t="shared" si="244"/>
        <v>-5563.1095828332818</v>
      </c>
      <c r="X331" s="45">
        <f t="shared" ref="X331:AG340" si="245">$B331+X$26*$C331</f>
        <v>-5526.1961289249166</v>
      </c>
      <c r="Y331" s="45">
        <f t="shared" si="245"/>
        <v>-5489.2826750165505</v>
      </c>
      <c r="Z331" s="45">
        <f t="shared" si="245"/>
        <v>-5452.3692211081843</v>
      </c>
      <c r="AA331" s="45">
        <f t="shared" si="245"/>
        <v>-5415.4557671998182</v>
      </c>
      <c r="AB331" s="45">
        <f t="shared" si="245"/>
        <v>-5378.542313291453</v>
      </c>
      <c r="AC331" s="45">
        <f t="shared" si="245"/>
        <v>-5341.6288593830868</v>
      </c>
      <c r="AD331" s="45">
        <f t="shared" si="245"/>
        <v>-5304.7154054747207</v>
      </c>
      <c r="AE331" s="45">
        <f t="shared" si="245"/>
        <v>-5267.8019515663545</v>
      </c>
      <c r="AF331" s="45">
        <f t="shared" si="245"/>
        <v>-5230.8884976579884</v>
      </c>
      <c r="AG331" s="45">
        <f t="shared" si="245"/>
        <v>-5193.9750437496232</v>
      </c>
      <c r="AH331" s="45">
        <f t="shared" ref="AH331:AQ340" si="246">$B331+AH$26*$C331</f>
        <v>-5157.061589841257</v>
      </c>
      <c r="AI331" s="45">
        <f t="shared" si="246"/>
        <v>-5120.1481359328909</v>
      </c>
      <c r="AJ331" s="45">
        <f t="shared" si="246"/>
        <v>-5083.2346820245248</v>
      </c>
      <c r="AK331" s="45">
        <f t="shared" si="246"/>
        <v>-5046.3212281161595</v>
      </c>
      <c r="AL331" s="45">
        <f t="shared" si="246"/>
        <v>-5009.4077742077934</v>
      </c>
      <c r="AM331" s="45">
        <f t="shared" si="246"/>
        <v>-4972.4943202994273</v>
      </c>
      <c r="AN331" s="45">
        <f t="shared" si="246"/>
        <v>-4935.5808663910611</v>
      </c>
      <c r="AO331" s="45">
        <f t="shared" si="246"/>
        <v>-4898.667412482695</v>
      </c>
      <c r="AP331" s="45">
        <f t="shared" si="246"/>
        <v>-4861.7539585743298</v>
      </c>
      <c r="AQ331" s="45">
        <f t="shared" si="246"/>
        <v>-4824.8405046659636</v>
      </c>
      <c r="AR331" s="45">
        <f t="shared" ref="AR331:BA340" si="247">$B331+AR$26*$C331</f>
        <v>-4787.9270507575975</v>
      </c>
      <c r="AS331" s="45">
        <f t="shared" si="247"/>
        <v>-4751.0135968492314</v>
      </c>
      <c r="AT331" s="45">
        <f t="shared" si="247"/>
        <v>-4714.1001429408652</v>
      </c>
      <c r="AU331" s="45">
        <f t="shared" si="247"/>
        <v>-4677.1866890325</v>
      </c>
      <c r="AV331" s="45">
        <f t="shared" si="247"/>
        <v>-4640.2732351241339</v>
      </c>
      <c r="AW331" s="45">
        <f t="shared" si="247"/>
        <v>-4603.3597812157677</v>
      </c>
      <c r="AX331" s="45">
        <f t="shared" si="247"/>
        <v>-4566.4463273074016</v>
      </c>
      <c r="AY331" s="45">
        <f t="shared" si="247"/>
        <v>-4529.5328733990355</v>
      </c>
      <c r="AZ331" s="45">
        <f t="shared" si="247"/>
        <v>-4492.6194194906702</v>
      </c>
      <c r="BA331" s="45">
        <f t="shared" si="247"/>
        <v>-4455.7059655823041</v>
      </c>
      <c r="BB331" s="45">
        <f t="shared" ref="BB331:BK340" si="248">$B331+BB$26*$C331</f>
        <v>-4418.792511673938</v>
      </c>
      <c r="BC331" s="45">
        <f t="shared" si="248"/>
        <v>-4381.8790577655718</v>
      </c>
      <c r="BD331" s="45">
        <f t="shared" si="248"/>
        <v>-4344.9656038572066</v>
      </c>
      <c r="BE331" s="45">
        <f t="shared" si="248"/>
        <v>-4308.0521499488405</v>
      </c>
      <c r="BF331" s="45">
        <f t="shared" si="248"/>
        <v>-4271.1386960404743</v>
      </c>
      <c r="BG331" s="45">
        <f t="shared" si="248"/>
        <v>-4234.2252421321082</v>
      </c>
      <c r="BH331" s="45">
        <f t="shared" si="248"/>
        <v>-4197.311788223742</v>
      </c>
      <c r="BI331" s="45">
        <f t="shared" si="248"/>
        <v>-4160.3983343153768</v>
      </c>
      <c r="BJ331" s="45">
        <f t="shared" si="248"/>
        <v>-4123.4848804070107</v>
      </c>
      <c r="BK331" s="45">
        <f t="shared" si="248"/>
        <v>-4086.5714264986445</v>
      </c>
      <c r="BL331" s="45">
        <f t="shared" ref="BL331:BU340" si="249">$B331+BL$26*$C331</f>
        <v>-4049.6579725902789</v>
      </c>
      <c r="BM331" s="45">
        <f t="shared" si="249"/>
        <v>-4012.7445186819127</v>
      </c>
      <c r="BN331" s="45">
        <f t="shared" si="249"/>
        <v>-3975.831064773547</v>
      </c>
      <c r="BO331" s="45">
        <f t="shared" si="249"/>
        <v>-3938.9176108651809</v>
      </c>
      <c r="BP331" s="45">
        <f t="shared" si="249"/>
        <v>-3902.0041569568148</v>
      </c>
      <c r="BQ331" s="45">
        <f t="shared" si="249"/>
        <v>-3865.0907030484491</v>
      </c>
      <c r="BR331" s="45">
        <f t="shared" si="249"/>
        <v>-3828.1772491400834</v>
      </c>
      <c r="BS331" s="45">
        <f t="shared" si="249"/>
        <v>-3791.2637952317173</v>
      </c>
      <c r="BT331" s="45">
        <f t="shared" si="249"/>
        <v>-3754.3503413233511</v>
      </c>
      <c r="BU331" s="45">
        <f t="shared" si="249"/>
        <v>-3717.436887414985</v>
      </c>
      <c r="BV331" s="45">
        <f t="shared" ref="BV331:CH340" si="250">$B331+BV$26*$C331</f>
        <v>-3680.5234335066193</v>
      </c>
      <c r="BW331" s="45">
        <f t="shared" si="250"/>
        <v>-3643.6099795982536</v>
      </c>
      <c r="BX331" s="45">
        <f t="shared" si="250"/>
        <v>-3606.6965256898875</v>
      </c>
      <c r="BY331" s="45">
        <f t="shared" si="250"/>
        <v>-3569.7830717815214</v>
      </c>
      <c r="BZ331" s="45">
        <f t="shared" si="250"/>
        <v>-3532.8696178731557</v>
      </c>
      <c r="CA331" s="45">
        <f t="shared" si="250"/>
        <v>-3495.95616396479</v>
      </c>
      <c r="CB331" s="45">
        <f t="shared" si="250"/>
        <v>-3459.0427100564239</v>
      </c>
      <c r="CC331" s="45">
        <f t="shared" si="250"/>
        <v>-3422.1292561480577</v>
      </c>
      <c r="CD331" s="45">
        <f t="shared" si="250"/>
        <v>-3385.2158022396916</v>
      </c>
      <c r="CE331" s="45">
        <f t="shared" si="250"/>
        <v>-3348.3023483313259</v>
      </c>
      <c r="CF331" s="45">
        <f t="shared" si="250"/>
        <v>-3311.3888944229602</v>
      </c>
      <c r="CG331" s="45">
        <f t="shared" si="250"/>
        <v>-5351.3797717538955</v>
      </c>
      <c r="CH331" s="45">
        <f t="shared" si="250"/>
        <v>-5252.7197813259418</v>
      </c>
    </row>
    <row r="332" spans="1:86">
      <c r="A332" s="58">
        <f>'Q5-Q7 VaR'!G306</f>
        <v>45988</v>
      </c>
      <c r="B332" s="45">
        <f>'Q5-Q7 VaR'!L306</f>
        <v>0</v>
      </c>
      <c r="C332" s="45">
        <f>1000000*'Q5-Q7 VaR'!K306/100</f>
        <v>0</v>
      </c>
      <c r="D332" s="45">
        <f t="shared" si="243"/>
        <v>0</v>
      </c>
      <c r="E332" s="45">
        <f t="shared" si="243"/>
        <v>0</v>
      </c>
      <c r="F332" s="45">
        <f t="shared" si="243"/>
        <v>0</v>
      </c>
      <c r="G332" s="45">
        <f t="shared" si="243"/>
        <v>0</v>
      </c>
      <c r="H332" s="45">
        <f t="shared" si="243"/>
        <v>0</v>
      </c>
      <c r="I332" s="45">
        <f t="shared" si="243"/>
        <v>0</v>
      </c>
      <c r="J332" s="45">
        <f t="shared" si="243"/>
        <v>0</v>
      </c>
      <c r="K332" s="45">
        <f t="shared" si="243"/>
        <v>0</v>
      </c>
      <c r="L332" s="45">
        <f t="shared" si="243"/>
        <v>0</v>
      </c>
      <c r="M332" s="45">
        <f t="shared" si="243"/>
        <v>0</v>
      </c>
      <c r="N332" s="45">
        <f t="shared" si="244"/>
        <v>0</v>
      </c>
      <c r="O332" s="45">
        <f t="shared" si="244"/>
        <v>0</v>
      </c>
      <c r="P332" s="45">
        <f t="shared" si="244"/>
        <v>0</v>
      </c>
      <c r="Q332" s="45">
        <f t="shared" si="244"/>
        <v>0</v>
      </c>
      <c r="R332" s="45">
        <f t="shared" si="244"/>
        <v>0</v>
      </c>
      <c r="S332" s="45">
        <f t="shared" si="244"/>
        <v>0</v>
      </c>
      <c r="T332" s="45">
        <f t="shared" si="244"/>
        <v>0</v>
      </c>
      <c r="U332" s="45">
        <f t="shared" si="244"/>
        <v>0</v>
      </c>
      <c r="V332" s="45">
        <f t="shared" si="244"/>
        <v>0</v>
      </c>
      <c r="W332" s="45">
        <f t="shared" si="244"/>
        <v>0</v>
      </c>
      <c r="X332" s="45">
        <f t="shared" si="245"/>
        <v>0</v>
      </c>
      <c r="Y332" s="45">
        <f t="shared" si="245"/>
        <v>0</v>
      </c>
      <c r="Z332" s="45">
        <f t="shared" si="245"/>
        <v>0</v>
      </c>
      <c r="AA332" s="45">
        <f t="shared" si="245"/>
        <v>0</v>
      </c>
      <c r="AB332" s="45">
        <f t="shared" si="245"/>
        <v>0</v>
      </c>
      <c r="AC332" s="45">
        <f t="shared" si="245"/>
        <v>0</v>
      </c>
      <c r="AD332" s="45">
        <f t="shared" si="245"/>
        <v>0</v>
      </c>
      <c r="AE332" s="45">
        <f t="shared" si="245"/>
        <v>0</v>
      </c>
      <c r="AF332" s="45">
        <f t="shared" si="245"/>
        <v>0</v>
      </c>
      <c r="AG332" s="45">
        <f t="shared" si="245"/>
        <v>0</v>
      </c>
      <c r="AH332" s="45">
        <f t="shared" si="246"/>
        <v>0</v>
      </c>
      <c r="AI332" s="45">
        <f t="shared" si="246"/>
        <v>0</v>
      </c>
      <c r="AJ332" s="45">
        <f t="shared" si="246"/>
        <v>0</v>
      </c>
      <c r="AK332" s="45">
        <f t="shared" si="246"/>
        <v>0</v>
      </c>
      <c r="AL332" s="45">
        <f t="shared" si="246"/>
        <v>0</v>
      </c>
      <c r="AM332" s="45">
        <f t="shared" si="246"/>
        <v>0</v>
      </c>
      <c r="AN332" s="45">
        <f t="shared" si="246"/>
        <v>0</v>
      </c>
      <c r="AO332" s="45">
        <f t="shared" si="246"/>
        <v>0</v>
      </c>
      <c r="AP332" s="45">
        <f t="shared" si="246"/>
        <v>0</v>
      </c>
      <c r="AQ332" s="45">
        <f t="shared" si="246"/>
        <v>0</v>
      </c>
      <c r="AR332" s="45">
        <f t="shared" si="247"/>
        <v>0</v>
      </c>
      <c r="AS332" s="45">
        <f t="shared" si="247"/>
        <v>0</v>
      </c>
      <c r="AT332" s="45">
        <f t="shared" si="247"/>
        <v>0</v>
      </c>
      <c r="AU332" s="45">
        <f t="shared" si="247"/>
        <v>0</v>
      </c>
      <c r="AV332" s="45">
        <f t="shared" si="247"/>
        <v>0</v>
      </c>
      <c r="AW332" s="45">
        <f t="shared" si="247"/>
        <v>0</v>
      </c>
      <c r="AX332" s="45">
        <f t="shared" si="247"/>
        <v>0</v>
      </c>
      <c r="AY332" s="45">
        <f t="shared" si="247"/>
        <v>0</v>
      </c>
      <c r="AZ332" s="45">
        <f t="shared" si="247"/>
        <v>0</v>
      </c>
      <c r="BA332" s="45">
        <f t="shared" si="247"/>
        <v>0</v>
      </c>
      <c r="BB332" s="45">
        <f t="shared" si="248"/>
        <v>0</v>
      </c>
      <c r="BC332" s="45">
        <f t="shared" si="248"/>
        <v>0</v>
      </c>
      <c r="BD332" s="45">
        <f t="shared" si="248"/>
        <v>0</v>
      </c>
      <c r="BE332" s="45">
        <f t="shared" si="248"/>
        <v>0</v>
      </c>
      <c r="BF332" s="45">
        <f t="shared" si="248"/>
        <v>0</v>
      </c>
      <c r="BG332" s="45">
        <f t="shared" si="248"/>
        <v>0</v>
      </c>
      <c r="BH332" s="45">
        <f t="shared" si="248"/>
        <v>0</v>
      </c>
      <c r="BI332" s="45">
        <f t="shared" si="248"/>
        <v>0</v>
      </c>
      <c r="BJ332" s="45">
        <f t="shared" si="248"/>
        <v>0</v>
      </c>
      <c r="BK332" s="45">
        <f t="shared" si="248"/>
        <v>0</v>
      </c>
      <c r="BL332" s="45">
        <f t="shared" si="249"/>
        <v>0</v>
      </c>
      <c r="BM332" s="45">
        <f t="shared" si="249"/>
        <v>0</v>
      </c>
      <c r="BN332" s="45">
        <f t="shared" si="249"/>
        <v>0</v>
      </c>
      <c r="BO332" s="45">
        <f t="shared" si="249"/>
        <v>0</v>
      </c>
      <c r="BP332" s="45">
        <f t="shared" si="249"/>
        <v>0</v>
      </c>
      <c r="BQ332" s="45">
        <f t="shared" si="249"/>
        <v>0</v>
      </c>
      <c r="BR332" s="45">
        <f t="shared" si="249"/>
        <v>0</v>
      </c>
      <c r="BS332" s="45">
        <f t="shared" si="249"/>
        <v>0</v>
      </c>
      <c r="BT332" s="45">
        <f t="shared" si="249"/>
        <v>0</v>
      </c>
      <c r="BU332" s="45">
        <f t="shared" si="249"/>
        <v>0</v>
      </c>
      <c r="BV332" s="45">
        <f t="shared" si="250"/>
        <v>0</v>
      </c>
      <c r="BW332" s="45">
        <f t="shared" si="250"/>
        <v>0</v>
      </c>
      <c r="BX332" s="45">
        <f t="shared" si="250"/>
        <v>0</v>
      </c>
      <c r="BY332" s="45">
        <f t="shared" si="250"/>
        <v>0</v>
      </c>
      <c r="BZ332" s="45">
        <f t="shared" si="250"/>
        <v>0</v>
      </c>
      <c r="CA332" s="45">
        <f t="shared" si="250"/>
        <v>0</v>
      </c>
      <c r="CB332" s="45">
        <f t="shared" si="250"/>
        <v>0</v>
      </c>
      <c r="CC332" s="45">
        <f t="shared" si="250"/>
        <v>0</v>
      </c>
      <c r="CD332" s="45">
        <f t="shared" si="250"/>
        <v>0</v>
      </c>
      <c r="CE332" s="45">
        <f t="shared" si="250"/>
        <v>0</v>
      </c>
      <c r="CF332" s="45">
        <f t="shared" si="250"/>
        <v>0</v>
      </c>
      <c r="CG332" s="45">
        <f t="shared" si="250"/>
        <v>0</v>
      </c>
      <c r="CH332" s="45">
        <f t="shared" si="250"/>
        <v>0</v>
      </c>
    </row>
    <row r="333" spans="1:86">
      <c r="A333" s="58">
        <f>'Q5-Q7 VaR'!G307</f>
        <v>45989</v>
      </c>
      <c r="B333" s="45">
        <f>'Q5-Q7 VaR'!L307</f>
        <v>-3943.1401451505662</v>
      </c>
      <c r="C333" s="45">
        <f>1000000*'Q5-Q7 VaR'!K307/100</f>
        <v>-1475.0184366519686</v>
      </c>
      <c r="D333" s="45">
        <f t="shared" si="243"/>
        <v>10807.04422136912</v>
      </c>
      <c r="E333" s="45">
        <f t="shared" si="243"/>
        <v>10438.289612206128</v>
      </c>
      <c r="F333" s="45">
        <f t="shared" si="243"/>
        <v>10069.535003043136</v>
      </c>
      <c r="G333" s="45">
        <f t="shared" si="243"/>
        <v>9700.7803938801426</v>
      </c>
      <c r="H333" s="45">
        <f t="shared" si="243"/>
        <v>9332.0257847171506</v>
      </c>
      <c r="I333" s="45">
        <f t="shared" si="243"/>
        <v>8963.2711755541586</v>
      </c>
      <c r="J333" s="45">
        <f t="shared" si="243"/>
        <v>8594.5165663911666</v>
      </c>
      <c r="K333" s="45">
        <f t="shared" si="243"/>
        <v>8225.7619572281747</v>
      </c>
      <c r="L333" s="45">
        <f t="shared" si="243"/>
        <v>7857.0073480651827</v>
      </c>
      <c r="M333" s="45">
        <f t="shared" si="243"/>
        <v>7488.2527389021907</v>
      </c>
      <c r="N333" s="45">
        <f t="shared" si="244"/>
        <v>7119.4981297391987</v>
      </c>
      <c r="O333" s="45">
        <f t="shared" si="244"/>
        <v>6750.7435205762067</v>
      </c>
      <c r="P333" s="45">
        <f t="shared" si="244"/>
        <v>6381.9889114132147</v>
      </c>
      <c r="Q333" s="45">
        <f t="shared" si="244"/>
        <v>6013.2343022502228</v>
      </c>
      <c r="R333" s="45">
        <f t="shared" si="244"/>
        <v>5644.479693087229</v>
      </c>
      <c r="S333" s="45">
        <f t="shared" si="244"/>
        <v>5275.725083924237</v>
      </c>
      <c r="T333" s="45">
        <f t="shared" si="244"/>
        <v>4906.970474761245</v>
      </c>
      <c r="U333" s="45">
        <f t="shared" si="244"/>
        <v>4538.215865598253</v>
      </c>
      <c r="V333" s="45">
        <f t="shared" si="244"/>
        <v>4169.461256435261</v>
      </c>
      <c r="W333" s="45">
        <f t="shared" si="244"/>
        <v>3800.706647272269</v>
      </c>
      <c r="X333" s="45">
        <f t="shared" si="245"/>
        <v>3431.9520381092771</v>
      </c>
      <c r="Y333" s="45">
        <f t="shared" si="245"/>
        <v>3063.1974289462851</v>
      </c>
      <c r="Z333" s="45">
        <f t="shared" si="245"/>
        <v>2694.4428197832922</v>
      </c>
      <c r="AA333" s="45">
        <f t="shared" si="245"/>
        <v>2325.6882106203002</v>
      </c>
      <c r="AB333" s="45">
        <f t="shared" si="245"/>
        <v>1956.9336014573082</v>
      </c>
      <c r="AC333" s="45">
        <f t="shared" si="245"/>
        <v>1588.1789922943162</v>
      </c>
      <c r="AD333" s="45">
        <f t="shared" si="245"/>
        <v>1219.4243831313242</v>
      </c>
      <c r="AE333" s="45">
        <f t="shared" si="245"/>
        <v>850.66977396833136</v>
      </c>
      <c r="AF333" s="45">
        <f t="shared" si="245"/>
        <v>481.91516480533937</v>
      </c>
      <c r="AG333" s="45">
        <f t="shared" si="245"/>
        <v>113.16055564234739</v>
      </c>
      <c r="AH333" s="45">
        <f t="shared" si="246"/>
        <v>-255.59405352064459</v>
      </c>
      <c r="AI333" s="45">
        <f t="shared" si="246"/>
        <v>-624.34866268363703</v>
      </c>
      <c r="AJ333" s="45">
        <f t="shared" si="246"/>
        <v>-993.10327184662901</v>
      </c>
      <c r="AK333" s="45">
        <f t="shared" si="246"/>
        <v>-1361.857881009621</v>
      </c>
      <c r="AL333" s="45">
        <f t="shared" si="246"/>
        <v>-1730.6124901726134</v>
      </c>
      <c r="AM333" s="45">
        <f t="shared" si="246"/>
        <v>-2099.3670993356054</v>
      </c>
      <c r="AN333" s="45">
        <f t="shared" si="246"/>
        <v>-2468.1217084985974</v>
      </c>
      <c r="AO333" s="45">
        <f t="shared" si="246"/>
        <v>-2836.8763176615898</v>
      </c>
      <c r="AP333" s="45">
        <f t="shared" si="246"/>
        <v>-3205.6309268245818</v>
      </c>
      <c r="AQ333" s="45">
        <f t="shared" si="246"/>
        <v>-3574.3855359875743</v>
      </c>
      <c r="AR333" s="45">
        <f t="shared" si="247"/>
        <v>-3943.1401451505662</v>
      </c>
      <c r="AS333" s="45">
        <f t="shared" si="247"/>
        <v>-4311.8947543135582</v>
      </c>
      <c r="AT333" s="45">
        <f t="shared" si="247"/>
        <v>-4680.6493634765502</v>
      </c>
      <c r="AU333" s="45">
        <f t="shared" si="247"/>
        <v>-5049.4039726395422</v>
      </c>
      <c r="AV333" s="45">
        <f t="shared" si="247"/>
        <v>-5418.1585818025351</v>
      </c>
      <c r="AW333" s="45">
        <f t="shared" si="247"/>
        <v>-5786.9131909655271</v>
      </c>
      <c r="AX333" s="45">
        <f t="shared" si="247"/>
        <v>-6155.667800128519</v>
      </c>
      <c r="AY333" s="45">
        <f t="shared" si="247"/>
        <v>-6524.4224092915119</v>
      </c>
      <c r="AZ333" s="45">
        <f t="shared" si="247"/>
        <v>-6893.1770184545039</v>
      </c>
      <c r="BA333" s="45">
        <f t="shared" si="247"/>
        <v>-7261.9316276174959</v>
      </c>
      <c r="BB333" s="45">
        <f t="shared" si="248"/>
        <v>-7630.6862367804879</v>
      </c>
      <c r="BC333" s="45">
        <f t="shared" si="248"/>
        <v>-7999.4408459434799</v>
      </c>
      <c r="BD333" s="45">
        <f t="shared" si="248"/>
        <v>-8368.1954551064719</v>
      </c>
      <c r="BE333" s="45">
        <f t="shared" si="248"/>
        <v>-8736.9500642694638</v>
      </c>
      <c r="BF333" s="45">
        <f t="shared" si="248"/>
        <v>-9105.7046734324576</v>
      </c>
      <c r="BG333" s="45">
        <f t="shared" si="248"/>
        <v>-9474.4592825954496</v>
      </c>
      <c r="BH333" s="45">
        <f t="shared" si="248"/>
        <v>-9843.2138917584416</v>
      </c>
      <c r="BI333" s="45">
        <f t="shared" si="248"/>
        <v>-10211.968500921434</v>
      </c>
      <c r="BJ333" s="45">
        <f t="shared" si="248"/>
        <v>-10580.723110084426</v>
      </c>
      <c r="BK333" s="45">
        <f t="shared" si="248"/>
        <v>-10949.477719247418</v>
      </c>
      <c r="BL333" s="45">
        <f t="shared" si="249"/>
        <v>-11318.23232841041</v>
      </c>
      <c r="BM333" s="45">
        <f t="shared" si="249"/>
        <v>-11686.986937573402</v>
      </c>
      <c r="BN333" s="45">
        <f t="shared" si="249"/>
        <v>-12055.741546736394</v>
      </c>
      <c r="BO333" s="45">
        <f t="shared" si="249"/>
        <v>-12424.496155899385</v>
      </c>
      <c r="BP333" s="45">
        <f t="shared" si="249"/>
        <v>-12793.250765062377</v>
      </c>
      <c r="BQ333" s="45">
        <f t="shared" si="249"/>
        <v>-13162.005374225369</v>
      </c>
      <c r="BR333" s="45">
        <f t="shared" si="249"/>
        <v>-13530.759983388361</v>
      </c>
      <c r="BS333" s="45">
        <f t="shared" si="249"/>
        <v>-13899.514592551355</v>
      </c>
      <c r="BT333" s="45">
        <f t="shared" si="249"/>
        <v>-14268.269201714347</v>
      </c>
      <c r="BU333" s="45">
        <f t="shared" si="249"/>
        <v>-14637.023810877339</v>
      </c>
      <c r="BV333" s="45">
        <f t="shared" si="250"/>
        <v>-15005.778420040331</v>
      </c>
      <c r="BW333" s="45">
        <f t="shared" si="250"/>
        <v>-15374.533029203323</v>
      </c>
      <c r="BX333" s="45">
        <f t="shared" si="250"/>
        <v>-15743.287638366315</v>
      </c>
      <c r="BY333" s="45">
        <f t="shared" si="250"/>
        <v>-16112.042247529307</v>
      </c>
      <c r="BZ333" s="45">
        <f t="shared" si="250"/>
        <v>-16480.796856692301</v>
      </c>
      <c r="CA333" s="45">
        <f t="shared" si="250"/>
        <v>-16849.551465855293</v>
      </c>
      <c r="CB333" s="45">
        <f t="shared" si="250"/>
        <v>-17218.306075018285</v>
      </c>
      <c r="CC333" s="45">
        <f t="shared" si="250"/>
        <v>-17587.060684181277</v>
      </c>
      <c r="CD333" s="45">
        <f t="shared" si="250"/>
        <v>-17955.815293344269</v>
      </c>
      <c r="CE333" s="45">
        <f t="shared" si="250"/>
        <v>-18324.569902507261</v>
      </c>
      <c r="CF333" s="45">
        <f t="shared" si="250"/>
        <v>-18693.324511670253</v>
      </c>
      <c r="CG333" s="45">
        <f t="shared" si="250"/>
        <v>1685.5877552132852</v>
      </c>
      <c r="CH333" s="45">
        <f t="shared" si="250"/>
        <v>700.0033040644521</v>
      </c>
    </row>
    <row r="334" spans="1:86">
      <c r="A334" s="58">
        <f>'Q5-Q7 VaR'!G308</f>
        <v>45992</v>
      </c>
      <c r="B334" s="45">
        <f>'Q5-Q7 VaR'!L308</f>
        <v>-11262.613429800009</v>
      </c>
      <c r="C334" s="45">
        <f>1000000*'Q5-Q7 VaR'!K308/100</f>
        <v>-5297.134939009924</v>
      </c>
      <c r="D334" s="45">
        <f t="shared" si="243"/>
        <v>41708.735960299229</v>
      </c>
      <c r="E334" s="45">
        <f t="shared" si="243"/>
        <v>40384.452225546745</v>
      </c>
      <c r="F334" s="45">
        <f t="shared" si="243"/>
        <v>39060.168490794269</v>
      </c>
      <c r="G334" s="45">
        <f t="shared" si="243"/>
        <v>37735.884756041785</v>
      </c>
      <c r="H334" s="45">
        <f t="shared" si="243"/>
        <v>36411.601021289302</v>
      </c>
      <c r="I334" s="45">
        <f t="shared" si="243"/>
        <v>35087.317286536825</v>
      </c>
      <c r="J334" s="45">
        <f t="shared" si="243"/>
        <v>33763.033551784341</v>
      </c>
      <c r="K334" s="45">
        <f t="shared" si="243"/>
        <v>32438.749817031865</v>
      </c>
      <c r="L334" s="45">
        <f t="shared" si="243"/>
        <v>31114.466082279381</v>
      </c>
      <c r="M334" s="45">
        <f t="shared" si="243"/>
        <v>29790.182347526898</v>
      </c>
      <c r="N334" s="45">
        <f t="shared" si="244"/>
        <v>28465.898612774421</v>
      </c>
      <c r="O334" s="45">
        <f t="shared" si="244"/>
        <v>27141.614878021937</v>
      </c>
      <c r="P334" s="45">
        <f t="shared" si="244"/>
        <v>25817.331143269461</v>
      </c>
      <c r="Q334" s="45">
        <f t="shared" si="244"/>
        <v>24493.047408516977</v>
      </c>
      <c r="R334" s="45">
        <f t="shared" si="244"/>
        <v>23168.763673764493</v>
      </c>
      <c r="S334" s="45">
        <f t="shared" si="244"/>
        <v>21844.479939012017</v>
      </c>
      <c r="T334" s="45">
        <f t="shared" si="244"/>
        <v>20520.196204259533</v>
      </c>
      <c r="U334" s="45">
        <f t="shared" si="244"/>
        <v>19195.912469507057</v>
      </c>
      <c r="V334" s="45">
        <f t="shared" si="244"/>
        <v>17871.628734754573</v>
      </c>
      <c r="W334" s="45">
        <f t="shared" si="244"/>
        <v>16547.345000002089</v>
      </c>
      <c r="X334" s="45">
        <f t="shared" si="245"/>
        <v>15223.061265249611</v>
      </c>
      <c r="Y334" s="45">
        <f t="shared" si="245"/>
        <v>13898.777530497131</v>
      </c>
      <c r="Z334" s="45">
        <f t="shared" si="245"/>
        <v>12574.493795744647</v>
      </c>
      <c r="AA334" s="45">
        <f t="shared" si="245"/>
        <v>11250.210060992167</v>
      </c>
      <c r="AB334" s="45">
        <f t="shared" si="245"/>
        <v>9925.9263262396871</v>
      </c>
      <c r="AC334" s="45">
        <f t="shared" si="245"/>
        <v>8601.642591487207</v>
      </c>
      <c r="AD334" s="45">
        <f t="shared" si="245"/>
        <v>7277.3588567347269</v>
      </c>
      <c r="AE334" s="45">
        <f t="shared" si="245"/>
        <v>5953.0751219822432</v>
      </c>
      <c r="AF334" s="45">
        <f t="shared" si="245"/>
        <v>4628.7913872297631</v>
      </c>
      <c r="AG334" s="45">
        <f t="shared" si="245"/>
        <v>3304.507652477283</v>
      </c>
      <c r="AH334" s="45">
        <f t="shared" si="246"/>
        <v>1980.2239177248011</v>
      </c>
      <c r="AI334" s="45">
        <f t="shared" si="246"/>
        <v>655.94018297231923</v>
      </c>
      <c r="AJ334" s="45">
        <f t="shared" si="246"/>
        <v>-668.34355178016085</v>
      </c>
      <c r="AK334" s="45">
        <f t="shared" si="246"/>
        <v>-1992.6272865326409</v>
      </c>
      <c r="AL334" s="45">
        <f t="shared" si="246"/>
        <v>-3316.9110212851228</v>
      </c>
      <c r="AM334" s="45">
        <f t="shared" si="246"/>
        <v>-4641.1947560376038</v>
      </c>
      <c r="AN334" s="45">
        <f t="shared" si="246"/>
        <v>-5965.4784907900848</v>
      </c>
      <c r="AO334" s="45">
        <f t="shared" si="246"/>
        <v>-7289.7622255425658</v>
      </c>
      <c r="AP334" s="45">
        <f t="shared" si="246"/>
        <v>-8614.0459602950468</v>
      </c>
      <c r="AQ334" s="45">
        <f t="shared" si="246"/>
        <v>-9938.3296950475269</v>
      </c>
      <c r="AR334" s="45">
        <f t="shared" si="247"/>
        <v>-11262.613429800009</v>
      </c>
      <c r="AS334" s="45">
        <f t="shared" si="247"/>
        <v>-12586.897164552491</v>
      </c>
      <c r="AT334" s="45">
        <f t="shared" si="247"/>
        <v>-13911.180899304971</v>
      </c>
      <c r="AU334" s="45">
        <f t="shared" si="247"/>
        <v>-15235.464634057451</v>
      </c>
      <c r="AV334" s="45">
        <f t="shared" si="247"/>
        <v>-16559.748368809931</v>
      </c>
      <c r="AW334" s="45">
        <f t="shared" si="247"/>
        <v>-17884.032103562415</v>
      </c>
      <c r="AX334" s="45">
        <f t="shared" si="247"/>
        <v>-19208.315838314895</v>
      </c>
      <c r="AY334" s="45">
        <f t="shared" si="247"/>
        <v>-20532.599573067375</v>
      </c>
      <c r="AZ334" s="45">
        <f t="shared" si="247"/>
        <v>-21856.883307819859</v>
      </c>
      <c r="BA334" s="45">
        <f t="shared" si="247"/>
        <v>-23181.167042572335</v>
      </c>
      <c r="BB334" s="45">
        <f t="shared" si="248"/>
        <v>-24505.450777324819</v>
      </c>
      <c r="BC334" s="45">
        <f t="shared" si="248"/>
        <v>-25829.734512077302</v>
      </c>
      <c r="BD334" s="45">
        <f t="shared" si="248"/>
        <v>-27154.018246829779</v>
      </c>
      <c r="BE334" s="45">
        <f t="shared" si="248"/>
        <v>-28478.301981582263</v>
      </c>
      <c r="BF334" s="45">
        <f t="shared" si="248"/>
        <v>-29802.585716334746</v>
      </c>
      <c r="BG334" s="45">
        <f t="shared" si="248"/>
        <v>-31126.869451087223</v>
      </c>
      <c r="BH334" s="45">
        <f t="shared" si="248"/>
        <v>-32451.153185839707</v>
      </c>
      <c r="BI334" s="45">
        <f t="shared" si="248"/>
        <v>-33775.436920592183</v>
      </c>
      <c r="BJ334" s="45">
        <f t="shared" si="248"/>
        <v>-35099.720655344667</v>
      </c>
      <c r="BK334" s="45">
        <f t="shared" si="248"/>
        <v>-36424.00439009715</v>
      </c>
      <c r="BL334" s="45">
        <f t="shared" si="249"/>
        <v>-37748.288124849627</v>
      </c>
      <c r="BM334" s="45">
        <f t="shared" si="249"/>
        <v>-39072.571859602111</v>
      </c>
      <c r="BN334" s="45">
        <f t="shared" si="249"/>
        <v>-40396.855594354594</v>
      </c>
      <c r="BO334" s="45">
        <f t="shared" si="249"/>
        <v>-41721.139329107071</v>
      </c>
      <c r="BP334" s="45">
        <f t="shared" si="249"/>
        <v>-43045.423063859555</v>
      </c>
      <c r="BQ334" s="45">
        <f t="shared" si="249"/>
        <v>-44369.706798612038</v>
      </c>
      <c r="BR334" s="45">
        <f t="shared" si="249"/>
        <v>-45693.990533364515</v>
      </c>
      <c r="BS334" s="45">
        <f t="shared" si="249"/>
        <v>-47018.274268116998</v>
      </c>
      <c r="BT334" s="45">
        <f t="shared" si="249"/>
        <v>-48342.558002869482</v>
      </c>
      <c r="BU334" s="45">
        <f t="shared" si="249"/>
        <v>-49666.841737621959</v>
      </c>
      <c r="BV334" s="45">
        <f t="shared" si="250"/>
        <v>-50991.125472374442</v>
      </c>
      <c r="BW334" s="45">
        <f t="shared" si="250"/>
        <v>-52315.409207126919</v>
      </c>
      <c r="BX334" s="45">
        <f t="shared" si="250"/>
        <v>-53639.692941879402</v>
      </c>
      <c r="BY334" s="45">
        <f t="shared" si="250"/>
        <v>-54963.976676631886</v>
      </c>
      <c r="BZ334" s="45">
        <f t="shared" si="250"/>
        <v>-56288.260411384363</v>
      </c>
      <c r="CA334" s="45">
        <f t="shared" si="250"/>
        <v>-57612.544146136846</v>
      </c>
      <c r="CB334" s="45">
        <f t="shared" si="250"/>
        <v>-58936.827880889323</v>
      </c>
      <c r="CC334" s="45">
        <f t="shared" si="250"/>
        <v>-60261.111615641807</v>
      </c>
      <c r="CD334" s="45">
        <f t="shared" si="250"/>
        <v>-61585.39535039429</v>
      </c>
      <c r="CE334" s="45">
        <f t="shared" si="250"/>
        <v>-62909.679085146767</v>
      </c>
      <c r="CF334" s="45">
        <f t="shared" si="250"/>
        <v>-64233.96281989925</v>
      </c>
      <c r="CG334" s="45">
        <f t="shared" si="250"/>
        <v>8951.4601589170798</v>
      </c>
      <c r="CH334" s="45">
        <f t="shared" si="250"/>
        <v>5411.9967177850212</v>
      </c>
    </row>
    <row r="335" spans="1:86">
      <c r="A335" s="58">
        <f>'Q5-Q7 VaR'!G309</f>
        <v>45993</v>
      </c>
      <c r="B335" s="45">
        <f>'Q5-Q7 VaR'!L309</f>
        <v>5917.1846734114733</v>
      </c>
      <c r="C335" s="45">
        <f>1000000*'Q5-Q7 VaR'!K309/100</f>
        <v>0</v>
      </c>
      <c r="D335" s="45">
        <f t="shared" si="243"/>
        <v>5917.1846734114733</v>
      </c>
      <c r="E335" s="45">
        <f t="shared" si="243"/>
        <v>5917.1846734114733</v>
      </c>
      <c r="F335" s="45">
        <f t="shared" si="243"/>
        <v>5917.1846734114733</v>
      </c>
      <c r="G335" s="45">
        <f t="shared" si="243"/>
        <v>5917.1846734114733</v>
      </c>
      <c r="H335" s="45">
        <f t="shared" si="243"/>
        <v>5917.1846734114733</v>
      </c>
      <c r="I335" s="45">
        <f t="shared" si="243"/>
        <v>5917.1846734114733</v>
      </c>
      <c r="J335" s="45">
        <f t="shared" si="243"/>
        <v>5917.1846734114733</v>
      </c>
      <c r="K335" s="45">
        <f t="shared" si="243"/>
        <v>5917.1846734114733</v>
      </c>
      <c r="L335" s="45">
        <f t="shared" si="243"/>
        <v>5917.1846734114733</v>
      </c>
      <c r="M335" s="45">
        <f t="shared" si="243"/>
        <v>5917.1846734114733</v>
      </c>
      <c r="N335" s="45">
        <f t="shared" si="244"/>
        <v>5917.1846734114733</v>
      </c>
      <c r="O335" s="45">
        <f t="shared" si="244"/>
        <v>5917.1846734114733</v>
      </c>
      <c r="P335" s="45">
        <f t="shared" si="244"/>
        <v>5917.1846734114733</v>
      </c>
      <c r="Q335" s="45">
        <f t="shared" si="244"/>
        <v>5917.1846734114733</v>
      </c>
      <c r="R335" s="45">
        <f t="shared" si="244"/>
        <v>5917.1846734114733</v>
      </c>
      <c r="S335" s="45">
        <f t="shared" si="244"/>
        <v>5917.1846734114733</v>
      </c>
      <c r="T335" s="45">
        <f t="shared" si="244"/>
        <v>5917.1846734114733</v>
      </c>
      <c r="U335" s="45">
        <f t="shared" si="244"/>
        <v>5917.1846734114733</v>
      </c>
      <c r="V335" s="45">
        <f t="shared" si="244"/>
        <v>5917.1846734114733</v>
      </c>
      <c r="W335" s="45">
        <f t="shared" si="244"/>
        <v>5917.1846734114733</v>
      </c>
      <c r="X335" s="45">
        <f t="shared" si="245"/>
        <v>5917.1846734114733</v>
      </c>
      <c r="Y335" s="45">
        <f t="shared" si="245"/>
        <v>5917.1846734114733</v>
      </c>
      <c r="Z335" s="45">
        <f t="shared" si="245"/>
        <v>5917.1846734114733</v>
      </c>
      <c r="AA335" s="45">
        <f t="shared" si="245"/>
        <v>5917.1846734114733</v>
      </c>
      <c r="AB335" s="45">
        <f t="shared" si="245"/>
        <v>5917.1846734114733</v>
      </c>
      <c r="AC335" s="45">
        <f t="shared" si="245"/>
        <v>5917.1846734114733</v>
      </c>
      <c r="AD335" s="45">
        <f t="shared" si="245"/>
        <v>5917.1846734114733</v>
      </c>
      <c r="AE335" s="45">
        <f t="shared" si="245"/>
        <v>5917.1846734114733</v>
      </c>
      <c r="AF335" s="45">
        <f t="shared" si="245"/>
        <v>5917.1846734114733</v>
      </c>
      <c r="AG335" s="45">
        <f t="shared" si="245"/>
        <v>5917.1846734114733</v>
      </c>
      <c r="AH335" s="45">
        <f t="shared" si="246"/>
        <v>5917.1846734114733</v>
      </c>
      <c r="AI335" s="45">
        <f t="shared" si="246"/>
        <v>5917.1846734114733</v>
      </c>
      <c r="AJ335" s="45">
        <f t="shared" si="246"/>
        <v>5917.1846734114733</v>
      </c>
      <c r="AK335" s="45">
        <f t="shared" si="246"/>
        <v>5917.1846734114733</v>
      </c>
      <c r="AL335" s="45">
        <f t="shared" si="246"/>
        <v>5917.1846734114733</v>
      </c>
      <c r="AM335" s="45">
        <f t="shared" si="246"/>
        <v>5917.1846734114733</v>
      </c>
      <c r="AN335" s="45">
        <f t="shared" si="246"/>
        <v>5917.1846734114733</v>
      </c>
      <c r="AO335" s="45">
        <f t="shared" si="246"/>
        <v>5917.1846734114733</v>
      </c>
      <c r="AP335" s="45">
        <f t="shared" si="246"/>
        <v>5917.1846734114733</v>
      </c>
      <c r="AQ335" s="45">
        <f t="shared" si="246"/>
        <v>5917.1846734114733</v>
      </c>
      <c r="AR335" s="45">
        <f t="shared" si="247"/>
        <v>5917.1846734114733</v>
      </c>
      <c r="AS335" s="45">
        <f t="shared" si="247"/>
        <v>5917.1846734114733</v>
      </c>
      <c r="AT335" s="45">
        <f t="shared" si="247"/>
        <v>5917.1846734114733</v>
      </c>
      <c r="AU335" s="45">
        <f t="shared" si="247"/>
        <v>5917.1846734114733</v>
      </c>
      <c r="AV335" s="45">
        <f t="shared" si="247"/>
        <v>5917.1846734114733</v>
      </c>
      <c r="AW335" s="45">
        <f t="shared" si="247"/>
        <v>5917.1846734114733</v>
      </c>
      <c r="AX335" s="45">
        <f t="shared" si="247"/>
        <v>5917.1846734114733</v>
      </c>
      <c r="AY335" s="45">
        <f t="shared" si="247"/>
        <v>5917.1846734114733</v>
      </c>
      <c r="AZ335" s="45">
        <f t="shared" si="247"/>
        <v>5917.1846734114733</v>
      </c>
      <c r="BA335" s="45">
        <f t="shared" si="247"/>
        <v>5917.1846734114733</v>
      </c>
      <c r="BB335" s="45">
        <f t="shared" si="248"/>
        <v>5917.1846734114733</v>
      </c>
      <c r="BC335" s="45">
        <f t="shared" si="248"/>
        <v>5917.1846734114733</v>
      </c>
      <c r="BD335" s="45">
        <f t="shared" si="248"/>
        <v>5917.1846734114733</v>
      </c>
      <c r="BE335" s="45">
        <f t="shared" si="248"/>
        <v>5917.1846734114733</v>
      </c>
      <c r="BF335" s="45">
        <f t="shared" si="248"/>
        <v>5917.1846734114733</v>
      </c>
      <c r="BG335" s="45">
        <f t="shared" si="248"/>
        <v>5917.1846734114733</v>
      </c>
      <c r="BH335" s="45">
        <f t="shared" si="248"/>
        <v>5917.1846734114733</v>
      </c>
      <c r="BI335" s="45">
        <f t="shared" si="248"/>
        <v>5917.1846734114733</v>
      </c>
      <c r="BJ335" s="45">
        <f t="shared" si="248"/>
        <v>5917.1846734114733</v>
      </c>
      <c r="BK335" s="45">
        <f t="shared" si="248"/>
        <v>5917.1846734114733</v>
      </c>
      <c r="BL335" s="45">
        <f t="shared" si="249"/>
        <v>5917.1846734114733</v>
      </c>
      <c r="BM335" s="45">
        <f t="shared" si="249"/>
        <v>5917.1846734114733</v>
      </c>
      <c r="BN335" s="45">
        <f t="shared" si="249"/>
        <v>5917.1846734114733</v>
      </c>
      <c r="BO335" s="45">
        <f t="shared" si="249"/>
        <v>5917.1846734114733</v>
      </c>
      <c r="BP335" s="45">
        <f t="shared" si="249"/>
        <v>5917.1846734114733</v>
      </c>
      <c r="BQ335" s="45">
        <f t="shared" si="249"/>
        <v>5917.1846734114733</v>
      </c>
      <c r="BR335" s="45">
        <f t="shared" si="249"/>
        <v>5917.1846734114733</v>
      </c>
      <c r="BS335" s="45">
        <f t="shared" si="249"/>
        <v>5917.1846734114733</v>
      </c>
      <c r="BT335" s="45">
        <f t="shared" si="249"/>
        <v>5917.1846734114733</v>
      </c>
      <c r="BU335" s="45">
        <f t="shared" si="249"/>
        <v>5917.1846734114733</v>
      </c>
      <c r="BV335" s="45">
        <f t="shared" si="250"/>
        <v>5917.1846734114733</v>
      </c>
      <c r="BW335" s="45">
        <f t="shared" si="250"/>
        <v>5917.1846734114733</v>
      </c>
      <c r="BX335" s="45">
        <f t="shared" si="250"/>
        <v>5917.1846734114733</v>
      </c>
      <c r="BY335" s="45">
        <f t="shared" si="250"/>
        <v>5917.1846734114733</v>
      </c>
      <c r="BZ335" s="45">
        <f t="shared" si="250"/>
        <v>5917.1846734114733</v>
      </c>
      <c r="CA335" s="45">
        <f t="shared" si="250"/>
        <v>5917.1846734114733</v>
      </c>
      <c r="CB335" s="45">
        <f t="shared" si="250"/>
        <v>5917.1846734114733</v>
      </c>
      <c r="CC335" s="45">
        <f t="shared" si="250"/>
        <v>5917.1846734114733</v>
      </c>
      <c r="CD335" s="45">
        <f t="shared" si="250"/>
        <v>5917.1846734114733</v>
      </c>
      <c r="CE335" s="45">
        <f t="shared" si="250"/>
        <v>5917.1846734114733</v>
      </c>
      <c r="CF335" s="45">
        <f t="shared" si="250"/>
        <v>5917.1846734114733</v>
      </c>
      <c r="CG335" s="45">
        <f t="shared" si="250"/>
        <v>5917.1846734114733</v>
      </c>
      <c r="CH335" s="45">
        <f t="shared" si="250"/>
        <v>5917.1846734114733</v>
      </c>
    </row>
    <row r="336" spans="1:86">
      <c r="A336" s="58">
        <f>'Q5-Q7 VaR'!G310</f>
        <v>45994</v>
      </c>
      <c r="B336" s="45">
        <f>'Q5-Q7 VaR'!L310</f>
        <v>6762.7391652718807</v>
      </c>
      <c r="C336" s="45">
        <f>1000000*'Q5-Q7 VaR'!K310/100</f>
        <v>1699.6871175277067</v>
      </c>
      <c r="D336" s="45">
        <f t="shared" si="243"/>
        <v>-10234.132010005189</v>
      </c>
      <c r="E336" s="45">
        <f t="shared" si="243"/>
        <v>-9809.2102306232591</v>
      </c>
      <c r="F336" s="45">
        <f t="shared" si="243"/>
        <v>-9384.288451241333</v>
      </c>
      <c r="G336" s="45">
        <f t="shared" si="243"/>
        <v>-8959.3666718594068</v>
      </c>
      <c r="H336" s="45">
        <f t="shared" si="243"/>
        <v>-8534.4448924774806</v>
      </c>
      <c r="I336" s="45">
        <f t="shared" si="243"/>
        <v>-8109.5231130955535</v>
      </c>
      <c r="J336" s="45">
        <f t="shared" si="243"/>
        <v>-7684.6013337136274</v>
      </c>
      <c r="K336" s="45">
        <f t="shared" si="243"/>
        <v>-7259.6795543316994</v>
      </c>
      <c r="L336" s="45">
        <f t="shared" si="243"/>
        <v>-6834.7577749497732</v>
      </c>
      <c r="M336" s="45">
        <f t="shared" si="243"/>
        <v>-6409.835995567847</v>
      </c>
      <c r="N336" s="45">
        <f t="shared" si="244"/>
        <v>-5984.914216185919</v>
      </c>
      <c r="O336" s="45">
        <f t="shared" si="244"/>
        <v>-5559.9924368039929</v>
      </c>
      <c r="P336" s="45">
        <f t="shared" si="244"/>
        <v>-5135.0706574220667</v>
      </c>
      <c r="Q336" s="45">
        <f t="shared" si="244"/>
        <v>-4710.1488780401405</v>
      </c>
      <c r="R336" s="45">
        <f t="shared" si="244"/>
        <v>-4285.2270986582125</v>
      </c>
      <c r="S336" s="45">
        <f t="shared" si="244"/>
        <v>-3860.3053192762864</v>
      </c>
      <c r="T336" s="45">
        <f t="shared" si="244"/>
        <v>-3435.3835398943602</v>
      </c>
      <c r="U336" s="45">
        <f t="shared" si="244"/>
        <v>-3010.4617605124322</v>
      </c>
      <c r="V336" s="45">
        <f t="shared" si="244"/>
        <v>-2585.539981130506</v>
      </c>
      <c r="W336" s="45">
        <f t="shared" si="244"/>
        <v>-2160.6182017485798</v>
      </c>
      <c r="X336" s="45">
        <f t="shared" si="245"/>
        <v>-1735.6964223666537</v>
      </c>
      <c r="Y336" s="45">
        <f t="shared" si="245"/>
        <v>-1310.7746429847266</v>
      </c>
      <c r="Z336" s="45">
        <f t="shared" si="245"/>
        <v>-885.85286360279952</v>
      </c>
      <c r="AA336" s="45">
        <f t="shared" si="245"/>
        <v>-460.93108422087334</v>
      </c>
      <c r="AB336" s="45">
        <f t="shared" si="245"/>
        <v>-36.009304838946264</v>
      </c>
      <c r="AC336" s="45">
        <f t="shared" si="245"/>
        <v>388.91247454298082</v>
      </c>
      <c r="AD336" s="45">
        <f t="shared" si="245"/>
        <v>813.83425392490699</v>
      </c>
      <c r="AE336" s="45">
        <f t="shared" si="245"/>
        <v>1238.7560333068341</v>
      </c>
      <c r="AF336" s="45">
        <f t="shared" si="245"/>
        <v>1663.6778126887602</v>
      </c>
      <c r="AG336" s="45">
        <f t="shared" si="245"/>
        <v>2088.5995920706873</v>
      </c>
      <c r="AH336" s="45">
        <f t="shared" si="246"/>
        <v>2513.5213714526135</v>
      </c>
      <c r="AI336" s="45">
        <f t="shared" si="246"/>
        <v>2938.4431508345406</v>
      </c>
      <c r="AJ336" s="45">
        <f t="shared" si="246"/>
        <v>3363.3649302164672</v>
      </c>
      <c r="AK336" s="45">
        <f t="shared" si="246"/>
        <v>3788.2867095983938</v>
      </c>
      <c r="AL336" s="45">
        <f t="shared" si="246"/>
        <v>4213.2084889803209</v>
      </c>
      <c r="AM336" s="45">
        <f t="shared" si="246"/>
        <v>4638.1302683622471</v>
      </c>
      <c r="AN336" s="45">
        <f t="shared" si="246"/>
        <v>5063.0520477441742</v>
      </c>
      <c r="AO336" s="45">
        <f t="shared" si="246"/>
        <v>5487.9738271261003</v>
      </c>
      <c r="AP336" s="45">
        <f t="shared" si="246"/>
        <v>5912.8956065080274</v>
      </c>
      <c r="AQ336" s="45">
        <f t="shared" si="246"/>
        <v>6337.8173858899536</v>
      </c>
      <c r="AR336" s="45">
        <f t="shared" si="247"/>
        <v>6762.7391652718807</v>
      </c>
      <c r="AS336" s="45">
        <f t="shared" si="247"/>
        <v>7187.6609446538077</v>
      </c>
      <c r="AT336" s="45">
        <f t="shared" si="247"/>
        <v>7612.5827240357339</v>
      </c>
      <c r="AU336" s="45">
        <f t="shared" si="247"/>
        <v>8037.504503417661</v>
      </c>
      <c r="AV336" s="45">
        <f t="shared" si="247"/>
        <v>8462.4262827995881</v>
      </c>
      <c r="AW336" s="45">
        <f t="shared" si="247"/>
        <v>8887.3480621815143</v>
      </c>
      <c r="AX336" s="45">
        <f t="shared" si="247"/>
        <v>9312.2698415634404</v>
      </c>
      <c r="AY336" s="45">
        <f t="shared" si="247"/>
        <v>9737.1916209453666</v>
      </c>
      <c r="AZ336" s="45">
        <f t="shared" si="247"/>
        <v>10162.113400327295</v>
      </c>
      <c r="BA336" s="45">
        <f t="shared" si="247"/>
        <v>10587.035179709221</v>
      </c>
      <c r="BB336" s="45">
        <f t="shared" si="248"/>
        <v>11011.956959091149</v>
      </c>
      <c r="BC336" s="45">
        <f t="shared" si="248"/>
        <v>11436.878738473075</v>
      </c>
      <c r="BD336" s="45">
        <f t="shared" si="248"/>
        <v>11861.800517855001</v>
      </c>
      <c r="BE336" s="45">
        <f t="shared" si="248"/>
        <v>12286.722297236927</v>
      </c>
      <c r="BF336" s="45">
        <f t="shared" si="248"/>
        <v>12711.644076618853</v>
      </c>
      <c r="BG336" s="45">
        <f t="shared" si="248"/>
        <v>13136.56585600078</v>
      </c>
      <c r="BH336" s="45">
        <f t="shared" si="248"/>
        <v>13561.487635382708</v>
      </c>
      <c r="BI336" s="45">
        <f t="shared" si="248"/>
        <v>13986.409414764636</v>
      </c>
      <c r="BJ336" s="45">
        <f t="shared" si="248"/>
        <v>14411.331194146562</v>
      </c>
      <c r="BK336" s="45">
        <f t="shared" si="248"/>
        <v>14836.252973528488</v>
      </c>
      <c r="BL336" s="45">
        <f t="shared" si="249"/>
        <v>15261.174752910414</v>
      </c>
      <c r="BM336" s="45">
        <f t="shared" si="249"/>
        <v>15686.09653229234</v>
      </c>
      <c r="BN336" s="45">
        <f t="shared" si="249"/>
        <v>16111.018311674266</v>
      </c>
      <c r="BO336" s="45">
        <f t="shared" si="249"/>
        <v>16535.940091056193</v>
      </c>
      <c r="BP336" s="45">
        <f t="shared" si="249"/>
        <v>16960.861870438122</v>
      </c>
      <c r="BQ336" s="45">
        <f t="shared" si="249"/>
        <v>17385.783649820049</v>
      </c>
      <c r="BR336" s="45">
        <f t="shared" si="249"/>
        <v>17810.705429201975</v>
      </c>
      <c r="BS336" s="45">
        <f t="shared" si="249"/>
        <v>18235.627208583901</v>
      </c>
      <c r="BT336" s="45">
        <f t="shared" si="249"/>
        <v>18660.548987965827</v>
      </c>
      <c r="BU336" s="45">
        <f t="shared" si="249"/>
        <v>19085.470767347753</v>
      </c>
      <c r="BV336" s="45">
        <f t="shared" si="250"/>
        <v>19510.392546729679</v>
      </c>
      <c r="BW336" s="45">
        <f t="shared" si="250"/>
        <v>19935.314326111609</v>
      </c>
      <c r="BX336" s="45">
        <f t="shared" si="250"/>
        <v>20360.236105493535</v>
      </c>
      <c r="BY336" s="45">
        <f t="shared" si="250"/>
        <v>20785.157884875462</v>
      </c>
      <c r="BZ336" s="45">
        <f t="shared" si="250"/>
        <v>21210.079664257388</v>
      </c>
      <c r="CA336" s="45">
        <f t="shared" si="250"/>
        <v>21635.001443639314</v>
      </c>
      <c r="CB336" s="45">
        <f t="shared" si="250"/>
        <v>22059.92322302124</v>
      </c>
      <c r="CC336" s="45">
        <f t="shared" si="250"/>
        <v>22484.845002403166</v>
      </c>
      <c r="CD336" s="45">
        <f t="shared" si="250"/>
        <v>22909.766781785096</v>
      </c>
      <c r="CE336" s="45">
        <f t="shared" si="250"/>
        <v>23334.688561167019</v>
      </c>
      <c r="CF336" s="45">
        <f t="shared" si="250"/>
        <v>23759.610340548948</v>
      </c>
      <c r="CG336" s="45">
        <f t="shared" si="250"/>
        <v>276.66681350332237</v>
      </c>
      <c r="CH336" s="45">
        <f t="shared" si="250"/>
        <v>1412.3713940207454</v>
      </c>
    </row>
    <row r="337" spans="1:86">
      <c r="A337" s="58">
        <f>'Q5-Q7 VaR'!G311</f>
        <v>45995</v>
      </c>
      <c r="B337" s="45">
        <f>'Q5-Q7 VaR'!L311</f>
        <v>-10699.738620394448</v>
      </c>
      <c r="C337" s="45">
        <f>1000000*'Q5-Q7 VaR'!K311/100</f>
        <v>-2579.4689622467604</v>
      </c>
      <c r="D337" s="45">
        <f t="shared" si="243"/>
        <v>15094.951002073154</v>
      </c>
      <c r="E337" s="45">
        <f t="shared" si="243"/>
        <v>14450.083761511465</v>
      </c>
      <c r="F337" s="45">
        <f t="shared" si="243"/>
        <v>13805.216520949776</v>
      </c>
      <c r="G337" s="45">
        <f t="shared" si="243"/>
        <v>13160.349280388087</v>
      </c>
      <c r="H337" s="45">
        <f t="shared" si="243"/>
        <v>12515.482039826395</v>
      </c>
      <c r="I337" s="45">
        <f t="shared" si="243"/>
        <v>11870.614799264706</v>
      </c>
      <c r="J337" s="45">
        <f t="shared" si="243"/>
        <v>11225.747558703017</v>
      </c>
      <c r="K337" s="45">
        <f t="shared" si="243"/>
        <v>10580.880318141324</v>
      </c>
      <c r="L337" s="45">
        <f t="shared" si="243"/>
        <v>9936.0130775796351</v>
      </c>
      <c r="M337" s="45">
        <f t="shared" si="243"/>
        <v>9291.1458370179462</v>
      </c>
      <c r="N337" s="45">
        <f t="shared" si="244"/>
        <v>8646.2785964562536</v>
      </c>
      <c r="O337" s="45">
        <f t="shared" si="244"/>
        <v>8001.4113558945646</v>
      </c>
      <c r="P337" s="45">
        <f t="shared" si="244"/>
        <v>7356.5441153328757</v>
      </c>
      <c r="Q337" s="45">
        <f t="shared" si="244"/>
        <v>6711.6768747711831</v>
      </c>
      <c r="R337" s="45">
        <f t="shared" si="244"/>
        <v>6066.8096342094941</v>
      </c>
      <c r="S337" s="45">
        <f t="shared" si="244"/>
        <v>5421.9423936478051</v>
      </c>
      <c r="T337" s="45">
        <f t="shared" si="244"/>
        <v>4777.0751530861144</v>
      </c>
      <c r="U337" s="45">
        <f t="shared" si="244"/>
        <v>4132.2079125244236</v>
      </c>
      <c r="V337" s="45">
        <f t="shared" si="244"/>
        <v>3487.3406719627346</v>
      </c>
      <c r="W337" s="45">
        <f t="shared" si="244"/>
        <v>2842.4734314010439</v>
      </c>
      <c r="X337" s="45">
        <f t="shared" si="245"/>
        <v>2197.6061908393531</v>
      </c>
      <c r="Y337" s="45">
        <f t="shared" si="245"/>
        <v>1552.7389502776641</v>
      </c>
      <c r="Z337" s="45">
        <f t="shared" si="245"/>
        <v>907.87170971597334</v>
      </c>
      <c r="AA337" s="45">
        <f t="shared" si="245"/>
        <v>263.00446915428438</v>
      </c>
      <c r="AB337" s="45">
        <f t="shared" si="245"/>
        <v>-381.8627714074064</v>
      </c>
      <c r="AC337" s="45">
        <f t="shared" si="245"/>
        <v>-1026.7300119690972</v>
      </c>
      <c r="AD337" s="45">
        <f t="shared" si="245"/>
        <v>-1671.5972525307861</v>
      </c>
      <c r="AE337" s="45">
        <f t="shared" si="245"/>
        <v>-2316.4644930924769</v>
      </c>
      <c r="AF337" s="45">
        <f t="shared" si="245"/>
        <v>-2961.3317336541668</v>
      </c>
      <c r="AG337" s="45">
        <f t="shared" si="245"/>
        <v>-3606.1989742158567</v>
      </c>
      <c r="AH337" s="45">
        <f t="shared" si="246"/>
        <v>-4251.0662147775474</v>
      </c>
      <c r="AI337" s="45">
        <f t="shared" si="246"/>
        <v>-4895.9334553392373</v>
      </c>
      <c r="AJ337" s="45">
        <f t="shared" si="246"/>
        <v>-5540.8006959009272</v>
      </c>
      <c r="AK337" s="45">
        <f t="shared" si="246"/>
        <v>-6185.667936462617</v>
      </c>
      <c r="AL337" s="45">
        <f t="shared" si="246"/>
        <v>-6830.5351770243069</v>
      </c>
      <c r="AM337" s="45">
        <f t="shared" si="246"/>
        <v>-7475.4024175859977</v>
      </c>
      <c r="AN337" s="45">
        <f t="shared" si="246"/>
        <v>-8120.2696581476876</v>
      </c>
      <c r="AO337" s="45">
        <f t="shared" si="246"/>
        <v>-8765.1368987093774</v>
      </c>
      <c r="AP337" s="45">
        <f t="shared" si="246"/>
        <v>-9410.0041392710682</v>
      </c>
      <c r="AQ337" s="45">
        <f t="shared" si="246"/>
        <v>-10054.871379832757</v>
      </c>
      <c r="AR337" s="45">
        <f t="shared" si="247"/>
        <v>-10699.738620394448</v>
      </c>
      <c r="AS337" s="45">
        <f t="shared" si="247"/>
        <v>-11344.605860956139</v>
      </c>
      <c r="AT337" s="45">
        <f t="shared" si="247"/>
        <v>-11989.473101517828</v>
      </c>
      <c r="AU337" s="45">
        <f t="shared" si="247"/>
        <v>-12634.340342079518</v>
      </c>
      <c r="AV337" s="45">
        <f t="shared" si="247"/>
        <v>-13279.207582641207</v>
      </c>
      <c r="AW337" s="45">
        <f t="shared" si="247"/>
        <v>-13924.074823202898</v>
      </c>
      <c r="AX337" s="45">
        <f t="shared" si="247"/>
        <v>-14568.942063764589</v>
      </c>
      <c r="AY337" s="45">
        <f t="shared" si="247"/>
        <v>-15213.809304326278</v>
      </c>
      <c r="AZ337" s="45">
        <f t="shared" si="247"/>
        <v>-15858.676544887969</v>
      </c>
      <c r="BA337" s="45">
        <f t="shared" si="247"/>
        <v>-16503.543785449659</v>
      </c>
      <c r="BB337" s="45">
        <f t="shared" si="248"/>
        <v>-17148.411026011348</v>
      </c>
      <c r="BC337" s="45">
        <f t="shared" si="248"/>
        <v>-17793.278266573041</v>
      </c>
      <c r="BD337" s="45">
        <f t="shared" si="248"/>
        <v>-18438.14550713473</v>
      </c>
      <c r="BE337" s="45">
        <f t="shared" si="248"/>
        <v>-19083.012747696419</v>
      </c>
      <c r="BF337" s="45">
        <f t="shared" si="248"/>
        <v>-19727.879988258108</v>
      </c>
      <c r="BG337" s="45">
        <f t="shared" si="248"/>
        <v>-20372.747228819797</v>
      </c>
      <c r="BH337" s="45">
        <f t="shared" si="248"/>
        <v>-21017.614469381489</v>
      </c>
      <c r="BI337" s="45">
        <f t="shared" si="248"/>
        <v>-21662.481709943182</v>
      </c>
      <c r="BJ337" s="45">
        <f t="shared" si="248"/>
        <v>-22307.348950504871</v>
      </c>
      <c r="BK337" s="45">
        <f t="shared" si="248"/>
        <v>-22952.21619106656</v>
      </c>
      <c r="BL337" s="45">
        <f t="shared" si="249"/>
        <v>-23597.083431628249</v>
      </c>
      <c r="BM337" s="45">
        <f t="shared" si="249"/>
        <v>-24241.950672189938</v>
      </c>
      <c r="BN337" s="45">
        <f t="shared" si="249"/>
        <v>-24886.817912751631</v>
      </c>
      <c r="BO337" s="45">
        <f t="shared" si="249"/>
        <v>-25531.685153313319</v>
      </c>
      <c r="BP337" s="45">
        <f t="shared" si="249"/>
        <v>-26176.552393875012</v>
      </c>
      <c r="BQ337" s="45">
        <f t="shared" si="249"/>
        <v>-26821.419634436701</v>
      </c>
      <c r="BR337" s="45">
        <f t="shared" si="249"/>
        <v>-27466.28687499839</v>
      </c>
      <c r="BS337" s="45">
        <f t="shared" si="249"/>
        <v>-28111.154115560079</v>
      </c>
      <c r="BT337" s="45">
        <f t="shared" si="249"/>
        <v>-28756.021356121772</v>
      </c>
      <c r="BU337" s="45">
        <f t="shared" si="249"/>
        <v>-29400.88859668346</v>
      </c>
      <c r="BV337" s="45">
        <f t="shared" si="250"/>
        <v>-30045.755837245149</v>
      </c>
      <c r="BW337" s="45">
        <f t="shared" si="250"/>
        <v>-30690.623077806842</v>
      </c>
      <c r="BX337" s="45">
        <f t="shared" si="250"/>
        <v>-31335.490318368531</v>
      </c>
      <c r="BY337" s="45">
        <f t="shared" si="250"/>
        <v>-31980.35755893022</v>
      </c>
      <c r="BZ337" s="45">
        <f t="shared" si="250"/>
        <v>-32625.224799491913</v>
      </c>
      <c r="CA337" s="45">
        <f t="shared" si="250"/>
        <v>-33270.092040053598</v>
      </c>
      <c r="CB337" s="45">
        <f t="shared" si="250"/>
        <v>-33914.959280615294</v>
      </c>
      <c r="CC337" s="45">
        <f t="shared" si="250"/>
        <v>-34559.826521176983</v>
      </c>
      <c r="CD337" s="45">
        <f t="shared" si="250"/>
        <v>-35204.693761738672</v>
      </c>
      <c r="CE337" s="45">
        <f t="shared" si="250"/>
        <v>-35849.561002300361</v>
      </c>
      <c r="CF337" s="45">
        <f t="shared" si="250"/>
        <v>-36494.42824286205</v>
      </c>
      <c r="CG337" s="45">
        <f t="shared" si="250"/>
        <v>-856.38442552974448</v>
      </c>
      <c r="CH337" s="45">
        <f t="shared" si="250"/>
        <v>-2579.9455948273726</v>
      </c>
    </row>
    <row r="338" spans="1:86">
      <c r="A338" s="58">
        <f>'Q5-Q7 VaR'!G312</f>
        <v>45996</v>
      </c>
      <c r="B338" s="45">
        <f>'Q5-Q7 VaR'!L312</f>
        <v>-10418.291115872602</v>
      </c>
      <c r="C338" s="45">
        <f>1000000*'Q5-Q7 VaR'!K312/100</f>
        <v>-2726.611599441464</v>
      </c>
      <c r="D338" s="45">
        <f t="shared" si="243"/>
        <v>16847.82487854204</v>
      </c>
      <c r="E338" s="45">
        <f t="shared" si="243"/>
        <v>16166.171978681672</v>
      </c>
      <c r="F338" s="45">
        <f t="shared" si="243"/>
        <v>15484.519078821308</v>
      </c>
      <c r="G338" s="45">
        <f t="shared" si="243"/>
        <v>14802.86617896094</v>
      </c>
      <c r="H338" s="45">
        <f t="shared" si="243"/>
        <v>14121.213279100575</v>
      </c>
      <c r="I338" s="45">
        <f t="shared" si="243"/>
        <v>13439.560379240207</v>
      </c>
      <c r="J338" s="45">
        <f t="shared" si="243"/>
        <v>12757.907479379843</v>
      </c>
      <c r="K338" s="45">
        <f t="shared" si="243"/>
        <v>12076.254579519475</v>
      </c>
      <c r="L338" s="45">
        <f t="shared" si="243"/>
        <v>11394.60167965911</v>
      </c>
      <c r="M338" s="45">
        <f t="shared" si="243"/>
        <v>10712.948779798746</v>
      </c>
      <c r="N338" s="45">
        <f t="shared" si="244"/>
        <v>10031.295879938378</v>
      </c>
      <c r="O338" s="45">
        <f t="shared" si="244"/>
        <v>9349.6429800780134</v>
      </c>
      <c r="P338" s="45">
        <f t="shared" si="244"/>
        <v>8667.9900802176453</v>
      </c>
      <c r="Q338" s="45">
        <f t="shared" si="244"/>
        <v>7986.3371803572809</v>
      </c>
      <c r="R338" s="45">
        <f t="shared" si="244"/>
        <v>7304.6842804969128</v>
      </c>
      <c r="S338" s="45">
        <f t="shared" si="244"/>
        <v>6623.0313806365484</v>
      </c>
      <c r="T338" s="45">
        <f t="shared" si="244"/>
        <v>5941.3784807761822</v>
      </c>
      <c r="U338" s="45">
        <f t="shared" si="244"/>
        <v>5259.725580915816</v>
      </c>
      <c r="V338" s="45">
        <f t="shared" si="244"/>
        <v>4578.0726810554497</v>
      </c>
      <c r="W338" s="45">
        <f t="shared" si="244"/>
        <v>3896.4197811950835</v>
      </c>
      <c r="X338" s="45">
        <f t="shared" si="245"/>
        <v>3214.7668813347191</v>
      </c>
      <c r="Y338" s="45">
        <f t="shared" si="245"/>
        <v>2533.1139814743528</v>
      </c>
      <c r="Z338" s="45">
        <f t="shared" si="245"/>
        <v>1851.4610816139866</v>
      </c>
      <c r="AA338" s="45">
        <f t="shared" si="245"/>
        <v>1169.8081817536204</v>
      </c>
      <c r="AB338" s="45">
        <f t="shared" si="245"/>
        <v>488.15528189325414</v>
      </c>
      <c r="AC338" s="45">
        <f t="shared" si="245"/>
        <v>-193.49761796711209</v>
      </c>
      <c r="AD338" s="45">
        <f t="shared" si="245"/>
        <v>-875.15051782747832</v>
      </c>
      <c r="AE338" s="45">
        <f t="shared" si="245"/>
        <v>-1556.8034176878446</v>
      </c>
      <c r="AF338" s="45">
        <f t="shared" si="245"/>
        <v>-2238.4563175482099</v>
      </c>
      <c r="AG338" s="45">
        <f t="shared" si="245"/>
        <v>-2920.1092174085761</v>
      </c>
      <c r="AH338" s="45">
        <f t="shared" si="246"/>
        <v>-3601.7621172689414</v>
      </c>
      <c r="AI338" s="45">
        <f t="shared" si="246"/>
        <v>-4283.4150171293077</v>
      </c>
      <c r="AJ338" s="45">
        <f t="shared" si="246"/>
        <v>-4965.0679169896739</v>
      </c>
      <c r="AK338" s="45">
        <f t="shared" si="246"/>
        <v>-5646.7208168500401</v>
      </c>
      <c r="AL338" s="45">
        <f t="shared" si="246"/>
        <v>-6328.3737167104064</v>
      </c>
      <c r="AM338" s="45">
        <f t="shared" si="246"/>
        <v>-7010.0266165707717</v>
      </c>
      <c r="AN338" s="45">
        <f t="shared" si="246"/>
        <v>-7691.6795164311379</v>
      </c>
      <c r="AO338" s="45">
        <f t="shared" si="246"/>
        <v>-8373.3324162915033</v>
      </c>
      <c r="AP338" s="45">
        <f t="shared" si="246"/>
        <v>-9054.9853161518695</v>
      </c>
      <c r="AQ338" s="45">
        <f t="shared" si="246"/>
        <v>-9736.6382160122357</v>
      </c>
      <c r="AR338" s="45">
        <f t="shared" si="247"/>
        <v>-10418.291115872602</v>
      </c>
      <c r="AS338" s="45">
        <f t="shared" si="247"/>
        <v>-11099.944015732968</v>
      </c>
      <c r="AT338" s="45">
        <f t="shared" si="247"/>
        <v>-11781.596915593334</v>
      </c>
      <c r="AU338" s="45">
        <f t="shared" si="247"/>
        <v>-12463.249815453701</v>
      </c>
      <c r="AV338" s="45">
        <f t="shared" si="247"/>
        <v>-13144.902715314067</v>
      </c>
      <c r="AW338" s="45">
        <f t="shared" si="247"/>
        <v>-13826.555615174431</v>
      </c>
      <c r="AX338" s="45">
        <f t="shared" si="247"/>
        <v>-14508.208515034798</v>
      </c>
      <c r="AY338" s="45">
        <f t="shared" si="247"/>
        <v>-15189.861414895164</v>
      </c>
      <c r="AZ338" s="45">
        <f t="shared" si="247"/>
        <v>-15871.51431475553</v>
      </c>
      <c r="BA338" s="45">
        <f t="shared" si="247"/>
        <v>-16553.167214615896</v>
      </c>
      <c r="BB338" s="45">
        <f t="shared" si="248"/>
        <v>-17234.820114476264</v>
      </c>
      <c r="BC338" s="45">
        <f t="shared" si="248"/>
        <v>-17916.473014336629</v>
      </c>
      <c r="BD338" s="45">
        <f t="shared" si="248"/>
        <v>-18598.125914196993</v>
      </c>
      <c r="BE338" s="45">
        <f t="shared" si="248"/>
        <v>-19279.778814057361</v>
      </c>
      <c r="BF338" s="45">
        <f t="shared" si="248"/>
        <v>-19961.431713917726</v>
      </c>
      <c r="BG338" s="45">
        <f t="shared" si="248"/>
        <v>-20643.08461377809</v>
      </c>
      <c r="BH338" s="45">
        <f t="shared" si="248"/>
        <v>-21324.737513638458</v>
      </c>
      <c r="BI338" s="45">
        <f t="shared" si="248"/>
        <v>-22006.390413498826</v>
      </c>
      <c r="BJ338" s="45">
        <f t="shared" si="248"/>
        <v>-22688.043313359191</v>
      </c>
      <c r="BK338" s="45">
        <f t="shared" si="248"/>
        <v>-23369.696213219555</v>
      </c>
      <c r="BL338" s="45">
        <f t="shared" si="249"/>
        <v>-24051.349113079923</v>
      </c>
      <c r="BM338" s="45">
        <f t="shared" si="249"/>
        <v>-24733.002012940287</v>
      </c>
      <c r="BN338" s="45">
        <f t="shared" si="249"/>
        <v>-25414.654912800652</v>
      </c>
      <c r="BO338" s="45">
        <f t="shared" si="249"/>
        <v>-26096.30781266102</v>
      </c>
      <c r="BP338" s="45">
        <f t="shared" si="249"/>
        <v>-26777.960712521388</v>
      </c>
      <c r="BQ338" s="45">
        <f t="shared" si="249"/>
        <v>-27459.613612381752</v>
      </c>
      <c r="BR338" s="45">
        <f t="shared" si="249"/>
        <v>-28141.266512242117</v>
      </c>
      <c r="BS338" s="45">
        <f t="shared" si="249"/>
        <v>-28822.919412102485</v>
      </c>
      <c r="BT338" s="45">
        <f t="shared" si="249"/>
        <v>-29504.572311962849</v>
      </c>
      <c r="BU338" s="45">
        <f t="shared" si="249"/>
        <v>-30186.225211823217</v>
      </c>
      <c r="BV338" s="45">
        <f t="shared" si="250"/>
        <v>-30867.878111683582</v>
      </c>
      <c r="BW338" s="45">
        <f t="shared" si="250"/>
        <v>-31549.53101154395</v>
      </c>
      <c r="BX338" s="45">
        <f t="shared" si="250"/>
        <v>-32231.183911404314</v>
      </c>
      <c r="BY338" s="45">
        <f t="shared" si="250"/>
        <v>-32912.836811264679</v>
      </c>
      <c r="BZ338" s="45">
        <f t="shared" si="250"/>
        <v>-33594.489711125047</v>
      </c>
      <c r="CA338" s="45">
        <f t="shared" si="250"/>
        <v>-34276.142610985407</v>
      </c>
      <c r="CB338" s="45">
        <f t="shared" si="250"/>
        <v>-34957.795510845783</v>
      </c>
      <c r="CC338" s="45">
        <f t="shared" si="250"/>
        <v>-35639.448410706143</v>
      </c>
      <c r="CD338" s="45">
        <f t="shared" si="250"/>
        <v>-36321.101310566512</v>
      </c>
      <c r="CE338" s="45">
        <f t="shared" si="250"/>
        <v>-37002.75421042688</v>
      </c>
      <c r="CF338" s="45">
        <f t="shared" si="250"/>
        <v>-37684.40711028724</v>
      </c>
      <c r="CG338" s="45">
        <f t="shared" si="250"/>
        <v>-13.434876876932321</v>
      </c>
      <c r="CH338" s="45">
        <f t="shared" si="250"/>
        <v>-1835.3144750948832</v>
      </c>
    </row>
    <row r="339" spans="1:86">
      <c r="A339" s="58">
        <f>'Q5-Q7 VaR'!G313</f>
        <v>45999</v>
      </c>
      <c r="B339" s="45">
        <f>'Q5-Q7 VaR'!L313</f>
        <v>-4224.7425135656595</v>
      </c>
      <c r="C339" s="45">
        <f>1000000*'Q5-Q7 VaR'!K313/100</f>
        <v>-2137.8752630608237</v>
      </c>
      <c r="D339" s="45">
        <f t="shared" si="243"/>
        <v>17154.010117042577</v>
      </c>
      <c r="E339" s="45">
        <f t="shared" si="243"/>
        <v>16619.541301277372</v>
      </c>
      <c r="F339" s="45">
        <f t="shared" si="243"/>
        <v>16085.072485512166</v>
      </c>
      <c r="G339" s="45">
        <f t="shared" si="243"/>
        <v>15550.603669746961</v>
      </c>
      <c r="H339" s="45">
        <f t="shared" si="243"/>
        <v>15016.134853981755</v>
      </c>
      <c r="I339" s="45">
        <f t="shared" si="243"/>
        <v>14481.666038216546</v>
      </c>
      <c r="J339" s="45">
        <f t="shared" si="243"/>
        <v>13947.197222451341</v>
      </c>
      <c r="K339" s="45">
        <f t="shared" si="243"/>
        <v>13412.728406686136</v>
      </c>
      <c r="L339" s="45">
        <f t="shared" si="243"/>
        <v>12878.25959092093</v>
      </c>
      <c r="M339" s="45">
        <f t="shared" si="243"/>
        <v>12343.790775155725</v>
      </c>
      <c r="N339" s="45">
        <f t="shared" si="244"/>
        <v>11809.321959390518</v>
      </c>
      <c r="O339" s="45">
        <f t="shared" si="244"/>
        <v>11274.853143625312</v>
      </c>
      <c r="P339" s="45">
        <f t="shared" si="244"/>
        <v>10740.384327860107</v>
      </c>
      <c r="Q339" s="45">
        <f t="shared" si="244"/>
        <v>10205.9155120949</v>
      </c>
      <c r="R339" s="45">
        <f t="shared" si="244"/>
        <v>9671.4466963296945</v>
      </c>
      <c r="S339" s="45">
        <f t="shared" si="244"/>
        <v>9136.9778805644892</v>
      </c>
      <c r="T339" s="45">
        <f t="shared" si="244"/>
        <v>8602.5090647992838</v>
      </c>
      <c r="U339" s="45">
        <f t="shared" si="244"/>
        <v>8068.0402490340766</v>
      </c>
      <c r="V339" s="45">
        <f t="shared" si="244"/>
        <v>7533.5714332688713</v>
      </c>
      <c r="W339" s="45">
        <f t="shared" si="244"/>
        <v>6999.1026175036659</v>
      </c>
      <c r="X339" s="45">
        <f t="shared" si="245"/>
        <v>6464.6338017384587</v>
      </c>
      <c r="Y339" s="45">
        <f t="shared" si="245"/>
        <v>5930.1649859732534</v>
      </c>
      <c r="Z339" s="45">
        <f t="shared" si="245"/>
        <v>5395.696170208048</v>
      </c>
      <c r="AA339" s="45">
        <f t="shared" si="245"/>
        <v>4861.2273544428408</v>
      </c>
      <c r="AB339" s="45">
        <f t="shared" si="245"/>
        <v>4326.7585386776354</v>
      </c>
      <c r="AC339" s="45">
        <f t="shared" si="245"/>
        <v>3792.2897229124292</v>
      </c>
      <c r="AD339" s="45">
        <f t="shared" si="245"/>
        <v>3257.8209071472238</v>
      </c>
      <c r="AE339" s="45">
        <f t="shared" si="245"/>
        <v>2723.3520913820175</v>
      </c>
      <c r="AF339" s="45">
        <f t="shared" si="245"/>
        <v>2188.8832756168122</v>
      </c>
      <c r="AG339" s="45">
        <f t="shared" si="245"/>
        <v>1654.4144598516059</v>
      </c>
      <c r="AH339" s="45">
        <f t="shared" si="246"/>
        <v>1119.9456440863996</v>
      </c>
      <c r="AI339" s="45">
        <f t="shared" si="246"/>
        <v>585.47682832119426</v>
      </c>
      <c r="AJ339" s="45">
        <f t="shared" si="246"/>
        <v>51.008012555987989</v>
      </c>
      <c r="AK339" s="45">
        <f t="shared" si="246"/>
        <v>-483.46080320921783</v>
      </c>
      <c r="AL339" s="45">
        <f t="shared" si="246"/>
        <v>-1017.9296189744236</v>
      </c>
      <c r="AM339" s="45">
        <f t="shared" si="246"/>
        <v>-1552.3984347396299</v>
      </c>
      <c r="AN339" s="45">
        <f t="shared" si="246"/>
        <v>-2086.8672505048357</v>
      </c>
      <c r="AO339" s="45">
        <f t="shared" si="246"/>
        <v>-2621.3360662700416</v>
      </c>
      <c r="AP339" s="45">
        <f t="shared" si="246"/>
        <v>-3155.8048820352478</v>
      </c>
      <c r="AQ339" s="45">
        <f t="shared" si="246"/>
        <v>-3690.2736978004536</v>
      </c>
      <c r="AR339" s="45">
        <f t="shared" si="247"/>
        <v>-4224.7425135656595</v>
      </c>
      <c r="AS339" s="45">
        <f t="shared" si="247"/>
        <v>-4759.2113293308657</v>
      </c>
      <c r="AT339" s="45">
        <f t="shared" si="247"/>
        <v>-5293.6801450960711</v>
      </c>
      <c r="AU339" s="45">
        <f t="shared" si="247"/>
        <v>-5828.1489608612774</v>
      </c>
      <c r="AV339" s="45">
        <f t="shared" si="247"/>
        <v>-6362.6177766264827</v>
      </c>
      <c r="AW339" s="45">
        <f t="shared" si="247"/>
        <v>-6897.086592391689</v>
      </c>
      <c r="AX339" s="45">
        <f t="shared" si="247"/>
        <v>-7431.5554081568953</v>
      </c>
      <c r="AY339" s="45">
        <f t="shared" si="247"/>
        <v>-7966.0242239221006</v>
      </c>
      <c r="AZ339" s="45">
        <f t="shared" si="247"/>
        <v>-8500.493039687306</v>
      </c>
      <c r="BA339" s="45">
        <f t="shared" si="247"/>
        <v>-9034.9618554525132</v>
      </c>
      <c r="BB339" s="45">
        <f t="shared" si="248"/>
        <v>-9569.4306712177186</v>
      </c>
      <c r="BC339" s="45">
        <f t="shared" si="248"/>
        <v>-10103.899486982926</v>
      </c>
      <c r="BD339" s="45">
        <f t="shared" si="248"/>
        <v>-10638.368302748131</v>
      </c>
      <c r="BE339" s="45">
        <f t="shared" si="248"/>
        <v>-11172.837118513336</v>
      </c>
      <c r="BF339" s="45">
        <f t="shared" si="248"/>
        <v>-11707.305934278542</v>
      </c>
      <c r="BG339" s="45">
        <f t="shared" si="248"/>
        <v>-12241.774750043747</v>
      </c>
      <c r="BH339" s="45">
        <f t="shared" si="248"/>
        <v>-12776.243565808954</v>
      </c>
      <c r="BI339" s="45">
        <f t="shared" si="248"/>
        <v>-13310.71238157416</v>
      </c>
      <c r="BJ339" s="45">
        <f t="shared" si="248"/>
        <v>-13845.181197339367</v>
      </c>
      <c r="BK339" s="45">
        <f t="shared" si="248"/>
        <v>-14379.650013104572</v>
      </c>
      <c r="BL339" s="45">
        <f t="shared" si="249"/>
        <v>-14914.118828869778</v>
      </c>
      <c r="BM339" s="45">
        <f t="shared" si="249"/>
        <v>-15448.587644634985</v>
      </c>
      <c r="BN339" s="45">
        <f t="shared" si="249"/>
        <v>-15983.05646040019</v>
      </c>
      <c r="BO339" s="45">
        <f t="shared" si="249"/>
        <v>-16517.525276165397</v>
      </c>
      <c r="BP339" s="45">
        <f t="shared" si="249"/>
        <v>-17051.994091930603</v>
      </c>
      <c r="BQ339" s="45">
        <f t="shared" si="249"/>
        <v>-17586.462907695808</v>
      </c>
      <c r="BR339" s="45">
        <f t="shared" si="249"/>
        <v>-18120.931723461013</v>
      </c>
      <c r="BS339" s="45">
        <f t="shared" si="249"/>
        <v>-18655.400539226219</v>
      </c>
      <c r="BT339" s="45">
        <f t="shared" si="249"/>
        <v>-19189.869354991424</v>
      </c>
      <c r="BU339" s="45">
        <f t="shared" si="249"/>
        <v>-19724.33817075663</v>
      </c>
      <c r="BV339" s="45">
        <f t="shared" si="250"/>
        <v>-20258.806986521835</v>
      </c>
      <c r="BW339" s="45">
        <f t="shared" si="250"/>
        <v>-20793.275802287044</v>
      </c>
      <c r="BX339" s="45">
        <f t="shared" si="250"/>
        <v>-21327.744618052249</v>
      </c>
      <c r="BY339" s="45">
        <f t="shared" si="250"/>
        <v>-21862.213433817455</v>
      </c>
      <c r="BZ339" s="45">
        <f t="shared" si="250"/>
        <v>-22396.68224958266</v>
      </c>
      <c r="CA339" s="45">
        <f t="shared" si="250"/>
        <v>-22931.151065347865</v>
      </c>
      <c r="CB339" s="45">
        <f t="shared" si="250"/>
        <v>-23465.619881113074</v>
      </c>
      <c r="CC339" s="45">
        <f t="shared" si="250"/>
        <v>-24000.08869687828</v>
      </c>
      <c r="CD339" s="45">
        <f t="shared" si="250"/>
        <v>-24534.557512643485</v>
      </c>
      <c r="CE339" s="45">
        <f t="shared" si="250"/>
        <v>-25069.02632840869</v>
      </c>
      <c r="CF339" s="45">
        <f t="shared" si="250"/>
        <v>-25603.495144173896</v>
      </c>
      <c r="CG339" s="45">
        <f t="shared" si="250"/>
        <v>3933.4728969495673</v>
      </c>
      <c r="CH339" s="45">
        <f t="shared" si="250"/>
        <v>2504.9777911181327</v>
      </c>
    </row>
    <row r="340" spans="1:86">
      <c r="A340" s="58">
        <f>'Q5-Q7 VaR'!G314</f>
        <v>46000</v>
      </c>
      <c r="B340" s="45">
        <f>'Q5-Q7 VaR'!L314</f>
        <v>-11544.040734683604</v>
      </c>
      <c r="C340" s="45">
        <f>1000000*'Q5-Q7 VaR'!K314/100</f>
        <v>-1769.6905487788815</v>
      </c>
      <c r="D340" s="45">
        <f t="shared" si="243"/>
        <v>6152.864753105212</v>
      </c>
      <c r="E340" s="45">
        <f t="shared" si="243"/>
        <v>5710.4421159104895</v>
      </c>
      <c r="F340" s="45">
        <f t="shared" si="243"/>
        <v>5268.0194787157707</v>
      </c>
      <c r="G340" s="45">
        <f t="shared" si="243"/>
        <v>4825.59684152105</v>
      </c>
      <c r="H340" s="45">
        <f t="shared" si="243"/>
        <v>4383.1742043263293</v>
      </c>
      <c r="I340" s="45">
        <f t="shared" si="243"/>
        <v>3940.7515671316105</v>
      </c>
      <c r="J340" s="45">
        <f t="shared" si="243"/>
        <v>3498.3289299368898</v>
      </c>
      <c r="K340" s="45">
        <f t="shared" si="243"/>
        <v>3055.9062927421692</v>
      </c>
      <c r="L340" s="45">
        <f t="shared" si="243"/>
        <v>2613.4836555474485</v>
      </c>
      <c r="M340" s="45">
        <f t="shared" si="243"/>
        <v>2171.0610183527278</v>
      </c>
      <c r="N340" s="45">
        <f t="shared" si="244"/>
        <v>1728.6383811580072</v>
      </c>
      <c r="O340" s="45">
        <f t="shared" si="244"/>
        <v>1286.2157439632865</v>
      </c>
      <c r="P340" s="45">
        <f t="shared" si="244"/>
        <v>843.79310676856767</v>
      </c>
      <c r="Q340" s="45">
        <f t="shared" si="244"/>
        <v>401.370469573847</v>
      </c>
      <c r="R340" s="45">
        <f t="shared" si="244"/>
        <v>-41.052167620873661</v>
      </c>
      <c r="S340" s="45">
        <f t="shared" si="244"/>
        <v>-483.47480481559433</v>
      </c>
      <c r="T340" s="45">
        <f t="shared" si="244"/>
        <v>-925.89744201031499</v>
      </c>
      <c r="U340" s="45">
        <f t="shared" si="244"/>
        <v>-1368.3200792050357</v>
      </c>
      <c r="V340" s="45">
        <f t="shared" si="244"/>
        <v>-1810.7427163997545</v>
      </c>
      <c r="W340" s="45">
        <f t="shared" si="244"/>
        <v>-2253.1653535944752</v>
      </c>
      <c r="X340" s="45">
        <f t="shared" si="245"/>
        <v>-2695.5879907891958</v>
      </c>
      <c r="Y340" s="45">
        <f t="shared" si="245"/>
        <v>-3138.0106279839165</v>
      </c>
      <c r="Z340" s="45">
        <f t="shared" si="245"/>
        <v>-3580.4332651786372</v>
      </c>
      <c r="AA340" s="45">
        <f t="shared" si="245"/>
        <v>-4022.8559023733569</v>
      </c>
      <c r="AB340" s="45">
        <f t="shared" si="245"/>
        <v>-4465.2785395680776</v>
      </c>
      <c r="AC340" s="45">
        <f t="shared" si="245"/>
        <v>-4907.7011767627982</v>
      </c>
      <c r="AD340" s="45">
        <f t="shared" si="245"/>
        <v>-5350.123813957518</v>
      </c>
      <c r="AE340" s="45">
        <f t="shared" si="245"/>
        <v>-5792.5464511522387</v>
      </c>
      <c r="AF340" s="45">
        <f t="shared" si="245"/>
        <v>-6234.9690883469593</v>
      </c>
      <c r="AG340" s="45">
        <f t="shared" si="245"/>
        <v>-6677.3917255416791</v>
      </c>
      <c r="AH340" s="45">
        <f t="shared" si="246"/>
        <v>-7119.8143627363997</v>
      </c>
      <c r="AI340" s="45">
        <f t="shared" si="246"/>
        <v>-7562.2369999311204</v>
      </c>
      <c r="AJ340" s="45">
        <f t="shared" si="246"/>
        <v>-8004.6596371258402</v>
      </c>
      <c r="AK340" s="45">
        <f t="shared" si="246"/>
        <v>-8447.0822743205608</v>
      </c>
      <c r="AL340" s="45">
        <f t="shared" si="246"/>
        <v>-8889.5049115152815</v>
      </c>
      <c r="AM340" s="45">
        <f t="shared" si="246"/>
        <v>-9331.9275487100022</v>
      </c>
      <c r="AN340" s="45">
        <f t="shared" si="246"/>
        <v>-9774.3501859047228</v>
      </c>
      <c r="AO340" s="45">
        <f t="shared" si="246"/>
        <v>-10216.772823099443</v>
      </c>
      <c r="AP340" s="45">
        <f t="shared" si="246"/>
        <v>-10659.195460294162</v>
      </c>
      <c r="AQ340" s="45">
        <f t="shared" si="246"/>
        <v>-11101.618097488883</v>
      </c>
      <c r="AR340" s="45">
        <f t="shared" si="247"/>
        <v>-11544.040734683604</v>
      </c>
      <c r="AS340" s="45">
        <f t="shared" si="247"/>
        <v>-11986.463371878324</v>
      </c>
      <c r="AT340" s="45">
        <f t="shared" si="247"/>
        <v>-12428.886009073045</v>
      </c>
      <c r="AU340" s="45">
        <f t="shared" si="247"/>
        <v>-12871.308646267764</v>
      </c>
      <c r="AV340" s="45">
        <f t="shared" si="247"/>
        <v>-13313.731283462484</v>
      </c>
      <c r="AW340" s="45">
        <f t="shared" si="247"/>
        <v>-13756.153920657205</v>
      </c>
      <c r="AX340" s="45">
        <f t="shared" si="247"/>
        <v>-14198.576557851926</v>
      </c>
      <c r="AY340" s="45">
        <f t="shared" si="247"/>
        <v>-14640.999195046646</v>
      </c>
      <c r="AZ340" s="45">
        <f t="shared" si="247"/>
        <v>-15083.421832241367</v>
      </c>
      <c r="BA340" s="45">
        <f t="shared" si="247"/>
        <v>-15525.844469436088</v>
      </c>
      <c r="BB340" s="45">
        <f t="shared" si="248"/>
        <v>-15968.267106630807</v>
      </c>
      <c r="BC340" s="45">
        <f t="shared" si="248"/>
        <v>-16410.689743825529</v>
      </c>
      <c r="BD340" s="45">
        <f t="shared" si="248"/>
        <v>-16853.112381020248</v>
      </c>
      <c r="BE340" s="45">
        <f t="shared" si="248"/>
        <v>-17295.53501821497</v>
      </c>
      <c r="BF340" s="45">
        <f t="shared" si="248"/>
        <v>-17737.957655409689</v>
      </c>
      <c r="BG340" s="45">
        <f t="shared" si="248"/>
        <v>-18180.380292604408</v>
      </c>
      <c r="BH340" s="45">
        <f t="shared" si="248"/>
        <v>-18622.802929799131</v>
      </c>
      <c r="BI340" s="45">
        <f t="shared" si="248"/>
        <v>-19065.225566993849</v>
      </c>
      <c r="BJ340" s="45">
        <f t="shared" si="248"/>
        <v>-19507.648204188568</v>
      </c>
      <c r="BK340" s="45">
        <f t="shared" si="248"/>
        <v>-19950.070841383291</v>
      </c>
      <c r="BL340" s="45">
        <f t="shared" si="249"/>
        <v>-20392.493478578013</v>
      </c>
      <c r="BM340" s="45">
        <f t="shared" si="249"/>
        <v>-20834.916115772732</v>
      </c>
      <c r="BN340" s="45">
        <f t="shared" si="249"/>
        <v>-21277.338752967451</v>
      </c>
      <c r="BO340" s="45">
        <f t="shared" si="249"/>
        <v>-21719.761390162173</v>
      </c>
      <c r="BP340" s="45">
        <f t="shared" si="249"/>
        <v>-22162.184027356892</v>
      </c>
      <c r="BQ340" s="45">
        <f t="shared" si="249"/>
        <v>-22604.606664551611</v>
      </c>
      <c r="BR340" s="45">
        <f t="shared" si="249"/>
        <v>-23047.029301746334</v>
      </c>
      <c r="BS340" s="45">
        <f t="shared" si="249"/>
        <v>-23489.451938941056</v>
      </c>
      <c r="BT340" s="45">
        <f t="shared" si="249"/>
        <v>-23931.874576135775</v>
      </c>
      <c r="BU340" s="45">
        <f t="shared" si="249"/>
        <v>-24374.297213330494</v>
      </c>
      <c r="BV340" s="45">
        <f t="shared" si="250"/>
        <v>-24816.719850525216</v>
      </c>
      <c r="BW340" s="45">
        <f t="shared" si="250"/>
        <v>-25259.142487719935</v>
      </c>
      <c r="BX340" s="45">
        <f t="shared" si="250"/>
        <v>-25701.565124914654</v>
      </c>
      <c r="BY340" s="45">
        <f t="shared" si="250"/>
        <v>-26143.987762109376</v>
      </c>
      <c r="BZ340" s="45">
        <f t="shared" si="250"/>
        <v>-26586.410399304099</v>
      </c>
      <c r="CA340" s="45">
        <f t="shared" si="250"/>
        <v>-27028.833036498818</v>
      </c>
      <c r="CB340" s="45">
        <f t="shared" si="250"/>
        <v>-27471.255673693537</v>
      </c>
      <c r="CC340" s="45">
        <f t="shared" si="250"/>
        <v>-27913.678310888259</v>
      </c>
      <c r="CD340" s="45">
        <f t="shared" si="250"/>
        <v>-28356.100948082978</v>
      </c>
      <c r="CE340" s="45">
        <f t="shared" si="250"/>
        <v>-28798.523585277697</v>
      </c>
      <c r="CF340" s="45">
        <f t="shared" si="250"/>
        <v>-29240.946222472419</v>
      </c>
      <c r="CG340" s="45">
        <f t="shared" si="250"/>
        <v>-4790.832558159479</v>
      </c>
      <c r="CH340" s="45">
        <f t="shared" si="250"/>
        <v>-5973.312346127751</v>
      </c>
    </row>
    <row r="341" spans="1:86">
      <c r="A341" s="58">
        <f>'Q5-Q7 VaR'!G315</f>
        <v>46001</v>
      </c>
      <c r="B341" s="45">
        <f>'Q5-Q7 VaR'!L315</f>
        <v>21993.082433185453</v>
      </c>
      <c r="C341" s="45">
        <f>1000000*'Q5-Q7 VaR'!K315/100</f>
        <v>2958.3262533920019</v>
      </c>
      <c r="D341" s="45">
        <f t="shared" ref="D341:M350" si="251">$B341+D$26*$C341</f>
        <v>-7590.1801007345675</v>
      </c>
      <c r="E341" s="45">
        <f t="shared" si="251"/>
        <v>-6850.598537386566</v>
      </c>
      <c r="F341" s="45">
        <f t="shared" si="251"/>
        <v>-6111.0169740385645</v>
      </c>
      <c r="G341" s="45">
        <f t="shared" si="251"/>
        <v>-5371.4354106905666</v>
      </c>
      <c r="H341" s="45">
        <f t="shared" si="251"/>
        <v>-4631.8538473425651</v>
      </c>
      <c r="I341" s="45">
        <f t="shared" si="251"/>
        <v>-3892.2722839945636</v>
      </c>
      <c r="J341" s="45">
        <f t="shared" si="251"/>
        <v>-3152.6907206465621</v>
      </c>
      <c r="K341" s="45">
        <f t="shared" si="251"/>
        <v>-2413.1091572985642</v>
      </c>
      <c r="L341" s="45">
        <f t="shared" si="251"/>
        <v>-1673.5275939505627</v>
      </c>
      <c r="M341" s="45">
        <f t="shared" si="251"/>
        <v>-933.94603060256122</v>
      </c>
      <c r="N341" s="45">
        <f t="shared" ref="N341:W350" si="252">$B341+N$26*$C341</f>
        <v>-194.36446725456335</v>
      </c>
      <c r="O341" s="45">
        <f t="shared" si="252"/>
        <v>545.21709609343816</v>
      </c>
      <c r="P341" s="45">
        <f t="shared" si="252"/>
        <v>1284.7986594414397</v>
      </c>
      <c r="Q341" s="45">
        <f t="shared" si="252"/>
        <v>2024.3802227894412</v>
      </c>
      <c r="R341" s="45">
        <f t="shared" si="252"/>
        <v>2763.961786137439</v>
      </c>
      <c r="S341" s="45">
        <f t="shared" si="252"/>
        <v>3503.5433494854406</v>
      </c>
      <c r="T341" s="45">
        <f t="shared" si="252"/>
        <v>4243.1249128334421</v>
      </c>
      <c r="U341" s="45">
        <f t="shared" si="252"/>
        <v>4982.7064761814399</v>
      </c>
      <c r="V341" s="45">
        <f t="shared" si="252"/>
        <v>5722.2880395294414</v>
      </c>
      <c r="W341" s="45">
        <f t="shared" si="252"/>
        <v>6461.869602877443</v>
      </c>
      <c r="X341" s="45">
        <f t="shared" ref="X341:AG350" si="253">$B341+X$26*$C341</f>
        <v>7201.4511662254426</v>
      </c>
      <c r="Y341" s="45">
        <f t="shared" si="253"/>
        <v>7941.0327295734442</v>
      </c>
      <c r="Z341" s="45">
        <f t="shared" si="253"/>
        <v>8680.6142929214438</v>
      </c>
      <c r="AA341" s="45">
        <f t="shared" si="253"/>
        <v>9420.1958562694454</v>
      </c>
      <c r="AB341" s="45">
        <f t="shared" si="253"/>
        <v>10159.777419617445</v>
      </c>
      <c r="AC341" s="45">
        <f t="shared" si="253"/>
        <v>10899.358982965445</v>
      </c>
      <c r="AD341" s="45">
        <f t="shared" si="253"/>
        <v>11638.940546313446</v>
      </c>
      <c r="AE341" s="45">
        <f t="shared" si="253"/>
        <v>12378.522109661446</v>
      </c>
      <c r="AF341" s="45">
        <f t="shared" si="253"/>
        <v>13118.103673009447</v>
      </c>
      <c r="AG341" s="45">
        <f t="shared" si="253"/>
        <v>13857.685236357447</v>
      </c>
      <c r="AH341" s="45">
        <f t="shared" ref="AH341:AQ350" si="254">$B341+AH$26*$C341</f>
        <v>14597.266799705449</v>
      </c>
      <c r="AI341" s="45">
        <f t="shared" si="254"/>
        <v>15336.848363053448</v>
      </c>
      <c r="AJ341" s="45">
        <f t="shared" si="254"/>
        <v>16076.429926401448</v>
      </c>
      <c r="AK341" s="45">
        <f t="shared" si="254"/>
        <v>16816.01148974945</v>
      </c>
      <c r="AL341" s="45">
        <f t="shared" si="254"/>
        <v>17555.593053097451</v>
      </c>
      <c r="AM341" s="45">
        <f t="shared" si="254"/>
        <v>18295.174616445449</v>
      </c>
      <c r="AN341" s="45">
        <f t="shared" si="254"/>
        <v>19034.75617979345</v>
      </c>
      <c r="AO341" s="45">
        <f t="shared" si="254"/>
        <v>19774.337743141452</v>
      </c>
      <c r="AP341" s="45">
        <f t="shared" si="254"/>
        <v>20513.919306489453</v>
      </c>
      <c r="AQ341" s="45">
        <f t="shared" si="254"/>
        <v>21253.500869837451</v>
      </c>
      <c r="AR341" s="45">
        <f t="shared" ref="AR341:BA350" si="255">$B341+AR$26*$C341</f>
        <v>21993.082433185453</v>
      </c>
      <c r="AS341" s="45">
        <f t="shared" si="255"/>
        <v>22732.663996533454</v>
      </c>
      <c r="AT341" s="45">
        <f t="shared" si="255"/>
        <v>23472.245559881452</v>
      </c>
      <c r="AU341" s="45">
        <f t="shared" si="255"/>
        <v>24211.827123229454</v>
      </c>
      <c r="AV341" s="45">
        <f t="shared" si="255"/>
        <v>24951.408686577455</v>
      </c>
      <c r="AW341" s="45">
        <f t="shared" si="255"/>
        <v>25690.990249925457</v>
      </c>
      <c r="AX341" s="45">
        <f t="shared" si="255"/>
        <v>26430.571813273455</v>
      </c>
      <c r="AY341" s="45">
        <f t="shared" si="255"/>
        <v>27170.153376621456</v>
      </c>
      <c r="AZ341" s="45">
        <f t="shared" si="255"/>
        <v>27909.734939969458</v>
      </c>
      <c r="BA341" s="45">
        <f t="shared" si="255"/>
        <v>28649.316503317459</v>
      </c>
      <c r="BB341" s="45">
        <f t="shared" ref="BB341:BK350" si="256">$B341+BB$26*$C341</f>
        <v>29388.898066665457</v>
      </c>
      <c r="BC341" s="45">
        <f t="shared" si="256"/>
        <v>30128.479630013459</v>
      </c>
      <c r="BD341" s="45">
        <f t="shared" si="256"/>
        <v>30868.061193361456</v>
      </c>
      <c r="BE341" s="45">
        <f t="shared" si="256"/>
        <v>31607.642756709458</v>
      </c>
      <c r="BF341" s="45">
        <f t="shared" si="256"/>
        <v>32347.224320057459</v>
      </c>
      <c r="BG341" s="45">
        <f t="shared" si="256"/>
        <v>33086.805883405461</v>
      </c>
      <c r="BH341" s="45">
        <f t="shared" si="256"/>
        <v>33826.387446753462</v>
      </c>
      <c r="BI341" s="45">
        <f t="shared" si="256"/>
        <v>34565.969010101457</v>
      </c>
      <c r="BJ341" s="45">
        <f t="shared" si="256"/>
        <v>35305.550573449465</v>
      </c>
      <c r="BK341" s="45">
        <f t="shared" si="256"/>
        <v>36045.13213679746</v>
      </c>
      <c r="BL341" s="45">
        <f t="shared" ref="BL341:BU350" si="257">$B341+BL$26*$C341</f>
        <v>36784.713700145461</v>
      </c>
      <c r="BM341" s="45">
        <f t="shared" si="257"/>
        <v>37524.295263493463</v>
      </c>
      <c r="BN341" s="45">
        <f t="shared" si="257"/>
        <v>38263.876826841464</v>
      </c>
      <c r="BO341" s="45">
        <f t="shared" si="257"/>
        <v>39003.458390189466</v>
      </c>
      <c r="BP341" s="45">
        <f t="shared" si="257"/>
        <v>39743.03995353746</v>
      </c>
      <c r="BQ341" s="45">
        <f t="shared" si="257"/>
        <v>40482.621516885469</v>
      </c>
      <c r="BR341" s="45">
        <f t="shared" si="257"/>
        <v>41222.203080233463</v>
      </c>
      <c r="BS341" s="45">
        <f t="shared" si="257"/>
        <v>41961.784643581464</v>
      </c>
      <c r="BT341" s="45">
        <f t="shared" si="257"/>
        <v>42701.366206929466</v>
      </c>
      <c r="BU341" s="45">
        <f t="shared" si="257"/>
        <v>43440.947770277467</v>
      </c>
      <c r="BV341" s="45">
        <f t="shared" ref="BV341:CH350" si="258">$B341+BV$26*$C341</f>
        <v>44180.529333625469</v>
      </c>
      <c r="BW341" s="45">
        <f t="shared" si="258"/>
        <v>44920.110896973463</v>
      </c>
      <c r="BX341" s="45">
        <f t="shared" si="258"/>
        <v>45659.692460321472</v>
      </c>
      <c r="BY341" s="45">
        <f t="shared" si="258"/>
        <v>46399.274023669466</v>
      </c>
      <c r="BZ341" s="45">
        <f t="shared" si="258"/>
        <v>47138.855587017468</v>
      </c>
      <c r="CA341" s="45">
        <f t="shared" si="258"/>
        <v>47878.437150365469</v>
      </c>
      <c r="CB341" s="45">
        <f t="shared" si="258"/>
        <v>48618.018713713471</v>
      </c>
      <c r="CC341" s="45">
        <f t="shared" si="258"/>
        <v>49357.600277061472</v>
      </c>
      <c r="CD341" s="45">
        <f t="shared" si="258"/>
        <v>50097.181840409467</v>
      </c>
      <c r="CE341" s="45">
        <f t="shared" si="258"/>
        <v>50836.763403757475</v>
      </c>
      <c r="CF341" s="45">
        <f t="shared" si="258"/>
        <v>51576.34496710547</v>
      </c>
      <c r="CG341" s="45">
        <f t="shared" si="258"/>
        <v>10703.994034641333</v>
      </c>
      <c r="CH341" s="45">
        <f t="shared" si="258"/>
        <v>12680.701772197903</v>
      </c>
    </row>
    <row r="342" spans="1:86">
      <c r="A342" s="58">
        <f>'Q5-Q7 VaR'!G316</f>
        <v>46002</v>
      </c>
      <c r="B342" s="45">
        <f>'Q5-Q7 VaR'!L316</f>
        <v>-563.38653357443798</v>
      </c>
      <c r="C342" s="45">
        <f>1000000*'Q5-Q7 VaR'!K316/100</f>
        <v>-664.10023342205523</v>
      </c>
      <c r="D342" s="45">
        <f t="shared" si="251"/>
        <v>6077.6158006461146</v>
      </c>
      <c r="E342" s="45">
        <f t="shared" si="251"/>
        <v>5911.5907422906012</v>
      </c>
      <c r="F342" s="45">
        <f t="shared" si="251"/>
        <v>5745.5656839350868</v>
      </c>
      <c r="G342" s="45">
        <f t="shared" si="251"/>
        <v>5579.5406255795733</v>
      </c>
      <c r="H342" s="45">
        <f t="shared" si="251"/>
        <v>5413.5155672240599</v>
      </c>
      <c r="I342" s="45">
        <f t="shared" si="251"/>
        <v>5247.4905088685455</v>
      </c>
      <c r="J342" s="45">
        <f t="shared" si="251"/>
        <v>5081.465450513032</v>
      </c>
      <c r="K342" s="45">
        <f t="shared" si="251"/>
        <v>4915.4403921575176</v>
      </c>
      <c r="L342" s="45">
        <f t="shared" si="251"/>
        <v>4749.4153338020042</v>
      </c>
      <c r="M342" s="45">
        <f t="shared" si="251"/>
        <v>4583.3902754464907</v>
      </c>
      <c r="N342" s="45">
        <f t="shared" si="252"/>
        <v>4417.3652170909763</v>
      </c>
      <c r="O342" s="45">
        <f t="shared" si="252"/>
        <v>4251.3401587354629</v>
      </c>
      <c r="P342" s="45">
        <f t="shared" si="252"/>
        <v>4085.315100379948</v>
      </c>
      <c r="Q342" s="45">
        <f t="shared" si="252"/>
        <v>3919.2900420244346</v>
      </c>
      <c r="R342" s="45">
        <f t="shared" si="252"/>
        <v>3753.2649836689211</v>
      </c>
      <c r="S342" s="45">
        <f t="shared" si="252"/>
        <v>3587.2399253134067</v>
      </c>
      <c r="T342" s="45">
        <f t="shared" si="252"/>
        <v>3421.2148669578933</v>
      </c>
      <c r="U342" s="45">
        <f t="shared" si="252"/>
        <v>3255.1898086023793</v>
      </c>
      <c r="V342" s="45">
        <f t="shared" si="252"/>
        <v>3089.1647502468654</v>
      </c>
      <c r="W342" s="45">
        <f t="shared" si="252"/>
        <v>2923.139691891352</v>
      </c>
      <c r="X342" s="45">
        <f t="shared" si="253"/>
        <v>2757.114633535838</v>
      </c>
      <c r="Y342" s="45">
        <f t="shared" si="253"/>
        <v>2591.0895751803241</v>
      </c>
      <c r="Z342" s="45">
        <f t="shared" si="253"/>
        <v>2425.0645168248107</v>
      </c>
      <c r="AA342" s="45">
        <f t="shared" si="253"/>
        <v>2259.0394584692967</v>
      </c>
      <c r="AB342" s="45">
        <f t="shared" si="253"/>
        <v>2093.0144001137828</v>
      </c>
      <c r="AC342" s="45">
        <f t="shared" si="253"/>
        <v>1926.9893417582689</v>
      </c>
      <c r="AD342" s="45">
        <f t="shared" si="253"/>
        <v>1760.964283402755</v>
      </c>
      <c r="AE342" s="45">
        <f t="shared" si="253"/>
        <v>1594.9392250472415</v>
      </c>
      <c r="AF342" s="45">
        <f t="shared" si="253"/>
        <v>1428.9141666917276</v>
      </c>
      <c r="AG342" s="45">
        <f t="shared" si="253"/>
        <v>1262.8891083362137</v>
      </c>
      <c r="AH342" s="45">
        <f t="shared" si="254"/>
        <v>1096.8640499807002</v>
      </c>
      <c r="AI342" s="45">
        <f t="shared" si="254"/>
        <v>930.8389916251864</v>
      </c>
      <c r="AJ342" s="45">
        <f t="shared" si="254"/>
        <v>764.81393326967248</v>
      </c>
      <c r="AK342" s="45">
        <f t="shared" si="254"/>
        <v>598.78887491415855</v>
      </c>
      <c r="AL342" s="45">
        <f t="shared" si="254"/>
        <v>432.76381655864486</v>
      </c>
      <c r="AM342" s="45">
        <f t="shared" si="254"/>
        <v>266.73875820313106</v>
      </c>
      <c r="AN342" s="45">
        <f t="shared" si="254"/>
        <v>100.71369984761725</v>
      </c>
      <c r="AO342" s="45">
        <f t="shared" si="254"/>
        <v>-65.311358507896557</v>
      </c>
      <c r="AP342" s="45">
        <f t="shared" si="254"/>
        <v>-231.33641686341036</v>
      </c>
      <c r="AQ342" s="45">
        <f t="shared" si="254"/>
        <v>-397.36147521892417</v>
      </c>
      <c r="AR342" s="45">
        <f t="shared" si="255"/>
        <v>-563.38653357443798</v>
      </c>
      <c r="AS342" s="45">
        <f t="shared" si="255"/>
        <v>-729.41159192995178</v>
      </c>
      <c r="AT342" s="45">
        <f t="shared" si="255"/>
        <v>-895.43665028546559</v>
      </c>
      <c r="AU342" s="45">
        <f t="shared" si="255"/>
        <v>-1061.4617086409794</v>
      </c>
      <c r="AV342" s="45">
        <f t="shared" si="255"/>
        <v>-1227.4867669964933</v>
      </c>
      <c r="AW342" s="45">
        <f t="shared" si="255"/>
        <v>-1393.511825352007</v>
      </c>
      <c r="AX342" s="45">
        <f t="shared" si="255"/>
        <v>-1559.5368837075207</v>
      </c>
      <c r="AY342" s="45">
        <f t="shared" si="255"/>
        <v>-1725.5619420630346</v>
      </c>
      <c r="AZ342" s="45">
        <f t="shared" si="255"/>
        <v>-1891.5870004185485</v>
      </c>
      <c r="BA342" s="45">
        <f t="shared" si="255"/>
        <v>-2057.6120587740625</v>
      </c>
      <c r="BB342" s="45">
        <f t="shared" si="256"/>
        <v>-2223.6371171295759</v>
      </c>
      <c r="BC342" s="45">
        <f t="shared" si="256"/>
        <v>-2389.6621754850898</v>
      </c>
      <c r="BD342" s="45">
        <f t="shared" si="256"/>
        <v>-2555.6872338406038</v>
      </c>
      <c r="BE342" s="45">
        <f t="shared" si="256"/>
        <v>-2721.7122921961177</v>
      </c>
      <c r="BF342" s="45">
        <f t="shared" si="256"/>
        <v>-2887.7373505516312</v>
      </c>
      <c r="BG342" s="45">
        <f t="shared" si="256"/>
        <v>-3053.7624089071451</v>
      </c>
      <c r="BH342" s="45">
        <f t="shared" si="256"/>
        <v>-3219.787467262659</v>
      </c>
      <c r="BI342" s="45">
        <f t="shared" si="256"/>
        <v>-3385.8125256181729</v>
      </c>
      <c r="BJ342" s="45">
        <f t="shared" si="256"/>
        <v>-3551.8375839736868</v>
      </c>
      <c r="BK342" s="45">
        <f t="shared" si="256"/>
        <v>-3717.8626423292003</v>
      </c>
      <c r="BL342" s="45">
        <f t="shared" si="257"/>
        <v>-3883.8877006847142</v>
      </c>
      <c r="BM342" s="45">
        <f t="shared" si="257"/>
        <v>-4049.9127590402281</v>
      </c>
      <c r="BN342" s="45">
        <f t="shared" si="257"/>
        <v>-4215.9378173957411</v>
      </c>
      <c r="BO342" s="45">
        <f t="shared" si="257"/>
        <v>-4381.9628757512555</v>
      </c>
      <c r="BP342" s="45">
        <f t="shared" si="257"/>
        <v>-4547.987934106769</v>
      </c>
      <c r="BQ342" s="45">
        <f t="shared" si="257"/>
        <v>-4714.0129924622825</v>
      </c>
      <c r="BR342" s="45">
        <f t="shared" si="257"/>
        <v>-4880.0380508177968</v>
      </c>
      <c r="BS342" s="45">
        <f t="shared" si="257"/>
        <v>-5046.0631091733103</v>
      </c>
      <c r="BT342" s="45">
        <f t="shared" si="257"/>
        <v>-5212.0881675288238</v>
      </c>
      <c r="BU342" s="45">
        <f t="shared" si="257"/>
        <v>-5378.1132258843381</v>
      </c>
      <c r="BV342" s="45">
        <f t="shared" si="258"/>
        <v>-5544.1382842398516</v>
      </c>
      <c r="BW342" s="45">
        <f t="shared" si="258"/>
        <v>-5710.163342595366</v>
      </c>
      <c r="BX342" s="45">
        <f t="shared" si="258"/>
        <v>-5876.1884009508794</v>
      </c>
      <c r="BY342" s="45">
        <f t="shared" si="258"/>
        <v>-6042.2134593063929</v>
      </c>
      <c r="BZ342" s="45">
        <f t="shared" si="258"/>
        <v>-6208.2385176619073</v>
      </c>
      <c r="CA342" s="45">
        <f t="shared" si="258"/>
        <v>-6374.2635760174207</v>
      </c>
      <c r="CB342" s="45">
        <f t="shared" si="258"/>
        <v>-6540.2886343729351</v>
      </c>
      <c r="CC342" s="45">
        <f t="shared" si="258"/>
        <v>-6706.3136927284486</v>
      </c>
      <c r="CD342" s="45">
        <f t="shared" si="258"/>
        <v>-6872.3387510839621</v>
      </c>
      <c r="CE342" s="45">
        <f t="shared" si="258"/>
        <v>-7038.3638094394764</v>
      </c>
      <c r="CF342" s="45">
        <f t="shared" si="258"/>
        <v>-7204.3888677949899</v>
      </c>
      <c r="CG342" s="45">
        <f t="shared" si="258"/>
        <v>1970.8458662493622</v>
      </c>
      <c r="CH342" s="45">
        <f t="shared" si="258"/>
        <v>1527.1043862779329</v>
      </c>
    </row>
    <row r="343" spans="1:86">
      <c r="A343" s="58">
        <f>'Q5-Q7 VaR'!G317</f>
        <v>46003</v>
      </c>
      <c r="B343" s="45">
        <f>'Q5-Q7 VaR'!L317</f>
        <v>5071.690780465442</v>
      </c>
      <c r="C343" s="45">
        <f>1000000*'Q5-Q7 VaR'!K317/100</f>
        <v>-1990.622100798214</v>
      </c>
      <c r="D343" s="45">
        <f t="shared" si="251"/>
        <v>24977.911788447578</v>
      </c>
      <c r="E343" s="45">
        <f t="shared" si="251"/>
        <v>24480.256263248026</v>
      </c>
      <c r="F343" s="45">
        <f t="shared" si="251"/>
        <v>23982.600738048473</v>
      </c>
      <c r="G343" s="45">
        <f t="shared" si="251"/>
        <v>23484.945212848921</v>
      </c>
      <c r="H343" s="45">
        <f t="shared" si="251"/>
        <v>22987.289687649369</v>
      </c>
      <c r="I343" s="45">
        <f t="shared" si="251"/>
        <v>22489.634162449816</v>
      </c>
      <c r="J343" s="45">
        <f t="shared" si="251"/>
        <v>21991.978637250264</v>
      </c>
      <c r="K343" s="45">
        <f t="shared" si="251"/>
        <v>21494.323112050704</v>
      </c>
      <c r="L343" s="45">
        <f t="shared" si="251"/>
        <v>20996.667586851152</v>
      </c>
      <c r="M343" s="45">
        <f t="shared" si="251"/>
        <v>20499.0120616516</v>
      </c>
      <c r="N343" s="45">
        <f t="shared" si="252"/>
        <v>20001.356536452047</v>
      </c>
      <c r="O343" s="45">
        <f t="shared" si="252"/>
        <v>19503.701011252495</v>
      </c>
      <c r="P343" s="45">
        <f t="shared" si="252"/>
        <v>19006.045486052943</v>
      </c>
      <c r="Q343" s="45">
        <f t="shared" si="252"/>
        <v>18508.389960853387</v>
      </c>
      <c r="R343" s="45">
        <f t="shared" si="252"/>
        <v>18010.734435653831</v>
      </c>
      <c r="S343" s="45">
        <f t="shared" si="252"/>
        <v>17513.078910454278</v>
      </c>
      <c r="T343" s="45">
        <f t="shared" si="252"/>
        <v>17015.423385254726</v>
      </c>
      <c r="U343" s="45">
        <f t="shared" si="252"/>
        <v>16517.767860055174</v>
      </c>
      <c r="V343" s="45">
        <f t="shared" si="252"/>
        <v>16020.112334855619</v>
      </c>
      <c r="W343" s="45">
        <f t="shared" si="252"/>
        <v>15522.456809656065</v>
      </c>
      <c r="X343" s="45">
        <f t="shared" si="253"/>
        <v>15024.801284456511</v>
      </c>
      <c r="Y343" s="45">
        <f t="shared" si="253"/>
        <v>14527.145759256959</v>
      </c>
      <c r="Z343" s="45">
        <f t="shared" si="253"/>
        <v>14029.490234057404</v>
      </c>
      <c r="AA343" s="45">
        <f t="shared" si="253"/>
        <v>13531.834708857852</v>
      </c>
      <c r="AB343" s="45">
        <f t="shared" si="253"/>
        <v>13034.179183658298</v>
      </c>
      <c r="AC343" s="45">
        <f t="shared" si="253"/>
        <v>12536.523658458744</v>
      </c>
      <c r="AD343" s="45">
        <f t="shared" si="253"/>
        <v>12038.868133259191</v>
      </c>
      <c r="AE343" s="45">
        <f t="shared" si="253"/>
        <v>11541.212608059637</v>
      </c>
      <c r="AF343" s="45">
        <f t="shared" si="253"/>
        <v>11043.557082860083</v>
      </c>
      <c r="AG343" s="45">
        <f t="shared" si="253"/>
        <v>10545.901557660531</v>
      </c>
      <c r="AH343" s="45">
        <f t="shared" si="254"/>
        <v>10048.246032460976</v>
      </c>
      <c r="AI343" s="45">
        <f t="shared" si="254"/>
        <v>9550.5905072614223</v>
      </c>
      <c r="AJ343" s="45">
        <f t="shared" si="254"/>
        <v>9052.93498206187</v>
      </c>
      <c r="AK343" s="45">
        <f t="shared" si="254"/>
        <v>8555.2794568623176</v>
      </c>
      <c r="AL343" s="45">
        <f t="shared" si="254"/>
        <v>8057.6239316627634</v>
      </c>
      <c r="AM343" s="45">
        <f t="shared" si="254"/>
        <v>7559.9684064632092</v>
      </c>
      <c r="AN343" s="45">
        <f t="shared" si="254"/>
        <v>7062.312881263656</v>
      </c>
      <c r="AO343" s="45">
        <f t="shared" si="254"/>
        <v>6564.6573560641027</v>
      </c>
      <c r="AP343" s="45">
        <f t="shared" si="254"/>
        <v>6067.0018308645485</v>
      </c>
      <c r="AQ343" s="45">
        <f t="shared" si="254"/>
        <v>5569.3463056649953</v>
      </c>
      <c r="AR343" s="45">
        <f t="shared" si="255"/>
        <v>5071.690780465442</v>
      </c>
      <c r="AS343" s="45">
        <f t="shared" si="255"/>
        <v>4574.0352552658887</v>
      </c>
      <c r="AT343" s="45">
        <f t="shared" si="255"/>
        <v>4076.379730066335</v>
      </c>
      <c r="AU343" s="45">
        <f t="shared" si="255"/>
        <v>3578.7242048667813</v>
      </c>
      <c r="AV343" s="45">
        <f t="shared" si="255"/>
        <v>3081.068679667228</v>
      </c>
      <c r="AW343" s="45">
        <f t="shared" si="255"/>
        <v>2583.4131544676748</v>
      </c>
      <c r="AX343" s="45">
        <f t="shared" si="255"/>
        <v>2085.757629268121</v>
      </c>
      <c r="AY343" s="45">
        <f t="shared" si="255"/>
        <v>1588.1021040685673</v>
      </c>
      <c r="AZ343" s="45">
        <f t="shared" si="255"/>
        <v>1090.446578869014</v>
      </c>
      <c r="BA343" s="45">
        <f t="shared" si="255"/>
        <v>592.79105366946078</v>
      </c>
      <c r="BB343" s="45">
        <f t="shared" si="256"/>
        <v>95.135528469907513</v>
      </c>
      <c r="BC343" s="45">
        <f t="shared" si="256"/>
        <v>-402.51999672964666</v>
      </c>
      <c r="BD343" s="45">
        <f t="shared" si="256"/>
        <v>-900.17552192919993</v>
      </c>
      <c r="BE343" s="45">
        <f t="shared" si="256"/>
        <v>-1397.8310471287532</v>
      </c>
      <c r="BF343" s="45">
        <f t="shared" si="256"/>
        <v>-1895.4865723283074</v>
      </c>
      <c r="BG343" s="45">
        <f t="shared" si="256"/>
        <v>-2393.1420975278606</v>
      </c>
      <c r="BH343" s="45">
        <f t="shared" si="256"/>
        <v>-2890.7976227274139</v>
      </c>
      <c r="BI343" s="45">
        <f t="shared" si="256"/>
        <v>-3388.4531479269681</v>
      </c>
      <c r="BJ343" s="45">
        <f t="shared" si="256"/>
        <v>-3886.1086731265204</v>
      </c>
      <c r="BK343" s="45">
        <f t="shared" si="256"/>
        <v>-4383.7641983260746</v>
      </c>
      <c r="BL343" s="45">
        <f t="shared" si="257"/>
        <v>-4881.419723525627</v>
      </c>
      <c r="BM343" s="45">
        <f t="shared" si="257"/>
        <v>-5379.0752487251812</v>
      </c>
      <c r="BN343" s="45">
        <f t="shared" si="257"/>
        <v>-5876.7307739247353</v>
      </c>
      <c r="BO343" s="45">
        <f t="shared" si="257"/>
        <v>-6374.3862991242877</v>
      </c>
      <c r="BP343" s="45">
        <f t="shared" si="257"/>
        <v>-6872.0418243238419</v>
      </c>
      <c r="BQ343" s="45">
        <f t="shared" si="257"/>
        <v>-7369.697349523396</v>
      </c>
      <c r="BR343" s="45">
        <f t="shared" si="257"/>
        <v>-7867.3528747229484</v>
      </c>
      <c r="BS343" s="45">
        <f t="shared" si="257"/>
        <v>-8365.0083999225026</v>
      </c>
      <c r="BT343" s="45">
        <f t="shared" si="257"/>
        <v>-8862.6639251220568</v>
      </c>
      <c r="BU343" s="45">
        <f t="shared" si="257"/>
        <v>-9360.3194503216091</v>
      </c>
      <c r="BV343" s="45">
        <f t="shared" si="258"/>
        <v>-9857.9749755211633</v>
      </c>
      <c r="BW343" s="45">
        <f t="shared" si="258"/>
        <v>-10355.630500720716</v>
      </c>
      <c r="BX343" s="45">
        <f t="shared" si="258"/>
        <v>-10853.28602592027</v>
      </c>
      <c r="BY343" s="45">
        <f t="shared" si="258"/>
        <v>-11350.941551119822</v>
      </c>
      <c r="BZ343" s="45">
        <f t="shared" si="258"/>
        <v>-11848.597076319378</v>
      </c>
      <c r="CA343" s="45">
        <f t="shared" si="258"/>
        <v>-12346.252601518931</v>
      </c>
      <c r="CB343" s="45">
        <f t="shared" si="258"/>
        <v>-12843.908126718483</v>
      </c>
      <c r="CC343" s="45">
        <f t="shared" si="258"/>
        <v>-13341.563651918039</v>
      </c>
      <c r="CD343" s="45">
        <f t="shared" si="258"/>
        <v>-13839.219177117591</v>
      </c>
      <c r="CE343" s="45">
        <f t="shared" si="258"/>
        <v>-14336.874702317144</v>
      </c>
      <c r="CF343" s="45">
        <f t="shared" si="258"/>
        <v>-14834.530227516696</v>
      </c>
      <c r="CG343" s="45">
        <f t="shared" si="258"/>
        <v>12667.982378878565</v>
      </c>
      <c r="CH343" s="45">
        <f t="shared" si="258"/>
        <v>11337.879553104285</v>
      </c>
    </row>
    <row r="344" spans="1:86">
      <c r="A344" s="58">
        <f>'Q5-Q7 VaR'!G318</f>
        <v>46006</v>
      </c>
      <c r="B344" s="45">
        <f>'Q5-Q7 VaR'!L318</f>
        <v>5635.3466425500046</v>
      </c>
      <c r="C344" s="45">
        <f>1000000*'Q5-Q7 VaR'!K318/100</f>
        <v>812.43792291271325</v>
      </c>
      <c r="D344" s="45">
        <f t="shared" si="251"/>
        <v>-2489.0325865771283</v>
      </c>
      <c r="E344" s="45">
        <f t="shared" si="251"/>
        <v>-2285.9231058489495</v>
      </c>
      <c r="F344" s="45">
        <f t="shared" si="251"/>
        <v>-2082.8136251207716</v>
      </c>
      <c r="G344" s="45">
        <f t="shared" si="251"/>
        <v>-1879.7041443925928</v>
      </c>
      <c r="H344" s="45">
        <f t="shared" si="251"/>
        <v>-1676.5946636644148</v>
      </c>
      <c r="I344" s="45">
        <f t="shared" si="251"/>
        <v>-1473.485182936236</v>
      </c>
      <c r="J344" s="45">
        <f t="shared" si="251"/>
        <v>-1270.3757022080581</v>
      </c>
      <c r="K344" s="45">
        <f t="shared" si="251"/>
        <v>-1067.2662214798793</v>
      </c>
      <c r="L344" s="45">
        <f t="shared" si="251"/>
        <v>-864.15674075170136</v>
      </c>
      <c r="M344" s="45">
        <f t="shared" si="251"/>
        <v>-661.04726002352345</v>
      </c>
      <c r="N344" s="45">
        <f t="shared" si="252"/>
        <v>-457.93777929534463</v>
      </c>
      <c r="O344" s="45">
        <f t="shared" si="252"/>
        <v>-254.82829856716671</v>
      </c>
      <c r="P344" s="45">
        <f t="shared" si="252"/>
        <v>-51.718817838987889</v>
      </c>
      <c r="Q344" s="45">
        <f t="shared" si="252"/>
        <v>151.39066288919003</v>
      </c>
      <c r="R344" s="45">
        <f t="shared" si="252"/>
        <v>354.50014361736885</v>
      </c>
      <c r="S344" s="45">
        <f t="shared" si="252"/>
        <v>557.60962434554676</v>
      </c>
      <c r="T344" s="45">
        <f t="shared" si="252"/>
        <v>760.71910507372559</v>
      </c>
      <c r="U344" s="45">
        <f t="shared" si="252"/>
        <v>963.8285858019035</v>
      </c>
      <c r="V344" s="45">
        <f t="shared" si="252"/>
        <v>1166.9380665300814</v>
      </c>
      <c r="W344" s="45">
        <f t="shared" si="252"/>
        <v>1370.0475472582602</v>
      </c>
      <c r="X344" s="45">
        <f t="shared" si="253"/>
        <v>1573.1570279864382</v>
      </c>
      <c r="Y344" s="45">
        <f t="shared" si="253"/>
        <v>1776.2665087146165</v>
      </c>
      <c r="Z344" s="45">
        <f t="shared" si="253"/>
        <v>1979.3759894427949</v>
      </c>
      <c r="AA344" s="45">
        <f t="shared" si="253"/>
        <v>2182.4854701709733</v>
      </c>
      <c r="AB344" s="45">
        <f t="shared" si="253"/>
        <v>2385.5949508991516</v>
      </c>
      <c r="AC344" s="45">
        <f t="shared" si="253"/>
        <v>2588.70443162733</v>
      </c>
      <c r="AD344" s="45">
        <f t="shared" si="253"/>
        <v>2791.8139123555084</v>
      </c>
      <c r="AE344" s="45">
        <f t="shared" si="253"/>
        <v>2994.9233930836867</v>
      </c>
      <c r="AF344" s="45">
        <f t="shared" si="253"/>
        <v>3198.0328738118651</v>
      </c>
      <c r="AG344" s="45">
        <f t="shared" si="253"/>
        <v>3401.142354540043</v>
      </c>
      <c r="AH344" s="45">
        <f t="shared" si="254"/>
        <v>3604.2518352682214</v>
      </c>
      <c r="AI344" s="45">
        <f t="shared" si="254"/>
        <v>3807.3613159963998</v>
      </c>
      <c r="AJ344" s="45">
        <f t="shared" si="254"/>
        <v>4010.4707967245781</v>
      </c>
      <c r="AK344" s="45">
        <f t="shared" si="254"/>
        <v>4213.5802774527565</v>
      </c>
      <c r="AL344" s="45">
        <f t="shared" si="254"/>
        <v>4416.6897581809353</v>
      </c>
      <c r="AM344" s="45">
        <f t="shared" si="254"/>
        <v>4619.7992389091132</v>
      </c>
      <c r="AN344" s="45">
        <f t="shared" si="254"/>
        <v>4822.9087196372911</v>
      </c>
      <c r="AO344" s="45">
        <f t="shared" si="254"/>
        <v>5026.01820036547</v>
      </c>
      <c r="AP344" s="45">
        <f t="shared" si="254"/>
        <v>5229.1276810936479</v>
      </c>
      <c r="AQ344" s="45">
        <f t="shared" si="254"/>
        <v>5432.2371618218267</v>
      </c>
      <c r="AR344" s="45">
        <f t="shared" si="255"/>
        <v>5635.3466425500046</v>
      </c>
      <c r="AS344" s="45">
        <f t="shared" si="255"/>
        <v>5838.4561232781825</v>
      </c>
      <c r="AT344" s="45">
        <f t="shared" si="255"/>
        <v>6041.5656040063614</v>
      </c>
      <c r="AU344" s="45">
        <f t="shared" si="255"/>
        <v>6244.6750847345393</v>
      </c>
      <c r="AV344" s="45">
        <f t="shared" si="255"/>
        <v>6447.7845654627181</v>
      </c>
      <c r="AW344" s="45">
        <f t="shared" si="255"/>
        <v>6650.894046190896</v>
      </c>
      <c r="AX344" s="45">
        <f t="shared" si="255"/>
        <v>6854.0035269190739</v>
      </c>
      <c r="AY344" s="45">
        <f t="shared" si="255"/>
        <v>7057.1130076472527</v>
      </c>
      <c r="AZ344" s="45">
        <f t="shared" si="255"/>
        <v>7260.2224883754316</v>
      </c>
      <c r="BA344" s="45">
        <f t="shared" si="255"/>
        <v>7463.3319691036095</v>
      </c>
      <c r="BB344" s="45">
        <f t="shared" si="256"/>
        <v>7666.4414498317874</v>
      </c>
      <c r="BC344" s="45">
        <f t="shared" si="256"/>
        <v>7869.5509305599662</v>
      </c>
      <c r="BD344" s="45">
        <f t="shared" si="256"/>
        <v>8072.6604112881441</v>
      </c>
      <c r="BE344" s="45">
        <f t="shared" si="256"/>
        <v>8275.769892016322</v>
      </c>
      <c r="BF344" s="45">
        <f t="shared" si="256"/>
        <v>8478.8793727445009</v>
      </c>
      <c r="BG344" s="45">
        <f t="shared" si="256"/>
        <v>8681.9888534726797</v>
      </c>
      <c r="BH344" s="45">
        <f t="shared" si="256"/>
        <v>8885.0983342008585</v>
      </c>
      <c r="BI344" s="45">
        <f t="shared" si="256"/>
        <v>9088.2078149290355</v>
      </c>
      <c r="BJ344" s="45">
        <f t="shared" si="256"/>
        <v>9291.3172956572143</v>
      </c>
      <c r="BK344" s="45">
        <f t="shared" si="256"/>
        <v>9494.4267763853932</v>
      </c>
      <c r="BL344" s="45">
        <f t="shared" si="257"/>
        <v>9697.5362571135702</v>
      </c>
      <c r="BM344" s="45">
        <f t="shared" si="257"/>
        <v>9900.645737841749</v>
      </c>
      <c r="BN344" s="45">
        <f t="shared" si="257"/>
        <v>10103.755218569928</v>
      </c>
      <c r="BO344" s="45">
        <f t="shared" si="257"/>
        <v>10306.864699298105</v>
      </c>
      <c r="BP344" s="45">
        <f t="shared" si="257"/>
        <v>10509.974180026284</v>
      </c>
      <c r="BQ344" s="45">
        <f t="shared" si="257"/>
        <v>10713.083660754462</v>
      </c>
      <c r="BR344" s="45">
        <f t="shared" si="257"/>
        <v>10916.193141482639</v>
      </c>
      <c r="BS344" s="45">
        <f t="shared" si="257"/>
        <v>11119.30262221082</v>
      </c>
      <c r="BT344" s="45">
        <f t="shared" si="257"/>
        <v>11322.412102938997</v>
      </c>
      <c r="BU344" s="45">
        <f t="shared" si="257"/>
        <v>11525.521583667176</v>
      </c>
      <c r="BV344" s="45">
        <f t="shared" si="258"/>
        <v>11728.631064395355</v>
      </c>
      <c r="BW344" s="45">
        <f t="shared" si="258"/>
        <v>11931.740545123532</v>
      </c>
      <c r="BX344" s="45">
        <f t="shared" si="258"/>
        <v>12134.850025851711</v>
      </c>
      <c r="BY344" s="45">
        <f t="shared" si="258"/>
        <v>12337.959506579889</v>
      </c>
      <c r="BZ344" s="45">
        <f t="shared" si="258"/>
        <v>12541.068987308066</v>
      </c>
      <c r="CA344" s="45">
        <f t="shared" si="258"/>
        <v>12744.178468036245</v>
      </c>
      <c r="CB344" s="45">
        <f t="shared" si="258"/>
        <v>12947.287948764424</v>
      </c>
      <c r="CC344" s="45">
        <f t="shared" si="258"/>
        <v>13150.397429492601</v>
      </c>
      <c r="CD344" s="45">
        <f t="shared" si="258"/>
        <v>13353.506910220782</v>
      </c>
      <c r="CE344" s="45">
        <f t="shared" si="258"/>
        <v>13556.616390948959</v>
      </c>
      <c r="CF344" s="45">
        <f t="shared" si="258"/>
        <v>13759.725871677138</v>
      </c>
      <c r="CG344" s="45">
        <f t="shared" si="258"/>
        <v>2535.0518324103227</v>
      </c>
      <c r="CH344" s="45">
        <f t="shared" si="258"/>
        <v>3077.9102567185178</v>
      </c>
    </row>
    <row r="345" spans="1:86">
      <c r="A345" s="58">
        <f>'Q5-Q7 VaR'!G319</f>
        <v>46007</v>
      </c>
      <c r="B345" s="45">
        <f>'Q5-Q7 VaR'!L319</f>
        <v>4226.2574864344097</v>
      </c>
      <c r="C345" s="45">
        <f>1000000*'Q5-Q7 VaR'!K319/100</f>
        <v>2069.6678641621143</v>
      </c>
      <c r="D345" s="45">
        <f t="shared" si="251"/>
        <v>-16470.421155186734</v>
      </c>
      <c r="E345" s="45">
        <f t="shared" si="251"/>
        <v>-15953.004189146206</v>
      </c>
      <c r="F345" s="45">
        <f t="shared" si="251"/>
        <v>-15435.587223105675</v>
      </c>
      <c r="G345" s="45">
        <f t="shared" si="251"/>
        <v>-14918.170257065147</v>
      </c>
      <c r="H345" s="45">
        <f t="shared" si="251"/>
        <v>-14400.753291024619</v>
      </c>
      <c r="I345" s="45">
        <f t="shared" si="251"/>
        <v>-13883.336324984091</v>
      </c>
      <c r="J345" s="45">
        <f t="shared" si="251"/>
        <v>-13365.91935894356</v>
      </c>
      <c r="K345" s="45">
        <f t="shared" si="251"/>
        <v>-12848.502392903032</v>
      </c>
      <c r="L345" s="45">
        <f t="shared" si="251"/>
        <v>-12331.085426862504</v>
      </c>
      <c r="M345" s="45">
        <f t="shared" si="251"/>
        <v>-11813.668460821977</v>
      </c>
      <c r="N345" s="45">
        <f t="shared" si="252"/>
        <v>-11296.251494781447</v>
      </c>
      <c r="O345" s="45">
        <f t="shared" si="252"/>
        <v>-10778.834528740919</v>
      </c>
      <c r="P345" s="45">
        <f t="shared" si="252"/>
        <v>-10261.41756270039</v>
      </c>
      <c r="Q345" s="45">
        <f t="shared" si="252"/>
        <v>-9744.0005966598619</v>
      </c>
      <c r="R345" s="45">
        <f t="shared" si="252"/>
        <v>-9226.5836306193323</v>
      </c>
      <c r="S345" s="45">
        <f t="shared" si="252"/>
        <v>-8709.1666645788046</v>
      </c>
      <c r="T345" s="45">
        <f t="shared" si="252"/>
        <v>-8191.749698538275</v>
      </c>
      <c r="U345" s="45">
        <f t="shared" si="252"/>
        <v>-7674.3327324977472</v>
      </c>
      <c r="V345" s="45">
        <f t="shared" si="252"/>
        <v>-7156.9157664572194</v>
      </c>
      <c r="W345" s="45">
        <f t="shared" si="252"/>
        <v>-6639.4988004166898</v>
      </c>
      <c r="X345" s="45">
        <f t="shared" si="253"/>
        <v>-6122.0818343761621</v>
      </c>
      <c r="Y345" s="45">
        <f t="shared" si="253"/>
        <v>-5604.6648683356325</v>
      </c>
      <c r="Z345" s="45">
        <f t="shared" si="253"/>
        <v>-5087.2479022951047</v>
      </c>
      <c r="AA345" s="45">
        <f t="shared" si="253"/>
        <v>-4569.8309362545751</v>
      </c>
      <c r="AB345" s="45">
        <f t="shared" si="253"/>
        <v>-4052.4139702140474</v>
      </c>
      <c r="AC345" s="45">
        <f t="shared" si="253"/>
        <v>-3534.9970041735187</v>
      </c>
      <c r="AD345" s="45">
        <f t="shared" si="253"/>
        <v>-3017.58003813299</v>
      </c>
      <c r="AE345" s="45">
        <f t="shared" si="253"/>
        <v>-2500.1630720924613</v>
      </c>
      <c r="AF345" s="45">
        <f t="shared" si="253"/>
        <v>-1982.7461060519327</v>
      </c>
      <c r="AG345" s="45">
        <f t="shared" si="253"/>
        <v>-1465.3291400114049</v>
      </c>
      <c r="AH345" s="45">
        <f t="shared" si="254"/>
        <v>-947.91217397087621</v>
      </c>
      <c r="AI345" s="45">
        <f t="shared" si="254"/>
        <v>-430.49520793034753</v>
      </c>
      <c r="AJ345" s="45">
        <f t="shared" si="254"/>
        <v>86.921758110181145</v>
      </c>
      <c r="AK345" s="45">
        <f t="shared" si="254"/>
        <v>604.33872415070982</v>
      </c>
      <c r="AL345" s="45">
        <f t="shared" si="254"/>
        <v>1121.7556901912385</v>
      </c>
      <c r="AM345" s="45">
        <f t="shared" si="254"/>
        <v>1639.1726562317667</v>
      </c>
      <c r="AN345" s="45">
        <f t="shared" si="254"/>
        <v>2156.5896222722954</v>
      </c>
      <c r="AO345" s="45">
        <f t="shared" si="254"/>
        <v>2674.0065883128241</v>
      </c>
      <c r="AP345" s="45">
        <f t="shared" si="254"/>
        <v>3191.4235543533523</v>
      </c>
      <c r="AQ345" s="45">
        <f t="shared" si="254"/>
        <v>3708.840520393881</v>
      </c>
      <c r="AR345" s="45">
        <f t="shared" si="255"/>
        <v>4226.2574864344097</v>
      </c>
      <c r="AS345" s="45">
        <f t="shared" si="255"/>
        <v>4743.6744524749383</v>
      </c>
      <c r="AT345" s="45">
        <f t="shared" si="255"/>
        <v>5261.091418515467</v>
      </c>
      <c r="AU345" s="45">
        <f t="shared" si="255"/>
        <v>5778.5083845559948</v>
      </c>
      <c r="AV345" s="45">
        <f t="shared" si="255"/>
        <v>6295.9253505965244</v>
      </c>
      <c r="AW345" s="45">
        <f t="shared" si="255"/>
        <v>6813.3423166370521</v>
      </c>
      <c r="AX345" s="45">
        <f t="shared" si="255"/>
        <v>7330.7592826775808</v>
      </c>
      <c r="AY345" s="45">
        <f t="shared" si="255"/>
        <v>7848.1762487181095</v>
      </c>
      <c r="AZ345" s="45">
        <f t="shared" si="255"/>
        <v>8365.5932147586391</v>
      </c>
      <c r="BA345" s="45">
        <f t="shared" si="255"/>
        <v>8883.0101807991668</v>
      </c>
      <c r="BB345" s="45">
        <f t="shared" si="256"/>
        <v>9400.4271468396946</v>
      </c>
      <c r="BC345" s="45">
        <f t="shared" si="256"/>
        <v>9917.8441128802242</v>
      </c>
      <c r="BD345" s="45">
        <f t="shared" si="256"/>
        <v>10435.261078920752</v>
      </c>
      <c r="BE345" s="45">
        <f t="shared" si="256"/>
        <v>10952.678044961282</v>
      </c>
      <c r="BF345" s="45">
        <f t="shared" si="256"/>
        <v>11470.095011001809</v>
      </c>
      <c r="BG345" s="45">
        <f t="shared" si="256"/>
        <v>11987.511977042337</v>
      </c>
      <c r="BH345" s="45">
        <f t="shared" si="256"/>
        <v>12504.928943082867</v>
      </c>
      <c r="BI345" s="45">
        <f t="shared" si="256"/>
        <v>13022.345909123394</v>
      </c>
      <c r="BJ345" s="45">
        <f t="shared" si="256"/>
        <v>13539.762875163924</v>
      </c>
      <c r="BK345" s="45">
        <f t="shared" si="256"/>
        <v>14057.179841204452</v>
      </c>
      <c r="BL345" s="45">
        <f t="shared" si="257"/>
        <v>14574.596807244981</v>
      </c>
      <c r="BM345" s="45">
        <f t="shared" si="257"/>
        <v>15092.013773285509</v>
      </c>
      <c r="BN345" s="45">
        <f t="shared" si="257"/>
        <v>15609.430739326039</v>
      </c>
      <c r="BO345" s="45">
        <f t="shared" si="257"/>
        <v>16126.847705366567</v>
      </c>
      <c r="BP345" s="45">
        <f t="shared" si="257"/>
        <v>16644.264671407094</v>
      </c>
      <c r="BQ345" s="45">
        <f t="shared" si="257"/>
        <v>17161.681637447626</v>
      </c>
      <c r="BR345" s="45">
        <f t="shared" si="257"/>
        <v>17679.09860348815</v>
      </c>
      <c r="BS345" s="45">
        <f t="shared" si="257"/>
        <v>18196.515569528681</v>
      </c>
      <c r="BT345" s="45">
        <f t="shared" si="257"/>
        <v>18713.932535569209</v>
      </c>
      <c r="BU345" s="45">
        <f t="shared" si="257"/>
        <v>19231.349501609737</v>
      </c>
      <c r="BV345" s="45">
        <f t="shared" si="258"/>
        <v>19748.766467650268</v>
      </c>
      <c r="BW345" s="45">
        <f t="shared" si="258"/>
        <v>20266.183433690796</v>
      </c>
      <c r="BX345" s="45">
        <f t="shared" si="258"/>
        <v>20783.600399731324</v>
      </c>
      <c r="BY345" s="45">
        <f t="shared" si="258"/>
        <v>21301.017365771851</v>
      </c>
      <c r="BZ345" s="45">
        <f t="shared" si="258"/>
        <v>21818.434331812379</v>
      </c>
      <c r="CA345" s="45">
        <f t="shared" si="258"/>
        <v>22335.851297852911</v>
      </c>
      <c r="CB345" s="45">
        <f t="shared" si="258"/>
        <v>22853.268263893438</v>
      </c>
      <c r="CC345" s="45">
        <f t="shared" si="258"/>
        <v>23370.685229933966</v>
      </c>
      <c r="CD345" s="45">
        <f t="shared" si="258"/>
        <v>23888.102195974494</v>
      </c>
      <c r="CE345" s="45">
        <f t="shared" si="258"/>
        <v>24405.519162015025</v>
      </c>
      <c r="CF345" s="45">
        <f t="shared" si="258"/>
        <v>24922.936128055553</v>
      </c>
      <c r="CG345" s="45">
        <f t="shared" si="258"/>
        <v>-3671.6758288523361</v>
      </c>
      <c r="CH345" s="45">
        <f t="shared" si="258"/>
        <v>-2288.7558494989553</v>
      </c>
    </row>
    <row r="346" spans="1:86">
      <c r="A346" s="58">
        <f>'Q5-Q7 VaR'!G320</f>
        <v>46008</v>
      </c>
      <c r="B346" s="45">
        <f>'Q5-Q7 VaR'!L320</f>
        <v>1126.8538657020008</v>
      </c>
      <c r="C346" s="45">
        <f>1000000*'Q5-Q7 VaR'!K320/100</f>
        <v>-590.33894986432051</v>
      </c>
      <c r="D346" s="45">
        <f t="shared" si="251"/>
        <v>7030.2433643452059</v>
      </c>
      <c r="E346" s="45">
        <f t="shared" si="251"/>
        <v>6882.6586268791261</v>
      </c>
      <c r="F346" s="45">
        <f t="shared" si="251"/>
        <v>6735.0738894130454</v>
      </c>
      <c r="G346" s="45">
        <f t="shared" si="251"/>
        <v>6587.4891519469656</v>
      </c>
      <c r="H346" s="45">
        <f t="shared" si="251"/>
        <v>6439.9044144808859</v>
      </c>
      <c r="I346" s="45">
        <f t="shared" si="251"/>
        <v>6292.3196770148052</v>
      </c>
      <c r="J346" s="45">
        <f t="shared" si="251"/>
        <v>6144.7349395487254</v>
      </c>
      <c r="K346" s="45">
        <f t="shared" si="251"/>
        <v>5997.1502020826447</v>
      </c>
      <c r="L346" s="45">
        <f t="shared" si="251"/>
        <v>5849.5654646165649</v>
      </c>
      <c r="M346" s="45">
        <f t="shared" si="251"/>
        <v>5701.9807271504851</v>
      </c>
      <c r="N346" s="45">
        <f t="shared" si="252"/>
        <v>5554.3959896844044</v>
      </c>
      <c r="O346" s="45">
        <f t="shared" si="252"/>
        <v>5406.8112522183246</v>
      </c>
      <c r="P346" s="45">
        <f t="shared" si="252"/>
        <v>5259.2265147522439</v>
      </c>
      <c r="Q346" s="45">
        <f t="shared" si="252"/>
        <v>5111.6417772861641</v>
      </c>
      <c r="R346" s="45">
        <f t="shared" si="252"/>
        <v>4964.0570398200844</v>
      </c>
      <c r="S346" s="45">
        <f t="shared" si="252"/>
        <v>4816.4723023540046</v>
      </c>
      <c r="T346" s="45">
        <f t="shared" si="252"/>
        <v>4668.8875648879239</v>
      </c>
      <c r="U346" s="45">
        <f t="shared" si="252"/>
        <v>4521.3028274218432</v>
      </c>
      <c r="V346" s="45">
        <f t="shared" si="252"/>
        <v>4373.7180899557634</v>
      </c>
      <c r="W346" s="45">
        <f t="shared" si="252"/>
        <v>4226.1333524896836</v>
      </c>
      <c r="X346" s="45">
        <f t="shared" si="253"/>
        <v>4078.5486150236034</v>
      </c>
      <c r="Y346" s="45">
        <f t="shared" si="253"/>
        <v>3930.9638775575231</v>
      </c>
      <c r="Z346" s="45">
        <f t="shared" si="253"/>
        <v>3783.3791400914433</v>
      </c>
      <c r="AA346" s="45">
        <f t="shared" si="253"/>
        <v>3635.7944026253631</v>
      </c>
      <c r="AB346" s="45">
        <f t="shared" si="253"/>
        <v>3488.2096651592828</v>
      </c>
      <c r="AC346" s="45">
        <f t="shared" si="253"/>
        <v>3340.6249276932026</v>
      </c>
      <c r="AD346" s="45">
        <f t="shared" si="253"/>
        <v>3193.0401902271224</v>
      </c>
      <c r="AE346" s="45">
        <f t="shared" si="253"/>
        <v>3045.4554527610426</v>
      </c>
      <c r="AF346" s="45">
        <f t="shared" si="253"/>
        <v>2897.8707152949623</v>
      </c>
      <c r="AG346" s="45">
        <f t="shared" si="253"/>
        <v>2750.2859778288821</v>
      </c>
      <c r="AH346" s="45">
        <f t="shared" si="254"/>
        <v>2602.7012403628023</v>
      </c>
      <c r="AI346" s="45">
        <f t="shared" si="254"/>
        <v>2455.1165028967221</v>
      </c>
      <c r="AJ346" s="45">
        <f t="shared" si="254"/>
        <v>2307.5317654306418</v>
      </c>
      <c r="AK346" s="45">
        <f t="shared" si="254"/>
        <v>2159.9470279645616</v>
      </c>
      <c r="AL346" s="45">
        <f t="shared" si="254"/>
        <v>2012.3622904984816</v>
      </c>
      <c r="AM346" s="45">
        <f t="shared" si="254"/>
        <v>1864.7775530324016</v>
      </c>
      <c r="AN346" s="45">
        <f t="shared" si="254"/>
        <v>1717.1928155663213</v>
      </c>
      <c r="AO346" s="45">
        <f t="shared" si="254"/>
        <v>1569.6080781002411</v>
      </c>
      <c r="AP346" s="45">
        <f t="shared" si="254"/>
        <v>1422.0233406341611</v>
      </c>
      <c r="AQ346" s="45">
        <f t="shared" si="254"/>
        <v>1274.438603168081</v>
      </c>
      <c r="AR346" s="45">
        <f t="shared" si="255"/>
        <v>1126.8538657020008</v>
      </c>
      <c r="AS346" s="45">
        <f t="shared" si="255"/>
        <v>979.26912823592068</v>
      </c>
      <c r="AT346" s="45">
        <f t="shared" si="255"/>
        <v>831.68439076984055</v>
      </c>
      <c r="AU346" s="45">
        <f t="shared" si="255"/>
        <v>684.09965330376042</v>
      </c>
      <c r="AV346" s="45">
        <f t="shared" si="255"/>
        <v>536.51491583768029</v>
      </c>
      <c r="AW346" s="45">
        <f t="shared" si="255"/>
        <v>388.93017837160016</v>
      </c>
      <c r="AX346" s="45">
        <f t="shared" si="255"/>
        <v>241.34544090552004</v>
      </c>
      <c r="AY346" s="45">
        <f t="shared" si="255"/>
        <v>93.760703439440022</v>
      </c>
      <c r="AZ346" s="45">
        <f t="shared" si="255"/>
        <v>-53.82403402664022</v>
      </c>
      <c r="BA346" s="45">
        <f t="shared" si="255"/>
        <v>-201.40877149272046</v>
      </c>
      <c r="BB346" s="45">
        <f t="shared" si="256"/>
        <v>-348.99350895880048</v>
      </c>
      <c r="BC346" s="45">
        <f t="shared" si="256"/>
        <v>-496.57824642488049</v>
      </c>
      <c r="BD346" s="45">
        <f t="shared" si="256"/>
        <v>-644.16298389096073</v>
      </c>
      <c r="BE346" s="45">
        <f t="shared" si="256"/>
        <v>-791.74772135704097</v>
      </c>
      <c r="BF346" s="45">
        <f t="shared" si="256"/>
        <v>-939.33245882312076</v>
      </c>
      <c r="BG346" s="45">
        <f t="shared" si="256"/>
        <v>-1086.917196289201</v>
      </c>
      <c r="BH346" s="45">
        <f t="shared" si="256"/>
        <v>-1234.5019337552812</v>
      </c>
      <c r="BI346" s="45">
        <f t="shared" si="256"/>
        <v>-1382.0866712213615</v>
      </c>
      <c r="BJ346" s="45">
        <f t="shared" si="256"/>
        <v>-1529.6714086874417</v>
      </c>
      <c r="BK346" s="45">
        <f t="shared" si="256"/>
        <v>-1677.2561461535215</v>
      </c>
      <c r="BL346" s="45">
        <f t="shared" si="257"/>
        <v>-1824.8408836196018</v>
      </c>
      <c r="BM346" s="45">
        <f t="shared" si="257"/>
        <v>-1972.425621085682</v>
      </c>
      <c r="BN346" s="45">
        <f t="shared" si="257"/>
        <v>-2120.0103585517618</v>
      </c>
      <c r="BO346" s="45">
        <f t="shared" si="257"/>
        <v>-2267.595096017842</v>
      </c>
      <c r="BP346" s="45">
        <f t="shared" si="257"/>
        <v>-2415.1798334839223</v>
      </c>
      <c r="BQ346" s="45">
        <f t="shared" si="257"/>
        <v>-2562.7645709500025</v>
      </c>
      <c r="BR346" s="45">
        <f t="shared" si="257"/>
        <v>-2710.3493084160827</v>
      </c>
      <c r="BS346" s="45">
        <f t="shared" si="257"/>
        <v>-2857.9340458821625</v>
      </c>
      <c r="BT346" s="45">
        <f t="shared" si="257"/>
        <v>-3005.5187833482423</v>
      </c>
      <c r="BU346" s="45">
        <f t="shared" si="257"/>
        <v>-3153.103520814323</v>
      </c>
      <c r="BV346" s="45">
        <f t="shared" si="258"/>
        <v>-3300.6882582804028</v>
      </c>
      <c r="BW346" s="45">
        <f t="shared" si="258"/>
        <v>-3448.2729957464835</v>
      </c>
      <c r="BX346" s="45">
        <f t="shared" si="258"/>
        <v>-3595.8577332125633</v>
      </c>
      <c r="BY346" s="45">
        <f t="shared" si="258"/>
        <v>-3743.4424706786431</v>
      </c>
      <c r="BZ346" s="45">
        <f t="shared" si="258"/>
        <v>-3891.0272081447238</v>
      </c>
      <c r="CA346" s="45">
        <f t="shared" si="258"/>
        <v>-4038.6119456108036</v>
      </c>
      <c r="CB346" s="45">
        <f t="shared" si="258"/>
        <v>-4186.1966830768843</v>
      </c>
      <c r="CC346" s="45">
        <f t="shared" si="258"/>
        <v>-4333.781420542964</v>
      </c>
      <c r="CD346" s="45">
        <f t="shared" si="258"/>
        <v>-4481.3661580090438</v>
      </c>
      <c r="CE346" s="45">
        <f t="shared" si="258"/>
        <v>-4628.9508954751245</v>
      </c>
      <c r="CF346" s="45">
        <f t="shared" si="258"/>
        <v>-4776.5356329412043</v>
      </c>
      <c r="CG346" s="45">
        <f t="shared" si="258"/>
        <v>3379.6103297602381</v>
      </c>
      <c r="CH346" s="45">
        <f t="shared" si="258"/>
        <v>2985.1549958903415</v>
      </c>
    </row>
    <row r="347" spans="1:86">
      <c r="A347" s="58">
        <f>'Q5-Q7 VaR'!G321</f>
        <v>46009</v>
      </c>
      <c r="B347" s="45">
        <f>'Q5-Q7 VaR'!L321</f>
        <v>6480.8809347724127</v>
      </c>
      <c r="C347" s="45">
        <f>1000000*'Q5-Q7 VaR'!K321/100</f>
        <v>2291.7392059435469</v>
      </c>
      <c r="D347" s="45">
        <f t="shared" si="251"/>
        <v>-16436.511124663059</v>
      </c>
      <c r="E347" s="45">
        <f t="shared" si="251"/>
        <v>-15863.576323177171</v>
      </c>
      <c r="F347" s="45">
        <f t="shared" si="251"/>
        <v>-15290.641521691283</v>
      </c>
      <c r="G347" s="45">
        <f t="shared" si="251"/>
        <v>-14717.706720205395</v>
      </c>
      <c r="H347" s="45">
        <f t="shared" si="251"/>
        <v>-14144.771918719511</v>
      </c>
      <c r="I347" s="45">
        <f t="shared" si="251"/>
        <v>-13571.837117233623</v>
      </c>
      <c r="J347" s="45">
        <f t="shared" si="251"/>
        <v>-12998.902315747735</v>
      </c>
      <c r="K347" s="45">
        <f t="shared" si="251"/>
        <v>-12425.967514261851</v>
      </c>
      <c r="L347" s="45">
        <f t="shared" si="251"/>
        <v>-11853.032712775963</v>
      </c>
      <c r="M347" s="45">
        <f t="shared" si="251"/>
        <v>-11280.097911290075</v>
      </c>
      <c r="N347" s="45">
        <f t="shared" si="252"/>
        <v>-10707.163109804191</v>
      </c>
      <c r="O347" s="45">
        <f t="shared" si="252"/>
        <v>-10134.228308318303</v>
      </c>
      <c r="P347" s="45">
        <f t="shared" si="252"/>
        <v>-9561.293506832415</v>
      </c>
      <c r="Q347" s="45">
        <f t="shared" si="252"/>
        <v>-8988.358705346529</v>
      </c>
      <c r="R347" s="45">
        <f t="shared" si="252"/>
        <v>-8415.4239038606429</v>
      </c>
      <c r="S347" s="45">
        <f t="shared" si="252"/>
        <v>-7842.489102374755</v>
      </c>
      <c r="T347" s="45">
        <f t="shared" si="252"/>
        <v>-7269.554300888869</v>
      </c>
      <c r="U347" s="45">
        <f t="shared" si="252"/>
        <v>-6696.6194994029829</v>
      </c>
      <c r="V347" s="45">
        <f t="shared" si="252"/>
        <v>-6123.684697917095</v>
      </c>
      <c r="W347" s="45">
        <f t="shared" si="252"/>
        <v>-5550.749896431209</v>
      </c>
      <c r="X347" s="45">
        <f t="shared" si="253"/>
        <v>-4977.8150949453229</v>
      </c>
      <c r="Y347" s="45">
        <f t="shared" si="253"/>
        <v>-4404.8802934594351</v>
      </c>
      <c r="Z347" s="45">
        <f t="shared" si="253"/>
        <v>-3831.945491973549</v>
      </c>
      <c r="AA347" s="45">
        <f t="shared" si="253"/>
        <v>-3259.0106904876611</v>
      </c>
      <c r="AB347" s="45">
        <f t="shared" si="253"/>
        <v>-2686.0758890017751</v>
      </c>
      <c r="AC347" s="45">
        <f t="shared" si="253"/>
        <v>-2113.141087515889</v>
      </c>
      <c r="AD347" s="45">
        <f t="shared" si="253"/>
        <v>-1540.2062860300011</v>
      </c>
      <c r="AE347" s="45">
        <f t="shared" si="253"/>
        <v>-967.27148454411508</v>
      </c>
      <c r="AF347" s="45">
        <f t="shared" si="253"/>
        <v>-394.33668305822812</v>
      </c>
      <c r="AG347" s="45">
        <f t="shared" si="253"/>
        <v>178.59811842765885</v>
      </c>
      <c r="AH347" s="45">
        <f t="shared" si="254"/>
        <v>751.5329199135449</v>
      </c>
      <c r="AI347" s="45">
        <f t="shared" si="254"/>
        <v>1324.4677213994319</v>
      </c>
      <c r="AJ347" s="45">
        <f t="shared" si="254"/>
        <v>1897.4025228853188</v>
      </c>
      <c r="AK347" s="45">
        <f t="shared" si="254"/>
        <v>2470.3373243712058</v>
      </c>
      <c r="AL347" s="45">
        <f t="shared" si="254"/>
        <v>3043.2721258570923</v>
      </c>
      <c r="AM347" s="45">
        <f t="shared" si="254"/>
        <v>3616.2069273429788</v>
      </c>
      <c r="AN347" s="45">
        <f t="shared" si="254"/>
        <v>4189.1417288288658</v>
      </c>
      <c r="AO347" s="45">
        <f t="shared" si="254"/>
        <v>4762.0765303147527</v>
      </c>
      <c r="AP347" s="45">
        <f t="shared" si="254"/>
        <v>5335.0113318006388</v>
      </c>
      <c r="AQ347" s="45">
        <f t="shared" si="254"/>
        <v>5907.9461332865258</v>
      </c>
      <c r="AR347" s="45">
        <f t="shared" si="255"/>
        <v>6480.8809347724127</v>
      </c>
      <c r="AS347" s="45">
        <f t="shared" si="255"/>
        <v>7053.8157362582997</v>
      </c>
      <c r="AT347" s="45">
        <f t="shared" si="255"/>
        <v>7626.7505377441867</v>
      </c>
      <c r="AU347" s="45">
        <f t="shared" si="255"/>
        <v>8199.6853392300727</v>
      </c>
      <c r="AV347" s="45">
        <f t="shared" si="255"/>
        <v>8772.6201407159606</v>
      </c>
      <c r="AW347" s="45">
        <f t="shared" si="255"/>
        <v>9345.5549422018466</v>
      </c>
      <c r="AX347" s="45">
        <f t="shared" si="255"/>
        <v>9918.4897436877327</v>
      </c>
      <c r="AY347" s="45">
        <f t="shared" si="255"/>
        <v>10491.424545173621</v>
      </c>
      <c r="AZ347" s="45">
        <f t="shared" si="255"/>
        <v>11064.359346659507</v>
      </c>
      <c r="BA347" s="45">
        <f t="shared" si="255"/>
        <v>11637.294148145393</v>
      </c>
      <c r="BB347" s="45">
        <f t="shared" si="256"/>
        <v>12210.228949631281</v>
      </c>
      <c r="BC347" s="45">
        <f t="shared" si="256"/>
        <v>12783.163751117167</v>
      </c>
      <c r="BD347" s="45">
        <f t="shared" si="256"/>
        <v>13356.098552603053</v>
      </c>
      <c r="BE347" s="45">
        <f t="shared" si="256"/>
        <v>13929.033354088941</v>
      </c>
      <c r="BF347" s="45">
        <f t="shared" si="256"/>
        <v>14501.968155574827</v>
      </c>
      <c r="BG347" s="45">
        <f t="shared" si="256"/>
        <v>15074.902957060714</v>
      </c>
      <c r="BH347" s="45">
        <f t="shared" si="256"/>
        <v>15647.837758546601</v>
      </c>
      <c r="BI347" s="45">
        <f t="shared" si="256"/>
        <v>16220.772560032487</v>
      </c>
      <c r="BJ347" s="45">
        <f t="shared" si="256"/>
        <v>16793.707361518376</v>
      </c>
      <c r="BK347" s="45">
        <f t="shared" si="256"/>
        <v>17366.642163004261</v>
      </c>
      <c r="BL347" s="45">
        <f t="shared" si="257"/>
        <v>17939.576964490148</v>
      </c>
      <c r="BM347" s="45">
        <f t="shared" si="257"/>
        <v>18512.511765976036</v>
      </c>
      <c r="BN347" s="45">
        <f t="shared" si="257"/>
        <v>19085.44656746192</v>
      </c>
      <c r="BO347" s="45">
        <f t="shared" si="257"/>
        <v>19658.381368947808</v>
      </c>
      <c r="BP347" s="45">
        <f t="shared" si="257"/>
        <v>20231.316170433696</v>
      </c>
      <c r="BQ347" s="45">
        <f t="shared" si="257"/>
        <v>20804.25097191958</v>
      </c>
      <c r="BR347" s="45">
        <f t="shared" si="257"/>
        <v>21377.185773405468</v>
      </c>
      <c r="BS347" s="45">
        <f t="shared" si="257"/>
        <v>21950.120574891356</v>
      </c>
      <c r="BT347" s="45">
        <f t="shared" si="257"/>
        <v>22523.05537637724</v>
      </c>
      <c r="BU347" s="45">
        <f t="shared" si="257"/>
        <v>23095.990177863128</v>
      </c>
      <c r="BV347" s="45">
        <f t="shared" si="258"/>
        <v>23668.924979349016</v>
      </c>
      <c r="BW347" s="45">
        <f t="shared" si="258"/>
        <v>24241.8597808349</v>
      </c>
      <c r="BX347" s="45">
        <f t="shared" si="258"/>
        <v>24814.794582320788</v>
      </c>
      <c r="BY347" s="45">
        <f t="shared" si="258"/>
        <v>25387.729383806676</v>
      </c>
      <c r="BZ347" s="45">
        <f t="shared" si="258"/>
        <v>25960.66418529256</v>
      </c>
      <c r="CA347" s="45">
        <f t="shared" si="258"/>
        <v>26533.598986778448</v>
      </c>
      <c r="CB347" s="45">
        <f t="shared" si="258"/>
        <v>27106.533788264336</v>
      </c>
      <c r="CC347" s="45">
        <f t="shared" si="258"/>
        <v>27679.46858975022</v>
      </c>
      <c r="CD347" s="45">
        <f t="shared" si="258"/>
        <v>28252.403391236108</v>
      </c>
      <c r="CE347" s="45">
        <f t="shared" si="258"/>
        <v>28825.338192721996</v>
      </c>
      <c r="CF347" s="45">
        <f t="shared" si="258"/>
        <v>29398.272994207884</v>
      </c>
      <c r="CG347" s="45">
        <f t="shared" si="258"/>
        <v>-2264.4852846030572</v>
      </c>
      <c r="CH347" s="45">
        <f t="shared" si="258"/>
        <v>-733.1806775955738</v>
      </c>
    </row>
    <row r="348" spans="1:86">
      <c r="A348" s="58">
        <f>'Q5-Q7 VaR'!G322</f>
        <v>46010</v>
      </c>
      <c r="B348" s="45">
        <f>'Q5-Q7 VaR'!L322</f>
        <v>-6477.3190652276626</v>
      </c>
      <c r="C348" s="45">
        <f>1000000*'Q5-Q7 VaR'!K322/100</f>
        <v>-1843.3413072687108</v>
      </c>
      <c r="D348" s="45">
        <f t="shared" si="251"/>
        <v>11956.094007459445</v>
      </c>
      <c r="E348" s="45">
        <f t="shared" si="251"/>
        <v>11495.258680642268</v>
      </c>
      <c r="F348" s="45">
        <f t="shared" si="251"/>
        <v>11034.42335382509</v>
      </c>
      <c r="G348" s="45">
        <f t="shared" si="251"/>
        <v>10573.588027007912</v>
      </c>
      <c r="H348" s="45">
        <f t="shared" si="251"/>
        <v>10112.752700190735</v>
      </c>
      <c r="I348" s="45">
        <f t="shared" si="251"/>
        <v>9651.917373373557</v>
      </c>
      <c r="J348" s="45">
        <f t="shared" si="251"/>
        <v>9191.0820465563793</v>
      </c>
      <c r="K348" s="45">
        <f t="shared" si="251"/>
        <v>8730.2467197392016</v>
      </c>
      <c r="L348" s="45">
        <f t="shared" si="251"/>
        <v>8269.4113929220239</v>
      </c>
      <c r="M348" s="45">
        <f t="shared" si="251"/>
        <v>7808.5760661048462</v>
      </c>
      <c r="N348" s="45">
        <f t="shared" si="252"/>
        <v>7347.7407392876685</v>
      </c>
      <c r="O348" s="45">
        <f t="shared" si="252"/>
        <v>6886.9054124704908</v>
      </c>
      <c r="P348" s="45">
        <f t="shared" si="252"/>
        <v>6426.0700856533131</v>
      </c>
      <c r="Q348" s="45">
        <f t="shared" si="252"/>
        <v>5965.2347588361354</v>
      </c>
      <c r="R348" s="45">
        <f t="shared" si="252"/>
        <v>5504.3994320189577</v>
      </c>
      <c r="S348" s="45">
        <f t="shared" si="252"/>
        <v>5043.56410520178</v>
      </c>
      <c r="T348" s="45">
        <f t="shared" si="252"/>
        <v>4582.7287783846023</v>
      </c>
      <c r="U348" s="45">
        <f t="shared" si="252"/>
        <v>4121.8934515674246</v>
      </c>
      <c r="V348" s="45">
        <f t="shared" si="252"/>
        <v>3661.0581247502469</v>
      </c>
      <c r="W348" s="45">
        <f t="shared" si="252"/>
        <v>3200.2227979330692</v>
      </c>
      <c r="X348" s="45">
        <f t="shared" si="253"/>
        <v>2739.3874711158915</v>
      </c>
      <c r="Y348" s="45">
        <f t="shared" si="253"/>
        <v>2278.5521442987138</v>
      </c>
      <c r="Z348" s="45">
        <f t="shared" si="253"/>
        <v>1817.7168174815361</v>
      </c>
      <c r="AA348" s="45">
        <f t="shared" si="253"/>
        <v>1356.8814906643584</v>
      </c>
      <c r="AB348" s="45">
        <f t="shared" si="253"/>
        <v>896.04616384718065</v>
      </c>
      <c r="AC348" s="45">
        <f t="shared" si="253"/>
        <v>435.21083703000295</v>
      </c>
      <c r="AD348" s="45">
        <f t="shared" si="253"/>
        <v>-25.624489787174753</v>
      </c>
      <c r="AE348" s="45">
        <f t="shared" si="253"/>
        <v>-486.45981660435245</v>
      </c>
      <c r="AF348" s="45">
        <f t="shared" si="253"/>
        <v>-947.29514342153016</v>
      </c>
      <c r="AG348" s="45">
        <f t="shared" si="253"/>
        <v>-1408.1304702387079</v>
      </c>
      <c r="AH348" s="45">
        <f t="shared" si="254"/>
        <v>-1868.9657970558856</v>
      </c>
      <c r="AI348" s="45">
        <f t="shared" si="254"/>
        <v>-2329.8011238730633</v>
      </c>
      <c r="AJ348" s="45">
        <f t="shared" si="254"/>
        <v>-2790.636450690241</v>
      </c>
      <c r="AK348" s="45">
        <f t="shared" si="254"/>
        <v>-3251.4717775074187</v>
      </c>
      <c r="AL348" s="45">
        <f t="shared" si="254"/>
        <v>-3712.3071043245964</v>
      </c>
      <c r="AM348" s="45">
        <f t="shared" si="254"/>
        <v>-4173.1424311417741</v>
      </c>
      <c r="AN348" s="45">
        <f t="shared" si="254"/>
        <v>-4633.9777579589518</v>
      </c>
      <c r="AO348" s="45">
        <f t="shared" si="254"/>
        <v>-5094.8130847761295</v>
      </c>
      <c r="AP348" s="45">
        <f t="shared" si="254"/>
        <v>-5555.6484115933072</v>
      </c>
      <c r="AQ348" s="45">
        <f t="shared" si="254"/>
        <v>-6016.4837384104849</v>
      </c>
      <c r="AR348" s="45">
        <f t="shared" si="255"/>
        <v>-6477.3190652276626</v>
      </c>
      <c r="AS348" s="45">
        <f t="shared" si="255"/>
        <v>-6938.1543920448403</v>
      </c>
      <c r="AT348" s="45">
        <f t="shared" si="255"/>
        <v>-7398.989718862018</v>
      </c>
      <c r="AU348" s="45">
        <f t="shared" si="255"/>
        <v>-7859.8250456791957</v>
      </c>
      <c r="AV348" s="45">
        <f t="shared" si="255"/>
        <v>-8320.6603724963734</v>
      </c>
      <c r="AW348" s="45">
        <f t="shared" si="255"/>
        <v>-8781.4956993135511</v>
      </c>
      <c r="AX348" s="45">
        <f t="shared" si="255"/>
        <v>-9242.3310261307288</v>
      </c>
      <c r="AY348" s="45">
        <f t="shared" si="255"/>
        <v>-9703.1663529479065</v>
      </c>
      <c r="AZ348" s="45">
        <f t="shared" si="255"/>
        <v>-10164.001679765084</v>
      </c>
      <c r="BA348" s="45">
        <f t="shared" si="255"/>
        <v>-10624.837006582262</v>
      </c>
      <c r="BB348" s="45">
        <f t="shared" si="256"/>
        <v>-11085.67233339944</v>
      </c>
      <c r="BC348" s="45">
        <f t="shared" si="256"/>
        <v>-11546.507660216617</v>
      </c>
      <c r="BD348" s="45">
        <f t="shared" si="256"/>
        <v>-12007.342987033795</v>
      </c>
      <c r="BE348" s="45">
        <f t="shared" si="256"/>
        <v>-12468.178313850973</v>
      </c>
      <c r="BF348" s="45">
        <f t="shared" si="256"/>
        <v>-12929.01364066815</v>
      </c>
      <c r="BG348" s="45">
        <f t="shared" si="256"/>
        <v>-13389.848967485328</v>
      </c>
      <c r="BH348" s="45">
        <f t="shared" si="256"/>
        <v>-13850.684294302506</v>
      </c>
      <c r="BI348" s="45">
        <f t="shared" si="256"/>
        <v>-14311.519621119684</v>
      </c>
      <c r="BJ348" s="45">
        <f t="shared" si="256"/>
        <v>-14772.354947936861</v>
      </c>
      <c r="BK348" s="45">
        <f t="shared" si="256"/>
        <v>-15233.190274754039</v>
      </c>
      <c r="BL348" s="45">
        <f t="shared" si="257"/>
        <v>-15694.025601571217</v>
      </c>
      <c r="BM348" s="45">
        <f t="shared" si="257"/>
        <v>-16154.860928388394</v>
      </c>
      <c r="BN348" s="45">
        <f t="shared" si="257"/>
        <v>-16615.69625520557</v>
      </c>
      <c r="BO348" s="45">
        <f t="shared" si="257"/>
        <v>-17076.531582022748</v>
      </c>
      <c r="BP348" s="45">
        <f t="shared" si="257"/>
        <v>-17537.366908839926</v>
      </c>
      <c r="BQ348" s="45">
        <f t="shared" si="257"/>
        <v>-17998.202235657103</v>
      </c>
      <c r="BR348" s="45">
        <f t="shared" si="257"/>
        <v>-18459.037562474281</v>
      </c>
      <c r="BS348" s="45">
        <f t="shared" si="257"/>
        <v>-18919.872889291459</v>
      </c>
      <c r="BT348" s="45">
        <f t="shared" si="257"/>
        <v>-19380.708216108636</v>
      </c>
      <c r="BU348" s="45">
        <f t="shared" si="257"/>
        <v>-19841.543542925814</v>
      </c>
      <c r="BV348" s="45">
        <f t="shared" si="258"/>
        <v>-20302.378869742992</v>
      </c>
      <c r="BW348" s="45">
        <f t="shared" si="258"/>
        <v>-20763.21419656017</v>
      </c>
      <c r="BX348" s="45">
        <f t="shared" si="258"/>
        <v>-21224.049523377347</v>
      </c>
      <c r="BY348" s="45">
        <f t="shared" si="258"/>
        <v>-21684.884850194525</v>
      </c>
      <c r="BZ348" s="45">
        <f t="shared" si="258"/>
        <v>-22145.720177011703</v>
      </c>
      <c r="CA348" s="45">
        <f t="shared" si="258"/>
        <v>-22606.55550382888</v>
      </c>
      <c r="CB348" s="45">
        <f t="shared" si="258"/>
        <v>-23067.390830646058</v>
      </c>
      <c r="CC348" s="45">
        <f t="shared" si="258"/>
        <v>-23528.226157463236</v>
      </c>
      <c r="CD348" s="45">
        <f t="shared" si="258"/>
        <v>-23989.061484280413</v>
      </c>
      <c r="CE348" s="45">
        <f t="shared" si="258"/>
        <v>-24449.896811097591</v>
      </c>
      <c r="CF348" s="45">
        <f t="shared" si="258"/>
        <v>-24910.732137914769</v>
      </c>
      <c r="CG348" s="45">
        <f t="shared" si="258"/>
        <v>556.94327909089316</v>
      </c>
      <c r="CH348" s="45">
        <f t="shared" si="258"/>
        <v>-674.74880384208336</v>
      </c>
    </row>
    <row r="349" spans="1:86">
      <c r="A349" s="58">
        <f>'Q5-Q7 VaR'!G323</f>
        <v>46013</v>
      </c>
      <c r="B349" s="45">
        <f>'Q5-Q7 VaR'!L323</f>
        <v>-6758.860834728006</v>
      </c>
      <c r="C349" s="45">
        <f>1000000*'Q5-Q7 VaR'!K323/100</f>
        <v>-1253.9418204810954</v>
      </c>
      <c r="D349" s="45">
        <f t="shared" si="251"/>
        <v>5780.5573700829482</v>
      </c>
      <c r="E349" s="45">
        <f t="shared" si="251"/>
        <v>5467.0719149626748</v>
      </c>
      <c r="F349" s="45">
        <f t="shared" si="251"/>
        <v>5153.5864598424014</v>
      </c>
      <c r="G349" s="45">
        <f t="shared" si="251"/>
        <v>4840.1010047221262</v>
      </c>
      <c r="H349" s="45">
        <f t="shared" si="251"/>
        <v>4526.6155496018528</v>
      </c>
      <c r="I349" s="45">
        <f t="shared" si="251"/>
        <v>4213.1300944815794</v>
      </c>
      <c r="J349" s="45">
        <f t="shared" si="251"/>
        <v>3899.6446393613041</v>
      </c>
      <c r="K349" s="45">
        <f t="shared" si="251"/>
        <v>3586.1591842410307</v>
      </c>
      <c r="L349" s="45">
        <f t="shared" si="251"/>
        <v>3272.6737291207573</v>
      </c>
      <c r="M349" s="45">
        <f t="shared" si="251"/>
        <v>2959.1882740004839</v>
      </c>
      <c r="N349" s="45">
        <f t="shared" si="252"/>
        <v>2645.7028188802105</v>
      </c>
      <c r="O349" s="45">
        <f t="shared" si="252"/>
        <v>2332.2173637599353</v>
      </c>
      <c r="P349" s="45">
        <f t="shared" si="252"/>
        <v>2018.7319086396619</v>
      </c>
      <c r="Q349" s="45">
        <f t="shared" si="252"/>
        <v>1705.2464535193885</v>
      </c>
      <c r="R349" s="45">
        <f t="shared" si="252"/>
        <v>1391.7609983991142</v>
      </c>
      <c r="S349" s="45">
        <f t="shared" si="252"/>
        <v>1078.2755432788399</v>
      </c>
      <c r="T349" s="45">
        <f t="shared" si="252"/>
        <v>764.7900881585665</v>
      </c>
      <c r="U349" s="45">
        <f t="shared" si="252"/>
        <v>451.3046330382931</v>
      </c>
      <c r="V349" s="45">
        <f t="shared" si="252"/>
        <v>137.8191779180188</v>
      </c>
      <c r="W349" s="45">
        <f t="shared" si="252"/>
        <v>-175.66627720225551</v>
      </c>
      <c r="X349" s="45">
        <f t="shared" si="253"/>
        <v>-489.15173232252891</v>
      </c>
      <c r="Y349" s="45">
        <f t="shared" si="253"/>
        <v>-802.63718744280231</v>
      </c>
      <c r="Z349" s="45">
        <f t="shared" si="253"/>
        <v>-1116.1226425630766</v>
      </c>
      <c r="AA349" s="45">
        <f t="shared" si="253"/>
        <v>-1429.6080976833509</v>
      </c>
      <c r="AB349" s="45">
        <f t="shared" si="253"/>
        <v>-1743.0935528036243</v>
      </c>
      <c r="AC349" s="45">
        <f t="shared" si="253"/>
        <v>-2056.5790079238977</v>
      </c>
      <c r="AD349" s="45">
        <f t="shared" si="253"/>
        <v>-2370.064463044172</v>
      </c>
      <c r="AE349" s="45">
        <f t="shared" si="253"/>
        <v>-2683.5499181644459</v>
      </c>
      <c r="AF349" s="45">
        <f t="shared" si="253"/>
        <v>-2997.0353732847198</v>
      </c>
      <c r="AG349" s="45">
        <f t="shared" si="253"/>
        <v>-3310.5208284049936</v>
      </c>
      <c r="AH349" s="45">
        <f t="shared" si="254"/>
        <v>-3624.0062835252675</v>
      </c>
      <c r="AI349" s="45">
        <f t="shared" si="254"/>
        <v>-3937.4917386455413</v>
      </c>
      <c r="AJ349" s="45">
        <f t="shared" si="254"/>
        <v>-4250.9771937658152</v>
      </c>
      <c r="AK349" s="45">
        <f t="shared" si="254"/>
        <v>-4564.4626488860886</v>
      </c>
      <c r="AL349" s="45">
        <f t="shared" si="254"/>
        <v>-4877.9481040063629</v>
      </c>
      <c r="AM349" s="45">
        <f t="shared" si="254"/>
        <v>-5191.4335591266372</v>
      </c>
      <c r="AN349" s="45">
        <f t="shared" si="254"/>
        <v>-5504.9190142469106</v>
      </c>
      <c r="AO349" s="45">
        <f t="shared" si="254"/>
        <v>-5818.404469367184</v>
      </c>
      <c r="AP349" s="45">
        <f t="shared" si="254"/>
        <v>-6131.8899244874583</v>
      </c>
      <c r="AQ349" s="45">
        <f t="shared" si="254"/>
        <v>-6445.3753796077326</v>
      </c>
      <c r="AR349" s="45">
        <f t="shared" si="255"/>
        <v>-6758.860834728006</v>
      </c>
      <c r="AS349" s="45">
        <f t="shared" si="255"/>
        <v>-7072.3462898482794</v>
      </c>
      <c r="AT349" s="45">
        <f t="shared" si="255"/>
        <v>-7385.8317449685537</v>
      </c>
      <c r="AU349" s="45">
        <f t="shared" si="255"/>
        <v>-7699.317200088828</v>
      </c>
      <c r="AV349" s="45">
        <f t="shared" si="255"/>
        <v>-8012.8026552091014</v>
      </c>
      <c r="AW349" s="45">
        <f t="shared" si="255"/>
        <v>-8326.2881103293748</v>
      </c>
      <c r="AX349" s="45">
        <f t="shared" si="255"/>
        <v>-8639.7735654496501</v>
      </c>
      <c r="AY349" s="45">
        <f t="shared" si="255"/>
        <v>-8953.2590205699235</v>
      </c>
      <c r="AZ349" s="45">
        <f t="shared" si="255"/>
        <v>-9266.7444756901969</v>
      </c>
      <c r="BA349" s="45">
        <f t="shared" si="255"/>
        <v>-9580.2299308104703</v>
      </c>
      <c r="BB349" s="45">
        <f t="shared" si="256"/>
        <v>-9893.7153859307437</v>
      </c>
      <c r="BC349" s="45">
        <f t="shared" si="256"/>
        <v>-10207.200841051019</v>
      </c>
      <c r="BD349" s="45">
        <f t="shared" si="256"/>
        <v>-10520.686296171292</v>
      </c>
      <c r="BE349" s="45">
        <f t="shared" si="256"/>
        <v>-10834.171751291566</v>
      </c>
      <c r="BF349" s="45">
        <f t="shared" si="256"/>
        <v>-11147.657206411841</v>
      </c>
      <c r="BG349" s="45">
        <f t="shared" si="256"/>
        <v>-11461.142661532114</v>
      </c>
      <c r="BH349" s="45">
        <f t="shared" si="256"/>
        <v>-11774.628116652388</v>
      </c>
      <c r="BI349" s="45">
        <f t="shared" si="256"/>
        <v>-12088.113571772661</v>
      </c>
      <c r="BJ349" s="45">
        <f t="shared" si="256"/>
        <v>-12401.599026892934</v>
      </c>
      <c r="BK349" s="45">
        <f t="shared" si="256"/>
        <v>-12715.08448201321</v>
      </c>
      <c r="BL349" s="45">
        <f t="shared" si="257"/>
        <v>-13028.569937133483</v>
      </c>
      <c r="BM349" s="45">
        <f t="shared" si="257"/>
        <v>-13342.055392253757</v>
      </c>
      <c r="BN349" s="45">
        <f t="shared" si="257"/>
        <v>-13655.540847374032</v>
      </c>
      <c r="BO349" s="45">
        <f t="shared" si="257"/>
        <v>-13969.026302494305</v>
      </c>
      <c r="BP349" s="45">
        <f t="shared" si="257"/>
        <v>-14282.511757614579</v>
      </c>
      <c r="BQ349" s="45">
        <f t="shared" si="257"/>
        <v>-14595.997212734852</v>
      </c>
      <c r="BR349" s="45">
        <f t="shared" si="257"/>
        <v>-14909.482667855125</v>
      </c>
      <c r="BS349" s="45">
        <f t="shared" si="257"/>
        <v>-15222.968122975401</v>
      </c>
      <c r="BT349" s="45">
        <f t="shared" si="257"/>
        <v>-15536.453578095674</v>
      </c>
      <c r="BU349" s="45">
        <f t="shared" si="257"/>
        <v>-15849.939033215947</v>
      </c>
      <c r="BV349" s="45">
        <f t="shared" si="258"/>
        <v>-16163.424488336223</v>
      </c>
      <c r="BW349" s="45">
        <f t="shared" si="258"/>
        <v>-16476.909943456496</v>
      </c>
      <c r="BX349" s="45">
        <f t="shared" si="258"/>
        <v>-16790.395398576769</v>
      </c>
      <c r="BY349" s="45">
        <f t="shared" si="258"/>
        <v>-17103.880853697043</v>
      </c>
      <c r="BZ349" s="45">
        <f t="shared" si="258"/>
        <v>-17417.366308817316</v>
      </c>
      <c r="CA349" s="45">
        <f t="shared" si="258"/>
        <v>-17730.851763937593</v>
      </c>
      <c r="CB349" s="45">
        <f t="shared" si="258"/>
        <v>-18044.337219057867</v>
      </c>
      <c r="CC349" s="45">
        <f t="shared" si="258"/>
        <v>-18357.82267417814</v>
      </c>
      <c r="CD349" s="45">
        <f t="shared" si="258"/>
        <v>-18671.308129298413</v>
      </c>
      <c r="CE349" s="45">
        <f t="shared" si="258"/>
        <v>-18984.793584418687</v>
      </c>
      <c r="CF349" s="45">
        <f t="shared" si="258"/>
        <v>-19298.27903953896</v>
      </c>
      <c r="CG349" s="45">
        <f t="shared" si="258"/>
        <v>-1973.7699267149401</v>
      </c>
      <c r="CH349" s="45">
        <f t="shared" si="258"/>
        <v>-2811.634410440734</v>
      </c>
    </row>
    <row r="350" spans="1:86">
      <c r="A350" s="58">
        <f>'Q5-Q7 VaR'!G324</f>
        <v>46014</v>
      </c>
      <c r="B350" s="45">
        <f>'Q5-Q7 VaR'!L324</f>
        <v>-7040.3958710155994</v>
      </c>
      <c r="C350" s="45">
        <f>1000000*'Q5-Q7 VaR'!K324/100</f>
        <v>0</v>
      </c>
      <c r="D350" s="45">
        <f t="shared" si="251"/>
        <v>-7040.3958710155994</v>
      </c>
      <c r="E350" s="45">
        <f t="shared" si="251"/>
        <v>-7040.3958710155994</v>
      </c>
      <c r="F350" s="45">
        <f t="shared" si="251"/>
        <v>-7040.3958710155994</v>
      </c>
      <c r="G350" s="45">
        <f t="shared" si="251"/>
        <v>-7040.3958710155994</v>
      </c>
      <c r="H350" s="45">
        <f t="shared" si="251"/>
        <v>-7040.3958710155994</v>
      </c>
      <c r="I350" s="45">
        <f t="shared" si="251"/>
        <v>-7040.3958710155994</v>
      </c>
      <c r="J350" s="45">
        <f t="shared" si="251"/>
        <v>-7040.3958710155994</v>
      </c>
      <c r="K350" s="45">
        <f t="shared" si="251"/>
        <v>-7040.3958710155994</v>
      </c>
      <c r="L350" s="45">
        <f t="shared" si="251"/>
        <v>-7040.3958710155994</v>
      </c>
      <c r="M350" s="45">
        <f t="shared" si="251"/>
        <v>-7040.3958710155994</v>
      </c>
      <c r="N350" s="45">
        <f t="shared" si="252"/>
        <v>-7040.3958710155994</v>
      </c>
      <c r="O350" s="45">
        <f t="shared" si="252"/>
        <v>-7040.3958710155994</v>
      </c>
      <c r="P350" s="45">
        <f t="shared" si="252"/>
        <v>-7040.3958710155994</v>
      </c>
      <c r="Q350" s="45">
        <f t="shared" si="252"/>
        <v>-7040.3958710155994</v>
      </c>
      <c r="R350" s="45">
        <f t="shared" si="252"/>
        <v>-7040.3958710155994</v>
      </c>
      <c r="S350" s="45">
        <f t="shared" si="252"/>
        <v>-7040.3958710155994</v>
      </c>
      <c r="T350" s="45">
        <f t="shared" si="252"/>
        <v>-7040.3958710155994</v>
      </c>
      <c r="U350" s="45">
        <f t="shared" si="252"/>
        <v>-7040.3958710155994</v>
      </c>
      <c r="V350" s="45">
        <f t="shared" si="252"/>
        <v>-7040.3958710155994</v>
      </c>
      <c r="W350" s="45">
        <f t="shared" si="252"/>
        <v>-7040.3958710155994</v>
      </c>
      <c r="X350" s="45">
        <f t="shared" si="253"/>
        <v>-7040.3958710155994</v>
      </c>
      <c r="Y350" s="45">
        <f t="shared" si="253"/>
        <v>-7040.3958710155994</v>
      </c>
      <c r="Z350" s="45">
        <f t="shared" si="253"/>
        <v>-7040.3958710155994</v>
      </c>
      <c r="AA350" s="45">
        <f t="shared" si="253"/>
        <v>-7040.3958710155994</v>
      </c>
      <c r="AB350" s="45">
        <f t="shared" si="253"/>
        <v>-7040.3958710155994</v>
      </c>
      <c r="AC350" s="45">
        <f t="shared" si="253"/>
        <v>-7040.3958710155994</v>
      </c>
      <c r="AD350" s="45">
        <f t="shared" si="253"/>
        <v>-7040.3958710155994</v>
      </c>
      <c r="AE350" s="45">
        <f t="shared" si="253"/>
        <v>-7040.3958710155994</v>
      </c>
      <c r="AF350" s="45">
        <f t="shared" si="253"/>
        <v>-7040.3958710155994</v>
      </c>
      <c r="AG350" s="45">
        <f t="shared" si="253"/>
        <v>-7040.3958710155994</v>
      </c>
      <c r="AH350" s="45">
        <f t="shared" si="254"/>
        <v>-7040.3958710155994</v>
      </c>
      <c r="AI350" s="45">
        <f t="shared" si="254"/>
        <v>-7040.3958710155994</v>
      </c>
      <c r="AJ350" s="45">
        <f t="shared" si="254"/>
        <v>-7040.3958710155994</v>
      </c>
      <c r="AK350" s="45">
        <f t="shared" si="254"/>
        <v>-7040.3958710155994</v>
      </c>
      <c r="AL350" s="45">
        <f t="shared" si="254"/>
        <v>-7040.3958710155994</v>
      </c>
      <c r="AM350" s="45">
        <f t="shared" si="254"/>
        <v>-7040.3958710155994</v>
      </c>
      <c r="AN350" s="45">
        <f t="shared" si="254"/>
        <v>-7040.3958710155994</v>
      </c>
      <c r="AO350" s="45">
        <f t="shared" si="254"/>
        <v>-7040.3958710155994</v>
      </c>
      <c r="AP350" s="45">
        <f t="shared" si="254"/>
        <v>-7040.3958710155994</v>
      </c>
      <c r="AQ350" s="45">
        <f t="shared" si="254"/>
        <v>-7040.3958710155994</v>
      </c>
      <c r="AR350" s="45">
        <f t="shared" si="255"/>
        <v>-7040.3958710155994</v>
      </c>
      <c r="AS350" s="45">
        <f t="shared" si="255"/>
        <v>-7040.3958710155994</v>
      </c>
      <c r="AT350" s="45">
        <f t="shared" si="255"/>
        <v>-7040.3958710155994</v>
      </c>
      <c r="AU350" s="45">
        <f t="shared" si="255"/>
        <v>-7040.3958710155994</v>
      </c>
      <c r="AV350" s="45">
        <f t="shared" si="255"/>
        <v>-7040.3958710155994</v>
      </c>
      <c r="AW350" s="45">
        <f t="shared" si="255"/>
        <v>-7040.3958710155994</v>
      </c>
      <c r="AX350" s="45">
        <f t="shared" si="255"/>
        <v>-7040.3958710155994</v>
      </c>
      <c r="AY350" s="45">
        <f t="shared" si="255"/>
        <v>-7040.3958710155994</v>
      </c>
      <c r="AZ350" s="45">
        <f t="shared" si="255"/>
        <v>-7040.3958710155994</v>
      </c>
      <c r="BA350" s="45">
        <f t="shared" si="255"/>
        <v>-7040.3958710155994</v>
      </c>
      <c r="BB350" s="45">
        <f t="shared" si="256"/>
        <v>-7040.3958710155994</v>
      </c>
      <c r="BC350" s="45">
        <f t="shared" si="256"/>
        <v>-7040.3958710155994</v>
      </c>
      <c r="BD350" s="45">
        <f t="shared" si="256"/>
        <v>-7040.3958710155994</v>
      </c>
      <c r="BE350" s="45">
        <f t="shared" si="256"/>
        <v>-7040.3958710155994</v>
      </c>
      <c r="BF350" s="45">
        <f t="shared" si="256"/>
        <v>-7040.3958710155994</v>
      </c>
      <c r="BG350" s="45">
        <f t="shared" si="256"/>
        <v>-7040.3958710155994</v>
      </c>
      <c r="BH350" s="45">
        <f t="shared" si="256"/>
        <v>-7040.3958710155994</v>
      </c>
      <c r="BI350" s="45">
        <f t="shared" si="256"/>
        <v>-7040.3958710155994</v>
      </c>
      <c r="BJ350" s="45">
        <f t="shared" si="256"/>
        <v>-7040.3958710155994</v>
      </c>
      <c r="BK350" s="45">
        <f t="shared" si="256"/>
        <v>-7040.3958710155994</v>
      </c>
      <c r="BL350" s="45">
        <f t="shared" si="257"/>
        <v>-7040.3958710155994</v>
      </c>
      <c r="BM350" s="45">
        <f t="shared" si="257"/>
        <v>-7040.3958710155994</v>
      </c>
      <c r="BN350" s="45">
        <f t="shared" si="257"/>
        <v>-7040.3958710155994</v>
      </c>
      <c r="BO350" s="45">
        <f t="shared" si="257"/>
        <v>-7040.3958710155994</v>
      </c>
      <c r="BP350" s="45">
        <f t="shared" si="257"/>
        <v>-7040.3958710155994</v>
      </c>
      <c r="BQ350" s="45">
        <f t="shared" si="257"/>
        <v>-7040.3958710155994</v>
      </c>
      <c r="BR350" s="45">
        <f t="shared" si="257"/>
        <v>-7040.3958710155994</v>
      </c>
      <c r="BS350" s="45">
        <f t="shared" si="257"/>
        <v>-7040.3958710155994</v>
      </c>
      <c r="BT350" s="45">
        <f t="shared" si="257"/>
        <v>-7040.3958710155994</v>
      </c>
      <c r="BU350" s="45">
        <f t="shared" si="257"/>
        <v>-7040.3958710155994</v>
      </c>
      <c r="BV350" s="45">
        <f t="shared" si="258"/>
        <v>-7040.3958710155994</v>
      </c>
      <c r="BW350" s="45">
        <f t="shared" si="258"/>
        <v>-7040.3958710155994</v>
      </c>
      <c r="BX350" s="45">
        <f t="shared" si="258"/>
        <v>-7040.3958710155994</v>
      </c>
      <c r="BY350" s="45">
        <f t="shared" si="258"/>
        <v>-7040.3958710155994</v>
      </c>
      <c r="BZ350" s="45">
        <f t="shared" si="258"/>
        <v>-7040.3958710155994</v>
      </c>
      <c r="CA350" s="45">
        <f t="shared" si="258"/>
        <v>-7040.3958710155994</v>
      </c>
      <c r="CB350" s="45">
        <f t="shared" si="258"/>
        <v>-7040.3958710155994</v>
      </c>
      <c r="CC350" s="45">
        <f t="shared" si="258"/>
        <v>-7040.3958710155994</v>
      </c>
      <c r="CD350" s="45">
        <f t="shared" si="258"/>
        <v>-7040.3958710155994</v>
      </c>
      <c r="CE350" s="45">
        <f t="shared" si="258"/>
        <v>-7040.3958710155994</v>
      </c>
      <c r="CF350" s="45">
        <f t="shared" si="258"/>
        <v>-7040.3958710155994</v>
      </c>
      <c r="CG350" s="45">
        <f t="shared" si="258"/>
        <v>-7040.3958710155994</v>
      </c>
      <c r="CH350" s="45">
        <f t="shared" si="258"/>
        <v>-7040.3958710155994</v>
      </c>
    </row>
    <row r="351" spans="1:86">
      <c r="A351" s="58">
        <f>'Q5-Q7 VaR'!G325</f>
        <v>46015</v>
      </c>
      <c r="B351" s="45">
        <f>'Q5-Q7 VaR'!L325</f>
        <v>7608.3542560474125</v>
      </c>
      <c r="C351" s="45">
        <f>1000000*'Q5-Q7 VaR'!K325/100</f>
        <v>2143.6847369391635</v>
      </c>
      <c r="D351" s="45">
        <f t="shared" ref="D351:M360" si="259">$B351+D$26*$C351</f>
        <v>-13828.493113344222</v>
      </c>
      <c r="E351" s="45">
        <f t="shared" si="259"/>
        <v>-13292.571929109432</v>
      </c>
      <c r="F351" s="45">
        <f t="shared" si="259"/>
        <v>-12756.650744874642</v>
      </c>
      <c r="G351" s="45">
        <f t="shared" si="259"/>
        <v>-12220.729560639851</v>
      </c>
      <c r="H351" s="45">
        <f t="shared" si="259"/>
        <v>-11684.808376405057</v>
      </c>
      <c r="I351" s="45">
        <f t="shared" si="259"/>
        <v>-11148.887192170267</v>
      </c>
      <c r="J351" s="45">
        <f t="shared" si="259"/>
        <v>-10612.966007935476</v>
      </c>
      <c r="K351" s="45">
        <f t="shared" si="259"/>
        <v>-10077.044823700686</v>
      </c>
      <c r="L351" s="45">
        <f t="shared" si="259"/>
        <v>-9541.1236394658954</v>
      </c>
      <c r="M351" s="45">
        <f t="shared" si="259"/>
        <v>-9005.202455231105</v>
      </c>
      <c r="N351" s="45">
        <f t="shared" ref="N351:W360" si="260">$B351+N$26*$C351</f>
        <v>-8469.2812709963146</v>
      </c>
      <c r="O351" s="45">
        <f t="shared" si="260"/>
        <v>-7933.3600867615223</v>
      </c>
      <c r="P351" s="45">
        <f t="shared" si="260"/>
        <v>-7397.4389025267319</v>
      </c>
      <c r="Q351" s="45">
        <f t="shared" si="260"/>
        <v>-6861.5177182919415</v>
      </c>
      <c r="R351" s="45">
        <f t="shared" si="260"/>
        <v>-6325.5965340571493</v>
      </c>
      <c r="S351" s="45">
        <f t="shared" si="260"/>
        <v>-5789.6753498223588</v>
      </c>
      <c r="T351" s="45">
        <f t="shared" si="260"/>
        <v>-5253.7541655875684</v>
      </c>
      <c r="U351" s="45">
        <f t="shared" si="260"/>
        <v>-4717.832981352778</v>
      </c>
      <c r="V351" s="45">
        <f t="shared" si="260"/>
        <v>-4181.9117971179876</v>
      </c>
      <c r="W351" s="45">
        <f t="shared" si="260"/>
        <v>-3645.9906128831954</v>
      </c>
      <c r="X351" s="45">
        <f t="shared" ref="X351:AG360" si="261">$B351+X$26*$C351</f>
        <v>-3110.0694286484049</v>
      </c>
      <c r="Y351" s="45">
        <f t="shared" si="261"/>
        <v>-2574.1482444136145</v>
      </c>
      <c r="Z351" s="45">
        <f t="shared" si="261"/>
        <v>-2038.2270601788223</v>
      </c>
      <c r="AA351" s="45">
        <f t="shared" si="261"/>
        <v>-1502.3058759440319</v>
      </c>
      <c r="AB351" s="45">
        <f t="shared" si="261"/>
        <v>-966.38469170924145</v>
      </c>
      <c r="AC351" s="45">
        <f t="shared" si="261"/>
        <v>-430.46350747445103</v>
      </c>
      <c r="AD351" s="45">
        <f t="shared" si="261"/>
        <v>105.45767676034029</v>
      </c>
      <c r="AE351" s="45">
        <f t="shared" si="261"/>
        <v>641.37886099513162</v>
      </c>
      <c r="AF351" s="45">
        <f t="shared" si="261"/>
        <v>1177.300045229922</v>
      </c>
      <c r="AG351" s="45">
        <f t="shared" si="261"/>
        <v>1713.2212294647125</v>
      </c>
      <c r="AH351" s="45">
        <f t="shared" ref="AH351:AQ360" si="262">$B351+AH$26*$C351</f>
        <v>2249.1424136995038</v>
      </c>
      <c r="AI351" s="45">
        <f t="shared" si="262"/>
        <v>2785.0635979342951</v>
      </c>
      <c r="AJ351" s="45">
        <f t="shared" si="262"/>
        <v>3320.9847821690855</v>
      </c>
      <c r="AK351" s="45">
        <f t="shared" si="262"/>
        <v>3856.9059664038764</v>
      </c>
      <c r="AL351" s="45">
        <f t="shared" si="262"/>
        <v>4392.8271506386673</v>
      </c>
      <c r="AM351" s="45">
        <f t="shared" si="262"/>
        <v>4928.7483348734586</v>
      </c>
      <c r="AN351" s="45">
        <f t="shared" si="262"/>
        <v>5464.669519108249</v>
      </c>
      <c r="AO351" s="45">
        <f t="shared" si="262"/>
        <v>6000.5907033430394</v>
      </c>
      <c r="AP351" s="45">
        <f t="shared" si="262"/>
        <v>6536.5118875778307</v>
      </c>
      <c r="AQ351" s="45">
        <f t="shared" si="262"/>
        <v>7072.4330718126221</v>
      </c>
      <c r="AR351" s="45">
        <f t="shared" ref="AR351:BA360" si="263">$B351+AR$26*$C351</f>
        <v>7608.3542560474125</v>
      </c>
      <c r="AS351" s="45">
        <f t="shared" si="263"/>
        <v>8144.2754402822029</v>
      </c>
      <c r="AT351" s="45">
        <f t="shared" si="263"/>
        <v>8680.1966245169933</v>
      </c>
      <c r="AU351" s="45">
        <f t="shared" si="263"/>
        <v>9216.1178087517856</v>
      </c>
      <c r="AV351" s="45">
        <f t="shared" si="263"/>
        <v>9752.038992986576</v>
      </c>
      <c r="AW351" s="45">
        <f t="shared" si="263"/>
        <v>10287.960177221366</v>
      </c>
      <c r="AX351" s="45">
        <f t="shared" si="263"/>
        <v>10823.881361456159</v>
      </c>
      <c r="AY351" s="45">
        <f t="shared" si="263"/>
        <v>11359.802545690949</v>
      </c>
      <c r="AZ351" s="45">
        <f t="shared" si="263"/>
        <v>11895.723729925739</v>
      </c>
      <c r="BA351" s="45">
        <f t="shared" si="263"/>
        <v>12431.64491416053</v>
      </c>
      <c r="BB351" s="45">
        <f t="shared" ref="BB351:BK360" si="264">$B351+BB$26*$C351</f>
        <v>12967.56609839532</v>
      </c>
      <c r="BC351" s="45">
        <f t="shared" si="264"/>
        <v>13503.487282630113</v>
      </c>
      <c r="BD351" s="45">
        <f t="shared" si="264"/>
        <v>14039.408466864903</v>
      </c>
      <c r="BE351" s="45">
        <f t="shared" si="264"/>
        <v>14575.329651099693</v>
      </c>
      <c r="BF351" s="45">
        <f t="shared" si="264"/>
        <v>15111.250835334486</v>
      </c>
      <c r="BG351" s="45">
        <f t="shared" si="264"/>
        <v>15647.172019569276</v>
      </c>
      <c r="BH351" s="45">
        <f t="shared" si="264"/>
        <v>16183.093203804066</v>
      </c>
      <c r="BI351" s="45">
        <f t="shared" si="264"/>
        <v>16719.014388038857</v>
      </c>
      <c r="BJ351" s="45">
        <f t="shared" si="264"/>
        <v>17254.935572273647</v>
      </c>
      <c r="BK351" s="45">
        <f t="shared" si="264"/>
        <v>17790.856756508438</v>
      </c>
      <c r="BL351" s="45">
        <f t="shared" ref="BL351:BU360" si="265">$B351+BL$26*$C351</f>
        <v>18326.777940743232</v>
      </c>
      <c r="BM351" s="45">
        <f t="shared" si="265"/>
        <v>18862.699124978019</v>
      </c>
      <c r="BN351" s="45">
        <f t="shared" si="265"/>
        <v>19398.620309212813</v>
      </c>
      <c r="BO351" s="45">
        <f t="shared" si="265"/>
        <v>19934.541493447603</v>
      </c>
      <c r="BP351" s="45">
        <f t="shared" si="265"/>
        <v>20470.462677682393</v>
      </c>
      <c r="BQ351" s="45">
        <f t="shared" si="265"/>
        <v>21006.383861917184</v>
      </c>
      <c r="BR351" s="45">
        <f t="shared" si="265"/>
        <v>21542.305046151974</v>
      </c>
      <c r="BS351" s="45">
        <f t="shared" si="265"/>
        <v>22078.226230386768</v>
      </c>
      <c r="BT351" s="45">
        <f t="shared" si="265"/>
        <v>22614.147414621555</v>
      </c>
      <c r="BU351" s="45">
        <f t="shared" si="265"/>
        <v>23150.068598856349</v>
      </c>
      <c r="BV351" s="45">
        <f t="shared" ref="BV351:CH360" si="266">$B351+BV$26*$C351</f>
        <v>23685.98978309114</v>
      </c>
      <c r="BW351" s="45">
        <f t="shared" si="266"/>
        <v>24221.91096732593</v>
      </c>
      <c r="BX351" s="45">
        <f t="shared" si="266"/>
        <v>24757.83215156072</v>
      </c>
      <c r="BY351" s="45">
        <f t="shared" si="266"/>
        <v>25293.753335795511</v>
      </c>
      <c r="BZ351" s="45">
        <f t="shared" si="266"/>
        <v>25829.674520030301</v>
      </c>
      <c r="CA351" s="45">
        <f t="shared" si="266"/>
        <v>26365.595704265092</v>
      </c>
      <c r="CB351" s="45">
        <f t="shared" si="266"/>
        <v>26901.516888499882</v>
      </c>
      <c r="CC351" s="45">
        <f t="shared" si="266"/>
        <v>27437.438072734676</v>
      </c>
      <c r="CD351" s="45">
        <f t="shared" si="266"/>
        <v>27973.359256969467</v>
      </c>
      <c r="CE351" s="45">
        <f t="shared" si="266"/>
        <v>28509.280441204257</v>
      </c>
      <c r="CF351" s="45">
        <f t="shared" si="266"/>
        <v>29045.201625439047</v>
      </c>
      <c r="CG351" s="45">
        <f t="shared" si="266"/>
        <v>-572.03033343731113</v>
      </c>
      <c r="CH351" s="45">
        <f t="shared" si="266"/>
        <v>860.34657277137285</v>
      </c>
    </row>
    <row r="352" spans="1:86">
      <c r="A352" s="58">
        <f>'Q5-Q7 VaR'!G326</f>
        <v>46016</v>
      </c>
      <c r="B352" s="45">
        <f>'Q5-Q7 VaR'!L326</f>
        <v>0</v>
      </c>
      <c r="C352" s="45">
        <f>1000000*'Q5-Q7 VaR'!K326/100</f>
        <v>0</v>
      </c>
      <c r="D352" s="45">
        <f t="shared" si="259"/>
        <v>0</v>
      </c>
      <c r="E352" s="45">
        <f t="shared" si="259"/>
        <v>0</v>
      </c>
      <c r="F352" s="45">
        <f t="shared" si="259"/>
        <v>0</v>
      </c>
      <c r="G352" s="45">
        <f t="shared" si="259"/>
        <v>0</v>
      </c>
      <c r="H352" s="45">
        <f t="shared" si="259"/>
        <v>0</v>
      </c>
      <c r="I352" s="45">
        <f t="shared" si="259"/>
        <v>0</v>
      </c>
      <c r="J352" s="45">
        <f t="shared" si="259"/>
        <v>0</v>
      </c>
      <c r="K352" s="45">
        <f t="shared" si="259"/>
        <v>0</v>
      </c>
      <c r="L352" s="45">
        <f t="shared" si="259"/>
        <v>0</v>
      </c>
      <c r="M352" s="45">
        <f t="shared" si="259"/>
        <v>0</v>
      </c>
      <c r="N352" s="45">
        <f t="shared" si="260"/>
        <v>0</v>
      </c>
      <c r="O352" s="45">
        <f t="shared" si="260"/>
        <v>0</v>
      </c>
      <c r="P352" s="45">
        <f t="shared" si="260"/>
        <v>0</v>
      </c>
      <c r="Q352" s="45">
        <f t="shared" si="260"/>
        <v>0</v>
      </c>
      <c r="R352" s="45">
        <f t="shared" si="260"/>
        <v>0</v>
      </c>
      <c r="S352" s="45">
        <f t="shared" si="260"/>
        <v>0</v>
      </c>
      <c r="T352" s="45">
        <f t="shared" si="260"/>
        <v>0</v>
      </c>
      <c r="U352" s="45">
        <f t="shared" si="260"/>
        <v>0</v>
      </c>
      <c r="V352" s="45">
        <f t="shared" si="260"/>
        <v>0</v>
      </c>
      <c r="W352" s="45">
        <f t="shared" si="260"/>
        <v>0</v>
      </c>
      <c r="X352" s="45">
        <f t="shared" si="261"/>
        <v>0</v>
      </c>
      <c r="Y352" s="45">
        <f t="shared" si="261"/>
        <v>0</v>
      </c>
      <c r="Z352" s="45">
        <f t="shared" si="261"/>
        <v>0</v>
      </c>
      <c r="AA352" s="45">
        <f t="shared" si="261"/>
        <v>0</v>
      </c>
      <c r="AB352" s="45">
        <f t="shared" si="261"/>
        <v>0</v>
      </c>
      <c r="AC352" s="45">
        <f t="shared" si="261"/>
        <v>0</v>
      </c>
      <c r="AD352" s="45">
        <f t="shared" si="261"/>
        <v>0</v>
      </c>
      <c r="AE352" s="45">
        <f t="shared" si="261"/>
        <v>0</v>
      </c>
      <c r="AF352" s="45">
        <f t="shared" si="261"/>
        <v>0</v>
      </c>
      <c r="AG352" s="45">
        <f t="shared" si="261"/>
        <v>0</v>
      </c>
      <c r="AH352" s="45">
        <f t="shared" si="262"/>
        <v>0</v>
      </c>
      <c r="AI352" s="45">
        <f t="shared" si="262"/>
        <v>0</v>
      </c>
      <c r="AJ352" s="45">
        <f t="shared" si="262"/>
        <v>0</v>
      </c>
      <c r="AK352" s="45">
        <f t="shared" si="262"/>
        <v>0</v>
      </c>
      <c r="AL352" s="45">
        <f t="shared" si="262"/>
        <v>0</v>
      </c>
      <c r="AM352" s="45">
        <f t="shared" si="262"/>
        <v>0</v>
      </c>
      <c r="AN352" s="45">
        <f t="shared" si="262"/>
        <v>0</v>
      </c>
      <c r="AO352" s="45">
        <f t="shared" si="262"/>
        <v>0</v>
      </c>
      <c r="AP352" s="45">
        <f t="shared" si="262"/>
        <v>0</v>
      </c>
      <c r="AQ352" s="45">
        <f t="shared" si="262"/>
        <v>0</v>
      </c>
      <c r="AR352" s="45">
        <f t="shared" si="263"/>
        <v>0</v>
      </c>
      <c r="AS352" s="45">
        <f t="shared" si="263"/>
        <v>0</v>
      </c>
      <c r="AT352" s="45">
        <f t="shared" si="263"/>
        <v>0</v>
      </c>
      <c r="AU352" s="45">
        <f t="shared" si="263"/>
        <v>0</v>
      </c>
      <c r="AV352" s="45">
        <f t="shared" si="263"/>
        <v>0</v>
      </c>
      <c r="AW352" s="45">
        <f t="shared" si="263"/>
        <v>0</v>
      </c>
      <c r="AX352" s="45">
        <f t="shared" si="263"/>
        <v>0</v>
      </c>
      <c r="AY352" s="45">
        <f t="shared" si="263"/>
        <v>0</v>
      </c>
      <c r="AZ352" s="45">
        <f t="shared" si="263"/>
        <v>0</v>
      </c>
      <c r="BA352" s="45">
        <f t="shared" si="263"/>
        <v>0</v>
      </c>
      <c r="BB352" s="45">
        <f t="shared" si="264"/>
        <v>0</v>
      </c>
      <c r="BC352" s="45">
        <f t="shared" si="264"/>
        <v>0</v>
      </c>
      <c r="BD352" s="45">
        <f t="shared" si="264"/>
        <v>0</v>
      </c>
      <c r="BE352" s="45">
        <f t="shared" si="264"/>
        <v>0</v>
      </c>
      <c r="BF352" s="45">
        <f t="shared" si="264"/>
        <v>0</v>
      </c>
      <c r="BG352" s="45">
        <f t="shared" si="264"/>
        <v>0</v>
      </c>
      <c r="BH352" s="45">
        <f t="shared" si="264"/>
        <v>0</v>
      </c>
      <c r="BI352" s="45">
        <f t="shared" si="264"/>
        <v>0</v>
      </c>
      <c r="BJ352" s="45">
        <f t="shared" si="264"/>
        <v>0</v>
      </c>
      <c r="BK352" s="45">
        <f t="shared" si="264"/>
        <v>0</v>
      </c>
      <c r="BL352" s="45">
        <f t="shared" si="265"/>
        <v>0</v>
      </c>
      <c r="BM352" s="45">
        <f t="shared" si="265"/>
        <v>0</v>
      </c>
      <c r="BN352" s="45">
        <f t="shared" si="265"/>
        <v>0</v>
      </c>
      <c r="BO352" s="45">
        <f t="shared" si="265"/>
        <v>0</v>
      </c>
      <c r="BP352" s="45">
        <f t="shared" si="265"/>
        <v>0</v>
      </c>
      <c r="BQ352" s="45">
        <f t="shared" si="265"/>
        <v>0</v>
      </c>
      <c r="BR352" s="45">
        <f t="shared" si="265"/>
        <v>0</v>
      </c>
      <c r="BS352" s="45">
        <f t="shared" si="265"/>
        <v>0</v>
      </c>
      <c r="BT352" s="45">
        <f t="shared" si="265"/>
        <v>0</v>
      </c>
      <c r="BU352" s="45">
        <f t="shared" si="265"/>
        <v>0</v>
      </c>
      <c r="BV352" s="45">
        <f t="shared" si="266"/>
        <v>0</v>
      </c>
      <c r="BW352" s="45">
        <f t="shared" si="266"/>
        <v>0</v>
      </c>
      <c r="BX352" s="45">
        <f t="shared" si="266"/>
        <v>0</v>
      </c>
      <c r="BY352" s="45">
        <f t="shared" si="266"/>
        <v>0</v>
      </c>
      <c r="BZ352" s="45">
        <f t="shared" si="266"/>
        <v>0</v>
      </c>
      <c r="CA352" s="45">
        <f t="shared" si="266"/>
        <v>0</v>
      </c>
      <c r="CB352" s="45">
        <f t="shared" si="266"/>
        <v>0</v>
      </c>
      <c r="CC352" s="45">
        <f t="shared" si="266"/>
        <v>0</v>
      </c>
      <c r="CD352" s="45">
        <f t="shared" si="266"/>
        <v>0</v>
      </c>
      <c r="CE352" s="45">
        <f t="shared" si="266"/>
        <v>0</v>
      </c>
      <c r="CF352" s="45">
        <f t="shared" si="266"/>
        <v>0</v>
      </c>
      <c r="CG352" s="45">
        <f t="shared" si="266"/>
        <v>0</v>
      </c>
      <c r="CH352" s="45">
        <f t="shared" si="266"/>
        <v>0</v>
      </c>
    </row>
    <row r="353" spans="1:86">
      <c r="A353" s="58">
        <f>'Q5-Q7 VaR'!G327</f>
        <v>46017</v>
      </c>
      <c r="B353" s="45">
        <f>'Q5-Q7 VaR'!L327</f>
        <v>7326.4758259094424</v>
      </c>
      <c r="C353" s="45">
        <f>1000000*'Q5-Q7 VaR'!K327/100</f>
        <v>516.90924151017146</v>
      </c>
      <c r="D353" s="45">
        <f t="shared" si="259"/>
        <v>2157.3834108077281</v>
      </c>
      <c r="E353" s="45">
        <f t="shared" si="259"/>
        <v>2286.6107211852704</v>
      </c>
      <c r="F353" s="45">
        <f t="shared" si="259"/>
        <v>2415.8380315628137</v>
      </c>
      <c r="G353" s="45">
        <f t="shared" si="259"/>
        <v>2545.0653419403561</v>
      </c>
      <c r="H353" s="45">
        <f t="shared" si="259"/>
        <v>2674.2926523178994</v>
      </c>
      <c r="I353" s="45">
        <f t="shared" si="259"/>
        <v>2803.5199626954418</v>
      </c>
      <c r="J353" s="45">
        <f t="shared" si="259"/>
        <v>2932.7472730729851</v>
      </c>
      <c r="K353" s="45">
        <f t="shared" si="259"/>
        <v>3061.9745834505275</v>
      </c>
      <c r="L353" s="45">
        <f t="shared" si="259"/>
        <v>3191.2018938280708</v>
      </c>
      <c r="M353" s="45">
        <f t="shared" si="259"/>
        <v>3320.4292042056136</v>
      </c>
      <c r="N353" s="45">
        <f t="shared" si="260"/>
        <v>3449.6565145831564</v>
      </c>
      <c r="O353" s="45">
        <f t="shared" si="260"/>
        <v>3578.8838249606993</v>
      </c>
      <c r="P353" s="45">
        <f t="shared" si="260"/>
        <v>3708.1111353382421</v>
      </c>
      <c r="Q353" s="45">
        <f t="shared" si="260"/>
        <v>3837.3384457157849</v>
      </c>
      <c r="R353" s="45">
        <f t="shared" si="260"/>
        <v>3966.5657560933278</v>
      </c>
      <c r="S353" s="45">
        <f t="shared" si="260"/>
        <v>4095.7930664708706</v>
      </c>
      <c r="T353" s="45">
        <f t="shared" si="260"/>
        <v>4225.0203768484134</v>
      </c>
      <c r="U353" s="45">
        <f t="shared" si="260"/>
        <v>4354.2476872259567</v>
      </c>
      <c r="V353" s="45">
        <f t="shared" si="260"/>
        <v>4483.4749976035</v>
      </c>
      <c r="W353" s="45">
        <f t="shared" si="260"/>
        <v>4612.7023079810424</v>
      </c>
      <c r="X353" s="45">
        <f t="shared" si="261"/>
        <v>4741.9296183585848</v>
      </c>
      <c r="Y353" s="45">
        <f t="shared" si="261"/>
        <v>4871.1569287361281</v>
      </c>
      <c r="Z353" s="45">
        <f t="shared" si="261"/>
        <v>5000.3842391136714</v>
      </c>
      <c r="AA353" s="45">
        <f t="shared" si="261"/>
        <v>5129.6115494912137</v>
      </c>
      <c r="AB353" s="45">
        <f t="shared" si="261"/>
        <v>5258.8388598687561</v>
      </c>
      <c r="AC353" s="45">
        <f t="shared" si="261"/>
        <v>5388.0661702462994</v>
      </c>
      <c r="AD353" s="45">
        <f t="shared" si="261"/>
        <v>5517.2934806238427</v>
      </c>
      <c r="AE353" s="45">
        <f t="shared" si="261"/>
        <v>5646.5207910013851</v>
      </c>
      <c r="AF353" s="45">
        <f t="shared" si="261"/>
        <v>5775.7481013789275</v>
      </c>
      <c r="AG353" s="45">
        <f t="shared" si="261"/>
        <v>5904.9754117564707</v>
      </c>
      <c r="AH353" s="45">
        <f t="shared" si="262"/>
        <v>6034.202722134014</v>
      </c>
      <c r="AI353" s="45">
        <f t="shared" si="262"/>
        <v>6163.4300325115564</v>
      </c>
      <c r="AJ353" s="45">
        <f t="shared" si="262"/>
        <v>6292.6573428890997</v>
      </c>
      <c r="AK353" s="45">
        <f t="shared" si="262"/>
        <v>6421.8846532666421</v>
      </c>
      <c r="AL353" s="45">
        <f t="shared" si="262"/>
        <v>6551.1119636441854</v>
      </c>
      <c r="AM353" s="45">
        <f t="shared" si="262"/>
        <v>6680.3392740217278</v>
      </c>
      <c r="AN353" s="45">
        <f t="shared" si="262"/>
        <v>6809.5665843992711</v>
      </c>
      <c r="AO353" s="45">
        <f t="shared" si="262"/>
        <v>6938.7938947768134</v>
      </c>
      <c r="AP353" s="45">
        <f t="shared" si="262"/>
        <v>7068.0212051543567</v>
      </c>
      <c r="AQ353" s="45">
        <f t="shared" si="262"/>
        <v>7197.2485155318991</v>
      </c>
      <c r="AR353" s="45">
        <f t="shared" si="263"/>
        <v>7326.4758259094424</v>
      </c>
      <c r="AS353" s="45">
        <f t="shared" si="263"/>
        <v>7455.7031362869857</v>
      </c>
      <c r="AT353" s="45">
        <f t="shared" si="263"/>
        <v>7584.9304466645281</v>
      </c>
      <c r="AU353" s="45">
        <f t="shared" si="263"/>
        <v>7714.1577570420714</v>
      </c>
      <c r="AV353" s="45">
        <f t="shared" si="263"/>
        <v>7843.3850674196137</v>
      </c>
      <c r="AW353" s="45">
        <f t="shared" si="263"/>
        <v>7972.612377797157</v>
      </c>
      <c r="AX353" s="45">
        <f t="shared" si="263"/>
        <v>8101.8396881746994</v>
      </c>
      <c r="AY353" s="45">
        <f t="shared" si="263"/>
        <v>8231.0669985522418</v>
      </c>
      <c r="AZ353" s="45">
        <f t="shared" si="263"/>
        <v>8360.294308929786</v>
      </c>
      <c r="BA353" s="45">
        <f t="shared" si="263"/>
        <v>8489.5216193073284</v>
      </c>
      <c r="BB353" s="45">
        <f t="shared" si="264"/>
        <v>8618.7489296848707</v>
      </c>
      <c r="BC353" s="45">
        <f t="shared" si="264"/>
        <v>8747.9762400624131</v>
      </c>
      <c r="BD353" s="45">
        <f t="shared" si="264"/>
        <v>8877.2035504399573</v>
      </c>
      <c r="BE353" s="45">
        <f t="shared" si="264"/>
        <v>9006.4308608174997</v>
      </c>
      <c r="BF353" s="45">
        <f t="shared" si="264"/>
        <v>9135.6581711950421</v>
      </c>
      <c r="BG353" s="45">
        <f t="shared" si="264"/>
        <v>9264.8854815725863</v>
      </c>
      <c r="BH353" s="45">
        <f t="shared" si="264"/>
        <v>9394.1127919501287</v>
      </c>
      <c r="BI353" s="45">
        <f t="shared" si="264"/>
        <v>9523.340102327671</v>
      </c>
      <c r="BJ353" s="45">
        <f t="shared" si="264"/>
        <v>9652.5674127052134</v>
      </c>
      <c r="BK353" s="45">
        <f t="shared" si="264"/>
        <v>9781.7947230827558</v>
      </c>
      <c r="BL353" s="45">
        <f t="shared" si="265"/>
        <v>9911.0220334603</v>
      </c>
      <c r="BM353" s="45">
        <f t="shared" si="265"/>
        <v>10040.249343837842</v>
      </c>
      <c r="BN353" s="45">
        <f t="shared" si="265"/>
        <v>10169.476654215385</v>
      </c>
      <c r="BO353" s="45">
        <f t="shared" si="265"/>
        <v>10298.703964592929</v>
      </c>
      <c r="BP353" s="45">
        <f t="shared" si="265"/>
        <v>10427.931274970471</v>
      </c>
      <c r="BQ353" s="45">
        <f t="shared" si="265"/>
        <v>10557.158585348014</v>
      </c>
      <c r="BR353" s="45">
        <f t="shared" si="265"/>
        <v>10686.385895725558</v>
      </c>
      <c r="BS353" s="45">
        <f t="shared" si="265"/>
        <v>10815.6132061031</v>
      </c>
      <c r="BT353" s="45">
        <f t="shared" si="265"/>
        <v>10944.840516480643</v>
      </c>
      <c r="BU353" s="45">
        <f t="shared" si="265"/>
        <v>11074.067826858185</v>
      </c>
      <c r="BV353" s="45">
        <f t="shared" si="266"/>
        <v>11203.295137235727</v>
      </c>
      <c r="BW353" s="45">
        <f t="shared" si="266"/>
        <v>11332.522447613272</v>
      </c>
      <c r="BX353" s="45">
        <f t="shared" si="266"/>
        <v>11461.749757990814</v>
      </c>
      <c r="BY353" s="45">
        <f t="shared" si="266"/>
        <v>11590.977068368356</v>
      </c>
      <c r="BZ353" s="45">
        <f t="shared" si="266"/>
        <v>11720.204378745901</v>
      </c>
      <c r="CA353" s="45">
        <f t="shared" si="266"/>
        <v>11849.431689123443</v>
      </c>
      <c r="CB353" s="45">
        <f t="shared" si="266"/>
        <v>11978.658999500985</v>
      </c>
      <c r="CC353" s="45">
        <f t="shared" si="266"/>
        <v>12107.88630987853</v>
      </c>
      <c r="CD353" s="45">
        <f t="shared" si="266"/>
        <v>12237.11362025607</v>
      </c>
      <c r="CE353" s="45">
        <f t="shared" si="266"/>
        <v>12366.340930633614</v>
      </c>
      <c r="CF353" s="45">
        <f t="shared" si="266"/>
        <v>12495.568241011157</v>
      </c>
      <c r="CG353" s="45">
        <f t="shared" si="266"/>
        <v>5353.9299937038704</v>
      </c>
      <c r="CH353" s="45">
        <f t="shared" si="266"/>
        <v>5699.3207348826327</v>
      </c>
    </row>
    <row r="354" spans="1:86">
      <c r="A354" s="58">
        <f>'Q5-Q7 VaR'!G328</f>
        <v>46020</v>
      </c>
      <c r="B354" s="45">
        <f>'Q5-Q7 VaR'!L328</f>
        <v>6762.7391652720053</v>
      </c>
      <c r="C354" s="45">
        <f>1000000*'Q5-Q7 VaR'!K328/100</f>
        <v>1329.8790663118646</v>
      </c>
      <c r="D354" s="45">
        <f t="shared" si="259"/>
        <v>-6536.0514978466399</v>
      </c>
      <c r="E354" s="45">
        <f t="shared" si="259"/>
        <v>-6203.581731268674</v>
      </c>
      <c r="F354" s="45">
        <f t="shared" si="259"/>
        <v>-5871.1119646907082</v>
      </c>
      <c r="G354" s="45">
        <f t="shared" si="259"/>
        <v>-5538.6421981127423</v>
      </c>
      <c r="H354" s="45">
        <f t="shared" si="259"/>
        <v>-5206.1724315347765</v>
      </c>
      <c r="I354" s="45">
        <f t="shared" si="259"/>
        <v>-4873.7026649568088</v>
      </c>
      <c r="J354" s="45">
        <f t="shared" si="259"/>
        <v>-4541.2328983788429</v>
      </c>
      <c r="K354" s="45">
        <f t="shared" si="259"/>
        <v>-4208.7631318008771</v>
      </c>
      <c r="L354" s="45">
        <f t="shared" si="259"/>
        <v>-3876.2933652229112</v>
      </c>
      <c r="M354" s="45">
        <f t="shared" si="259"/>
        <v>-3543.8235986449454</v>
      </c>
      <c r="N354" s="45">
        <f t="shared" si="260"/>
        <v>-3211.3538320669795</v>
      </c>
      <c r="O354" s="45">
        <f t="shared" si="260"/>
        <v>-2878.8840654890137</v>
      </c>
      <c r="P354" s="45">
        <f t="shared" si="260"/>
        <v>-2546.414298911046</v>
      </c>
      <c r="Q354" s="45">
        <f t="shared" si="260"/>
        <v>-2213.9445323330801</v>
      </c>
      <c r="R354" s="45">
        <f t="shared" si="260"/>
        <v>-1881.4747657551143</v>
      </c>
      <c r="S354" s="45">
        <f t="shared" si="260"/>
        <v>-1549.0049991771484</v>
      </c>
      <c r="T354" s="45">
        <f t="shared" si="260"/>
        <v>-1216.5352325991826</v>
      </c>
      <c r="U354" s="45">
        <f t="shared" si="260"/>
        <v>-884.0654660212158</v>
      </c>
      <c r="V354" s="45">
        <f t="shared" si="260"/>
        <v>-551.59569944324994</v>
      </c>
      <c r="W354" s="45">
        <f t="shared" si="260"/>
        <v>-219.12593286528408</v>
      </c>
      <c r="X354" s="45">
        <f t="shared" si="261"/>
        <v>113.34383371268268</v>
      </c>
      <c r="Y354" s="45">
        <f t="shared" si="261"/>
        <v>445.81360029064854</v>
      </c>
      <c r="Z354" s="45">
        <f t="shared" si="261"/>
        <v>778.28336686861439</v>
      </c>
      <c r="AA354" s="45">
        <f t="shared" si="261"/>
        <v>1110.7531334465812</v>
      </c>
      <c r="AB354" s="45">
        <f t="shared" si="261"/>
        <v>1443.222900024547</v>
      </c>
      <c r="AC354" s="45">
        <f t="shared" si="261"/>
        <v>1775.6926666025129</v>
      </c>
      <c r="AD354" s="45">
        <f t="shared" si="261"/>
        <v>2108.1624331804796</v>
      </c>
      <c r="AE354" s="45">
        <f t="shared" si="261"/>
        <v>2440.6321997584455</v>
      </c>
      <c r="AF354" s="45">
        <f t="shared" si="261"/>
        <v>2773.1019663364114</v>
      </c>
      <c r="AG354" s="45">
        <f t="shared" si="261"/>
        <v>3105.5717329143777</v>
      </c>
      <c r="AH354" s="45">
        <f t="shared" si="262"/>
        <v>3438.041499492344</v>
      </c>
      <c r="AI354" s="45">
        <f t="shared" si="262"/>
        <v>3770.5112660703098</v>
      </c>
      <c r="AJ354" s="45">
        <f t="shared" si="262"/>
        <v>4102.9810326482766</v>
      </c>
      <c r="AK354" s="45">
        <f t="shared" si="262"/>
        <v>4435.4507992262425</v>
      </c>
      <c r="AL354" s="45">
        <f t="shared" si="262"/>
        <v>4767.9205658042083</v>
      </c>
      <c r="AM354" s="45">
        <f t="shared" si="262"/>
        <v>5100.3903323821742</v>
      </c>
      <c r="AN354" s="45">
        <f t="shared" si="262"/>
        <v>5432.8600989601409</v>
      </c>
      <c r="AO354" s="45">
        <f t="shared" si="262"/>
        <v>5765.3298655381068</v>
      </c>
      <c r="AP354" s="45">
        <f t="shared" si="262"/>
        <v>6097.7996321160726</v>
      </c>
      <c r="AQ354" s="45">
        <f t="shared" si="262"/>
        <v>6430.2693986940394</v>
      </c>
      <c r="AR354" s="45">
        <f t="shared" si="263"/>
        <v>6762.7391652720053</v>
      </c>
      <c r="AS354" s="45">
        <f t="shared" si="263"/>
        <v>7095.2089318499711</v>
      </c>
      <c r="AT354" s="45">
        <f t="shared" si="263"/>
        <v>7427.6786984279379</v>
      </c>
      <c r="AU354" s="45">
        <f t="shared" si="263"/>
        <v>7760.1484650059037</v>
      </c>
      <c r="AV354" s="45">
        <f t="shared" si="263"/>
        <v>8092.6182315838696</v>
      </c>
      <c r="AW354" s="45">
        <f t="shared" si="263"/>
        <v>8425.0879981618364</v>
      </c>
      <c r="AX354" s="45">
        <f t="shared" si="263"/>
        <v>8757.5577647398022</v>
      </c>
      <c r="AY354" s="45">
        <f t="shared" si="263"/>
        <v>9090.0275313177681</v>
      </c>
      <c r="AZ354" s="45">
        <f t="shared" si="263"/>
        <v>9422.4972978957339</v>
      </c>
      <c r="BA354" s="45">
        <f t="shared" si="263"/>
        <v>9754.9670644737016</v>
      </c>
      <c r="BB354" s="45">
        <f t="shared" si="264"/>
        <v>10087.436831051666</v>
      </c>
      <c r="BC354" s="45">
        <f t="shared" si="264"/>
        <v>10419.906597629633</v>
      </c>
      <c r="BD354" s="45">
        <f t="shared" si="264"/>
        <v>10752.376364207599</v>
      </c>
      <c r="BE354" s="45">
        <f t="shared" si="264"/>
        <v>11084.846130785565</v>
      </c>
      <c r="BF354" s="45">
        <f t="shared" si="264"/>
        <v>11417.315897363531</v>
      </c>
      <c r="BG354" s="45">
        <f t="shared" si="264"/>
        <v>11749.785663941497</v>
      </c>
      <c r="BH354" s="45">
        <f t="shared" si="264"/>
        <v>12082.255430519464</v>
      </c>
      <c r="BI354" s="45">
        <f t="shared" si="264"/>
        <v>12414.725197097428</v>
      </c>
      <c r="BJ354" s="45">
        <f t="shared" si="264"/>
        <v>12747.194963675396</v>
      </c>
      <c r="BK354" s="45">
        <f t="shared" si="264"/>
        <v>13079.664730253362</v>
      </c>
      <c r="BL354" s="45">
        <f t="shared" si="265"/>
        <v>13412.134496831328</v>
      </c>
      <c r="BM354" s="45">
        <f t="shared" si="265"/>
        <v>13744.604263409296</v>
      </c>
      <c r="BN354" s="45">
        <f t="shared" si="265"/>
        <v>14077.07402998726</v>
      </c>
      <c r="BO354" s="45">
        <f t="shared" si="265"/>
        <v>14409.543796565227</v>
      </c>
      <c r="BP354" s="45">
        <f t="shared" si="265"/>
        <v>14742.013563143193</v>
      </c>
      <c r="BQ354" s="45">
        <f t="shared" si="265"/>
        <v>15074.483329721159</v>
      </c>
      <c r="BR354" s="45">
        <f t="shared" si="265"/>
        <v>15406.953096299125</v>
      </c>
      <c r="BS354" s="45">
        <f t="shared" si="265"/>
        <v>15739.422862877091</v>
      </c>
      <c r="BT354" s="45">
        <f t="shared" si="265"/>
        <v>16071.892629455057</v>
      </c>
      <c r="BU354" s="45">
        <f t="shared" si="265"/>
        <v>16404.362396033022</v>
      </c>
      <c r="BV354" s="45">
        <f t="shared" si="266"/>
        <v>16736.83216261099</v>
      </c>
      <c r="BW354" s="45">
        <f t="shared" si="266"/>
        <v>17069.301929188958</v>
      </c>
      <c r="BX354" s="45">
        <f t="shared" si="266"/>
        <v>17401.771695766922</v>
      </c>
      <c r="BY354" s="45">
        <f t="shared" si="266"/>
        <v>17734.241462344886</v>
      </c>
      <c r="BZ354" s="45">
        <f t="shared" si="266"/>
        <v>18066.711228922853</v>
      </c>
      <c r="CA354" s="45">
        <f t="shared" si="266"/>
        <v>18399.180995500821</v>
      </c>
      <c r="CB354" s="45">
        <f t="shared" si="266"/>
        <v>18731.650762078789</v>
      </c>
      <c r="CC354" s="45">
        <f t="shared" si="266"/>
        <v>19064.120528656753</v>
      </c>
      <c r="CD354" s="45">
        <f t="shared" si="266"/>
        <v>19396.590295234717</v>
      </c>
      <c r="CE354" s="45">
        <f t="shared" si="266"/>
        <v>19729.060061812685</v>
      </c>
      <c r="CF354" s="45">
        <f t="shared" si="266"/>
        <v>20061.529828390652</v>
      </c>
      <c r="CG354" s="45">
        <f t="shared" si="266"/>
        <v>1687.8687645668815</v>
      </c>
      <c r="CH354" s="45">
        <f t="shared" si="266"/>
        <v>2576.4733386496155</v>
      </c>
    </row>
    <row r="355" spans="1:86">
      <c r="A355" s="58">
        <f>'Q5-Q7 VaR'!G329</f>
        <v>46021</v>
      </c>
      <c r="B355" s="45">
        <f>'Q5-Q7 VaR'!L329</f>
        <v>1972.0649637124081</v>
      </c>
      <c r="C355" s="45">
        <f>1000000*'Q5-Q7 VaR'!K329/100</f>
        <v>-885.34263719475359</v>
      </c>
      <c r="D355" s="45">
        <f t="shared" si="259"/>
        <v>10825.491335659945</v>
      </c>
      <c r="E355" s="45">
        <f t="shared" si="259"/>
        <v>10604.155676361255</v>
      </c>
      <c r="F355" s="45">
        <f t="shared" si="259"/>
        <v>10382.820017062568</v>
      </c>
      <c r="G355" s="45">
        <f t="shared" si="259"/>
        <v>10161.484357763879</v>
      </c>
      <c r="H355" s="45">
        <f t="shared" si="259"/>
        <v>9940.148698465191</v>
      </c>
      <c r="I355" s="45">
        <f t="shared" si="259"/>
        <v>9718.8130391665018</v>
      </c>
      <c r="J355" s="45">
        <f t="shared" si="259"/>
        <v>9497.4773798678143</v>
      </c>
      <c r="K355" s="45">
        <f t="shared" si="259"/>
        <v>9276.141720569125</v>
      </c>
      <c r="L355" s="45">
        <f t="shared" si="259"/>
        <v>9054.8060612704376</v>
      </c>
      <c r="M355" s="45">
        <f t="shared" si="259"/>
        <v>8833.4704019717483</v>
      </c>
      <c r="N355" s="45">
        <f t="shared" si="260"/>
        <v>8612.1347426730608</v>
      </c>
      <c r="O355" s="45">
        <f t="shared" si="260"/>
        <v>8390.7990833743715</v>
      </c>
      <c r="P355" s="45">
        <f t="shared" si="260"/>
        <v>8169.4634240756832</v>
      </c>
      <c r="Q355" s="45">
        <f t="shared" si="260"/>
        <v>7948.1277647769948</v>
      </c>
      <c r="R355" s="45">
        <f t="shared" si="260"/>
        <v>7726.7921054783064</v>
      </c>
      <c r="S355" s="45">
        <f t="shared" si="260"/>
        <v>7505.4564461796181</v>
      </c>
      <c r="T355" s="45">
        <f t="shared" si="260"/>
        <v>7284.1207868809297</v>
      </c>
      <c r="U355" s="45">
        <f t="shared" si="260"/>
        <v>7062.7851275822413</v>
      </c>
      <c r="V355" s="45">
        <f t="shared" si="260"/>
        <v>6841.449468283553</v>
      </c>
      <c r="W355" s="45">
        <f t="shared" si="260"/>
        <v>6620.1138089848646</v>
      </c>
      <c r="X355" s="45">
        <f t="shared" si="261"/>
        <v>6398.7781496861762</v>
      </c>
      <c r="Y355" s="45">
        <f t="shared" si="261"/>
        <v>6177.4424903874879</v>
      </c>
      <c r="Z355" s="45">
        <f t="shared" si="261"/>
        <v>5956.1068310887995</v>
      </c>
      <c r="AA355" s="45">
        <f t="shared" si="261"/>
        <v>5734.7711717901111</v>
      </c>
      <c r="AB355" s="45">
        <f t="shared" si="261"/>
        <v>5513.4355124914227</v>
      </c>
      <c r="AC355" s="45">
        <f t="shared" si="261"/>
        <v>5292.0998531927344</v>
      </c>
      <c r="AD355" s="45">
        <f t="shared" si="261"/>
        <v>5070.764193894046</v>
      </c>
      <c r="AE355" s="45">
        <f t="shared" si="261"/>
        <v>4849.4285345953576</v>
      </c>
      <c r="AF355" s="45">
        <f t="shared" si="261"/>
        <v>4628.0928752966693</v>
      </c>
      <c r="AG355" s="45">
        <f t="shared" si="261"/>
        <v>4406.7572159979809</v>
      </c>
      <c r="AH355" s="45">
        <f t="shared" si="262"/>
        <v>4185.4215566992925</v>
      </c>
      <c r="AI355" s="45">
        <f t="shared" si="262"/>
        <v>3964.0858974006037</v>
      </c>
      <c r="AJ355" s="45">
        <f t="shared" si="262"/>
        <v>3742.7502381019153</v>
      </c>
      <c r="AK355" s="45">
        <f t="shared" si="262"/>
        <v>3521.414578803227</v>
      </c>
      <c r="AL355" s="45">
        <f t="shared" si="262"/>
        <v>3300.0789195045386</v>
      </c>
      <c r="AM355" s="45">
        <f t="shared" si="262"/>
        <v>3078.7432602058502</v>
      </c>
      <c r="AN355" s="45">
        <f t="shared" si="262"/>
        <v>2857.4076009071619</v>
      </c>
      <c r="AO355" s="45">
        <f t="shared" si="262"/>
        <v>2636.0719416084735</v>
      </c>
      <c r="AP355" s="45">
        <f t="shared" si="262"/>
        <v>2414.7362823097851</v>
      </c>
      <c r="AQ355" s="45">
        <f t="shared" si="262"/>
        <v>2193.4006230110967</v>
      </c>
      <c r="AR355" s="45">
        <f t="shared" si="263"/>
        <v>1972.0649637124081</v>
      </c>
      <c r="AS355" s="45">
        <f t="shared" si="263"/>
        <v>1750.7293044137198</v>
      </c>
      <c r="AT355" s="45">
        <f t="shared" si="263"/>
        <v>1529.3936451150314</v>
      </c>
      <c r="AU355" s="45">
        <f t="shared" si="263"/>
        <v>1308.0579858163428</v>
      </c>
      <c r="AV355" s="45">
        <f t="shared" si="263"/>
        <v>1086.7223265176544</v>
      </c>
      <c r="AW355" s="45">
        <f t="shared" si="263"/>
        <v>865.38666721896607</v>
      </c>
      <c r="AX355" s="45">
        <f t="shared" si="263"/>
        <v>644.0510079202777</v>
      </c>
      <c r="AY355" s="45">
        <f t="shared" si="263"/>
        <v>422.71534862158933</v>
      </c>
      <c r="AZ355" s="45">
        <f t="shared" si="263"/>
        <v>201.37968932290096</v>
      </c>
      <c r="BA355" s="45">
        <f t="shared" si="263"/>
        <v>-19.955969975787411</v>
      </c>
      <c r="BB355" s="45">
        <f t="shared" si="264"/>
        <v>-241.29162927447601</v>
      </c>
      <c r="BC355" s="45">
        <f t="shared" si="264"/>
        <v>-462.62728857316438</v>
      </c>
      <c r="BD355" s="45">
        <f t="shared" si="264"/>
        <v>-683.96294787185275</v>
      </c>
      <c r="BE355" s="45">
        <f t="shared" si="264"/>
        <v>-905.29860717054112</v>
      </c>
      <c r="BF355" s="45">
        <f t="shared" si="264"/>
        <v>-1126.6342664692295</v>
      </c>
      <c r="BG355" s="45">
        <f t="shared" si="264"/>
        <v>-1347.9699257679179</v>
      </c>
      <c r="BH355" s="45">
        <f t="shared" si="264"/>
        <v>-1569.3055850666062</v>
      </c>
      <c r="BI355" s="45">
        <f t="shared" si="264"/>
        <v>-1790.6412443652946</v>
      </c>
      <c r="BJ355" s="45">
        <f t="shared" si="264"/>
        <v>-2011.976903663983</v>
      </c>
      <c r="BK355" s="45">
        <f t="shared" si="264"/>
        <v>-2233.312562962672</v>
      </c>
      <c r="BL355" s="45">
        <f t="shared" si="265"/>
        <v>-2454.6482222613604</v>
      </c>
      <c r="BM355" s="45">
        <f t="shared" si="265"/>
        <v>-2675.9838815600488</v>
      </c>
      <c r="BN355" s="45">
        <f t="shared" si="265"/>
        <v>-2897.3195408587371</v>
      </c>
      <c r="BO355" s="45">
        <f t="shared" si="265"/>
        <v>-3118.6552001574255</v>
      </c>
      <c r="BP355" s="45">
        <f t="shared" si="265"/>
        <v>-3339.9908594561139</v>
      </c>
      <c r="BQ355" s="45">
        <f t="shared" si="265"/>
        <v>-3561.3265187548022</v>
      </c>
      <c r="BR355" s="45">
        <f t="shared" si="265"/>
        <v>-3782.6621780534906</v>
      </c>
      <c r="BS355" s="45">
        <f t="shared" si="265"/>
        <v>-4003.997837352179</v>
      </c>
      <c r="BT355" s="45">
        <f t="shared" si="265"/>
        <v>-4225.3334966508673</v>
      </c>
      <c r="BU355" s="45">
        <f t="shared" si="265"/>
        <v>-4446.6691559495557</v>
      </c>
      <c r="BV355" s="45">
        <f t="shared" si="266"/>
        <v>-4668.0048152482441</v>
      </c>
      <c r="BW355" s="45">
        <f t="shared" si="266"/>
        <v>-4889.3404745469325</v>
      </c>
      <c r="BX355" s="45">
        <f t="shared" si="266"/>
        <v>-5110.6761338456208</v>
      </c>
      <c r="BY355" s="45">
        <f t="shared" si="266"/>
        <v>-5332.0117931443092</v>
      </c>
      <c r="BZ355" s="45">
        <f t="shared" si="266"/>
        <v>-5553.3474524429976</v>
      </c>
      <c r="CA355" s="45">
        <f t="shared" si="266"/>
        <v>-5774.6831117416859</v>
      </c>
      <c r="CB355" s="45">
        <f t="shared" si="266"/>
        <v>-5996.0187710403743</v>
      </c>
      <c r="CC355" s="45">
        <f t="shared" si="266"/>
        <v>-6217.3544303390627</v>
      </c>
      <c r="CD355" s="45">
        <f t="shared" si="266"/>
        <v>-6438.690089637752</v>
      </c>
      <c r="CE355" s="45">
        <f t="shared" si="266"/>
        <v>-6660.0257489364394</v>
      </c>
      <c r="CF355" s="45">
        <f t="shared" si="266"/>
        <v>-6881.3614082351287</v>
      </c>
      <c r="CG355" s="45">
        <f t="shared" si="266"/>
        <v>5350.567007843566</v>
      </c>
      <c r="CH355" s="45">
        <f t="shared" si="266"/>
        <v>4758.9947837438767</v>
      </c>
    </row>
    <row r="356" spans="1:86">
      <c r="A356" s="58">
        <f>'Q5-Q7 VaR'!G330</f>
        <v>46022</v>
      </c>
      <c r="B356" s="45">
        <f>'Q5-Q7 VaR'!L330</f>
        <v>-7321.9241740905682</v>
      </c>
      <c r="C356" s="45">
        <f>1000000*'Q5-Q7 VaR'!K330/100</f>
        <v>-3388.4115298890338</v>
      </c>
      <c r="D356" s="45">
        <f t="shared" si="259"/>
        <v>26562.191124799767</v>
      </c>
      <c r="E356" s="45">
        <f t="shared" si="259"/>
        <v>25715.088242327514</v>
      </c>
      <c r="F356" s="45">
        <f t="shared" si="259"/>
        <v>24867.985359855255</v>
      </c>
      <c r="G356" s="45">
        <f t="shared" si="259"/>
        <v>24020.882477382995</v>
      </c>
      <c r="H356" s="45">
        <f t="shared" si="259"/>
        <v>23173.779594910735</v>
      </c>
      <c r="I356" s="45">
        <f t="shared" si="259"/>
        <v>22326.676712438479</v>
      </c>
      <c r="J356" s="45">
        <f t="shared" si="259"/>
        <v>21479.573829966219</v>
      </c>
      <c r="K356" s="45">
        <f t="shared" si="259"/>
        <v>20632.470947493963</v>
      </c>
      <c r="L356" s="45">
        <f t="shared" si="259"/>
        <v>19785.368065021703</v>
      </c>
      <c r="M356" s="45">
        <f t="shared" si="259"/>
        <v>18938.265182549443</v>
      </c>
      <c r="N356" s="45">
        <f t="shared" si="260"/>
        <v>18091.162300077187</v>
      </c>
      <c r="O356" s="45">
        <f t="shared" si="260"/>
        <v>17244.059417604927</v>
      </c>
      <c r="P356" s="45">
        <f t="shared" si="260"/>
        <v>16396.956535132671</v>
      </c>
      <c r="Q356" s="45">
        <f t="shared" si="260"/>
        <v>15549.853652660411</v>
      </c>
      <c r="R356" s="45">
        <f t="shared" si="260"/>
        <v>14702.750770188151</v>
      </c>
      <c r="S356" s="45">
        <f t="shared" si="260"/>
        <v>13855.647887715895</v>
      </c>
      <c r="T356" s="45">
        <f t="shared" si="260"/>
        <v>13008.545005243635</v>
      </c>
      <c r="U356" s="45">
        <f t="shared" si="260"/>
        <v>12161.442122771376</v>
      </c>
      <c r="V356" s="45">
        <f t="shared" si="260"/>
        <v>11314.339240299119</v>
      </c>
      <c r="W356" s="45">
        <f t="shared" si="260"/>
        <v>10467.23635782686</v>
      </c>
      <c r="X356" s="45">
        <f t="shared" si="261"/>
        <v>9620.1334753545998</v>
      </c>
      <c r="Y356" s="45">
        <f t="shared" si="261"/>
        <v>8773.0305928823436</v>
      </c>
      <c r="Z356" s="45">
        <f t="shared" si="261"/>
        <v>7925.9277104100829</v>
      </c>
      <c r="AA356" s="45">
        <f t="shared" si="261"/>
        <v>7078.8248279378249</v>
      </c>
      <c r="AB356" s="45">
        <f t="shared" si="261"/>
        <v>6231.7219454655669</v>
      </c>
      <c r="AC356" s="45">
        <f t="shared" si="261"/>
        <v>5384.6190629933089</v>
      </c>
      <c r="AD356" s="45">
        <f t="shared" si="261"/>
        <v>4537.516180521051</v>
      </c>
      <c r="AE356" s="45">
        <f t="shared" si="261"/>
        <v>3690.4132980487911</v>
      </c>
      <c r="AF356" s="45">
        <f t="shared" si="261"/>
        <v>2843.3104155765332</v>
      </c>
      <c r="AG356" s="45">
        <f t="shared" si="261"/>
        <v>1996.2075331042752</v>
      </c>
      <c r="AH356" s="45">
        <f t="shared" si="262"/>
        <v>1149.1046506320154</v>
      </c>
      <c r="AI356" s="45">
        <f t="shared" si="262"/>
        <v>302.00176815975738</v>
      </c>
      <c r="AJ356" s="45">
        <f t="shared" si="262"/>
        <v>-545.10111431250061</v>
      </c>
      <c r="AK356" s="45">
        <f t="shared" si="262"/>
        <v>-1392.2039967847586</v>
      </c>
      <c r="AL356" s="45">
        <f t="shared" si="262"/>
        <v>-2239.3068792570175</v>
      </c>
      <c r="AM356" s="45">
        <f t="shared" si="262"/>
        <v>-3086.4097617292764</v>
      </c>
      <c r="AN356" s="45">
        <f t="shared" si="262"/>
        <v>-3933.5126442015344</v>
      </c>
      <c r="AO356" s="45">
        <f t="shared" si="262"/>
        <v>-4780.6155266737933</v>
      </c>
      <c r="AP356" s="45">
        <f t="shared" si="262"/>
        <v>-5627.7184091460513</v>
      </c>
      <c r="AQ356" s="45">
        <f t="shared" si="262"/>
        <v>-6474.8212916183093</v>
      </c>
      <c r="AR356" s="45">
        <f t="shared" si="263"/>
        <v>-7321.9241740905682</v>
      </c>
      <c r="AS356" s="45">
        <f t="shared" si="263"/>
        <v>-8169.0270565628271</v>
      </c>
      <c r="AT356" s="45">
        <f t="shared" si="263"/>
        <v>-9016.129939035085</v>
      </c>
      <c r="AU356" s="45">
        <f t="shared" si="263"/>
        <v>-9863.232821507343</v>
      </c>
      <c r="AV356" s="45">
        <f t="shared" si="263"/>
        <v>-10710.335703979603</v>
      </c>
      <c r="AW356" s="45">
        <f t="shared" si="263"/>
        <v>-11557.438586451859</v>
      </c>
      <c r="AX356" s="45">
        <f t="shared" si="263"/>
        <v>-12404.541468924119</v>
      </c>
      <c r="AY356" s="45">
        <f t="shared" si="263"/>
        <v>-13251.644351396379</v>
      </c>
      <c r="AZ356" s="45">
        <f t="shared" si="263"/>
        <v>-14098.747233868635</v>
      </c>
      <c r="BA356" s="45">
        <f t="shared" si="263"/>
        <v>-14945.850116340895</v>
      </c>
      <c r="BB356" s="45">
        <f t="shared" si="264"/>
        <v>-15792.952998813151</v>
      </c>
      <c r="BC356" s="45">
        <f t="shared" si="264"/>
        <v>-16640.055881285411</v>
      </c>
      <c r="BD356" s="45">
        <f t="shared" si="264"/>
        <v>-17487.15876375767</v>
      </c>
      <c r="BE356" s="45">
        <f t="shared" si="264"/>
        <v>-18334.261646229927</v>
      </c>
      <c r="BF356" s="45">
        <f t="shared" si="264"/>
        <v>-19181.364528702186</v>
      </c>
      <c r="BG356" s="45">
        <f t="shared" si="264"/>
        <v>-20028.467411174446</v>
      </c>
      <c r="BH356" s="45">
        <f t="shared" si="264"/>
        <v>-20875.570293646702</v>
      </c>
      <c r="BI356" s="45">
        <f t="shared" si="264"/>
        <v>-21722.673176118962</v>
      </c>
      <c r="BJ356" s="45">
        <f t="shared" si="264"/>
        <v>-22569.776058591218</v>
      </c>
      <c r="BK356" s="45">
        <f t="shared" si="264"/>
        <v>-23416.878941063478</v>
      </c>
      <c r="BL356" s="45">
        <f t="shared" si="265"/>
        <v>-24263.981823535734</v>
      </c>
      <c r="BM356" s="45">
        <f t="shared" si="265"/>
        <v>-25111.084706007994</v>
      </c>
      <c r="BN356" s="45">
        <f t="shared" si="265"/>
        <v>-25958.187588480254</v>
      </c>
      <c r="BO356" s="45">
        <f t="shared" si="265"/>
        <v>-26805.29047095251</v>
      </c>
      <c r="BP356" s="45">
        <f t="shared" si="265"/>
        <v>-27652.39335342477</v>
      </c>
      <c r="BQ356" s="45">
        <f t="shared" si="265"/>
        <v>-28499.49623589703</v>
      </c>
      <c r="BR356" s="45">
        <f t="shared" si="265"/>
        <v>-29346.599118369286</v>
      </c>
      <c r="BS356" s="45">
        <f t="shared" si="265"/>
        <v>-30193.702000841546</v>
      </c>
      <c r="BT356" s="45">
        <f t="shared" si="265"/>
        <v>-31040.804883313805</v>
      </c>
      <c r="BU356" s="45">
        <f t="shared" si="265"/>
        <v>-31887.907765786062</v>
      </c>
      <c r="BV356" s="45">
        <f t="shared" si="266"/>
        <v>-32735.010648258321</v>
      </c>
      <c r="BW356" s="45">
        <f t="shared" si="266"/>
        <v>-33582.113530730581</v>
      </c>
      <c r="BX356" s="45">
        <f t="shared" si="266"/>
        <v>-34429.216413202841</v>
      </c>
      <c r="BY356" s="45">
        <f t="shared" si="266"/>
        <v>-35276.319295675101</v>
      </c>
      <c r="BZ356" s="45">
        <f t="shared" si="266"/>
        <v>-36123.422178147353</v>
      </c>
      <c r="CA356" s="45">
        <f t="shared" si="266"/>
        <v>-36970.525060619613</v>
      </c>
      <c r="CB356" s="45">
        <f t="shared" si="266"/>
        <v>-37817.627943091873</v>
      </c>
      <c r="CC356" s="45">
        <f t="shared" si="266"/>
        <v>-38664.730825564133</v>
      </c>
      <c r="CD356" s="45">
        <f t="shared" si="266"/>
        <v>-39511.833708036393</v>
      </c>
      <c r="CE356" s="45">
        <f t="shared" si="266"/>
        <v>-40358.936590508652</v>
      </c>
      <c r="CF356" s="45">
        <f t="shared" si="266"/>
        <v>-41206.039472980905</v>
      </c>
      <c r="CG356" s="45">
        <f t="shared" si="266"/>
        <v>5608.3864188346661</v>
      </c>
      <c r="CH356" s="45">
        <f t="shared" si="266"/>
        <v>3344.3023674296628</v>
      </c>
    </row>
    <row r="357" spans="1:86">
      <c r="A357" s="58">
        <f>'Q5-Q7 VaR'!G331</f>
        <v>46023</v>
      </c>
      <c r="B357" s="45">
        <f>'Q5-Q7 VaR'!L331</f>
        <v>0</v>
      </c>
      <c r="C357" s="45">
        <f>1000000*'Q5-Q7 VaR'!K331/100</f>
        <v>0</v>
      </c>
      <c r="D357" s="45">
        <f t="shared" si="259"/>
        <v>0</v>
      </c>
      <c r="E357" s="45">
        <f t="shared" si="259"/>
        <v>0</v>
      </c>
      <c r="F357" s="45">
        <f t="shared" si="259"/>
        <v>0</v>
      </c>
      <c r="G357" s="45">
        <f t="shared" si="259"/>
        <v>0</v>
      </c>
      <c r="H357" s="45">
        <f t="shared" si="259"/>
        <v>0</v>
      </c>
      <c r="I357" s="45">
        <f t="shared" si="259"/>
        <v>0</v>
      </c>
      <c r="J357" s="45">
        <f t="shared" si="259"/>
        <v>0</v>
      </c>
      <c r="K357" s="45">
        <f t="shared" si="259"/>
        <v>0</v>
      </c>
      <c r="L357" s="45">
        <f t="shared" si="259"/>
        <v>0</v>
      </c>
      <c r="M357" s="45">
        <f t="shared" si="259"/>
        <v>0</v>
      </c>
      <c r="N357" s="45">
        <f t="shared" si="260"/>
        <v>0</v>
      </c>
      <c r="O357" s="45">
        <f t="shared" si="260"/>
        <v>0</v>
      </c>
      <c r="P357" s="45">
        <f t="shared" si="260"/>
        <v>0</v>
      </c>
      <c r="Q357" s="45">
        <f t="shared" si="260"/>
        <v>0</v>
      </c>
      <c r="R357" s="45">
        <f t="shared" si="260"/>
        <v>0</v>
      </c>
      <c r="S357" s="45">
        <f t="shared" si="260"/>
        <v>0</v>
      </c>
      <c r="T357" s="45">
        <f t="shared" si="260"/>
        <v>0</v>
      </c>
      <c r="U357" s="45">
        <f t="shared" si="260"/>
        <v>0</v>
      </c>
      <c r="V357" s="45">
        <f t="shared" si="260"/>
        <v>0</v>
      </c>
      <c r="W357" s="45">
        <f t="shared" si="260"/>
        <v>0</v>
      </c>
      <c r="X357" s="45">
        <f t="shared" si="261"/>
        <v>0</v>
      </c>
      <c r="Y357" s="45">
        <f t="shared" si="261"/>
        <v>0</v>
      </c>
      <c r="Z357" s="45">
        <f t="shared" si="261"/>
        <v>0</v>
      </c>
      <c r="AA357" s="45">
        <f t="shared" si="261"/>
        <v>0</v>
      </c>
      <c r="AB357" s="45">
        <f t="shared" si="261"/>
        <v>0</v>
      </c>
      <c r="AC357" s="45">
        <f t="shared" si="261"/>
        <v>0</v>
      </c>
      <c r="AD357" s="45">
        <f t="shared" si="261"/>
        <v>0</v>
      </c>
      <c r="AE357" s="45">
        <f t="shared" si="261"/>
        <v>0</v>
      </c>
      <c r="AF357" s="45">
        <f t="shared" si="261"/>
        <v>0</v>
      </c>
      <c r="AG357" s="45">
        <f t="shared" si="261"/>
        <v>0</v>
      </c>
      <c r="AH357" s="45">
        <f t="shared" si="262"/>
        <v>0</v>
      </c>
      <c r="AI357" s="45">
        <f t="shared" si="262"/>
        <v>0</v>
      </c>
      <c r="AJ357" s="45">
        <f t="shared" si="262"/>
        <v>0</v>
      </c>
      <c r="AK357" s="45">
        <f t="shared" si="262"/>
        <v>0</v>
      </c>
      <c r="AL357" s="45">
        <f t="shared" si="262"/>
        <v>0</v>
      </c>
      <c r="AM357" s="45">
        <f t="shared" si="262"/>
        <v>0</v>
      </c>
      <c r="AN357" s="45">
        <f t="shared" si="262"/>
        <v>0</v>
      </c>
      <c r="AO357" s="45">
        <f t="shared" si="262"/>
        <v>0</v>
      </c>
      <c r="AP357" s="45">
        <f t="shared" si="262"/>
        <v>0</v>
      </c>
      <c r="AQ357" s="45">
        <f t="shared" si="262"/>
        <v>0</v>
      </c>
      <c r="AR357" s="45">
        <f t="shared" si="263"/>
        <v>0</v>
      </c>
      <c r="AS357" s="45">
        <f t="shared" si="263"/>
        <v>0</v>
      </c>
      <c r="AT357" s="45">
        <f t="shared" si="263"/>
        <v>0</v>
      </c>
      <c r="AU357" s="45">
        <f t="shared" si="263"/>
        <v>0</v>
      </c>
      <c r="AV357" s="45">
        <f t="shared" si="263"/>
        <v>0</v>
      </c>
      <c r="AW357" s="45">
        <f t="shared" si="263"/>
        <v>0</v>
      </c>
      <c r="AX357" s="45">
        <f t="shared" si="263"/>
        <v>0</v>
      </c>
      <c r="AY357" s="45">
        <f t="shared" si="263"/>
        <v>0</v>
      </c>
      <c r="AZ357" s="45">
        <f t="shared" si="263"/>
        <v>0</v>
      </c>
      <c r="BA357" s="45">
        <f t="shared" si="263"/>
        <v>0</v>
      </c>
      <c r="BB357" s="45">
        <f t="shared" si="264"/>
        <v>0</v>
      </c>
      <c r="BC357" s="45">
        <f t="shared" si="264"/>
        <v>0</v>
      </c>
      <c r="BD357" s="45">
        <f t="shared" si="264"/>
        <v>0</v>
      </c>
      <c r="BE357" s="45">
        <f t="shared" si="264"/>
        <v>0</v>
      </c>
      <c r="BF357" s="45">
        <f t="shared" si="264"/>
        <v>0</v>
      </c>
      <c r="BG357" s="45">
        <f t="shared" si="264"/>
        <v>0</v>
      </c>
      <c r="BH357" s="45">
        <f t="shared" si="264"/>
        <v>0</v>
      </c>
      <c r="BI357" s="45">
        <f t="shared" si="264"/>
        <v>0</v>
      </c>
      <c r="BJ357" s="45">
        <f t="shared" si="264"/>
        <v>0</v>
      </c>
      <c r="BK357" s="45">
        <f t="shared" si="264"/>
        <v>0</v>
      </c>
      <c r="BL357" s="45">
        <f t="shared" si="265"/>
        <v>0</v>
      </c>
      <c r="BM357" s="45">
        <f t="shared" si="265"/>
        <v>0</v>
      </c>
      <c r="BN357" s="45">
        <f t="shared" si="265"/>
        <v>0</v>
      </c>
      <c r="BO357" s="45">
        <f t="shared" si="265"/>
        <v>0</v>
      </c>
      <c r="BP357" s="45">
        <f t="shared" si="265"/>
        <v>0</v>
      </c>
      <c r="BQ357" s="45">
        <f t="shared" si="265"/>
        <v>0</v>
      </c>
      <c r="BR357" s="45">
        <f t="shared" si="265"/>
        <v>0</v>
      </c>
      <c r="BS357" s="45">
        <f t="shared" si="265"/>
        <v>0</v>
      </c>
      <c r="BT357" s="45">
        <f t="shared" si="265"/>
        <v>0</v>
      </c>
      <c r="BU357" s="45">
        <f t="shared" si="265"/>
        <v>0</v>
      </c>
      <c r="BV357" s="45">
        <f t="shared" si="266"/>
        <v>0</v>
      </c>
      <c r="BW357" s="45">
        <f t="shared" si="266"/>
        <v>0</v>
      </c>
      <c r="BX357" s="45">
        <f t="shared" si="266"/>
        <v>0</v>
      </c>
      <c r="BY357" s="45">
        <f t="shared" si="266"/>
        <v>0</v>
      </c>
      <c r="BZ357" s="45">
        <f t="shared" si="266"/>
        <v>0</v>
      </c>
      <c r="CA357" s="45">
        <f t="shared" si="266"/>
        <v>0</v>
      </c>
      <c r="CB357" s="45">
        <f t="shared" si="266"/>
        <v>0</v>
      </c>
      <c r="CC357" s="45">
        <f t="shared" si="266"/>
        <v>0</v>
      </c>
      <c r="CD357" s="45">
        <f t="shared" si="266"/>
        <v>0</v>
      </c>
      <c r="CE357" s="45">
        <f t="shared" si="266"/>
        <v>0</v>
      </c>
      <c r="CF357" s="45">
        <f t="shared" si="266"/>
        <v>0</v>
      </c>
      <c r="CG357" s="45">
        <f t="shared" si="266"/>
        <v>0</v>
      </c>
      <c r="CH357" s="45">
        <f t="shared" si="266"/>
        <v>0</v>
      </c>
    </row>
    <row r="358" spans="1:86">
      <c r="A358" s="58">
        <f>'Q5-Q7 VaR'!G332</f>
        <v>46024</v>
      </c>
      <c r="B358" s="45">
        <f>'Q5-Q7 VaR'!L332</f>
        <v>281.70336660634399</v>
      </c>
      <c r="C358" s="45">
        <f>1000000*'Q5-Q7 VaR'!K332/100</f>
        <v>-1696.0328824723122</v>
      </c>
      <c r="D358" s="45">
        <f t="shared" si="259"/>
        <v>17242.032191329465</v>
      </c>
      <c r="E358" s="45">
        <f t="shared" si="259"/>
        <v>16818.023970711387</v>
      </c>
      <c r="F358" s="45">
        <f t="shared" si="259"/>
        <v>16394.015750093309</v>
      </c>
      <c r="G358" s="45">
        <f t="shared" si="259"/>
        <v>15970.007529475231</v>
      </c>
      <c r="H358" s="45">
        <f t="shared" si="259"/>
        <v>15545.999308857154</v>
      </c>
      <c r="I358" s="45">
        <f t="shared" si="259"/>
        <v>15121.991088239074</v>
      </c>
      <c r="J358" s="45">
        <f t="shared" si="259"/>
        <v>14697.982867620996</v>
      </c>
      <c r="K358" s="45">
        <f t="shared" si="259"/>
        <v>14273.974647002919</v>
      </c>
      <c r="L358" s="45">
        <f t="shared" si="259"/>
        <v>13849.966426384841</v>
      </c>
      <c r="M358" s="45">
        <f t="shared" si="259"/>
        <v>13425.958205766763</v>
      </c>
      <c r="N358" s="45">
        <f t="shared" si="260"/>
        <v>13001.949985148685</v>
      </c>
      <c r="O358" s="45">
        <f t="shared" si="260"/>
        <v>12577.941764530608</v>
      </c>
      <c r="P358" s="45">
        <f t="shared" si="260"/>
        <v>12153.933543912528</v>
      </c>
      <c r="Q358" s="45">
        <f t="shared" si="260"/>
        <v>11729.92532329445</v>
      </c>
      <c r="R358" s="45">
        <f t="shared" si="260"/>
        <v>11305.917102676372</v>
      </c>
      <c r="S358" s="45">
        <f t="shared" si="260"/>
        <v>10881.908882058295</v>
      </c>
      <c r="T358" s="45">
        <f t="shared" si="260"/>
        <v>10457.900661440217</v>
      </c>
      <c r="U358" s="45">
        <f t="shared" si="260"/>
        <v>10033.892440822139</v>
      </c>
      <c r="V358" s="45">
        <f t="shared" si="260"/>
        <v>9609.8842202040596</v>
      </c>
      <c r="W358" s="45">
        <f t="shared" si="260"/>
        <v>9185.8759995859818</v>
      </c>
      <c r="X358" s="45">
        <f t="shared" si="261"/>
        <v>8761.8677789679041</v>
      </c>
      <c r="Y358" s="45">
        <f t="shared" si="261"/>
        <v>8337.8595583498263</v>
      </c>
      <c r="Z358" s="45">
        <f t="shared" si="261"/>
        <v>7913.8513377317495</v>
      </c>
      <c r="AA358" s="45">
        <f t="shared" si="261"/>
        <v>7489.8431171136708</v>
      </c>
      <c r="AB358" s="45">
        <f t="shared" si="261"/>
        <v>7065.8348964955931</v>
      </c>
      <c r="AC358" s="45">
        <f t="shared" si="261"/>
        <v>6641.8266758775153</v>
      </c>
      <c r="AD358" s="45">
        <f t="shared" si="261"/>
        <v>6217.8184552594366</v>
      </c>
      <c r="AE358" s="45">
        <f t="shared" si="261"/>
        <v>5793.8102346413589</v>
      </c>
      <c r="AF358" s="45">
        <f t="shared" si="261"/>
        <v>5369.8020140232811</v>
      </c>
      <c r="AG358" s="45">
        <f t="shared" si="261"/>
        <v>4945.7937934052025</v>
      </c>
      <c r="AH358" s="45">
        <f t="shared" si="262"/>
        <v>4521.7855727871247</v>
      </c>
      <c r="AI358" s="45">
        <f t="shared" si="262"/>
        <v>4097.7773521690469</v>
      </c>
      <c r="AJ358" s="45">
        <f t="shared" si="262"/>
        <v>3673.7691315509683</v>
      </c>
      <c r="AK358" s="45">
        <f t="shared" si="262"/>
        <v>3249.7609109328901</v>
      </c>
      <c r="AL358" s="45">
        <f t="shared" si="262"/>
        <v>2825.7526903148123</v>
      </c>
      <c r="AM358" s="45">
        <f t="shared" si="262"/>
        <v>2401.7444696967341</v>
      </c>
      <c r="AN358" s="45">
        <f t="shared" si="262"/>
        <v>1977.7362490786561</v>
      </c>
      <c r="AO358" s="45">
        <f t="shared" si="262"/>
        <v>1553.7280284605781</v>
      </c>
      <c r="AP358" s="45">
        <f t="shared" si="262"/>
        <v>1129.7198078425001</v>
      </c>
      <c r="AQ358" s="45">
        <f t="shared" si="262"/>
        <v>705.71158722442203</v>
      </c>
      <c r="AR358" s="45">
        <f t="shared" si="263"/>
        <v>281.70336660634399</v>
      </c>
      <c r="AS358" s="45">
        <f t="shared" si="263"/>
        <v>-142.30485401173405</v>
      </c>
      <c r="AT358" s="45">
        <f t="shared" si="263"/>
        <v>-566.31307462981204</v>
      </c>
      <c r="AU358" s="45">
        <f t="shared" si="263"/>
        <v>-990.32129524789025</v>
      </c>
      <c r="AV358" s="45">
        <f t="shared" si="263"/>
        <v>-1414.3295158659682</v>
      </c>
      <c r="AW358" s="45">
        <f t="shared" si="263"/>
        <v>-1838.3377364840462</v>
      </c>
      <c r="AX358" s="45">
        <f t="shared" si="263"/>
        <v>-2262.3459571021244</v>
      </c>
      <c r="AY358" s="45">
        <f t="shared" si="263"/>
        <v>-2686.3541777202022</v>
      </c>
      <c r="AZ358" s="45">
        <f t="shared" si="263"/>
        <v>-3110.3623983382804</v>
      </c>
      <c r="BA358" s="45">
        <f t="shared" si="263"/>
        <v>-3534.3706189563586</v>
      </c>
      <c r="BB358" s="45">
        <f t="shared" si="264"/>
        <v>-3958.3788395744364</v>
      </c>
      <c r="BC358" s="45">
        <f t="shared" si="264"/>
        <v>-4382.3870601925137</v>
      </c>
      <c r="BD358" s="45">
        <f t="shared" si="264"/>
        <v>-4806.3952808105923</v>
      </c>
      <c r="BE358" s="45">
        <f t="shared" si="264"/>
        <v>-5230.4035014286701</v>
      </c>
      <c r="BF358" s="45">
        <f t="shared" si="264"/>
        <v>-5654.4117220467479</v>
      </c>
      <c r="BG358" s="45">
        <f t="shared" si="264"/>
        <v>-6078.4199426648265</v>
      </c>
      <c r="BH358" s="45">
        <f t="shared" si="264"/>
        <v>-6502.4281632829043</v>
      </c>
      <c r="BI358" s="45">
        <f t="shared" si="264"/>
        <v>-6926.436383900982</v>
      </c>
      <c r="BJ358" s="45">
        <f t="shared" si="264"/>
        <v>-7350.4446045190607</v>
      </c>
      <c r="BK358" s="45">
        <f t="shared" si="264"/>
        <v>-7774.4528251371385</v>
      </c>
      <c r="BL358" s="45">
        <f t="shared" si="265"/>
        <v>-8198.4610457552171</v>
      </c>
      <c r="BM358" s="45">
        <f t="shared" si="265"/>
        <v>-8622.4692663732949</v>
      </c>
      <c r="BN358" s="45">
        <f t="shared" si="265"/>
        <v>-9046.4774869913726</v>
      </c>
      <c r="BO358" s="45">
        <f t="shared" si="265"/>
        <v>-9470.4857076094522</v>
      </c>
      <c r="BP358" s="45">
        <f t="shared" si="265"/>
        <v>-9894.49392822753</v>
      </c>
      <c r="BQ358" s="45">
        <f t="shared" si="265"/>
        <v>-10318.502148845608</v>
      </c>
      <c r="BR358" s="45">
        <f t="shared" si="265"/>
        <v>-10742.510369463685</v>
      </c>
      <c r="BS358" s="45">
        <f t="shared" si="265"/>
        <v>-11166.518590081763</v>
      </c>
      <c r="BT358" s="45">
        <f t="shared" si="265"/>
        <v>-11590.526810699841</v>
      </c>
      <c r="BU358" s="45">
        <f t="shared" si="265"/>
        <v>-12014.535031317921</v>
      </c>
      <c r="BV358" s="45">
        <f t="shared" si="266"/>
        <v>-12438.543251935998</v>
      </c>
      <c r="BW358" s="45">
        <f t="shared" si="266"/>
        <v>-12862.551472554076</v>
      </c>
      <c r="BX358" s="45">
        <f t="shared" si="266"/>
        <v>-13286.559693172154</v>
      </c>
      <c r="BY358" s="45">
        <f t="shared" si="266"/>
        <v>-13710.567913790232</v>
      </c>
      <c r="BZ358" s="45">
        <f t="shared" si="266"/>
        <v>-14134.576134408309</v>
      </c>
      <c r="CA358" s="45">
        <f t="shared" si="266"/>
        <v>-14558.584355026387</v>
      </c>
      <c r="CB358" s="45">
        <f t="shared" si="266"/>
        <v>-14982.592575644467</v>
      </c>
      <c r="CC358" s="45">
        <f t="shared" si="266"/>
        <v>-15406.600796262544</v>
      </c>
      <c r="CD358" s="45">
        <f t="shared" si="266"/>
        <v>-15830.609016880622</v>
      </c>
      <c r="CE358" s="45">
        <f t="shared" si="266"/>
        <v>-16254.6172374987</v>
      </c>
      <c r="CF358" s="45">
        <f t="shared" si="266"/>
        <v>-16678.625458116778</v>
      </c>
      <c r="CG358" s="45">
        <f t="shared" si="266"/>
        <v>6753.8310148378578</v>
      </c>
      <c r="CH358" s="45">
        <f t="shared" si="266"/>
        <v>5620.5681375303384</v>
      </c>
    </row>
    <row r="359" spans="1:86">
      <c r="A359" s="58">
        <f>'Q5-Q7 VaR'!G333</f>
        <v>46027</v>
      </c>
      <c r="B359" s="45">
        <f>'Q5-Q7 VaR'!L333</f>
        <v>6199.0294374855675</v>
      </c>
      <c r="C359" s="45">
        <f>1000000*'Q5-Q7 VaR'!K333/100</f>
        <v>2217.7085175330185</v>
      </c>
      <c r="D359" s="45">
        <f t="shared" si="259"/>
        <v>-15978.055737844616</v>
      </c>
      <c r="E359" s="45">
        <f t="shared" si="259"/>
        <v>-15423.628608461362</v>
      </c>
      <c r="F359" s="45">
        <f t="shared" si="259"/>
        <v>-14869.201479078109</v>
      </c>
      <c r="G359" s="45">
        <f t="shared" si="259"/>
        <v>-14314.774349694855</v>
      </c>
      <c r="H359" s="45">
        <f t="shared" si="259"/>
        <v>-13760.347220311598</v>
      </c>
      <c r="I359" s="45">
        <f t="shared" si="259"/>
        <v>-13205.920090928345</v>
      </c>
      <c r="J359" s="45">
        <f t="shared" si="259"/>
        <v>-12651.492961545091</v>
      </c>
      <c r="K359" s="45">
        <f t="shared" si="259"/>
        <v>-12097.065832161834</v>
      </c>
      <c r="L359" s="45">
        <f t="shared" si="259"/>
        <v>-11542.63870277858</v>
      </c>
      <c r="M359" s="45">
        <f t="shared" si="259"/>
        <v>-10988.211573395327</v>
      </c>
      <c r="N359" s="45">
        <f t="shared" si="260"/>
        <v>-10433.78444401207</v>
      </c>
      <c r="O359" s="45">
        <f t="shared" si="260"/>
        <v>-9879.3573146288163</v>
      </c>
      <c r="P359" s="45">
        <f t="shared" si="260"/>
        <v>-9324.9301852455628</v>
      </c>
      <c r="Q359" s="45">
        <f t="shared" si="260"/>
        <v>-8770.5030558623075</v>
      </c>
      <c r="R359" s="45">
        <f t="shared" si="260"/>
        <v>-8216.0759264790522</v>
      </c>
      <c r="S359" s="45">
        <f t="shared" si="260"/>
        <v>-7661.6487970957987</v>
      </c>
      <c r="T359" s="45">
        <f t="shared" si="260"/>
        <v>-7107.2216677125434</v>
      </c>
      <c r="U359" s="45">
        <f t="shared" si="260"/>
        <v>-6552.7945383292881</v>
      </c>
      <c r="V359" s="45">
        <f t="shared" si="260"/>
        <v>-5998.3674089460346</v>
      </c>
      <c r="W359" s="45">
        <f t="shared" si="260"/>
        <v>-5443.9402795627793</v>
      </c>
      <c r="X359" s="45">
        <f t="shared" si="261"/>
        <v>-4889.513150179524</v>
      </c>
      <c r="Y359" s="45">
        <f t="shared" si="261"/>
        <v>-4335.0860207962705</v>
      </c>
      <c r="Z359" s="45">
        <f t="shared" si="261"/>
        <v>-3780.6588914130152</v>
      </c>
      <c r="AA359" s="45">
        <f t="shared" si="261"/>
        <v>-3226.2317620297617</v>
      </c>
      <c r="AB359" s="45">
        <f t="shared" si="261"/>
        <v>-2671.8046326465064</v>
      </c>
      <c r="AC359" s="45">
        <f t="shared" si="261"/>
        <v>-2117.3775032632511</v>
      </c>
      <c r="AD359" s="45">
        <f t="shared" si="261"/>
        <v>-1562.9503738799976</v>
      </c>
      <c r="AE359" s="45">
        <f t="shared" si="261"/>
        <v>-1008.5232444967423</v>
      </c>
      <c r="AF359" s="45">
        <f t="shared" si="261"/>
        <v>-454.09611511348794</v>
      </c>
      <c r="AG359" s="45">
        <f t="shared" si="261"/>
        <v>100.33101426976646</v>
      </c>
      <c r="AH359" s="45">
        <f t="shared" si="262"/>
        <v>654.75814365302176</v>
      </c>
      <c r="AI359" s="45">
        <f t="shared" si="262"/>
        <v>1209.1852730362762</v>
      </c>
      <c r="AJ359" s="45">
        <f t="shared" si="262"/>
        <v>1763.6124024195306</v>
      </c>
      <c r="AK359" s="45">
        <f t="shared" si="262"/>
        <v>2318.0395318027849</v>
      </c>
      <c r="AL359" s="45">
        <f t="shared" si="262"/>
        <v>2872.4666611860398</v>
      </c>
      <c r="AM359" s="45">
        <f t="shared" si="262"/>
        <v>3426.8937905692947</v>
      </c>
      <c r="AN359" s="45">
        <f t="shared" si="262"/>
        <v>3981.320919952549</v>
      </c>
      <c r="AO359" s="45">
        <f t="shared" si="262"/>
        <v>4535.7480493358034</v>
      </c>
      <c r="AP359" s="45">
        <f t="shared" si="262"/>
        <v>5090.1751787190587</v>
      </c>
      <c r="AQ359" s="45">
        <f t="shared" si="262"/>
        <v>5644.6023081023131</v>
      </c>
      <c r="AR359" s="45">
        <f t="shared" si="263"/>
        <v>6199.0294374855675</v>
      </c>
      <c r="AS359" s="45">
        <f t="shared" si="263"/>
        <v>6753.4565668688219</v>
      </c>
      <c r="AT359" s="45">
        <f t="shared" si="263"/>
        <v>7307.8836962520763</v>
      </c>
      <c r="AU359" s="45">
        <f t="shared" si="263"/>
        <v>7862.3108256353316</v>
      </c>
      <c r="AV359" s="45">
        <f t="shared" si="263"/>
        <v>8416.7379550185869</v>
      </c>
      <c r="AW359" s="45">
        <f t="shared" si="263"/>
        <v>8971.1650844018404</v>
      </c>
      <c r="AX359" s="45">
        <f t="shared" si="263"/>
        <v>9525.5922137850957</v>
      </c>
      <c r="AY359" s="45">
        <f t="shared" si="263"/>
        <v>10080.019343168351</v>
      </c>
      <c r="AZ359" s="45">
        <f t="shared" si="263"/>
        <v>10634.446472551605</v>
      </c>
      <c r="BA359" s="45">
        <f t="shared" si="263"/>
        <v>11188.873601934858</v>
      </c>
      <c r="BB359" s="45">
        <f t="shared" si="264"/>
        <v>11743.300731318113</v>
      </c>
      <c r="BC359" s="45">
        <f t="shared" si="264"/>
        <v>12297.727860701369</v>
      </c>
      <c r="BD359" s="45">
        <f t="shared" si="264"/>
        <v>12852.154990084622</v>
      </c>
      <c r="BE359" s="45">
        <f t="shared" si="264"/>
        <v>13406.582119467877</v>
      </c>
      <c r="BF359" s="45">
        <f t="shared" si="264"/>
        <v>13961.009248851133</v>
      </c>
      <c r="BG359" s="45">
        <f t="shared" si="264"/>
        <v>14515.436378234386</v>
      </c>
      <c r="BH359" s="45">
        <f t="shared" si="264"/>
        <v>15069.863507617642</v>
      </c>
      <c r="BI359" s="45">
        <f t="shared" si="264"/>
        <v>15624.290637000897</v>
      </c>
      <c r="BJ359" s="45">
        <f t="shared" si="264"/>
        <v>16178.71776638415</v>
      </c>
      <c r="BK359" s="45">
        <f t="shared" si="264"/>
        <v>16733.144895767407</v>
      </c>
      <c r="BL359" s="45">
        <f t="shared" si="265"/>
        <v>17287.572025150657</v>
      </c>
      <c r="BM359" s="45">
        <f t="shared" si="265"/>
        <v>17841.999154533914</v>
      </c>
      <c r="BN359" s="45">
        <f t="shared" si="265"/>
        <v>18396.426283917172</v>
      </c>
      <c r="BO359" s="45">
        <f t="shared" si="265"/>
        <v>18950.853413300421</v>
      </c>
      <c r="BP359" s="45">
        <f t="shared" si="265"/>
        <v>19505.280542683679</v>
      </c>
      <c r="BQ359" s="45">
        <f t="shared" si="265"/>
        <v>20059.707672066936</v>
      </c>
      <c r="BR359" s="45">
        <f t="shared" si="265"/>
        <v>20614.134801450185</v>
      </c>
      <c r="BS359" s="45">
        <f t="shared" si="265"/>
        <v>21168.561930833443</v>
      </c>
      <c r="BT359" s="45">
        <f t="shared" si="265"/>
        <v>21722.9890602167</v>
      </c>
      <c r="BU359" s="45">
        <f t="shared" si="265"/>
        <v>22277.41618959995</v>
      </c>
      <c r="BV359" s="45">
        <f t="shared" si="266"/>
        <v>22831.843318983207</v>
      </c>
      <c r="BW359" s="45">
        <f t="shared" si="266"/>
        <v>23386.270448366464</v>
      </c>
      <c r="BX359" s="45">
        <f t="shared" si="266"/>
        <v>23940.697577749714</v>
      </c>
      <c r="BY359" s="45">
        <f t="shared" si="266"/>
        <v>24495.124707132971</v>
      </c>
      <c r="BZ359" s="45">
        <f t="shared" si="266"/>
        <v>25049.551836516228</v>
      </c>
      <c r="CA359" s="45">
        <f t="shared" si="266"/>
        <v>25603.978965899478</v>
      </c>
      <c r="CB359" s="45">
        <f t="shared" si="266"/>
        <v>26158.406095282735</v>
      </c>
      <c r="CC359" s="45">
        <f t="shared" si="266"/>
        <v>26712.833224665992</v>
      </c>
      <c r="CD359" s="45">
        <f t="shared" si="266"/>
        <v>27267.260354049242</v>
      </c>
      <c r="CE359" s="45">
        <f t="shared" si="266"/>
        <v>27821.687483432499</v>
      </c>
      <c r="CF359" s="45">
        <f t="shared" si="266"/>
        <v>28376.114612815749</v>
      </c>
      <c r="CG359" s="45">
        <f t="shared" si="266"/>
        <v>-2263.832786695566</v>
      </c>
      <c r="CH359" s="45">
        <f t="shared" si="266"/>
        <v>-781.99433793548451</v>
      </c>
    </row>
    <row r="360" spans="1:86">
      <c r="A360" s="58">
        <f>'Q5-Q7 VaR'!G334</f>
        <v>46028</v>
      </c>
      <c r="B360" s="45">
        <f>'Q5-Q7 VaR'!L334</f>
        <v>-3379.9152086820027</v>
      </c>
      <c r="C360" s="45">
        <f>1000000*'Q5-Q7 VaR'!K334/100</f>
        <v>-885.34263719475359</v>
      </c>
      <c r="D360" s="45">
        <f t="shared" si="259"/>
        <v>5473.5111632655335</v>
      </c>
      <c r="E360" s="45">
        <f t="shared" si="259"/>
        <v>5252.1755039668442</v>
      </c>
      <c r="F360" s="45">
        <f t="shared" si="259"/>
        <v>5030.8398446681567</v>
      </c>
      <c r="G360" s="45">
        <f t="shared" si="259"/>
        <v>4809.5041853694675</v>
      </c>
      <c r="H360" s="45">
        <f t="shared" si="259"/>
        <v>4588.16852607078</v>
      </c>
      <c r="I360" s="45">
        <f t="shared" si="259"/>
        <v>4366.8328667720907</v>
      </c>
      <c r="J360" s="45">
        <f t="shared" si="259"/>
        <v>4145.4972074734033</v>
      </c>
      <c r="K360" s="45">
        <f t="shared" si="259"/>
        <v>3924.1615481747144</v>
      </c>
      <c r="L360" s="45">
        <f t="shared" si="259"/>
        <v>3702.8258888760261</v>
      </c>
      <c r="M360" s="45">
        <f t="shared" si="259"/>
        <v>3481.4902295773377</v>
      </c>
      <c r="N360" s="45">
        <f t="shared" si="260"/>
        <v>3260.1545702786493</v>
      </c>
      <c r="O360" s="45">
        <f t="shared" si="260"/>
        <v>3038.8189109799609</v>
      </c>
      <c r="P360" s="45">
        <f t="shared" si="260"/>
        <v>2817.4832516812726</v>
      </c>
      <c r="Q360" s="45">
        <f t="shared" si="260"/>
        <v>2596.1475923825842</v>
      </c>
      <c r="R360" s="45">
        <f t="shared" si="260"/>
        <v>2374.8119330838958</v>
      </c>
      <c r="S360" s="45">
        <f t="shared" si="260"/>
        <v>2153.4762737852075</v>
      </c>
      <c r="T360" s="45">
        <f t="shared" si="260"/>
        <v>1932.1406144865191</v>
      </c>
      <c r="U360" s="45">
        <f t="shared" si="260"/>
        <v>1710.8049551878307</v>
      </c>
      <c r="V360" s="45">
        <f t="shared" si="260"/>
        <v>1489.4692958891424</v>
      </c>
      <c r="W360" s="45">
        <f t="shared" si="260"/>
        <v>1268.133636590454</v>
      </c>
      <c r="X360" s="45">
        <f t="shared" si="261"/>
        <v>1046.7979772917656</v>
      </c>
      <c r="Y360" s="45">
        <f t="shared" si="261"/>
        <v>825.46231799307725</v>
      </c>
      <c r="Z360" s="45">
        <f t="shared" si="261"/>
        <v>604.12665869438842</v>
      </c>
      <c r="AA360" s="45">
        <f t="shared" si="261"/>
        <v>382.79099939570006</v>
      </c>
      <c r="AB360" s="45">
        <f t="shared" si="261"/>
        <v>161.45534009701169</v>
      </c>
      <c r="AC360" s="45">
        <f t="shared" si="261"/>
        <v>-59.880319201676684</v>
      </c>
      <c r="AD360" s="45">
        <f t="shared" si="261"/>
        <v>-281.21597850036505</v>
      </c>
      <c r="AE360" s="45">
        <f t="shared" si="261"/>
        <v>-502.55163779905342</v>
      </c>
      <c r="AF360" s="45">
        <f t="shared" si="261"/>
        <v>-723.88729709774179</v>
      </c>
      <c r="AG360" s="45">
        <f t="shared" si="261"/>
        <v>-945.22295639643016</v>
      </c>
      <c r="AH360" s="45">
        <f t="shared" si="262"/>
        <v>-1166.5586156951185</v>
      </c>
      <c r="AI360" s="45">
        <f t="shared" si="262"/>
        <v>-1387.8942749938071</v>
      </c>
      <c r="AJ360" s="45">
        <f t="shared" si="262"/>
        <v>-1609.2299342924955</v>
      </c>
      <c r="AK360" s="45">
        <f t="shared" si="262"/>
        <v>-1830.5655935911839</v>
      </c>
      <c r="AL360" s="45">
        <f t="shared" si="262"/>
        <v>-2051.901252889872</v>
      </c>
      <c r="AM360" s="45">
        <f t="shared" si="262"/>
        <v>-2273.2369121885604</v>
      </c>
      <c r="AN360" s="45">
        <f t="shared" si="262"/>
        <v>-2494.5725714872492</v>
      </c>
      <c r="AO360" s="45">
        <f t="shared" si="262"/>
        <v>-2715.9082307859376</v>
      </c>
      <c r="AP360" s="45">
        <f t="shared" si="262"/>
        <v>-2937.2438900846259</v>
      </c>
      <c r="AQ360" s="45">
        <f t="shared" si="262"/>
        <v>-3158.5795493833143</v>
      </c>
      <c r="AR360" s="45">
        <f t="shared" si="263"/>
        <v>-3379.9152086820027</v>
      </c>
      <c r="AS360" s="45">
        <f t="shared" si="263"/>
        <v>-3601.2508679806911</v>
      </c>
      <c r="AT360" s="45">
        <f t="shared" si="263"/>
        <v>-3822.5865272793794</v>
      </c>
      <c r="AU360" s="45">
        <f t="shared" si="263"/>
        <v>-4043.9221865780678</v>
      </c>
      <c r="AV360" s="45">
        <f t="shared" si="263"/>
        <v>-4265.2578458767566</v>
      </c>
      <c r="AW360" s="45">
        <f t="shared" si="263"/>
        <v>-4486.593505175445</v>
      </c>
      <c r="AX360" s="45">
        <f t="shared" si="263"/>
        <v>-4707.9291644741334</v>
      </c>
      <c r="AY360" s="45">
        <f t="shared" si="263"/>
        <v>-4929.2648237728217</v>
      </c>
      <c r="AZ360" s="45">
        <f t="shared" si="263"/>
        <v>-5150.6004830715101</v>
      </c>
      <c r="BA360" s="45">
        <f t="shared" si="263"/>
        <v>-5371.9361423701985</v>
      </c>
      <c r="BB360" s="45">
        <f t="shared" si="264"/>
        <v>-5593.2718016688868</v>
      </c>
      <c r="BC360" s="45">
        <f t="shared" si="264"/>
        <v>-5814.6074609675752</v>
      </c>
      <c r="BD360" s="45">
        <f t="shared" si="264"/>
        <v>-6035.9431202662636</v>
      </c>
      <c r="BE360" s="45">
        <f t="shared" si="264"/>
        <v>-6257.2787795649519</v>
      </c>
      <c r="BF360" s="45">
        <f t="shared" si="264"/>
        <v>-6478.6144388636403</v>
      </c>
      <c r="BG360" s="45">
        <f t="shared" si="264"/>
        <v>-6699.9500981623287</v>
      </c>
      <c r="BH360" s="45">
        <f t="shared" si="264"/>
        <v>-6921.2857574610171</v>
      </c>
      <c r="BI360" s="45">
        <f t="shared" si="264"/>
        <v>-7142.6214167597054</v>
      </c>
      <c r="BJ360" s="45">
        <f t="shared" si="264"/>
        <v>-7363.9570760583938</v>
      </c>
      <c r="BK360" s="45">
        <f t="shared" si="264"/>
        <v>-7585.2927353570831</v>
      </c>
      <c r="BL360" s="45">
        <f t="shared" si="265"/>
        <v>-7806.6283946557705</v>
      </c>
      <c r="BM360" s="45">
        <f t="shared" si="265"/>
        <v>-8027.9640539544598</v>
      </c>
      <c r="BN360" s="45">
        <f t="shared" si="265"/>
        <v>-8249.2997132531473</v>
      </c>
      <c r="BO360" s="45">
        <f t="shared" si="265"/>
        <v>-8470.6353725518366</v>
      </c>
      <c r="BP360" s="45">
        <f t="shared" si="265"/>
        <v>-8691.971031850524</v>
      </c>
      <c r="BQ360" s="45">
        <f t="shared" si="265"/>
        <v>-8913.3066911492133</v>
      </c>
      <c r="BR360" s="45">
        <f t="shared" si="265"/>
        <v>-9134.6423504479008</v>
      </c>
      <c r="BS360" s="45">
        <f t="shared" si="265"/>
        <v>-9355.97800974659</v>
      </c>
      <c r="BT360" s="45">
        <f t="shared" si="265"/>
        <v>-9577.3136690452775</v>
      </c>
      <c r="BU360" s="45">
        <f t="shared" si="265"/>
        <v>-9798.6493283439668</v>
      </c>
      <c r="BV360" s="45">
        <f t="shared" si="266"/>
        <v>-10019.984987642654</v>
      </c>
      <c r="BW360" s="45">
        <f t="shared" si="266"/>
        <v>-10241.320646941344</v>
      </c>
      <c r="BX360" s="45">
        <f t="shared" si="266"/>
        <v>-10462.656306240031</v>
      </c>
      <c r="BY360" s="45">
        <f t="shared" si="266"/>
        <v>-10683.99196553872</v>
      </c>
      <c r="BZ360" s="45">
        <f t="shared" si="266"/>
        <v>-10905.327624837408</v>
      </c>
      <c r="CA360" s="45">
        <f t="shared" si="266"/>
        <v>-11126.663284136097</v>
      </c>
      <c r="CB360" s="45">
        <f t="shared" si="266"/>
        <v>-11347.998943434784</v>
      </c>
      <c r="CC360" s="45">
        <f t="shared" si="266"/>
        <v>-11569.334602733474</v>
      </c>
      <c r="CD360" s="45">
        <f t="shared" si="266"/>
        <v>-11790.670262032163</v>
      </c>
      <c r="CE360" s="45">
        <f t="shared" si="266"/>
        <v>-12012.00592133085</v>
      </c>
      <c r="CF360" s="45">
        <f t="shared" si="266"/>
        <v>-12233.34158062954</v>
      </c>
      <c r="CG360" s="45">
        <f t="shared" si="266"/>
        <v>-1.4131645508450674</v>
      </c>
      <c r="CH360" s="45">
        <f t="shared" si="266"/>
        <v>-592.98538865053433</v>
      </c>
    </row>
    <row r="361" spans="1:86">
      <c r="A361" s="58">
        <f>'Q5-Q7 VaR'!G335</f>
        <v>46029</v>
      </c>
      <c r="B361" s="45">
        <f>'Q5-Q7 VaR'!L335</f>
        <v>-2253.384537192002</v>
      </c>
      <c r="C361" s="45">
        <f>1000000*'Q5-Q7 VaR'!K335/100</f>
        <v>1773.6694512211211</v>
      </c>
      <c r="D361" s="45">
        <f t="shared" ref="D361:M370" si="267">$B361+D$26*$C361</f>
        <v>-19990.079049403215</v>
      </c>
      <c r="E361" s="45">
        <f t="shared" si="267"/>
        <v>-19546.661686597934</v>
      </c>
      <c r="F361" s="45">
        <f t="shared" si="267"/>
        <v>-19103.244323792653</v>
      </c>
      <c r="G361" s="45">
        <f t="shared" si="267"/>
        <v>-18659.826960987375</v>
      </c>
      <c r="H361" s="45">
        <f t="shared" si="267"/>
        <v>-18216.409598182094</v>
      </c>
      <c r="I361" s="45">
        <f t="shared" si="267"/>
        <v>-17772.992235376812</v>
      </c>
      <c r="J361" s="45">
        <f t="shared" si="267"/>
        <v>-17329.574872571531</v>
      </c>
      <c r="K361" s="45">
        <f t="shared" si="267"/>
        <v>-16886.15750976625</v>
      </c>
      <c r="L361" s="45">
        <f t="shared" si="267"/>
        <v>-16442.740146960972</v>
      </c>
      <c r="M361" s="45">
        <f t="shared" si="267"/>
        <v>-15999.322784155691</v>
      </c>
      <c r="N361" s="45">
        <f t="shared" ref="N361:W370" si="268">$B361+N$26*$C361</f>
        <v>-15555.90542135041</v>
      </c>
      <c r="O361" s="45">
        <f t="shared" si="268"/>
        <v>-15112.48805854513</v>
      </c>
      <c r="P361" s="45">
        <f t="shared" si="268"/>
        <v>-14669.070695739849</v>
      </c>
      <c r="Q361" s="45">
        <f t="shared" si="268"/>
        <v>-14225.653332934569</v>
      </c>
      <c r="R361" s="45">
        <f t="shared" si="268"/>
        <v>-13782.235970129288</v>
      </c>
      <c r="S361" s="45">
        <f t="shared" si="268"/>
        <v>-13338.818607324009</v>
      </c>
      <c r="T361" s="45">
        <f t="shared" si="268"/>
        <v>-12895.401244518727</v>
      </c>
      <c r="U361" s="45">
        <f t="shared" si="268"/>
        <v>-12451.983881713448</v>
      </c>
      <c r="V361" s="45">
        <f t="shared" si="268"/>
        <v>-12008.566518908168</v>
      </c>
      <c r="W361" s="45">
        <f t="shared" si="268"/>
        <v>-11565.149156102887</v>
      </c>
      <c r="X361" s="45">
        <f t="shared" ref="X361:AG370" si="269">$B361+X$26*$C361</f>
        <v>-11121.731793297608</v>
      </c>
      <c r="Y361" s="45">
        <f t="shared" si="269"/>
        <v>-10678.314430492326</v>
      </c>
      <c r="Z361" s="45">
        <f t="shared" si="269"/>
        <v>-10234.897067687047</v>
      </c>
      <c r="AA361" s="45">
        <f t="shared" si="269"/>
        <v>-9791.4797048817672</v>
      </c>
      <c r="AB361" s="45">
        <f t="shared" si="269"/>
        <v>-9348.0623420764859</v>
      </c>
      <c r="AC361" s="45">
        <f t="shared" si="269"/>
        <v>-8904.6449792712065</v>
      </c>
      <c r="AD361" s="45">
        <f t="shared" si="269"/>
        <v>-8461.2276164659252</v>
      </c>
      <c r="AE361" s="45">
        <f t="shared" si="269"/>
        <v>-8017.8102536606457</v>
      </c>
      <c r="AF361" s="45">
        <f t="shared" si="269"/>
        <v>-7574.3928908553644</v>
      </c>
      <c r="AG361" s="45">
        <f t="shared" si="269"/>
        <v>-7130.9755280500849</v>
      </c>
      <c r="AH361" s="45">
        <f t="shared" ref="AH361:AQ370" si="270">$B361+AH$26*$C361</f>
        <v>-6687.5581652448054</v>
      </c>
      <c r="AI361" s="45">
        <f t="shared" si="270"/>
        <v>-6244.1408024395241</v>
      </c>
      <c r="AJ361" s="45">
        <f t="shared" si="270"/>
        <v>-5800.7234396342446</v>
      </c>
      <c r="AK361" s="45">
        <f t="shared" si="270"/>
        <v>-5357.3060768289633</v>
      </c>
      <c r="AL361" s="45">
        <f t="shared" si="270"/>
        <v>-4913.8887140236839</v>
      </c>
      <c r="AM361" s="45">
        <f t="shared" si="270"/>
        <v>-4470.4713512184035</v>
      </c>
      <c r="AN361" s="45">
        <f t="shared" si="270"/>
        <v>-4027.0539884131231</v>
      </c>
      <c r="AO361" s="45">
        <f t="shared" si="270"/>
        <v>-3583.6366256078427</v>
      </c>
      <c r="AP361" s="45">
        <f t="shared" si="270"/>
        <v>-3140.2192628025623</v>
      </c>
      <c r="AQ361" s="45">
        <f t="shared" si="270"/>
        <v>-2696.8018999972824</v>
      </c>
      <c r="AR361" s="45">
        <f t="shared" ref="AR361:BA370" si="271">$B361+AR$26*$C361</f>
        <v>-2253.384537192002</v>
      </c>
      <c r="AS361" s="45">
        <f t="shared" si="271"/>
        <v>-1809.9671743867216</v>
      </c>
      <c r="AT361" s="45">
        <f t="shared" si="271"/>
        <v>-1366.5498115814414</v>
      </c>
      <c r="AU361" s="45">
        <f t="shared" si="271"/>
        <v>-923.13244877616125</v>
      </c>
      <c r="AV361" s="45">
        <f t="shared" si="271"/>
        <v>-479.71508597088086</v>
      </c>
      <c r="AW361" s="45">
        <f t="shared" si="271"/>
        <v>-36.297723165600473</v>
      </c>
      <c r="AX361" s="45">
        <f t="shared" si="271"/>
        <v>407.11963963967946</v>
      </c>
      <c r="AY361" s="45">
        <f t="shared" si="271"/>
        <v>850.53700244495985</v>
      </c>
      <c r="AZ361" s="45">
        <f t="shared" si="271"/>
        <v>1293.9543652502402</v>
      </c>
      <c r="BA361" s="45">
        <f t="shared" si="271"/>
        <v>1737.3717280555206</v>
      </c>
      <c r="BB361" s="45">
        <f t="shared" ref="BB361:BK370" si="272">$B361+BB$26*$C361</f>
        <v>2180.789090860801</v>
      </c>
      <c r="BC361" s="45">
        <f t="shared" si="272"/>
        <v>2624.2064536660814</v>
      </c>
      <c r="BD361" s="45">
        <f t="shared" si="272"/>
        <v>3067.6238164713609</v>
      </c>
      <c r="BE361" s="45">
        <f t="shared" si="272"/>
        <v>3511.0411792766413</v>
      </c>
      <c r="BF361" s="45">
        <f t="shared" si="272"/>
        <v>3954.4585420819217</v>
      </c>
      <c r="BG361" s="45">
        <f t="shared" si="272"/>
        <v>4397.8759048872016</v>
      </c>
      <c r="BH361" s="45">
        <f t="shared" si="272"/>
        <v>4841.2932676924829</v>
      </c>
      <c r="BI361" s="45">
        <f t="shared" si="272"/>
        <v>5284.7106304977624</v>
      </c>
      <c r="BJ361" s="45">
        <f t="shared" si="272"/>
        <v>5728.1279933030437</v>
      </c>
      <c r="BK361" s="45">
        <f t="shared" si="272"/>
        <v>6171.5453561083232</v>
      </c>
      <c r="BL361" s="45">
        <f t="shared" ref="BL361:BU370" si="273">$B361+BL$26*$C361</f>
        <v>6614.9627189136045</v>
      </c>
      <c r="BM361" s="45">
        <f t="shared" si="273"/>
        <v>7058.380081718884</v>
      </c>
      <c r="BN361" s="45">
        <f t="shared" si="273"/>
        <v>7501.7974445241653</v>
      </c>
      <c r="BO361" s="45">
        <f t="shared" si="273"/>
        <v>7945.2148073294447</v>
      </c>
      <c r="BP361" s="45">
        <f t="shared" si="273"/>
        <v>8388.6321701347242</v>
      </c>
      <c r="BQ361" s="45">
        <f t="shared" si="273"/>
        <v>8832.0495329400055</v>
      </c>
      <c r="BR361" s="45">
        <f t="shared" si="273"/>
        <v>9275.466895745285</v>
      </c>
      <c r="BS361" s="45">
        <f t="shared" si="273"/>
        <v>9718.8842585505663</v>
      </c>
      <c r="BT361" s="45">
        <f t="shared" si="273"/>
        <v>10162.301621355846</v>
      </c>
      <c r="BU361" s="45">
        <f t="shared" si="273"/>
        <v>10605.718984161127</v>
      </c>
      <c r="BV361" s="45">
        <f t="shared" ref="BV361:CH370" si="274">$B361+BV$26*$C361</f>
        <v>11049.136346966407</v>
      </c>
      <c r="BW361" s="45">
        <f t="shared" si="274"/>
        <v>11492.553709771688</v>
      </c>
      <c r="BX361" s="45">
        <f t="shared" si="274"/>
        <v>11935.971072576967</v>
      </c>
      <c r="BY361" s="45">
        <f t="shared" si="274"/>
        <v>12379.388435382247</v>
      </c>
      <c r="BZ361" s="45">
        <f t="shared" si="274"/>
        <v>12822.805798187528</v>
      </c>
      <c r="CA361" s="45">
        <f t="shared" si="274"/>
        <v>13266.223160992808</v>
      </c>
      <c r="CB361" s="45">
        <f t="shared" si="274"/>
        <v>13709.640523798089</v>
      </c>
      <c r="CC361" s="45">
        <f t="shared" si="274"/>
        <v>14153.05788660337</v>
      </c>
      <c r="CD361" s="45">
        <f t="shared" si="274"/>
        <v>14596.475249408648</v>
      </c>
      <c r="CE361" s="45">
        <f t="shared" si="274"/>
        <v>15039.892612213929</v>
      </c>
      <c r="CF361" s="45">
        <f t="shared" si="274"/>
        <v>15483.30997501921</v>
      </c>
      <c r="CG361" s="45">
        <f t="shared" si="274"/>
        <v>-9021.7763606678855</v>
      </c>
      <c r="CH361" s="45">
        <f t="shared" si="274"/>
        <v>-7836.6379317753617</v>
      </c>
    </row>
    <row r="362" spans="1:86">
      <c r="A362" s="58">
        <f>'Q5-Q7 VaR'!G336</f>
        <v>46030</v>
      </c>
      <c r="B362" s="45">
        <f>'Q5-Q7 VaR'!L336</f>
        <v>-4787.9270507575975</v>
      </c>
      <c r="C362" s="45">
        <f>1000000*'Q5-Q7 VaR'!K336/100</f>
        <v>-1327.640933688105</v>
      </c>
      <c r="D362" s="45">
        <f t="shared" si="267"/>
        <v>8488.4822861234534</v>
      </c>
      <c r="E362" s="45">
        <f t="shared" si="267"/>
        <v>8156.5720527014264</v>
      </c>
      <c r="F362" s="45">
        <f t="shared" si="267"/>
        <v>7824.6618192794003</v>
      </c>
      <c r="G362" s="45">
        <f t="shared" si="267"/>
        <v>7492.7515858573724</v>
      </c>
      <c r="H362" s="45">
        <f t="shared" si="267"/>
        <v>7160.8413524353464</v>
      </c>
      <c r="I362" s="45">
        <f t="shared" si="267"/>
        <v>6828.9311190133203</v>
      </c>
      <c r="J362" s="45">
        <f t="shared" si="267"/>
        <v>6497.0208855912942</v>
      </c>
      <c r="K362" s="45">
        <f t="shared" si="267"/>
        <v>6165.1106521692682</v>
      </c>
      <c r="L362" s="45">
        <f t="shared" si="267"/>
        <v>5833.2004187472421</v>
      </c>
      <c r="M362" s="45">
        <f t="shared" si="267"/>
        <v>5501.290185325216</v>
      </c>
      <c r="N362" s="45">
        <f t="shared" si="268"/>
        <v>5169.37995190319</v>
      </c>
      <c r="O362" s="45">
        <f t="shared" si="268"/>
        <v>4837.4697184811639</v>
      </c>
      <c r="P362" s="45">
        <f t="shared" si="268"/>
        <v>4505.5594850591378</v>
      </c>
      <c r="Q362" s="45">
        <f t="shared" si="268"/>
        <v>4173.6492516371118</v>
      </c>
      <c r="R362" s="45">
        <f t="shared" si="268"/>
        <v>3841.7390182150839</v>
      </c>
      <c r="S362" s="45">
        <f t="shared" si="268"/>
        <v>3509.8287847930578</v>
      </c>
      <c r="T362" s="45">
        <f t="shared" si="268"/>
        <v>3177.9185513710318</v>
      </c>
      <c r="U362" s="45">
        <f t="shared" si="268"/>
        <v>2846.0083179490057</v>
      </c>
      <c r="V362" s="45">
        <f t="shared" si="268"/>
        <v>2514.0980845269796</v>
      </c>
      <c r="W362" s="45">
        <f t="shared" si="268"/>
        <v>2182.1878511049536</v>
      </c>
      <c r="X362" s="45">
        <f t="shared" si="269"/>
        <v>1850.2776176829275</v>
      </c>
      <c r="Y362" s="45">
        <f t="shared" si="269"/>
        <v>1518.3673842609014</v>
      </c>
      <c r="Z362" s="45">
        <f t="shared" si="269"/>
        <v>1186.4571508388744</v>
      </c>
      <c r="AA362" s="45">
        <f t="shared" si="269"/>
        <v>854.54691741684837</v>
      </c>
      <c r="AB362" s="45">
        <f t="shared" si="269"/>
        <v>522.63668399482231</v>
      </c>
      <c r="AC362" s="45">
        <f t="shared" si="269"/>
        <v>190.72645057279624</v>
      </c>
      <c r="AD362" s="45">
        <f t="shared" si="269"/>
        <v>-141.18378284922983</v>
      </c>
      <c r="AE362" s="45">
        <f t="shared" si="269"/>
        <v>-473.09401627125681</v>
      </c>
      <c r="AF362" s="45">
        <f t="shared" si="269"/>
        <v>-805.00424969328287</v>
      </c>
      <c r="AG362" s="45">
        <f t="shared" si="269"/>
        <v>-1136.9144831153089</v>
      </c>
      <c r="AH362" s="45">
        <f t="shared" si="270"/>
        <v>-1468.824716537335</v>
      </c>
      <c r="AI362" s="45">
        <f t="shared" si="270"/>
        <v>-1800.7349499593615</v>
      </c>
      <c r="AJ362" s="45">
        <f t="shared" si="270"/>
        <v>-2132.6451833813876</v>
      </c>
      <c r="AK362" s="45">
        <f t="shared" si="270"/>
        <v>-2464.5554168034137</v>
      </c>
      <c r="AL362" s="45">
        <f t="shared" si="270"/>
        <v>-2796.4656502254402</v>
      </c>
      <c r="AM362" s="45">
        <f t="shared" si="270"/>
        <v>-3128.3758836474663</v>
      </c>
      <c r="AN362" s="45">
        <f t="shared" si="270"/>
        <v>-3460.2861170694923</v>
      </c>
      <c r="AO362" s="45">
        <f t="shared" si="270"/>
        <v>-3792.1963504915188</v>
      </c>
      <c r="AP362" s="45">
        <f t="shared" si="270"/>
        <v>-4124.1065839135454</v>
      </c>
      <c r="AQ362" s="45">
        <f t="shared" si="270"/>
        <v>-4456.0168173355714</v>
      </c>
      <c r="AR362" s="45">
        <f t="shared" si="271"/>
        <v>-4787.9270507575975</v>
      </c>
      <c r="AS362" s="45">
        <f t="shared" si="271"/>
        <v>-5119.8372841796236</v>
      </c>
      <c r="AT362" s="45">
        <f t="shared" si="271"/>
        <v>-5451.7475176016496</v>
      </c>
      <c r="AU362" s="45">
        <f t="shared" si="271"/>
        <v>-5783.6577510236766</v>
      </c>
      <c r="AV362" s="45">
        <f t="shared" si="271"/>
        <v>-6115.5679844457027</v>
      </c>
      <c r="AW362" s="45">
        <f t="shared" si="271"/>
        <v>-6447.4782178677287</v>
      </c>
      <c r="AX362" s="45">
        <f t="shared" si="271"/>
        <v>-6779.3884512897548</v>
      </c>
      <c r="AY362" s="45">
        <f t="shared" si="271"/>
        <v>-7111.2986847117809</v>
      </c>
      <c r="AZ362" s="45">
        <f t="shared" si="271"/>
        <v>-7443.2089181338069</v>
      </c>
      <c r="BA362" s="45">
        <f t="shared" si="271"/>
        <v>-7775.119151555833</v>
      </c>
      <c r="BB362" s="45">
        <f t="shared" si="272"/>
        <v>-8107.02938497786</v>
      </c>
      <c r="BC362" s="45">
        <f t="shared" si="272"/>
        <v>-8438.939618399887</v>
      </c>
      <c r="BD362" s="45">
        <f t="shared" si="272"/>
        <v>-8770.849851821913</v>
      </c>
      <c r="BE362" s="45">
        <f t="shared" si="272"/>
        <v>-9102.7600852439391</v>
      </c>
      <c r="BF362" s="45">
        <f t="shared" si="272"/>
        <v>-9434.6703186659652</v>
      </c>
      <c r="BG362" s="45">
        <f t="shared" si="272"/>
        <v>-9766.5805520879912</v>
      </c>
      <c r="BH362" s="45">
        <f t="shared" si="272"/>
        <v>-10098.490785510017</v>
      </c>
      <c r="BI362" s="45">
        <f t="shared" si="272"/>
        <v>-10430.401018932043</v>
      </c>
      <c r="BJ362" s="45">
        <f t="shared" si="272"/>
        <v>-10762.311252354069</v>
      </c>
      <c r="BK362" s="45">
        <f t="shared" si="272"/>
        <v>-11094.221485776096</v>
      </c>
      <c r="BL362" s="45">
        <f t="shared" si="273"/>
        <v>-11426.131719198122</v>
      </c>
      <c r="BM362" s="45">
        <f t="shared" si="273"/>
        <v>-11758.041952620148</v>
      </c>
      <c r="BN362" s="45">
        <f t="shared" si="273"/>
        <v>-12089.952186042174</v>
      </c>
      <c r="BO362" s="45">
        <f t="shared" si="273"/>
        <v>-12421.8624194642</v>
      </c>
      <c r="BP362" s="45">
        <f t="shared" si="273"/>
        <v>-12753.772652886226</v>
      </c>
      <c r="BQ362" s="45">
        <f t="shared" si="273"/>
        <v>-13085.682886308252</v>
      </c>
      <c r="BR362" s="45">
        <f t="shared" si="273"/>
        <v>-13417.593119730278</v>
      </c>
      <c r="BS362" s="45">
        <f t="shared" si="273"/>
        <v>-13749.503353152308</v>
      </c>
      <c r="BT362" s="45">
        <f t="shared" si="273"/>
        <v>-14081.413586574334</v>
      </c>
      <c r="BU362" s="45">
        <f t="shared" si="273"/>
        <v>-14413.32381999636</v>
      </c>
      <c r="BV362" s="45">
        <f t="shared" si="274"/>
        <v>-14745.234053418386</v>
      </c>
      <c r="BW362" s="45">
        <f t="shared" si="274"/>
        <v>-15077.144286840412</v>
      </c>
      <c r="BX362" s="45">
        <f t="shared" si="274"/>
        <v>-15409.054520262438</v>
      </c>
      <c r="BY362" s="45">
        <f t="shared" si="274"/>
        <v>-15740.964753684464</v>
      </c>
      <c r="BZ362" s="45">
        <f t="shared" si="274"/>
        <v>-16072.87498710649</v>
      </c>
      <c r="CA362" s="45">
        <f t="shared" si="274"/>
        <v>-16404.785220528516</v>
      </c>
      <c r="CB362" s="45">
        <f t="shared" si="274"/>
        <v>-16736.695453950542</v>
      </c>
      <c r="CC362" s="45">
        <f t="shared" si="274"/>
        <v>-17068.605687372568</v>
      </c>
      <c r="CD362" s="45">
        <f t="shared" si="274"/>
        <v>-17400.515920794594</v>
      </c>
      <c r="CE362" s="45">
        <f t="shared" si="274"/>
        <v>-17732.42615421662</v>
      </c>
      <c r="CF362" s="45">
        <f t="shared" si="274"/>
        <v>-18064.336387638647</v>
      </c>
      <c r="CG362" s="45">
        <f t="shared" si="274"/>
        <v>278.40254853716215</v>
      </c>
      <c r="CH362" s="45">
        <f t="shared" si="274"/>
        <v>-608.70654002567971</v>
      </c>
    </row>
    <row r="363" spans="1:86">
      <c r="A363" s="58">
        <f>'Q5-Q7 VaR'!G337</f>
        <v>46031</v>
      </c>
      <c r="B363" s="45">
        <f>'Q5-Q7 VaR'!L337</f>
        <v>-12388.282250058008</v>
      </c>
      <c r="C363" s="45">
        <f>1000000*'Q5-Q7 VaR'!K337/100</f>
        <v>147.65381563346375</v>
      </c>
      <c r="D363" s="45">
        <f t="shared" si="267"/>
        <v>-13864.820406392646</v>
      </c>
      <c r="E363" s="45">
        <f t="shared" si="267"/>
        <v>-13827.90695248428</v>
      </c>
      <c r="F363" s="45">
        <f t="shared" si="267"/>
        <v>-13790.993498575914</v>
      </c>
      <c r="G363" s="45">
        <f t="shared" si="267"/>
        <v>-13754.080044667548</v>
      </c>
      <c r="H363" s="45">
        <f t="shared" si="267"/>
        <v>-13717.166590759181</v>
      </c>
      <c r="I363" s="45">
        <f t="shared" si="267"/>
        <v>-13680.253136850815</v>
      </c>
      <c r="J363" s="45">
        <f t="shared" si="267"/>
        <v>-13643.339682942449</v>
      </c>
      <c r="K363" s="45">
        <f t="shared" si="267"/>
        <v>-13606.426229034083</v>
      </c>
      <c r="L363" s="45">
        <f t="shared" si="267"/>
        <v>-13569.512775125717</v>
      </c>
      <c r="M363" s="45">
        <f t="shared" si="267"/>
        <v>-13532.599321217353</v>
      </c>
      <c r="N363" s="45">
        <f t="shared" si="268"/>
        <v>-13495.685867308986</v>
      </c>
      <c r="O363" s="45">
        <f t="shared" si="268"/>
        <v>-13458.77241340062</v>
      </c>
      <c r="P363" s="45">
        <f t="shared" si="268"/>
        <v>-13421.858959492254</v>
      </c>
      <c r="Q363" s="45">
        <f t="shared" si="268"/>
        <v>-13384.945505583888</v>
      </c>
      <c r="R363" s="45">
        <f t="shared" si="268"/>
        <v>-13348.032051675522</v>
      </c>
      <c r="S363" s="45">
        <f t="shared" si="268"/>
        <v>-13311.118597767156</v>
      </c>
      <c r="T363" s="45">
        <f t="shared" si="268"/>
        <v>-13274.20514385879</v>
      </c>
      <c r="U363" s="45">
        <f t="shared" si="268"/>
        <v>-13237.291689950423</v>
      </c>
      <c r="V363" s="45">
        <f t="shared" si="268"/>
        <v>-13200.378236042059</v>
      </c>
      <c r="W363" s="45">
        <f t="shared" si="268"/>
        <v>-13163.464782133693</v>
      </c>
      <c r="X363" s="45">
        <f t="shared" si="269"/>
        <v>-13126.551328225327</v>
      </c>
      <c r="Y363" s="45">
        <f t="shared" si="269"/>
        <v>-13089.637874316961</v>
      </c>
      <c r="Z363" s="45">
        <f t="shared" si="269"/>
        <v>-13052.724420408595</v>
      </c>
      <c r="AA363" s="45">
        <f t="shared" si="269"/>
        <v>-13015.810966500228</v>
      </c>
      <c r="AB363" s="45">
        <f t="shared" si="269"/>
        <v>-12978.897512591862</v>
      </c>
      <c r="AC363" s="45">
        <f t="shared" si="269"/>
        <v>-12941.984058683496</v>
      </c>
      <c r="AD363" s="45">
        <f t="shared" si="269"/>
        <v>-12905.07060477513</v>
      </c>
      <c r="AE363" s="45">
        <f t="shared" si="269"/>
        <v>-12868.157150866766</v>
      </c>
      <c r="AF363" s="45">
        <f t="shared" si="269"/>
        <v>-12831.2436969584</v>
      </c>
      <c r="AG363" s="45">
        <f t="shared" si="269"/>
        <v>-12794.330243050033</v>
      </c>
      <c r="AH363" s="45">
        <f t="shared" si="270"/>
        <v>-12757.416789141667</v>
      </c>
      <c r="AI363" s="45">
        <f t="shared" si="270"/>
        <v>-12720.503335233301</v>
      </c>
      <c r="AJ363" s="45">
        <f t="shared" si="270"/>
        <v>-12683.589881324935</v>
      </c>
      <c r="AK363" s="45">
        <f t="shared" si="270"/>
        <v>-12646.676427416569</v>
      </c>
      <c r="AL363" s="45">
        <f t="shared" si="270"/>
        <v>-12609.762973508203</v>
      </c>
      <c r="AM363" s="45">
        <f t="shared" si="270"/>
        <v>-12572.849519599837</v>
      </c>
      <c r="AN363" s="45">
        <f t="shared" si="270"/>
        <v>-12535.936065691472</v>
      </c>
      <c r="AO363" s="45">
        <f t="shared" si="270"/>
        <v>-12499.022611783106</v>
      </c>
      <c r="AP363" s="45">
        <f t="shared" si="270"/>
        <v>-12462.10915787474</v>
      </c>
      <c r="AQ363" s="45">
        <f t="shared" si="270"/>
        <v>-12425.195703966374</v>
      </c>
      <c r="AR363" s="45">
        <f t="shared" si="271"/>
        <v>-12388.282250058008</v>
      </c>
      <c r="AS363" s="45">
        <f t="shared" si="271"/>
        <v>-12351.368796149642</v>
      </c>
      <c r="AT363" s="45">
        <f t="shared" si="271"/>
        <v>-12314.455342241276</v>
      </c>
      <c r="AU363" s="45">
        <f t="shared" si="271"/>
        <v>-12277.541888332909</v>
      </c>
      <c r="AV363" s="45">
        <f t="shared" si="271"/>
        <v>-12240.628434424543</v>
      </c>
      <c r="AW363" s="45">
        <f t="shared" si="271"/>
        <v>-12203.714980516179</v>
      </c>
      <c r="AX363" s="45">
        <f t="shared" si="271"/>
        <v>-12166.801526607813</v>
      </c>
      <c r="AY363" s="45">
        <f t="shared" si="271"/>
        <v>-12129.888072699447</v>
      </c>
      <c r="AZ363" s="45">
        <f t="shared" si="271"/>
        <v>-12092.974618791081</v>
      </c>
      <c r="BA363" s="45">
        <f t="shared" si="271"/>
        <v>-12056.061164882714</v>
      </c>
      <c r="BB363" s="45">
        <f t="shared" si="272"/>
        <v>-12019.147710974348</v>
      </c>
      <c r="BC363" s="45">
        <f t="shared" si="272"/>
        <v>-11982.234257065982</v>
      </c>
      <c r="BD363" s="45">
        <f t="shared" si="272"/>
        <v>-11945.320803157616</v>
      </c>
      <c r="BE363" s="45">
        <f t="shared" si="272"/>
        <v>-11908.40734924925</v>
      </c>
      <c r="BF363" s="45">
        <f t="shared" si="272"/>
        <v>-11871.493895340886</v>
      </c>
      <c r="BG363" s="45">
        <f t="shared" si="272"/>
        <v>-11834.580441432519</v>
      </c>
      <c r="BH363" s="45">
        <f t="shared" si="272"/>
        <v>-11797.666987524153</v>
      </c>
      <c r="BI363" s="45">
        <f t="shared" si="272"/>
        <v>-11760.753533615787</v>
      </c>
      <c r="BJ363" s="45">
        <f t="shared" si="272"/>
        <v>-11723.840079707421</v>
      </c>
      <c r="BK363" s="45">
        <f t="shared" si="272"/>
        <v>-11686.926625799055</v>
      </c>
      <c r="BL363" s="45">
        <f t="shared" si="273"/>
        <v>-11650.013171890689</v>
      </c>
      <c r="BM363" s="45">
        <f t="shared" si="273"/>
        <v>-11613.099717982323</v>
      </c>
      <c r="BN363" s="45">
        <f t="shared" si="273"/>
        <v>-11576.186264073956</v>
      </c>
      <c r="BO363" s="45">
        <f t="shared" si="273"/>
        <v>-11539.272810165592</v>
      </c>
      <c r="BP363" s="45">
        <f t="shared" si="273"/>
        <v>-11502.359356257226</v>
      </c>
      <c r="BQ363" s="45">
        <f t="shared" si="273"/>
        <v>-11465.44590234886</v>
      </c>
      <c r="BR363" s="45">
        <f t="shared" si="273"/>
        <v>-11428.532448440494</v>
      </c>
      <c r="BS363" s="45">
        <f t="shared" si="273"/>
        <v>-11391.618994532128</v>
      </c>
      <c r="BT363" s="45">
        <f t="shared" si="273"/>
        <v>-11354.705540623761</v>
      </c>
      <c r="BU363" s="45">
        <f t="shared" si="273"/>
        <v>-11317.792086715395</v>
      </c>
      <c r="BV363" s="45">
        <f t="shared" si="274"/>
        <v>-11280.878632807029</v>
      </c>
      <c r="BW363" s="45">
        <f t="shared" si="274"/>
        <v>-11243.965178898663</v>
      </c>
      <c r="BX363" s="45">
        <f t="shared" si="274"/>
        <v>-11207.051724990299</v>
      </c>
      <c r="BY363" s="45">
        <f t="shared" si="274"/>
        <v>-11170.138271081933</v>
      </c>
      <c r="BZ363" s="45">
        <f t="shared" si="274"/>
        <v>-11133.224817173566</v>
      </c>
      <c r="CA363" s="45">
        <f t="shared" si="274"/>
        <v>-11096.3113632652</v>
      </c>
      <c r="CB363" s="45">
        <f t="shared" si="274"/>
        <v>-11059.397909356834</v>
      </c>
      <c r="CC363" s="45">
        <f t="shared" si="274"/>
        <v>-11022.484455448468</v>
      </c>
      <c r="CD363" s="45">
        <f t="shared" si="274"/>
        <v>-10985.571001540102</v>
      </c>
      <c r="CE363" s="45">
        <f t="shared" si="274"/>
        <v>-10948.657547631736</v>
      </c>
      <c r="CF363" s="45">
        <f t="shared" si="274"/>
        <v>-10911.74409372337</v>
      </c>
      <c r="CG363" s="45">
        <f t="shared" si="274"/>
        <v>-12951.734971054306</v>
      </c>
      <c r="CH363" s="45">
        <f t="shared" si="274"/>
        <v>-12853.074980626352</v>
      </c>
    </row>
    <row r="364" spans="1:86">
      <c r="A364" s="58">
        <f>'Q5-Q7 VaR'!G338</f>
        <v>46034</v>
      </c>
      <c r="B364" s="45">
        <f>'Q5-Q7 VaR'!L338</f>
        <v>-563.38653357456303</v>
      </c>
      <c r="C364" s="45">
        <f>1000000*'Q5-Q7 VaR'!K338/100</f>
        <v>-811.60207708717348</v>
      </c>
      <c r="D364" s="45">
        <f t="shared" si="267"/>
        <v>7552.6342372971721</v>
      </c>
      <c r="E364" s="45">
        <f t="shared" si="267"/>
        <v>7349.733718025378</v>
      </c>
      <c r="F364" s="45">
        <f t="shared" si="267"/>
        <v>7146.8331987535848</v>
      </c>
      <c r="G364" s="45">
        <f t="shared" si="267"/>
        <v>6943.9326794817916</v>
      </c>
      <c r="H364" s="45">
        <f t="shared" si="267"/>
        <v>6741.0321602099984</v>
      </c>
      <c r="I364" s="45">
        <f t="shared" si="267"/>
        <v>6538.1316409382052</v>
      </c>
      <c r="J364" s="45">
        <f t="shared" si="267"/>
        <v>6335.2311216664111</v>
      </c>
      <c r="K364" s="45">
        <f t="shared" si="267"/>
        <v>6132.3306023946179</v>
      </c>
      <c r="L364" s="45">
        <f t="shared" si="267"/>
        <v>5929.4300831228247</v>
      </c>
      <c r="M364" s="45">
        <f t="shared" si="267"/>
        <v>5726.5295638510315</v>
      </c>
      <c r="N364" s="45">
        <f t="shared" si="268"/>
        <v>5523.6290445792383</v>
      </c>
      <c r="O364" s="45">
        <f t="shared" si="268"/>
        <v>5320.7285253074442</v>
      </c>
      <c r="P364" s="45">
        <f t="shared" si="268"/>
        <v>5117.828006035651</v>
      </c>
      <c r="Q364" s="45">
        <f t="shared" si="268"/>
        <v>4914.9274867638578</v>
      </c>
      <c r="R364" s="45">
        <f t="shared" si="268"/>
        <v>4712.0269674920646</v>
      </c>
      <c r="S364" s="45">
        <f t="shared" si="268"/>
        <v>4509.1264482202714</v>
      </c>
      <c r="T364" s="45">
        <f t="shared" si="268"/>
        <v>4306.2259289484773</v>
      </c>
      <c r="U364" s="45">
        <f t="shared" si="268"/>
        <v>4103.3254096766841</v>
      </c>
      <c r="V364" s="45">
        <f t="shared" si="268"/>
        <v>3900.4248904048909</v>
      </c>
      <c r="W364" s="45">
        <f t="shared" si="268"/>
        <v>3697.5243711330977</v>
      </c>
      <c r="X364" s="45">
        <f t="shared" si="269"/>
        <v>3494.6238518613045</v>
      </c>
      <c r="Y364" s="45">
        <f t="shared" si="269"/>
        <v>3291.7233325895108</v>
      </c>
      <c r="Z364" s="45">
        <f t="shared" si="269"/>
        <v>3088.8228133177176</v>
      </c>
      <c r="AA364" s="45">
        <f t="shared" si="269"/>
        <v>2885.922294045924</v>
      </c>
      <c r="AB364" s="45">
        <f t="shared" si="269"/>
        <v>2683.0217747741308</v>
      </c>
      <c r="AC364" s="45">
        <f t="shared" si="269"/>
        <v>2480.1212555023376</v>
      </c>
      <c r="AD364" s="45">
        <f t="shared" si="269"/>
        <v>2277.2207362305439</v>
      </c>
      <c r="AE364" s="45">
        <f t="shared" si="269"/>
        <v>2074.3202169587507</v>
      </c>
      <c r="AF364" s="45">
        <f t="shared" si="269"/>
        <v>1871.4196976869571</v>
      </c>
      <c r="AG364" s="45">
        <f t="shared" si="269"/>
        <v>1668.5191784151639</v>
      </c>
      <c r="AH364" s="45">
        <f t="shared" si="270"/>
        <v>1465.6186591433707</v>
      </c>
      <c r="AI364" s="45">
        <f t="shared" si="270"/>
        <v>1262.7181398715775</v>
      </c>
      <c r="AJ364" s="45">
        <f t="shared" si="270"/>
        <v>1059.8176205997838</v>
      </c>
      <c r="AK364" s="45">
        <f t="shared" si="270"/>
        <v>856.91710132799051</v>
      </c>
      <c r="AL364" s="45">
        <f t="shared" si="270"/>
        <v>654.01658205619708</v>
      </c>
      <c r="AM364" s="45">
        <f t="shared" si="270"/>
        <v>451.11606278440388</v>
      </c>
      <c r="AN364" s="45">
        <f t="shared" si="270"/>
        <v>248.21554351261045</v>
      </c>
      <c r="AO364" s="45">
        <f t="shared" si="270"/>
        <v>45.315024240817024</v>
      </c>
      <c r="AP364" s="45">
        <f t="shared" si="270"/>
        <v>-157.58549503097629</v>
      </c>
      <c r="AQ364" s="45">
        <f t="shared" si="270"/>
        <v>-360.48601430276966</v>
      </c>
      <c r="AR364" s="45">
        <f t="shared" si="271"/>
        <v>-563.38653357456303</v>
      </c>
      <c r="AS364" s="45">
        <f t="shared" si="271"/>
        <v>-766.28705284635635</v>
      </c>
      <c r="AT364" s="45">
        <f t="shared" si="271"/>
        <v>-969.18757211814977</v>
      </c>
      <c r="AU364" s="45">
        <f t="shared" si="271"/>
        <v>-1172.0880913899432</v>
      </c>
      <c r="AV364" s="45">
        <f t="shared" si="271"/>
        <v>-1374.9886106617364</v>
      </c>
      <c r="AW364" s="45">
        <f t="shared" si="271"/>
        <v>-1577.8891299335301</v>
      </c>
      <c r="AX364" s="45">
        <f t="shared" si="271"/>
        <v>-1780.7896492053233</v>
      </c>
      <c r="AY364" s="45">
        <f t="shared" si="271"/>
        <v>-1983.6901684771165</v>
      </c>
      <c r="AZ364" s="45">
        <f t="shared" si="271"/>
        <v>-2186.5906877489101</v>
      </c>
      <c r="BA364" s="45">
        <f t="shared" si="271"/>
        <v>-2389.4912070207033</v>
      </c>
      <c r="BB364" s="45">
        <f t="shared" si="272"/>
        <v>-2592.391726292497</v>
      </c>
      <c r="BC364" s="45">
        <f t="shared" si="272"/>
        <v>-2795.2922455642902</v>
      </c>
      <c r="BD364" s="45">
        <f t="shared" si="272"/>
        <v>-2998.1927648360834</v>
      </c>
      <c r="BE364" s="45">
        <f t="shared" si="272"/>
        <v>-3201.093284107877</v>
      </c>
      <c r="BF364" s="45">
        <f t="shared" si="272"/>
        <v>-3403.9938033796702</v>
      </c>
      <c r="BG364" s="45">
        <f t="shared" si="272"/>
        <v>-3606.8943226514639</v>
      </c>
      <c r="BH364" s="45">
        <f t="shared" si="272"/>
        <v>-3809.7948419232571</v>
      </c>
      <c r="BI364" s="45">
        <f t="shared" si="272"/>
        <v>-4012.6953611950503</v>
      </c>
      <c r="BJ364" s="45">
        <f t="shared" si="272"/>
        <v>-4215.5958804668435</v>
      </c>
      <c r="BK364" s="45">
        <f t="shared" si="272"/>
        <v>-4418.4963997386367</v>
      </c>
      <c r="BL364" s="45">
        <f t="shared" si="273"/>
        <v>-4621.3969190104308</v>
      </c>
      <c r="BM364" s="45">
        <f t="shared" si="273"/>
        <v>-4824.297438282224</v>
      </c>
      <c r="BN364" s="45">
        <f t="shared" si="273"/>
        <v>-5027.1979575540172</v>
      </c>
      <c r="BO364" s="45">
        <f t="shared" si="273"/>
        <v>-5230.0984768258104</v>
      </c>
      <c r="BP364" s="45">
        <f t="shared" si="273"/>
        <v>-5432.9989960976036</v>
      </c>
      <c r="BQ364" s="45">
        <f t="shared" si="273"/>
        <v>-5635.8995153693977</v>
      </c>
      <c r="BR364" s="45">
        <f t="shared" si="273"/>
        <v>-5838.8000346411909</v>
      </c>
      <c r="BS364" s="45">
        <f t="shared" si="273"/>
        <v>-6041.7005539129841</v>
      </c>
      <c r="BT364" s="45">
        <f t="shared" si="273"/>
        <v>-6244.6010731847773</v>
      </c>
      <c r="BU364" s="45">
        <f t="shared" si="273"/>
        <v>-6447.5015924565705</v>
      </c>
      <c r="BV364" s="45">
        <f t="shared" si="274"/>
        <v>-6650.4021117283646</v>
      </c>
      <c r="BW364" s="45">
        <f t="shared" si="274"/>
        <v>-6853.3026310001578</v>
      </c>
      <c r="BX364" s="45">
        <f t="shared" si="274"/>
        <v>-7056.203150271951</v>
      </c>
      <c r="BY364" s="45">
        <f t="shared" si="274"/>
        <v>-7259.1036695437442</v>
      </c>
      <c r="BZ364" s="45">
        <f t="shared" si="274"/>
        <v>-7462.0041888155374</v>
      </c>
      <c r="CA364" s="45">
        <f t="shared" si="274"/>
        <v>-7664.9047080873315</v>
      </c>
      <c r="CB364" s="45">
        <f t="shared" si="274"/>
        <v>-7867.8052273591247</v>
      </c>
      <c r="CC364" s="45">
        <f t="shared" si="274"/>
        <v>-8070.7057466309179</v>
      </c>
      <c r="CD364" s="45">
        <f t="shared" si="274"/>
        <v>-8273.6062659027102</v>
      </c>
      <c r="CE364" s="45">
        <f t="shared" si="274"/>
        <v>-8476.5067851745043</v>
      </c>
      <c r="CF364" s="45">
        <f t="shared" si="274"/>
        <v>-8679.4073044462984</v>
      </c>
      <c r="CG364" s="45">
        <f t="shared" si="274"/>
        <v>2533.7186562853226</v>
      </c>
      <c r="CH364" s="45">
        <f t="shared" si="274"/>
        <v>1991.4187311990622</v>
      </c>
    </row>
    <row r="365" spans="1:86">
      <c r="A365" s="58">
        <f>'Q5-Q7 VaR'!G339</f>
        <v>46035</v>
      </c>
      <c r="B365" s="45">
        <f>'Q5-Q7 VaR'!L339</f>
        <v>0</v>
      </c>
      <c r="C365" s="45">
        <f>1000000*'Q5-Q7 VaR'!K339/100</f>
        <v>-221.4289148246784</v>
      </c>
      <c r="D365" s="45">
        <f t="shared" si="267"/>
        <v>2214.289148246784</v>
      </c>
      <c r="E365" s="45">
        <f t="shared" si="267"/>
        <v>2158.9319195406142</v>
      </c>
      <c r="F365" s="45">
        <f t="shared" si="267"/>
        <v>2103.5746908344449</v>
      </c>
      <c r="G365" s="45">
        <f t="shared" si="267"/>
        <v>2048.2174621282752</v>
      </c>
      <c r="H365" s="45">
        <f t="shared" si="267"/>
        <v>1992.8602334221057</v>
      </c>
      <c r="I365" s="45">
        <f t="shared" si="267"/>
        <v>1937.503004715936</v>
      </c>
      <c r="J365" s="45">
        <f t="shared" si="267"/>
        <v>1882.1457760097665</v>
      </c>
      <c r="K365" s="45">
        <f t="shared" si="267"/>
        <v>1826.7885473035967</v>
      </c>
      <c r="L365" s="45">
        <f t="shared" si="267"/>
        <v>1771.4313185974272</v>
      </c>
      <c r="M365" s="45">
        <f t="shared" si="267"/>
        <v>1716.0740898912577</v>
      </c>
      <c r="N365" s="45">
        <f t="shared" si="268"/>
        <v>1660.716861185088</v>
      </c>
      <c r="O365" s="45">
        <f t="shared" si="268"/>
        <v>1605.3596324789185</v>
      </c>
      <c r="P365" s="45">
        <f t="shared" si="268"/>
        <v>1550.0024037727487</v>
      </c>
      <c r="Q365" s="45">
        <f t="shared" si="268"/>
        <v>1494.6451750665792</v>
      </c>
      <c r="R365" s="45">
        <f t="shared" si="268"/>
        <v>1439.2879463604097</v>
      </c>
      <c r="S365" s="45">
        <f t="shared" si="268"/>
        <v>1383.93071765424</v>
      </c>
      <c r="T365" s="45">
        <f t="shared" si="268"/>
        <v>1328.5734889480705</v>
      </c>
      <c r="U365" s="45">
        <f t="shared" si="268"/>
        <v>1273.2162602419007</v>
      </c>
      <c r="V365" s="45">
        <f t="shared" si="268"/>
        <v>1217.8590315357312</v>
      </c>
      <c r="W365" s="45">
        <f t="shared" si="268"/>
        <v>1162.5018028295617</v>
      </c>
      <c r="X365" s="45">
        <f t="shared" si="269"/>
        <v>1107.144574123392</v>
      </c>
      <c r="Y365" s="45">
        <f t="shared" si="269"/>
        <v>1051.7873454172225</v>
      </c>
      <c r="Z365" s="45">
        <f t="shared" si="269"/>
        <v>996.43011671105285</v>
      </c>
      <c r="AA365" s="45">
        <f t="shared" si="269"/>
        <v>941.07288800488323</v>
      </c>
      <c r="AB365" s="45">
        <f t="shared" si="269"/>
        <v>885.7156592987136</v>
      </c>
      <c r="AC365" s="45">
        <f t="shared" si="269"/>
        <v>830.35843059254398</v>
      </c>
      <c r="AD365" s="45">
        <f t="shared" si="269"/>
        <v>775.00120188637436</v>
      </c>
      <c r="AE365" s="45">
        <f t="shared" si="269"/>
        <v>719.64397318020485</v>
      </c>
      <c r="AF365" s="45">
        <f t="shared" si="269"/>
        <v>664.28674447403523</v>
      </c>
      <c r="AG365" s="45">
        <f t="shared" si="269"/>
        <v>608.92951576786561</v>
      </c>
      <c r="AH365" s="45">
        <f t="shared" si="270"/>
        <v>553.57228706169599</v>
      </c>
      <c r="AI365" s="45">
        <f t="shared" si="270"/>
        <v>498.21505835552642</v>
      </c>
      <c r="AJ365" s="45">
        <f t="shared" si="270"/>
        <v>442.8578296493568</v>
      </c>
      <c r="AK365" s="45">
        <f t="shared" si="270"/>
        <v>387.50060094318718</v>
      </c>
      <c r="AL365" s="45">
        <f t="shared" si="270"/>
        <v>332.14337223701762</v>
      </c>
      <c r="AM365" s="45">
        <f t="shared" si="270"/>
        <v>276.78614353084799</v>
      </c>
      <c r="AN365" s="45">
        <f t="shared" si="270"/>
        <v>221.4289148246784</v>
      </c>
      <c r="AO365" s="45">
        <f t="shared" si="270"/>
        <v>166.07168611850881</v>
      </c>
      <c r="AP365" s="45">
        <f t="shared" si="270"/>
        <v>110.7144574123392</v>
      </c>
      <c r="AQ365" s="45">
        <f t="shared" si="270"/>
        <v>55.3572287061696</v>
      </c>
      <c r="AR365" s="45">
        <f t="shared" si="271"/>
        <v>0</v>
      </c>
      <c r="AS365" s="45">
        <f t="shared" si="271"/>
        <v>-55.3572287061696</v>
      </c>
      <c r="AT365" s="45">
        <f t="shared" si="271"/>
        <v>-110.7144574123392</v>
      </c>
      <c r="AU365" s="45">
        <f t="shared" si="271"/>
        <v>-166.07168611850881</v>
      </c>
      <c r="AV365" s="45">
        <f t="shared" si="271"/>
        <v>-221.4289148246784</v>
      </c>
      <c r="AW365" s="45">
        <f t="shared" si="271"/>
        <v>-276.78614353084799</v>
      </c>
      <c r="AX365" s="45">
        <f t="shared" si="271"/>
        <v>-332.14337223701762</v>
      </c>
      <c r="AY365" s="45">
        <f t="shared" si="271"/>
        <v>-387.50060094318718</v>
      </c>
      <c r="AZ365" s="45">
        <f t="shared" si="271"/>
        <v>-442.8578296493568</v>
      </c>
      <c r="BA365" s="45">
        <f t="shared" si="271"/>
        <v>-498.21505835552642</v>
      </c>
      <c r="BB365" s="45">
        <f t="shared" si="272"/>
        <v>-553.57228706169599</v>
      </c>
      <c r="BC365" s="45">
        <f t="shared" si="272"/>
        <v>-608.92951576786561</v>
      </c>
      <c r="BD365" s="45">
        <f t="shared" si="272"/>
        <v>-664.28674447403523</v>
      </c>
      <c r="BE365" s="45">
        <f t="shared" si="272"/>
        <v>-719.64397318020485</v>
      </c>
      <c r="BF365" s="45">
        <f t="shared" si="272"/>
        <v>-775.00120188637436</v>
      </c>
      <c r="BG365" s="45">
        <f t="shared" si="272"/>
        <v>-830.35843059254398</v>
      </c>
      <c r="BH365" s="45">
        <f t="shared" si="272"/>
        <v>-885.7156592987136</v>
      </c>
      <c r="BI365" s="45">
        <f t="shared" si="272"/>
        <v>-941.07288800488323</v>
      </c>
      <c r="BJ365" s="45">
        <f t="shared" si="272"/>
        <v>-996.43011671105285</v>
      </c>
      <c r="BK365" s="45">
        <f t="shared" si="272"/>
        <v>-1051.7873454172225</v>
      </c>
      <c r="BL365" s="45">
        <f t="shared" si="273"/>
        <v>-1107.144574123392</v>
      </c>
      <c r="BM365" s="45">
        <f t="shared" si="273"/>
        <v>-1162.5018028295617</v>
      </c>
      <c r="BN365" s="45">
        <f t="shared" si="273"/>
        <v>-1217.8590315357312</v>
      </c>
      <c r="BO365" s="45">
        <f t="shared" si="273"/>
        <v>-1273.2162602419007</v>
      </c>
      <c r="BP365" s="45">
        <f t="shared" si="273"/>
        <v>-1328.5734889480705</v>
      </c>
      <c r="BQ365" s="45">
        <f t="shared" si="273"/>
        <v>-1383.93071765424</v>
      </c>
      <c r="BR365" s="45">
        <f t="shared" si="273"/>
        <v>-1439.2879463604097</v>
      </c>
      <c r="BS365" s="45">
        <f t="shared" si="273"/>
        <v>-1494.6451750665792</v>
      </c>
      <c r="BT365" s="45">
        <f t="shared" si="273"/>
        <v>-1550.0024037727487</v>
      </c>
      <c r="BU365" s="45">
        <f t="shared" si="273"/>
        <v>-1605.3596324789185</v>
      </c>
      <c r="BV365" s="45">
        <f t="shared" si="274"/>
        <v>-1660.716861185088</v>
      </c>
      <c r="BW365" s="45">
        <f t="shared" si="274"/>
        <v>-1716.0740898912577</v>
      </c>
      <c r="BX365" s="45">
        <f t="shared" si="274"/>
        <v>-1771.4313185974272</v>
      </c>
      <c r="BY365" s="45">
        <f t="shared" si="274"/>
        <v>-1826.7885473035967</v>
      </c>
      <c r="BZ365" s="45">
        <f t="shared" si="274"/>
        <v>-1882.1457760097665</v>
      </c>
      <c r="CA365" s="45">
        <f t="shared" si="274"/>
        <v>-1937.503004715936</v>
      </c>
      <c r="CB365" s="45">
        <f t="shared" si="274"/>
        <v>-1992.8602334221057</v>
      </c>
      <c r="CC365" s="45">
        <f t="shared" si="274"/>
        <v>-2048.2174621282752</v>
      </c>
      <c r="CD365" s="45">
        <f t="shared" si="274"/>
        <v>-2103.5746908344449</v>
      </c>
      <c r="CE365" s="45">
        <f t="shared" si="274"/>
        <v>-2158.9319195406142</v>
      </c>
      <c r="CF365" s="45">
        <f t="shared" si="274"/>
        <v>-2214.289148246784</v>
      </c>
      <c r="CG365" s="45">
        <f t="shared" si="274"/>
        <v>844.98137775822136</v>
      </c>
      <c r="CH365" s="45">
        <f t="shared" si="274"/>
        <v>697.02600983663683</v>
      </c>
    </row>
    <row r="366" spans="1:86">
      <c r="A366" s="58">
        <f>'Q5-Q7 VaR'!G340</f>
        <v>46036</v>
      </c>
      <c r="B366" s="45">
        <f>'Q5-Q7 VaR'!L340</f>
        <v>6480.8809347724127</v>
      </c>
      <c r="C366" s="45">
        <f>1000000*'Q5-Q7 VaR'!K340/100</f>
        <v>3477.1696835893085</v>
      </c>
      <c r="D366" s="45">
        <f t="shared" si="267"/>
        <v>-28290.81590112067</v>
      </c>
      <c r="E366" s="45">
        <f t="shared" si="267"/>
        <v>-27421.523480223343</v>
      </c>
      <c r="F366" s="45">
        <f t="shared" si="267"/>
        <v>-26552.231059326015</v>
      </c>
      <c r="G366" s="45">
        <f t="shared" si="267"/>
        <v>-25682.938638428692</v>
      </c>
      <c r="H366" s="45">
        <f t="shared" si="267"/>
        <v>-24813.646217531365</v>
      </c>
      <c r="I366" s="45">
        <f t="shared" si="267"/>
        <v>-23944.353796634037</v>
      </c>
      <c r="J366" s="45">
        <f t="shared" si="267"/>
        <v>-23075.06137573671</v>
      </c>
      <c r="K366" s="45">
        <f t="shared" si="267"/>
        <v>-22205.768954839383</v>
      </c>
      <c r="L366" s="45">
        <f t="shared" si="267"/>
        <v>-21336.476533942056</v>
      </c>
      <c r="M366" s="45">
        <f t="shared" si="267"/>
        <v>-20467.184113044728</v>
      </c>
      <c r="N366" s="45">
        <f t="shared" si="268"/>
        <v>-19597.891692147401</v>
      </c>
      <c r="O366" s="45">
        <f t="shared" si="268"/>
        <v>-18728.599271250074</v>
      </c>
      <c r="P366" s="45">
        <f t="shared" si="268"/>
        <v>-17859.306850352747</v>
      </c>
      <c r="Q366" s="45">
        <f t="shared" si="268"/>
        <v>-16990.014429455419</v>
      </c>
      <c r="R366" s="45">
        <f t="shared" si="268"/>
        <v>-16120.722008558092</v>
      </c>
      <c r="S366" s="45">
        <f t="shared" si="268"/>
        <v>-15251.429587660765</v>
      </c>
      <c r="T366" s="45">
        <f t="shared" si="268"/>
        <v>-14382.137166763438</v>
      </c>
      <c r="U366" s="45">
        <f t="shared" si="268"/>
        <v>-13512.84474586611</v>
      </c>
      <c r="V366" s="45">
        <f t="shared" si="268"/>
        <v>-12643.552324968783</v>
      </c>
      <c r="W366" s="45">
        <f t="shared" si="268"/>
        <v>-11774.259904071456</v>
      </c>
      <c r="X366" s="45">
        <f t="shared" si="269"/>
        <v>-10904.967483174129</v>
      </c>
      <c r="Y366" s="45">
        <f t="shared" si="269"/>
        <v>-10035.675062276801</v>
      </c>
      <c r="Z366" s="45">
        <f t="shared" si="269"/>
        <v>-9166.3826413794759</v>
      </c>
      <c r="AA366" s="45">
        <f t="shared" si="269"/>
        <v>-8297.0902204821487</v>
      </c>
      <c r="AB366" s="45">
        <f t="shared" si="269"/>
        <v>-7427.7977995848214</v>
      </c>
      <c r="AC366" s="45">
        <f t="shared" si="269"/>
        <v>-6558.5053786874942</v>
      </c>
      <c r="AD366" s="45">
        <f t="shared" si="269"/>
        <v>-5689.2129577901669</v>
      </c>
      <c r="AE366" s="45">
        <f t="shared" si="269"/>
        <v>-4819.9205368928397</v>
      </c>
      <c r="AF366" s="45">
        <f t="shared" si="269"/>
        <v>-3950.6281159955124</v>
      </c>
      <c r="AG366" s="45">
        <f t="shared" si="269"/>
        <v>-3081.3356950981852</v>
      </c>
      <c r="AH366" s="45">
        <f t="shared" si="270"/>
        <v>-2212.0432742008579</v>
      </c>
      <c r="AI366" s="45">
        <f t="shared" si="270"/>
        <v>-1342.7508533035316</v>
      </c>
      <c r="AJ366" s="45">
        <f t="shared" si="270"/>
        <v>-473.45843240620434</v>
      </c>
      <c r="AK366" s="45">
        <f t="shared" si="270"/>
        <v>395.83398849112291</v>
      </c>
      <c r="AL366" s="45">
        <f t="shared" si="270"/>
        <v>1265.1264093884502</v>
      </c>
      <c r="AM366" s="45">
        <f t="shared" si="270"/>
        <v>2134.4188302857774</v>
      </c>
      <c r="AN366" s="45">
        <f t="shared" si="270"/>
        <v>3003.7112511831042</v>
      </c>
      <c r="AO366" s="45">
        <f t="shared" si="270"/>
        <v>3873.0036720804314</v>
      </c>
      <c r="AP366" s="45">
        <f t="shared" si="270"/>
        <v>4742.2960929777582</v>
      </c>
      <c r="AQ366" s="45">
        <f t="shared" si="270"/>
        <v>5611.5885138750855</v>
      </c>
      <c r="AR366" s="45">
        <f t="shared" si="271"/>
        <v>6480.8809347724127</v>
      </c>
      <c r="AS366" s="45">
        <f t="shared" si="271"/>
        <v>7350.17335566974</v>
      </c>
      <c r="AT366" s="45">
        <f t="shared" si="271"/>
        <v>8219.4657765670672</v>
      </c>
      <c r="AU366" s="45">
        <f t="shared" si="271"/>
        <v>9088.7581974643945</v>
      </c>
      <c r="AV366" s="45">
        <f t="shared" si="271"/>
        <v>9958.0506183617217</v>
      </c>
      <c r="AW366" s="45">
        <f t="shared" si="271"/>
        <v>10827.343039259049</v>
      </c>
      <c r="AX366" s="45">
        <f t="shared" si="271"/>
        <v>11696.635460156376</v>
      </c>
      <c r="AY366" s="45">
        <f t="shared" si="271"/>
        <v>12565.927881053703</v>
      </c>
      <c r="AZ366" s="45">
        <f t="shared" si="271"/>
        <v>13435.220301951031</v>
      </c>
      <c r="BA366" s="45">
        <f t="shared" si="271"/>
        <v>14304.512722848358</v>
      </c>
      <c r="BB366" s="45">
        <f t="shared" si="272"/>
        <v>15173.805143745683</v>
      </c>
      <c r="BC366" s="45">
        <f t="shared" si="272"/>
        <v>16043.097564643011</v>
      </c>
      <c r="BD366" s="45">
        <f t="shared" si="272"/>
        <v>16912.389985540336</v>
      </c>
      <c r="BE366" s="45">
        <f t="shared" si="272"/>
        <v>17781.682406437663</v>
      </c>
      <c r="BF366" s="45">
        <f t="shared" si="272"/>
        <v>18650.974827334991</v>
      </c>
      <c r="BG366" s="45">
        <f t="shared" si="272"/>
        <v>19520.267248232318</v>
      </c>
      <c r="BH366" s="45">
        <f t="shared" si="272"/>
        <v>20389.559669129645</v>
      </c>
      <c r="BI366" s="45">
        <f t="shared" si="272"/>
        <v>21258.852090026972</v>
      </c>
      <c r="BJ366" s="45">
        <f t="shared" si="272"/>
        <v>22128.1445109243</v>
      </c>
      <c r="BK366" s="45">
        <f t="shared" si="272"/>
        <v>22997.436931821627</v>
      </c>
      <c r="BL366" s="45">
        <f t="shared" si="273"/>
        <v>23866.729352718954</v>
      </c>
      <c r="BM366" s="45">
        <f t="shared" si="273"/>
        <v>24736.021773616281</v>
      </c>
      <c r="BN366" s="45">
        <f t="shared" si="273"/>
        <v>25605.314194513609</v>
      </c>
      <c r="BO366" s="45">
        <f t="shared" si="273"/>
        <v>26474.606615410936</v>
      </c>
      <c r="BP366" s="45">
        <f t="shared" si="273"/>
        <v>27343.899036308263</v>
      </c>
      <c r="BQ366" s="45">
        <f t="shared" si="273"/>
        <v>28213.19145720559</v>
      </c>
      <c r="BR366" s="45">
        <f t="shared" si="273"/>
        <v>29082.483878102918</v>
      </c>
      <c r="BS366" s="45">
        <f t="shared" si="273"/>
        <v>29951.776299000245</v>
      </c>
      <c r="BT366" s="45">
        <f t="shared" si="273"/>
        <v>30821.068719897572</v>
      </c>
      <c r="BU366" s="45">
        <f t="shared" si="273"/>
        <v>31690.361140794899</v>
      </c>
      <c r="BV366" s="45">
        <f t="shared" si="274"/>
        <v>32559.653561692227</v>
      </c>
      <c r="BW366" s="45">
        <f t="shared" si="274"/>
        <v>33428.945982589554</v>
      </c>
      <c r="BX366" s="45">
        <f t="shared" si="274"/>
        <v>34298.238403486881</v>
      </c>
      <c r="BY366" s="45">
        <f t="shared" si="274"/>
        <v>35167.530824384208</v>
      </c>
      <c r="BZ366" s="45">
        <f t="shared" si="274"/>
        <v>36036.823245281535</v>
      </c>
      <c r="CA366" s="45">
        <f t="shared" si="274"/>
        <v>36906.115666178863</v>
      </c>
      <c r="CB366" s="45">
        <f t="shared" si="274"/>
        <v>37775.40808707619</v>
      </c>
      <c r="CC366" s="45">
        <f t="shared" si="274"/>
        <v>38644.700507973517</v>
      </c>
      <c r="CD366" s="45">
        <f t="shared" si="274"/>
        <v>39513.992928870837</v>
      </c>
      <c r="CE366" s="45">
        <f t="shared" si="274"/>
        <v>40383.285349768164</v>
      </c>
      <c r="CF366" s="45">
        <f t="shared" si="274"/>
        <v>41252.577770665492</v>
      </c>
      <c r="CG366" s="45">
        <f t="shared" si="274"/>
        <v>-6788.1342354674707</v>
      </c>
      <c r="CH366" s="45">
        <f t="shared" si="274"/>
        <v>-4464.7433618384475</v>
      </c>
    </row>
    <row r="367" spans="1:86">
      <c r="A367" s="58">
        <f>'Q5-Q7 VaR'!G341</f>
        <v>46037</v>
      </c>
      <c r="B367" s="45">
        <f>'Q5-Q7 VaR'!L341</f>
        <v>-15201.98297581045</v>
      </c>
      <c r="C367" s="45">
        <f>1000000*'Q5-Q7 VaR'!K341/100</f>
        <v>-2800.1725563137384</v>
      </c>
      <c r="D367" s="45">
        <f t="shared" si="267"/>
        <v>12799.742587326935</v>
      </c>
      <c r="E367" s="45">
        <f t="shared" si="267"/>
        <v>12099.699448248499</v>
      </c>
      <c r="F367" s="45">
        <f t="shared" si="267"/>
        <v>11399.656309170066</v>
      </c>
      <c r="G367" s="45">
        <f t="shared" si="267"/>
        <v>10699.61317009163</v>
      </c>
      <c r="H367" s="45">
        <f t="shared" si="267"/>
        <v>9999.5700310131942</v>
      </c>
      <c r="I367" s="45">
        <f t="shared" si="267"/>
        <v>9299.5268919347618</v>
      </c>
      <c r="J367" s="45">
        <f t="shared" si="267"/>
        <v>8599.4837528563257</v>
      </c>
      <c r="K367" s="45">
        <f t="shared" si="267"/>
        <v>7899.4406137778933</v>
      </c>
      <c r="L367" s="45">
        <f t="shared" si="267"/>
        <v>7199.3974746994572</v>
      </c>
      <c r="M367" s="45">
        <f t="shared" si="267"/>
        <v>6499.3543356210212</v>
      </c>
      <c r="N367" s="45">
        <f t="shared" si="268"/>
        <v>5799.3111965425887</v>
      </c>
      <c r="O367" s="45">
        <f t="shared" si="268"/>
        <v>5099.2680574641527</v>
      </c>
      <c r="P367" s="45">
        <f t="shared" si="268"/>
        <v>4399.2249183857202</v>
      </c>
      <c r="Q367" s="45">
        <f t="shared" si="268"/>
        <v>3699.1817793072842</v>
      </c>
      <c r="R367" s="45">
        <f t="shared" si="268"/>
        <v>2999.1386402288481</v>
      </c>
      <c r="S367" s="45">
        <f t="shared" si="268"/>
        <v>2299.0955011504157</v>
      </c>
      <c r="T367" s="45">
        <f t="shared" si="268"/>
        <v>1599.0523620719796</v>
      </c>
      <c r="U367" s="45">
        <f t="shared" si="268"/>
        <v>899.00922299354534</v>
      </c>
      <c r="V367" s="45">
        <f t="shared" si="268"/>
        <v>198.96608391511108</v>
      </c>
      <c r="W367" s="45">
        <f t="shared" si="268"/>
        <v>-501.07705516332317</v>
      </c>
      <c r="X367" s="45">
        <f t="shared" si="269"/>
        <v>-1201.1201942417574</v>
      </c>
      <c r="Y367" s="45">
        <f t="shared" si="269"/>
        <v>-1901.1633333201917</v>
      </c>
      <c r="Z367" s="45">
        <f t="shared" si="269"/>
        <v>-2601.2064723986277</v>
      </c>
      <c r="AA367" s="45">
        <f t="shared" si="269"/>
        <v>-3301.249611477062</v>
      </c>
      <c r="AB367" s="45">
        <f t="shared" si="269"/>
        <v>-4001.2927505554962</v>
      </c>
      <c r="AC367" s="45">
        <f t="shared" si="269"/>
        <v>-4701.3358896339305</v>
      </c>
      <c r="AD367" s="45">
        <f t="shared" si="269"/>
        <v>-5401.3790287123647</v>
      </c>
      <c r="AE367" s="45">
        <f t="shared" si="269"/>
        <v>-6101.4221677908008</v>
      </c>
      <c r="AF367" s="45">
        <f t="shared" si="269"/>
        <v>-6801.4653068692351</v>
      </c>
      <c r="AG367" s="45">
        <f t="shared" si="269"/>
        <v>-7501.5084459476693</v>
      </c>
      <c r="AH367" s="45">
        <f t="shared" si="270"/>
        <v>-8201.5515850261036</v>
      </c>
      <c r="AI367" s="45">
        <f t="shared" si="270"/>
        <v>-8901.5947241045396</v>
      </c>
      <c r="AJ367" s="45">
        <f t="shared" si="270"/>
        <v>-9601.6378631829721</v>
      </c>
      <c r="AK367" s="45">
        <f t="shared" si="270"/>
        <v>-10301.681002261408</v>
      </c>
      <c r="AL367" s="45">
        <f t="shared" si="270"/>
        <v>-11001.724141339842</v>
      </c>
      <c r="AM367" s="45">
        <f t="shared" si="270"/>
        <v>-11701.767280418277</v>
      </c>
      <c r="AN367" s="45">
        <f t="shared" si="270"/>
        <v>-12401.810419496711</v>
      </c>
      <c r="AO367" s="45">
        <f t="shared" si="270"/>
        <v>-13101.853558575145</v>
      </c>
      <c r="AP367" s="45">
        <f t="shared" si="270"/>
        <v>-13801.896697653581</v>
      </c>
      <c r="AQ367" s="45">
        <f t="shared" si="270"/>
        <v>-14501.939836732015</v>
      </c>
      <c r="AR367" s="45">
        <f t="shared" si="271"/>
        <v>-15201.98297581045</v>
      </c>
      <c r="AS367" s="45">
        <f t="shared" si="271"/>
        <v>-15902.026114888884</v>
      </c>
      <c r="AT367" s="45">
        <f t="shared" si="271"/>
        <v>-16602.069253967318</v>
      </c>
      <c r="AU367" s="45">
        <f t="shared" si="271"/>
        <v>-17302.112393045754</v>
      </c>
      <c r="AV367" s="45">
        <f t="shared" si="271"/>
        <v>-18002.155532124187</v>
      </c>
      <c r="AW367" s="45">
        <f t="shared" si="271"/>
        <v>-18702.198671202623</v>
      </c>
      <c r="AX367" s="45">
        <f t="shared" si="271"/>
        <v>-19402.241810281055</v>
      </c>
      <c r="AY367" s="45">
        <f t="shared" si="271"/>
        <v>-20102.284949359491</v>
      </c>
      <c r="AZ367" s="45">
        <f t="shared" si="271"/>
        <v>-20802.328088437927</v>
      </c>
      <c r="BA367" s="45">
        <f t="shared" si="271"/>
        <v>-21502.37122751636</v>
      </c>
      <c r="BB367" s="45">
        <f t="shared" si="272"/>
        <v>-22202.414366594796</v>
      </c>
      <c r="BC367" s="45">
        <f t="shared" si="272"/>
        <v>-22902.457505673228</v>
      </c>
      <c r="BD367" s="45">
        <f t="shared" si="272"/>
        <v>-23602.500644751664</v>
      </c>
      <c r="BE367" s="45">
        <f t="shared" si="272"/>
        <v>-24302.5437838301</v>
      </c>
      <c r="BF367" s="45">
        <f t="shared" si="272"/>
        <v>-25002.586922908537</v>
      </c>
      <c r="BG367" s="45">
        <f t="shared" si="272"/>
        <v>-25702.630061986969</v>
      </c>
      <c r="BH367" s="45">
        <f t="shared" si="272"/>
        <v>-26402.673201065401</v>
      </c>
      <c r="BI367" s="45">
        <f t="shared" si="272"/>
        <v>-27102.716340143837</v>
      </c>
      <c r="BJ367" s="45">
        <f t="shared" si="272"/>
        <v>-27802.759479222274</v>
      </c>
      <c r="BK367" s="45">
        <f t="shared" si="272"/>
        <v>-28502.80261830071</v>
      </c>
      <c r="BL367" s="45">
        <f t="shared" si="273"/>
        <v>-29202.845757379142</v>
      </c>
      <c r="BM367" s="45">
        <f t="shared" si="273"/>
        <v>-29902.888896457574</v>
      </c>
      <c r="BN367" s="45">
        <f t="shared" si="273"/>
        <v>-30602.932035536011</v>
      </c>
      <c r="BO367" s="45">
        <f t="shared" si="273"/>
        <v>-31302.975174614447</v>
      </c>
      <c r="BP367" s="45">
        <f t="shared" si="273"/>
        <v>-32003.018313692879</v>
      </c>
      <c r="BQ367" s="45">
        <f t="shared" si="273"/>
        <v>-32703.061452771315</v>
      </c>
      <c r="BR367" s="45">
        <f t="shared" si="273"/>
        <v>-33403.104591849748</v>
      </c>
      <c r="BS367" s="45">
        <f t="shared" si="273"/>
        <v>-34103.147730928184</v>
      </c>
      <c r="BT367" s="45">
        <f t="shared" si="273"/>
        <v>-34803.19087000662</v>
      </c>
      <c r="BU367" s="45">
        <f t="shared" si="273"/>
        <v>-35503.234009085048</v>
      </c>
      <c r="BV367" s="45">
        <f t="shared" si="274"/>
        <v>-36203.277148163485</v>
      </c>
      <c r="BW367" s="45">
        <f t="shared" si="274"/>
        <v>-36903.320287241921</v>
      </c>
      <c r="BX367" s="45">
        <f t="shared" si="274"/>
        <v>-37603.363426320357</v>
      </c>
      <c r="BY367" s="45">
        <f t="shared" si="274"/>
        <v>-38303.406565398793</v>
      </c>
      <c r="BZ367" s="45">
        <f t="shared" si="274"/>
        <v>-39003.449704477229</v>
      </c>
      <c r="CA367" s="45">
        <f t="shared" si="274"/>
        <v>-39703.492843555665</v>
      </c>
      <c r="CB367" s="45">
        <f t="shared" si="274"/>
        <v>-40403.535982634094</v>
      </c>
      <c r="CC367" s="45">
        <f t="shared" si="274"/>
        <v>-41103.57912171253</v>
      </c>
      <c r="CD367" s="45">
        <f t="shared" si="274"/>
        <v>-41803.622260790966</v>
      </c>
      <c r="CE367" s="45">
        <f t="shared" si="274"/>
        <v>-42503.665399869395</v>
      </c>
      <c r="CF367" s="45">
        <f t="shared" si="274"/>
        <v>-43203.708538947831</v>
      </c>
      <c r="CG367" s="45">
        <f t="shared" si="274"/>
        <v>-4516.4152554964421</v>
      </c>
      <c r="CH367" s="45">
        <f t="shared" si="274"/>
        <v>-6387.4471446305033</v>
      </c>
    </row>
    <row r="368" spans="1:86">
      <c r="A368" s="58">
        <f>'Q5-Q7 VaR'!G342</f>
        <v>46038</v>
      </c>
      <c r="B368" s="45">
        <f>'Q5-Q7 VaR'!L342</f>
        <v>-6195.7705625145672</v>
      </c>
      <c r="C368" s="45">
        <f>1000000*'Q5-Q7 VaR'!K342/100</f>
        <v>-3902.7579713886657</v>
      </c>
      <c r="D368" s="45">
        <f t="shared" si="267"/>
        <v>32831.809151372086</v>
      </c>
      <c r="E368" s="45">
        <f t="shared" si="267"/>
        <v>31856.11965852492</v>
      </c>
      <c r="F368" s="45">
        <f t="shared" si="267"/>
        <v>30880.430165677753</v>
      </c>
      <c r="G368" s="45">
        <f t="shared" si="267"/>
        <v>29904.740672830587</v>
      </c>
      <c r="H368" s="45">
        <f t="shared" si="267"/>
        <v>28929.05117998342</v>
      </c>
      <c r="I368" s="45">
        <f t="shared" si="267"/>
        <v>27953.361687136254</v>
      </c>
      <c r="J368" s="45">
        <f t="shared" si="267"/>
        <v>26977.672194289087</v>
      </c>
      <c r="K368" s="45">
        <f t="shared" si="267"/>
        <v>26001.982701441924</v>
      </c>
      <c r="L368" s="45">
        <f t="shared" si="267"/>
        <v>25026.293208594758</v>
      </c>
      <c r="M368" s="45">
        <f t="shared" si="267"/>
        <v>24050.603715747591</v>
      </c>
      <c r="N368" s="45">
        <f t="shared" si="268"/>
        <v>23074.914222900425</v>
      </c>
      <c r="O368" s="45">
        <f t="shared" si="268"/>
        <v>22099.224730053258</v>
      </c>
      <c r="P368" s="45">
        <f t="shared" si="268"/>
        <v>21123.535237206092</v>
      </c>
      <c r="Q368" s="45">
        <f t="shared" si="268"/>
        <v>20147.845744358925</v>
      </c>
      <c r="R368" s="45">
        <f t="shared" si="268"/>
        <v>19172.156251511758</v>
      </c>
      <c r="S368" s="45">
        <f t="shared" si="268"/>
        <v>18196.466758664592</v>
      </c>
      <c r="T368" s="45">
        <f t="shared" si="268"/>
        <v>17220.777265817425</v>
      </c>
      <c r="U368" s="45">
        <f t="shared" si="268"/>
        <v>16245.087772970259</v>
      </c>
      <c r="V368" s="45">
        <f t="shared" si="268"/>
        <v>15269.398280123092</v>
      </c>
      <c r="W368" s="45">
        <f t="shared" si="268"/>
        <v>14293.708787275926</v>
      </c>
      <c r="X368" s="45">
        <f t="shared" si="269"/>
        <v>13318.019294428759</v>
      </c>
      <c r="Y368" s="45">
        <f t="shared" si="269"/>
        <v>12342.329801581593</v>
      </c>
      <c r="Z368" s="45">
        <f t="shared" si="269"/>
        <v>11366.640308734426</v>
      </c>
      <c r="AA368" s="45">
        <f t="shared" si="269"/>
        <v>10390.95081588726</v>
      </c>
      <c r="AB368" s="45">
        <f t="shared" si="269"/>
        <v>9415.2613230400966</v>
      </c>
      <c r="AC368" s="45">
        <f t="shared" si="269"/>
        <v>8439.5718301929301</v>
      </c>
      <c r="AD368" s="45">
        <f t="shared" si="269"/>
        <v>7463.8823373457626</v>
      </c>
      <c r="AE368" s="45">
        <f t="shared" si="269"/>
        <v>6488.1928444985961</v>
      </c>
      <c r="AF368" s="45">
        <f t="shared" si="269"/>
        <v>5512.5033516514295</v>
      </c>
      <c r="AG368" s="45">
        <f t="shared" si="269"/>
        <v>4536.813858804263</v>
      </c>
      <c r="AH368" s="45">
        <f t="shared" si="270"/>
        <v>3561.1243659570964</v>
      </c>
      <c r="AI368" s="45">
        <f t="shared" si="270"/>
        <v>2585.4348731099299</v>
      </c>
      <c r="AJ368" s="45">
        <f t="shared" si="270"/>
        <v>1609.7453802627642</v>
      </c>
      <c r="AK368" s="45">
        <f t="shared" si="270"/>
        <v>634.05588741559768</v>
      </c>
      <c r="AL368" s="45">
        <f t="shared" si="270"/>
        <v>-341.63360543156887</v>
      </c>
      <c r="AM368" s="45">
        <f t="shared" si="270"/>
        <v>-1317.3230982787354</v>
      </c>
      <c r="AN368" s="45">
        <f t="shared" si="270"/>
        <v>-2293.0125911259015</v>
      </c>
      <c r="AO368" s="45">
        <f t="shared" si="270"/>
        <v>-3268.7020839730681</v>
      </c>
      <c r="AP368" s="45">
        <f t="shared" si="270"/>
        <v>-4244.3915768202341</v>
      </c>
      <c r="AQ368" s="45">
        <f t="shared" si="270"/>
        <v>-5220.0810696674007</v>
      </c>
      <c r="AR368" s="45">
        <f t="shared" si="271"/>
        <v>-6195.7705625145672</v>
      </c>
      <c r="AS368" s="45">
        <f t="shared" si="271"/>
        <v>-7171.4600553617338</v>
      </c>
      <c r="AT368" s="45">
        <f t="shared" si="271"/>
        <v>-8147.1495482089003</v>
      </c>
      <c r="AU368" s="45">
        <f t="shared" si="271"/>
        <v>-9122.839041056066</v>
      </c>
      <c r="AV368" s="45">
        <f t="shared" si="271"/>
        <v>-10098.528533903233</v>
      </c>
      <c r="AW368" s="45">
        <f t="shared" si="271"/>
        <v>-11074.218026750399</v>
      </c>
      <c r="AX368" s="45">
        <f t="shared" si="271"/>
        <v>-12049.907519597566</v>
      </c>
      <c r="AY368" s="45">
        <f t="shared" si="271"/>
        <v>-13025.597012444732</v>
      </c>
      <c r="AZ368" s="45">
        <f t="shared" si="271"/>
        <v>-14001.286505291899</v>
      </c>
      <c r="BA368" s="45">
        <f t="shared" si="271"/>
        <v>-14976.975998139063</v>
      </c>
      <c r="BB368" s="45">
        <f t="shared" si="272"/>
        <v>-15952.66549098623</v>
      </c>
      <c r="BC368" s="45">
        <f t="shared" si="272"/>
        <v>-16928.354983833397</v>
      </c>
      <c r="BD368" s="45">
        <f t="shared" si="272"/>
        <v>-17904.044476680563</v>
      </c>
      <c r="BE368" s="45">
        <f t="shared" si="272"/>
        <v>-18879.73396952773</v>
      </c>
      <c r="BF368" s="45">
        <f t="shared" si="272"/>
        <v>-19855.423462374896</v>
      </c>
      <c r="BG368" s="45">
        <f t="shared" si="272"/>
        <v>-20831.112955222063</v>
      </c>
      <c r="BH368" s="45">
        <f t="shared" si="272"/>
        <v>-21806.802448069229</v>
      </c>
      <c r="BI368" s="45">
        <f t="shared" si="272"/>
        <v>-22782.491940916396</v>
      </c>
      <c r="BJ368" s="45">
        <f t="shared" si="272"/>
        <v>-23758.181433763562</v>
      </c>
      <c r="BK368" s="45">
        <f t="shared" si="272"/>
        <v>-24733.870926610729</v>
      </c>
      <c r="BL368" s="45">
        <f t="shared" si="273"/>
        <v>-25709.560419457895</v>
      </c>
      <c r="BM368" s="45">
        <f t="shared" si="273"/>
        <v>-26685.249912305062</v>
      </c>
      <c r="BN368" s="45">
        <f t="shared" si="273"/>
        <v>-27660.939405152229</v>
      </c>
      <c r="BO368" s="45">
        <f t="shared" si="273"/>
        <v>-28636.628897999395</v>
      </c>
      <c r="BP368" s="45">
        <f t="shared" si="273"/>
        <v>-29612.318390846562</v>
      </c>
      <c r="BQ368" s="45">
        <f t="shared" si="273"/>
        <v>-30588.007883693728</v>
      </c>
      <c r="BR368" s="45">
        <f t="shared" si="273"/>
        <v>-31563.697376540895</v>
      </c>
      <c r="BS368" s="45">
        <f t="shared" si="273"/>
        <v>-32539.386869388061</v>
      </c>
      <c r="BT368" s="45">
        <f t="shared" si="273"/>
        <v>-33515.076362235224</v>
      </c>
      <c r="BU368" s="45">
        <f t="shared" si="273"/>
        <v>-34490.765855082391</v>
      </c>
      <c r="BV368" s="45">
        <f t="shared" si="274"/>
        <v>-35466.455347929557</v>
      </c>
      <c r="BW368" s="45">
        <f t="shared" si="274"/>
        <v>-36442.144840776724</v>
      </c>
      <c r="BX368" s="45">
        <f t="shared" si="274"/>
        <v>-37417.83433362389</v>
      </c>
      <c r="BY368" s="45">
        <f t="shared" si="274"/>
        <v>-38393.523826471057</v>
      </c>
      <c r="BZ368" s="45">
        <f t="shared" si="274"/>
        <v>-39369.213319318224</v>
      </c>
      <c r="CA368" s="45">
        <f t="shared" si="274"/>
        <v>-40344.90281216539</v>
      </c>
      <c r="CB368" s="45">
        <f t="shared" si="274"/>
        <v>-41320.592305012557</v>
      </c>
      <c r="CC368" s="45">
        <f t="shared" si="274"/>
        <v>-42296.281797859723</v>
      </c>
      <c r="CD368" s="45">
        <f t="shared" si="274"/>
        <v>-43271.97129070689</v>
      </c>
      <c r="CE368" s="45">
        <f t="shared" si="274"/>
        <v>-44247.660783554056</v>
      </c>
      <c r="CF368" s="45">
        <f t="shared" si="274"/>
        <v>-45223.350276401223</v>
      </c>
      <c r="CG368" s="45">
        <f t="shared" si="274"/>
        <v>8697.306117791406</v>
      </c>
      <c r="CH368" s="45">
        <f t="shared" si="274"/>
        <v>6089.5437484418389</v>
      </c>
    </row>
    <row r="369" spans="1:86">
      <c r="A369" s="58">
        <f>'Q5-Q7 VaR'!G343</f>
        <v>46041</v>
      </c>
      <c r="B369" s="45">
        <f>'Q5-Q7 VaR'!L343</f>
        <v>0</v>
      </c>
      <c r="C369" s="45">
        <f>1000000*'Q5-Q7 VaR'!K343/100</f>
        <v>0</v>
      </c>
      <c r="D369" s="45">
        <f t="shared" si="267"/>
        <v>0</v>
      </c>
      <c r="E369" s="45">
        <f t="shared" si="267"/>
        <v>0</v>
      </c>
      <c r="F369" s="45">
        <f t="shared" si="267"/>
        <v>0</v>
      </c>
      <c r="G369" s="45">
        <f t="shared" si="267"/>
        <v>0</v>
      </c>
      <c r="H369" s="45">
        <f t="shared" si="267"/>
        <v>0</v>
      </c>
      <c r="I369" s="45">
        <f t="shared" si="267"/>
        <v>0</v>
      </c>
      <c r="J369" s="45">
        <f t="shared" si="267"/>
        <v>0</v>
      </c>
      <c r="K369" s="45">
        <f t="shared" si="267"/>
        <v>0</v>
      </c>
      <c r="L369" s="45">
        <f t="shared" si="267"/>
        <v>0</v>
      </c>
      <c r="M369" s="45">
        <f t="shared" si="267"/>
        <v>0</v>
      </c>
      <c r="N369" s="45">
        <f t="shared" si="268"/>
        <v>0</v>
      </c>
      <c r="O369" s="45">
        <f t="shared" si="268"/>
        <v>0</v>
      </c>
      <c r="P369" s="45">
        <f t="shared" si="268"/>
        <v>0</v>
      </c>
      <c r="Q369" s="45">
        <f t="shared" si="268"/>
        <v>0</v>
      </c>
      <c r="R369" s="45">
        <f t="shared" si="268"/>
        <v>0</v>
      </c>
      <c r="S369" s="45">
        <f t="shared" si="268"/>
        <v>0</v>
      </c>
      <c r="T369" s="45">
        <f t="shared" si="268"/>
        <v>0</v>
      </c>
      <c r="U369" s="45">
        <f t="shared" si="268"/>
        <v>0</v>
      </c>
      <c r="V369" s="45">
        <f t="shared" si="268"/>
        <v>0</v>
      </c>
      <c r="W369" s="45">
        <f t="shared" si="268"/>
        <v>0</v>
      </c>
      <c r="X369" s="45">
        <f t="shared" si="269"/>
        <v>0</v>
      </c>
      <c r="Y369" s="45">
        <f t="shared" si="269"/>
        <v>0</v>
      </c>
      <c r="Z369" s="45">
        <f t="shared" si="269"/>
        <v>0</v>
      </c>
      <c r="AA369" s="45">
        <f t="shared" si="269"/>
        <v>0</v>
      </c>
      <c r="AB369" s="45">
        <f t="shared" si="269"/>
        <v>0</v>
      </c>
      <c r="AC369" s="45">
        <f t="shared" si="269"/>
        <v>0</v>
      </c>
      <c r="AD369" s="45">
        <f t="shared" si="269"/>
        <v>0</v>
      </c>
      <c r="AE369" s="45">
        <f t="shared" si="269"/>
        <v>0</v>
      </c>
      <c r="AF369" s="45">
        <f t="shared" si="269"/>
        <v>0</v>
      </c>
      <c r="AG369" s="45">
        <f t="shared" si="269"/>
        <v>0</v>
      </c>
      <c r="AH369" s="45">
        <f t="shared" si="270"/>
        <v>0</v>
      </c>
      <c r="AI369" s="45">
        <f t="shared" si="270"/>
        <v>0</v>
      </c>
      <c r="AJ369" s="45">
        <f t="shared" si="270"/>
        <v>0</v>
      </c>
      <c r="AK369" s="45">
        <f t="shared" si="270"/>
        <v>0</v>
      </c>
      <c r="AL369" s="45">
        <f t="shared" si="270"/>
        <v>0</v>
      </c>
      <c r="AM369" s="45">
        <f t="shared" si="270"/>
        <v>0</v>
      </c>
      <c r="AN369" s="45">
        <f t="shared" si="270"/>
        <v>0</v>
      </c>
      <c r="AO369" s="45">
        <f t="shared" si="270"/>
        <v>0</v>
      </c>
      <c r="AP369" s="45">
        <f t="shared" si="270"/>
        <v>0</v>
      </c>
      <c r="AQ369" s="45">
        <f t="shared" si="270"/>
        <v>0</v>
      </c>
      <c r="AR369" s="45">
        <f t="shared" si="271"/>
        <v>0</v>
      </c>
      <c r="AS369" s="45">
        <f t="shared" si="271"/>
        <v>0</v>
      </c>
      <c r="AT369" s="45">
        <f t="shared" si="271"/>
        <v>0</v>
      </c>
      <c r="AU369" s="45">
        <f t="shared" si="271"/>
        <v>0</v>
      </c>
      <c r="AV369" s="45">
        <f t="shared" si="271"/>
        <v>0</v>
      </c>
      <c r="AW369" s="45">
        <f t="shared" si="271"/>
        <v>0</v>
      </c>
      <c r="AX369" s="45">
        <f t="shared" si="271"/>
        <v>0</v>
      </c>
      <c r="AY369" s="45">
        <f t="shared" si="271"/>
        <v>0</v>
      </c>
      <c r="AZ369" s="45">
        <f t="shared" si="271"/>
        <v>0</v>
      </c>
      <c r="BA369" s="45">
        <f t="shared" si="271"/>
        <v>0</v>
      </c>
      <c r="BB369" s="45">
        <f t="shared" si="272"/>
        <v>0</v>
      </c>
      <c r="BC369" s="45">
        <f t="shared" si="272"/>
        <v>0</v>
      </c>
      <c r="BD369" s="45">
        <f t="shared" si="272"/>
        <v>0</v>
      </c>
      <c r="BE369" s="45">
        <f t="shared" si="272"/>
        <v>0</v>
      </c>
      <c r="BF369" s="45">
        <f t="shared" si="272"/>
        <v>0</v>
      </c>
      <c r="BG369" s="45">
        <f t="shared" si="272"/>
        <v>0</v>
      </c>
      <c r="BH369" s="45">
        <f t="shared" si="272"/>
        <v>0</v>
      </c>
      <c r="BI369" s="45">
        <f t="shared" si="272"/>
        <v>0</v>
      </c>
      <c r="BJ369" s="45">
        <f t="shared" si="272"/>
        <v>0</v>
      </c>
      <c r="BK369" s="45">
        <f t="shared" si="272"/>
        <v>0</v>
      </c>
      <c r="BL369" s="45">
        <f t="shared" si="273"/>
        <v>0</v>
      </c>
      <c r="BM369" s="45">
        <f t="shared" si="273"/>
        <v>0</v>
      </c>
      <c r="BN369" s="45">
        <f t="shared" si="273"/>
        <v>0</v>
      </c>
      <c r="BO369" s="45">
        <f t="shared" si="273"/>
        <v>0</v>
      </c>
      <c r="BP369" s="45">
        <f t="shared" si="273"/>
        <v>0</v>
      </c>
      <c r="BQ369" s="45">
        <f t="shared" si="273"/>
        <v>0</v>
      </c>
      <c r="BR369" s="45">
        <f t="shared" si="273"/>
        <v>0</v>
      </c>
      <c r="BS369" s="45">
        <f t="shared" si="273"/>
        <v>0</v>
      </c>
      <c r="BT369" s="45">
        <f t="shared" si="273"/>
        <v>0</v>
      </c>
      <c r="BU369" s="45">
        <f t="shared" si="273"/>
        <v>0</v>
      </c>
      <c r="BV369" s="45">
        <f t="shared" si="274"/>
        <v>0</v>
      </c>
      <c r="BW369" s="45">
        <f t="shared" si="274"/>
        <v>0</v>
      </c>
      <c r="BX369" s="45">
        <f t="shared" si="274"/>
        <v>0</v>
      </c>
      <c r="BY369" s="45">
        <f t="shared" si="274"/>
        <v>0</v>
      </c>
      <c r="BZ369" s="45">
        <f t="shared" si="274"/>
        <v>0</v>
      </c>
      <c r="CA369" s="45">
        <f t="shared" si="274"/>
        <v>0</v>
      </c>
      <c r="CB369" s="45">
        <f t="shared" si="274"/>
        <v>0</v>
      </c>
      <c r="CC369" s="45">
        <f t="shared" si="274"/>
        <v>0</v>
      </c>
      <c r="CD369" s="45">
        <f t="shared" si="274"/>
        <v>0</v>
      </c>
      <c r="CE369" s="45">
        <f t="shared" si="274"/>
        <v>0</v>
      </c>
      <c r="CF369" s="45">
        <f t="shared" si="274"/>
        <v>0</v>
      </c>
      <c r="CG369" s="45">
        <f t="shared" si="274"/>
        <v>0</v>
      </c>
      <c r="CH369" s="45">
        <f t="shared" si="274"/>
        <v>0</v>
      </c>
    </row>
    <row r="370" spans="1:86">
      <c r="A370" s="58">
        <f>'Q5-Q7 VaR'!G344</f>
        <v>46042</v>
      </c>
      <c r="B370" s="45">
        <f>'Q5-Q7 VaR'!L344</f>
        <v>-2816.6633393624397</v>
      </c>
      <c r="C370" s="45">
        <f>1000000*'Q5-Q7 VaR'!K344/100</f>
        <v>-5150.4758489869564</v>
      </c>
      <c r="D370" s="45">
        <f t="shared" si="267"/>
        <v>48688.095150507128</v>
      </c>
      <c r="E370" s="45">
        <f t="shared" si="267"/>
        <v>47400.476188260393</v>
      </c>
      <c r="F370" s="45">
        <f t="shared" si="267"/>
        <v>46112.857226013643</v>
      </c>
      <c r="G370" s="45">
        <f t="shared" si="267"/>
        <v>44825.238263766907</v>
      </c>
      <c r="H370" s="45">
        <f t="shared" si="267"/>
        <v>43537.619301520172</v>
      </c>
      <c r="I370" s="45">
        <f t="shared" si="267"/>
        <v>42250.000339273436</v>
      </c>
      <c r="J370" s="45">
        <f t="shared" si="267"/>
        <v>40962.381377026686</v>
      </c>
      <c r="K370" s="45">
        <f t="shared" si="267"/>
        <v>39674.762414779951</v>
      </c>
      <c r="L370" s="45">
        <f t="shared" si="267"/>
        <v>38387.143452533215</v>
      </c>
      <c r="M370" s="45">
        <f t="shared" si="267"/>
        <v>37099.52449028648</v>
      </c>
      <c r="N370" s="45">
        <f t="shared" si="268"/>
        <v>35811.90552803973</v>
      </c>
      <c r="O370" s="45">
        <f t="shared" si="268"/>
        <v>34524.286565792994</v>
      </c>
      <c r="P370" s="45">
        <f t="shared" si="268"/>
        <v>33236.667603546259</v>
      </c>
      <c r="Q370" s="45">
        <f t="shared" si="268"/>
        <v>31949.04864129952</v>
      </c>
      <c r="R370" s="45">
        <f t="shared" si="268"/>
        <v>30661.429679052777</v>
      </c>
      <c r="S370" s="45">
        <f t="shared" si="268"/>
        <v>29373.810716806038</v>
      </c>
      <c r="T370" s="45">
        <f t="shared" si="268"/>
        <v>28086.191754559299</v>
      </c>
      <c r="U370" s="45">
        <f t="shared" si="268"/>
        <v>26798.57279231256</v>
      </c>
      <c r="V370" s="45">
        <f t="shared" si="268"/>
        <v>25510.953830065821</v>
      </c>
      <c r="W370" s="45">
        <f t="shared" si="268"/>
        <v>24223.334867819081</v>
      </c>
      <c r="X370" s="45">
        <f t="shared" si="269"/>
        <v>22935.715905572342</v>
      </c>
      <c r="Y370" s="45">
        <f t="shared" si="269"/>
        <v>21648.096943325603</v>
      </c>
      <c r="Z370" s="45">
        <f t="shared" si="269"/>
        <v>20360.477981078864</v>
      </c>
      <c r="AA370" s="45">
        <f t="shared" si="269"/>
        <v>19072.859018832125</v>
      </c>
      <c r="AB370" s="45">
        <f t="shared" si="269"/>
        <v>17785.240056585386</v>
      </c>
      <c r="AC370" s="45">
        <f t="shared" si="269"/>
        <v>16497.621094338647</v>
      </c>
      <c r="AD370" s="45">
        <f t="shared" si="269"/>
        <v>15210.002132091908</v>
      </c>
      <c r="AE370" s="45">
        <f t="shared" si="269"/>
        <v>13922.383169845169</v>
      </c>
      <c r="AF370" s="45">
        <f t="shared" si="269"/>
        <v>12634.764207598429</v>
      </c>
      <c r="AG370" s="45">
        <f t="shared" si="269"/>
        <v>11347.14524535169</v>
      </c>
      <c r="AH370" s="45">
        <f t="shared" si="270"/>
        <v>10059.526283104951</v>
      </c>
      <c r="AI370" s="45">
        <f t="shared" si="270"/>
        <v>8771.9073208582122</v>
      </c>
      <c r="AJ370" s="45">
        <f t="shared" si="270"/>
        <v>7484.2883586114731</v>
      </c>
      <c r="AK370" s="45">
        <f t="shared" si="270"/>
        <v>6196.669396364734</v>
      </c>
      <c r="AL370" s="45">
        <f t="shared" si="270"/>
        <v>4909.0504341179949</v>
      </c>
      <c r="AM370" s="45">
        <f t="shared" si="270"/>
        <v>3621.4314718712558</v>
      </c>
      <c r="AN370" s="45">
        <f t="shared" si="270"/>
        <v>2333.8125096245167</v>
      </c>
      <c r="AO370" s="45">
        <f t="shared" si="270"/>
        <v>1046.1935473777776</v>
      </c>
      <c r="AP370" s="45">
        <f t="shared" si="270"/>
        <v>-241.42541486896152</v>
      </c>
      <c r="AQ370" s="45">
        <f t="shared" si="270"/>
        <v>-1529.0443771157006</v>
      </c>
      <c r="AR370" s="45">
        <f t="shared" si="271"/>
        <v>-2816.6633393624397</v>
      </c>
      <c r="AS370" s="45">
        <f t="shared" si="271"/>
        <v>-4104.2823016091788</v>
      </c>
      <c r="AT370" s="45">
        <f t="shared" si="271"/>
        <v>-5391.9012638559179</v>
      </c>
      <c r="AU370" s="45">
        <f t="shared" si="271"/>
        <v>-6679.520226102657</v>
      </c>
      <c r="AV370" s="45">
        <f t="shared" si="271"/>
        <v>-7967.1391883493961</v>
      </c>
      <c r="AW370" s="45">
        <f t="shared" si="271"/>
        <v>-9254.7581505961352</v>
      </c>
      <c r="AX370" s="45">
        <f t="shared" si="271"/>
        <v>-10542.377112842874</v>
      </c>
      <c r="AY370" s="45">
        <f t="shared" si="271"/>
        <v>-11829.996075089613</v>
      </c>
      <c r="AZ370" s="45">
        <f t="shared" si="271"/>
        <v>-13117.615037336353</v>
      </c>
      <c r="BA370" s="45">
        <f t="shared" si="271"/>
        <v>-14405.233999583092</v>
      </c>
      <c r="BB370" s="45">
        <f t="shared" si="272"/>
        <v>-15692.852961829831</v>
      </c>
      <c r="BC370" s="45">
        <f t="shared" si="272"/>
        <v>-16980.47192407657</v>
      </c>
      <c r="BD370" s="45">
        <f t="shared" si="272"/>
        <v>-18268.090886323309</v>
      </c>
      <c r="BE370" s="45">
        <f t="shared" si="272"/>
        <v>-19555.709848570048</v>
      </c>
      <c r="BF370" s="45">
        <f t="shared" si="272"/>
        <v>-20843.328810816787</v>
      </c>
      <c r="BG370" s="45">
        <f t="shared" si="272"/>
        <v>-22130.947773063526</v>
      </c>
      <c r="BH370" s="45">
        <f t="shared" si="272"/>
        <v>-23418.566735310265</v>
      </c>
      <c r="BI370" s="45">
        <f t="shared" si="272"/>
        <v>-24706.185697557004</v>
      </c>
      <c r="BJ370" s="45">
        <f t="shared" si="272"/>
        <v>-25993.804659803744</v>
      </c>
      <c r="BK370" s="45">
        <f t="shared" si="272"/>
        <v>-27281.423622050483</v>
      </c>
      <c r="BL370" s="45">
        <f t="shared" si="273"/>
        <v>-28569.042584297222</v>
      </c>
      <c r="BM370" s="45">
        <f t="shared" si="273"/>
        <v>-29856.661546543961</v>
      </c>
      <c r="BN370" s="45">
        <f t="shared" si="273"/>
        <v>-31144.2805087907</v>
      </c>
      <c r="BO370" s="45">
        <f t="shared" si="273"/>
        <v>-32431.899471037439</v>
      </c>
      <c r="BP370" s="45">
        <f t="shared" si="273"/>
        <v>-33719.518433284175</v>
      </c>
      <c r="BQ370" s="45">
        <f t="shared" si="273"/>
        <v>-35007.137395530917</v>
      </c>
      <c r="BR370" s="45">
        <f t="shared" si="273"/>
        <v>-36294.75635777766</v>
      </c>
      <c r="BS370" s="45">
        <f t="shared" si="273"/>
        <v>-37582.375320024395</v>
      </c>
      <c r="BT370" s="45">
        <f t="shared" si="273"/>
        <v>-38869.994282271131</v>
      </c>
      <c r="BU370" s="45">
        <f t="shared" si="273"/>
        <v>-40157.613244517866</v>
      </c>
      <c r="BV370" s="45">
        <f t="shared" si="274"/>
        <v>-41445.232206764616</v>
      </c>
      <c r="BW370" s="45">
        <f t="shared" si="274"/>
        <v>-42732.851169011352</v>
      </c>
      <c r="BX370" s="45">
        <f t="shared" si="274"/>
        <v>-44020.470131258087</v>
      </c>
      <c r="BY370" s="45">
        <f t="shared" si="274"/>
        <v>-45308.089093504823</v>
      </c>
      <c r="BZ370" s="45">
        <f t="shared" si="274"/>
        <v>-46595.708055751573</v>
      </c>
      <c r="CA370" s="45">
        <f t="shared" si="274"/>
        <v>-47883.327017998308</v>
      </c>
      <c r="CB370" s="45">
        <f t="shared" si="274"/>
        <v>-49170.945980245044</v>
      </c>
      <c r="CC370" s="45">
        <f t="shared" si="274"/>
        <v>-50458.564942491779</v>
      </c>
      <c r="CD370" s="45">
        <f t="shared" si="274"/>
        <v>-51746.183904738529</v>
      </c>
      <c r="CE370" s="45">
        <f t="shared" si="274"/>
        <v>-53033.802866985265</v>
      </c>
      <c r="CF370" s="45">
        <f t="shared" si="274"/>
        <v>-54321.421829232</v>
      </c>
      <c r="CG370" s="45">
        <f t="shared" si="274"/>
        <v>16837.753440096047</v>
      </c>
      <c r="CH370" s="45">
        <f t="shared" si="274"/>
        <v>13396.285329160921</v>
      </c>
    </row>
    <row r="371" spans="1:86">
      <c r="A371" s="58">
        <f>'Q5-Q7 VaR'!G345</f>
        <v>46043</v>
      </c>
      <c r="B371" s="45">
        <f>'Q5-Q7 VaR'!L345</f>
        <v>3099.1073593712831</v>
      </c>
      <c r="C371" s="45">
        <f>1000000*'Q5-Q7 VaR'!K345/100</f>
        <v>3699.6347709249876</v>
      </c>
      <c r="D371" s="45">
        <f t="shared" ref="D371:M380" si="275">$B371+D$26*$C371</f>
        <v>-33897.240349878593</v>
      </c>
      <c r="E371" s="45">
        <f t="shared" si="275"/>
        <v>-32972.331657147341</v>
      </c>
      <c r="F371" s="45">
        <f t="shared" si="275"/>
        <v>-32047.422964416099</v>
      </c>
      <c r="G371" s="45">
        <f t="shared" si="275"/>
        <v>-31122.514271684853</v>
      </c>
      <c r="H371" s="45">
        <f t="shared" si="275"/>
        <v>-30197.605578953608</v>
      </c>
      <c r="I371" s="45">
        <f t="shared" si="275"/>
        <v>-29272.696886222358</v>
      </c>
      <c r="J371" s="45">
        <f t="shared" si="275"/>
        <v>-28347.788193491113</v>
      </c>
      <c r="K371" s="45">
        <f t="shared" si="275"/>
        <v>-27422.879500759864</v>
      </c>
      <c r="L371" s="45">
        <f t="shared" si="275"/>
        <v>-26497.970808028618</v>
      </c>
      <c r="M371" s="45">
        <f t="shared" si="275"/>
        <v>-25573.062115297373</v>
      </c>
      <c r="N371" s="45">
        <f t="shared" ref="N371:W380" si="276">$B371+N$26*$C371</f>
        <v>-24648.153422566123</v>
      </c>
      <c r="O371" s="45">
        <f t="shared" si="276"/>
        <v>-23723.244729834878</v>
      </c>
      <c r="P371" s="45">
        <f t="shared" si="276"/>
        <v>-22798.336037103629</v>
      </c>
      <c r="Q371" s="45">
        <f t="shared" si="276"/>
        <v>-21873.427344372383</v>
      </c>
      <c r="R371" s="45">
        <f t="shared" si="276"/>
        <v>-20948.518651641138</v>
      </c>
      <c r="S371" s="45">
        <f t="shared" si="276"/>
        <v>-20023.609958909889</v>
      </c>
      <c r="T371" s="45">
        <f t="shared" si="276"/>
        <v>-19098.701266178643</v>
      </c>
      <c r="U371" s="45">
        <f t="shared" si="276"/>
        <v>-18173.792573447397</v>
      </c>
      <c r="V371" s="45">
        <f t="shared" si="276"/>
        <v>-17248.883880716148</v>
      </c>
      <c r="W371" s="45">
        <f t="shared" si="276"/>
        <v>-16323.975187984903</v>
      </c>
      <c r="X371" s="45">
        <f t="shared" ref="X371:AG380" si="277">$B371+X$26*$C371</f>
        <v>-15399.066495253657</v>
      </c>
      <c r="Y371" s="45">
        <f t="shared" si="277"/>
        <v>-14474.157802522408</v>
      </c>
      <c r="Z371" s="45">
        <f t="shared" si="277"/>
        <v>-13549.249109791162</v>
      </c>
      <c r="AA371" s="45">
        <f t="shared" si="277"/>
        <v>-12624.340417059915</v>
      </c>
      <c r="AB371" s="45">
        <f t="shared" si="277"/>
        <v>-11699.431724328668</v>
      </c>
      <c r="AC371" s="45">
        <f t="shared" si="277"/>
        <v>-10774.52303159742</v>
      </c>
      <c r="AD371" s="45">
        <f t="shared" si="277"/>
        <v>-9849.6143388661731</v>
      </c>
      <c r="AE371" s="45">
        <f t="shared" si="277"/>
        <v>-8924.7056461349275</v>
      </c>
      <c r="AF371" s="45">
        <f t="shared" si="277"/>
        <v>-7999.7969534036802</v>
      </c>
      <c r="AG371" s="45">
        <f t="shared" si="277"/>
        <v>-7074.8882606724328</v>
      </c>
      <c r="AH371" s="45">
        <f t="shared" ref="AH371:AQ380" si="278">$B371+AH$26*$C371</f>
        <v>-6149.9795679411873</v>
      </c>
      <c r="AI371" s="45">
        <f t="shared" si="278"/>
        <v>-5225.0708752099399</v>
      </c>
      <c r="AJ371" s="45">
        <f t="shared" si="278"/>
        <v>-4300.1621824786926</v>
      </c>
      <c r="AK371" s="45">
        <f t="shared" si="278"/>
        <v>-3375.2534897474447</v>
      </c>
      <c r="AL371" s="45">
        <f t="shared" si="278"/>
        <v>-2450.3447970161983</v>
      </c>
      <c r="AM371" s="45">
        <f t="shared" si="278"/>
        <v>-1525.4361042849519</v>
      </c>
      <c r="AN371" s="45">
        <f t="shared" si="278"/>
        <v>-600.5274115537045</v>
      </c>
      <c r="AO371" s="45">
        <f t="shared" si="278"/>
        <v>324.38128117754241</v>
      </c>
      <c r="AP371" s="45">
        <f t="shared" si="278"/>
        <v>1249.2899739087893</v>
      </c>
      <c r="AQ371" s="45">
        <f t="shared" si="278"/>
        <v>2174.1986666400362</v>
      </c>
      <c r="AR371" s="45">
        <f t="shared" ref="AR371:BA380" si="279">$B371+AR$26*$C371</f>
        <v>3099.1073593712831</v>
      </c>
      <c r="AS371" s="45">
        <f t="shared" si="279"/>
        <v>4024.01605210253</v>
      </c>
      <c r="AT371" s="45">
        <f t="shared" si="279"/>
        <v>4948.9247448337774</v>
      </c>
      <c r="AU371" s="45">
        <f t="shared" si="279"/>
        <v>5873.8334375650238</v>
      </c>
      <c r="AV371" s="45">
        <f t="shared" si="279"/>
        <v>6798.7421302962703</v>
      </c>
      <c r="AW371" s="45">
        <f t="shared" si="279"/>
        <v>7723.6508230275176</v>
      </c>
      <c r="AX371" s="45">
        <f t="shared" si="279"/>
        <v>8648.559515758765</v>
      </c>
      <c r="AY371" s="45">
        <f t="shared" si="279"/>
        <v>9573.4682084900105</v>
      </c>
      <c r="AZ371" s="45">
        <f t="shared" si="279"/>
        <v>10498.376901221258</v>
      </c>
      <c r="BA371" s="45">
        <f t="shared" si="279"/>
        <v>11423.285593952505</v>
      </c>
      <c r="BB371" s="45">
        <f t="shared" ref="BB371:BK380" si="280">$B371+BB$26*$C371</f>
        <v>12348.194286683753</v>
      </c>
      <c r="BC371" s="45">
        <f t="shared" si="280"/>
        <v>13273.102979414998</v>
      </c>
      <c r="BD371" s="45">
        <f t="shared" si="280"/>
        <v>14198.011672146245</v>
      </c>
      <c r="BE371" s="45">
        <f t="shared" si="280"/>
        <v>15122.920364877493</v>
      </c>
      <c r="BF371" s="45">
        <f t="shared" si="280"/>
        <v>16047.829057608738</v>
      </c>
      <c r="BG371" s="45">
        <f t="shared" si="280"/>
        <v>16972.737750339988</v>
      </c>
      <c r="BH371" s="45">
        <f t="shared" si="280"/>
        <v>17897.646443071233</v>
      </c>
      <c r="BI371" s="45">
        <f t="shared" si="280"/>
        <v>18822.555135802482</v>
      </c>
      <c r="BJ371" s="45">
        <f t="shared" si="280"/>
        <v>19747.463828533728</v>
      </c>
      <c r="BK371" s="45">
        <f t="shared" si="280"/>
        <v>20672.372521264973</v>
      </c>
      <c r="BL371" s="45">
        <f t="shared" ref="BL371:BU380" si="281">$B371+BL$26*$C371</f>
        <v>21597.281213996223</v>
      </c>
      <c r="BM371" s="45">
        <f t="shared" si="281"/>
        <v>22522.189906727468</v>
      </c>
      <c r="BN371" s="45">
        <f t="shared" si="281"/>
        <v>23447.098599458714</v>
      </c>
      <c r="BO371" s="45">
        <f t="shared" si="281"/>
        <v>24372.007292189963</v>
      </c>
      <c r="BP371" s="45">
        <f t="shared" si="281"/>
        <v>25296.915984921208</v>
      </c>
      <c r="BQ371" s="45">
        <f t="shared" si="281"/>
        <v>26221.824677652454</v>
      </c>
      <c r="BR371" s="45">
        <f t="shared" si="281"/>
        <v>27146.733370383703</v>
      </c>
      <c r="BS371" s="45">
        <f t="shared" si="281"/>
        <v>28071.642063114949</v>
      </c>
      <c r="BT371" s="45">
        <f t="shared" si="281"/>
        <v>28996.550755846194</v>
      </c>
      <c r="BU371" s="45">
        <f t="shared" si="281"/>
        <v>29921.459448577443</v>
      </c>
      <c r="BV371" s="45">
        <f t="shared" ref="BV371:CH380" si="282">$B371+BV$26*$C371</f>
        <v>30846.368141308689</v>
      </c>
      <c r="BW371" s="45">
        <f t="shared" si="282"/>
        <v>31771.276834039938</v>
      </c>
      <c r="BX371" s="45">
        <f t="shared" si="282"/>
        <v>32696.185526771184</v>
      </c>
      <c r="BY371" s="45">
        <f t="shared" si="282"/>
        <v>33621.094219502433</v>
      </c>
      <c r="BZ371" s="45">
        <f t="shared" si="282"/>
        <v>34546.002912233678</v>
      </c>
      <c r="CA371" s="45">
        <f t="shared" si="282"/>
        <v>35470.911604964924</v>
      </c>
      <c r="CB371" s="45">
        <f t="shared" si="282"/>
        <v>36395.820297696177</v>
      </c>
      <c r="CC371" s="45">
        <f t="shared" si="282"/>
        <v>37320.728990427422</v>
      </c>
      <c r="CD371" s="45">
        <f t="shared" si="282"/>
        <v>38245.637683158668</v>
      </c>
      <c r="CE371" s="45">
        <f t="shared" si="282"/>
        <v>39170.546375889913</v>
      </c>
      <c r="CF371" s="45">
        <f t="shared" si="282"/>
        <v>40095.455068621166</v>
      </c>
      <c r="CG371" s="45">
        <f t="shared" si="282"/>
        <v>-11018.843263353845</v>
      </c>
      <c r="CH371" s="45">
        <f t="shared" si="282"/>
        <v>-8546.8046673958797</v>
      </c>
    </row>
    <row r="372" spans="1:86">
      <c r="A372" s="58">
        <f>'Q5-Q7 VaR'!G346</f>
        <v>46044</v>
      </c>
      <c r="B372" s="45">
        <f>'Q5-Q7 VaR'!L346</f>
        <v>-5632.6533574500054</v>
      </c>
      <c r="C372" s="45">
        <f>1000000*'Q5-Q7 VaR'!K346/100</f>
        <v>-147.6261843665693</v>
      </c>
      <c r="D372" s="45">
        <f t="shared" si="275"/>
        <v>-4156.3915137843123</v>
      </c>
      <c r="E372" s="45">
        <f t="shared" si="275"/>
        <v>-4193.298059875955</v>
      </c>
      <c r="F372" s="45">
        <f t="shared" si="275"/>
        <v>-4230.2046059675968</v>
      </c>
      <c r="G372" s="45">
        <f t="shared" si="275"/>
        <v>-4267.1111520592394</v>
      </c>
      <c r="H372" s="45">
        <f t="shared" si="275"/>
        <v>-4304.0176981508812</v>
      </c>
      <c r="I372" s="45">
        <f t="shared" si="275"/>
        <v>-4340.9242442425239</v>
      </c>
      <c r="J372" s="45">
        <f t="shared" si="275"/>
        <v>-4377.8307903341665</v>
      </c>
      <c r="K372" s="45">
        <f t="shared" si="275"/>
        <v>-4414.7373364258092</v>
      </c>
      <c r="L372" s="45">
        <f t="shared" si="275"/>
        <v>-4451.6438825174509</v>
      </c>
      <c r="M372" s="45">
        <f t="shared" si="275"/>
        <v>-4488.5504286090927</v>
      </c>
      <c r="N372" s="45">
        <f t="shared" si="276"/>
        <v>-4525.4569747007354</v>
      </c>
      <c r="O372" s="45">
        <f t="shared" si="276"/>
        <v>-4562.363520792378</v>
      </c>
      <c r="P372" s="45">
        <f t="shared" si="276"/>
        <v>-4599.2700668840207</v>
      </c>
      <c r="Q372" s="45">
        <f t="shared" si="276"/>
        <v>-4636.1766129756625</v>
      </c>
      <c r="R372" s="45">
        <f t="shared" si="276"/>
        <v>-4673.0831590673051</v>
      </c>
      <c r="S372" s="45">
        <f t="shared" si="276"/>
        <v>-4709.9897051589469</v>
      </c>
      <c r="T372" s="45">
        <f t="shared" si="276"/>
        <v>-4746.8962512505896</v>
      </c>
      <c r="U372" s="45">
        <f t="shared" si="276"/>
        <v>-4783.8027973422322</v>
      </c>
      <c r="V372" s="45">
        <f t="shared" si="276"/>
        <v>-4820.709343433874</v>
      </c>
      <c r="W372" s="45">
        <f t="shared" si="276"/>
        <v>-4857.6158895255166</v>
      </c>
      <c r="X372" s="45">
        <f t="shared" si="277"/>
        <v>-4894.5224356171584</v>
      </c>
      <c r="Y372" s="45">
        <f t="shared" si="277"/>
        <v>-4931.4289817088011</v>
      </c>
      <c r="Z372" s="45">
        <f t="shared" si="277"/>
        <v>-4968.3355278004437</v>
      </c>
      <c r="AA372" s="45">
        <f t="shared" si="277"/>
        <v>-5005.2420738920855</v>
      </c>
      <c r="AB372" s="45">
        <f t="shared" si="277"/>
        <v>-5042.1486199837282</v>
      </c>
      <c r="AC372" s="45">
        <f t="shared" si="277"/>
        <v>-5079.0551660753708</v>
      </c>
      <c r="AD372" s="45">
        <f t="shared" si="277"/>
        <v>-5115.9617121670126</v>
      </c>
      <c r="AE372" s="45">
        <f t="shared" si="277"/>
        <v>-5152.8682582586553</v>
      </c>
      <c r="AF372" s="45">
        <f t="shared" si="277"/>
        <v>-5189.7748043502979</v>
      </c>
      <c r="AG372" s="45">
        <f t="shared" si="277"/>
        <v>-5226.6813504419397</v>
      </c>
      <c r="AH372" s="45">
        <f t="shared" si="278"/>
        <v>-5263.5878965335824</v>
      </c>
      <c r="AI372" s="45">
        <f t="shared" si="278"/>
        <v>-5300.4944426252241</v>
      </c>
      <c r="AJ372" s="45">
        <f t="shared" si="278"/>
        <v>-5337.4009887168668</v>
      </c>
      <c r="AK372" s="45">
        <f t="shared" si="278"/>
        <v>-5374.3075348085094</v>
      </c>
      <c r="AL372" s="45">
        <f t="shared" si="278"/>
        <v>-5411.2140809001512</v>
      </c>
      <c r="AM372" s="45">
        <f t="shared" si="278"/>
        <v>-5448.1206269917939</v>
      </c>
      <c r="AN372" s="45">
        <f t="shared" si="278"/>
        <v>-5485.0271730834356</v>
      </c>
      <c r="AO372" s="45">
        <f t="shared" si="278"/>
        <v>-5521.9337191750783</v>
      </c>
      <c r="AP372" s="45">
        <f t="shared" si="278"/>
        <v>-5558.840265266721</v>
      </c>
      <c r="AQ372" s="45">
        <f t="shared" si="278"/>
        <v>-5595.7468113583627</v>
      </c>
      <c r="AR372" s="45">
        <f t="shared" si="279"/>
        <v>-5632.6533574500054</v>
      </c>
      <c r="AS372" s="45">
        <f t="shared" si="279"/>
        <v>-5669.5599035416481</v>
      </c>
      <c r="AT372" s="45">
        <f t="shared" si="279"/>
        <v>-5706.4664496332898</v>
      </c>
      <c r="AU372" s="45">
        <f t="shared" si="279"/>
        <v>-5743.3729957249325</v>
      </c>
      <c r="AV372" s="45">
        <f t="shared" si="279"/>
        <v>-5780.2795418165751</v>
      </c>
      <c r="AW372" s="45">
        <f t="shared" si="279"/>
        <v>-5817.1860879082169</v>
      </c>
      <c r="AX372" s="45">
        <f t="shared" si="279"/>
        <v>-5854.0926339998596</v>
      </c>
      <c r="AY372" s="45">
        <f t="shared" si="279"/>
        <v>-5890.9991800915013</v>
      </c>
      <c r="AZ372" s="45">
        <f t="shared" si="279"/>
        <v>-5927.905726183144</v>
      </c>
      <c r="BA372" s="45">
        <f t="shared" si="279"/>
        <v>-5964.8122722747867</v>
      </c>
      <c r="BB372" s="45">
        <f t="shared" si="280"/>
        <v>-6001.7188183664284</v>
      </c>
      <c r="BC372" s="45">
        <f t="shared" si="280"/>
        <v>-6038.6253644580711</v>
      </c>
      <c r="BD372" s="45">
        <f t="shared" si="280"/>
        <v>-6075.5319105497128</v>
      </c>
      <c r="BE372" s="45">
        <f t="shared" si="280"/>
        <v>-6112.4384566413555</v>
      </c>
      <c r="BF372" s="45">
        <f t="shared" si="280"/>
        <v>-6149.3450027329982</v>
      </c>
      <c r="BG372" s="45">
        <f t="shared" si="280"/>
        <v>-6186.2515488246399</v>
      </c>
      <c r="BH372" s="45">
        <f t="shared" si="280"/>
        <v>-6223.1580949162826</v>
      </c>
      <c r="BI372" s="45">
        <f t="shared" si="280"/>
        <v>-6260.0646410079253</v>
      </c>
      <c r="BJ372" s="45">
        <f t="shared" si="280"/>
        <v>-6296.971187099567</v>
      </c>
      <c r="BK372" s="45">
        <f t="shared" si="280"/>
        <v>-6333.8777331912097</v>
      </c>
      <c r="BL372" s="45">
        <f t="shared" si="281"/>
        <v>-6370.7842792828524</v>
      </c>
      <c r="BM372" s="45">
        <f t="shared" si="281"/>
        <v>-6407.6908253744941</v>
      </c>
      <c r="BN372" s="45">
        <f t="shared" si="281"/>
        <v>-6444.5973714661368</v>
      </c>
      <c r="BO372" s="45">
        <f t="shared" si="281"/>
        <v>-6481.5039175577785</v>
      </c>
      <c r="BP372" s="45">
        <f t="shared" si="281"/>
        <v>-6518.4104636494212</v>
      </c>
      <c r="BQ372" s="45">
        <f t="shared" si="281"/>
        <v>-6555.3170097410639</v>
      </c>
      <c r="BR372" s="45">
        <f t="shared" si="281"/>
        <v>-6592.2235558327056</v>
      </c>
      <c r="BS372" s="45">
        <f t="shared" si="281"/>
        <v>-6629.1301019243483</v>
      </c>
      <c r="BT372" s="45">
        <f t="shared" si="281"/>
        <v>-6666.0366480159901</v>
      </c>
      <c r="BU372" s="45">
        <f t="shared" si="281"/>
        <v>-6702.9431941076327</v>
      </c>
      <c r="BV372" s="45">
        <f t="shared" si="282"/>
        <v>-6739.8497401992754</v>
      </c>
      <c r="BW372" s="45">
        <f t="shared" si="282"/>
        <v>-6776.7562862909181</v>
      </c>
      <c r="BX372" s="45">
        <f t="shared" si="282"/>
        <v>-6813.6628323825598</v>
      </c>
      <c r="BY372" s="45">
        <f t="shared" si="282"/>
        <v>-6850.5693784742016</v>
      </c>
      <c r="BZ372" s="45">
        <f t="shared" si="282"/>
        <v>-6887.4759245658443</v>
      </c>
      <c r="CA372" s="45">
        <f t="shared" si="282"/>
        <v>-6924.3824706574869</v>
      </c>
      <c r="CB372" s="45">
        <f t="shared" si="282"/>
        <v>-6961.2890167491296</v>
      </c>
      <c r="CC372" s="45">
        <f t="shared" si="282"/>
        <v>-6998.1955628407713</v>
      </c>
      <c r="CD372" s="45">
        <f t="shared" si="282"/>
        <v>-7035.102108932414</v>
      </c>
      <c r="CE372" s="45">
        <f t="shared" si="282"/>
        <v>-7072.0086550240558</v>
      </c>
      <c r="CF372" s="45">
        <f t="shared" si="282"/>
        <v>-7108.9152011156984</v>
      </c>
      <c r="CG372" s="45">
        <f t="shared" si="282"/>
        <v>-5069.3060784461777</v>
      </c>
      <c r="CH372" s="45">
        <f t="shared" si="282"/>
        <v>-5167.9476060899788</v>
      </c>
    </row>
    <row r="373" spans="1:86">
      <c r="A373" s="58">
        <f>'Q5-Q7 VaR'!G347</f>
        <v>46045</v>
      </c>
      <c r="B373" s="45">
        <f>'Q5-Q7 VaR'!L347</f>
        <v>3380.8847913180025</v>
      </c>
      <c r="C373" s="45">
        <f>1000000*'Q5-Q7 VaR'!K347/100</f>
        <v>1477.7815633480341</v>
      </c>
      <c r="D373" s="45">
        <f t="shared" si="275"/>
        <v>-11396.930842162339</v>
      </c>
      <c r="E373" s="45">
        <f t="shared" si="275"/>
        <v>-11027.48545132533</v>
      </c>
      <c r="F373" s="45">
        <f t="shared" si="275"/>
        <v>-10658.040060488322</v>
      </c>
      <c r="G373" s="45">
        <f t="shared" si="275"/>
        <v>-10288.594669651313</v>
      </c>
      <c r="H373" s="45">
        <f t="shared" si="275"/>
        <v>-9919.1492788143041</v>
      </c>
      <c r="I373" s="45">
        <f t="shared" si="275"/>
        <v>-9549.7038879772954</v>
      </c>
      <c r="J373" s="45">
        <f t="shared" si="275"/>
        <v>-9180.2584971402866</v>
      </c>
      <c r="K373" s="45">
        <f t="shared" si="275"/>
        <v>-8810.8131063032779</v>
      </c>
      <c r="L373" s="45">
        <f t="shared" si="275"/>
        <v>-8441.3677154662691</v>
      </c>
      <c r="M373" s="45">
        <f t="shared" si="275"/>
        <v>-8071.9223246292613</v>
      </c>
      <c r="N373" s="45">
        <f t="shared" si="276"/>
        <v>-7702.4769337922526</v>
      </c>
      <c r="O373" s="45">
        <f t="shared" si="276"/>
        <v>-7333.0315429552438</v>
      </c>
      <c r="P373" s="45">
        <f t="shared" si="276"/>
        <v>-6963.5861521182351</v>
      </c>
      <c r="Q373" s="45">
        <f t="shared" si="276"/>
        <v>-6594.1407612812282</v>
      </c>
      <c r="R373" s="45">
        <f t="shared" si="276"/>
        <v>-6224.6953704442194</v>
      </c>
      <c r="S373" s="45">
        <f t="shared" si="276"/>
        <v>-5855.2499796072107</v>
      </c>
      <c r="T373" s="45">
        <f t="shared" si="276"/>
        <v>-5485.8045887702019</v>
      </c>
      <c r="U373" s="45">
        <f t="shared" si="276"/>
        <v>-5116.3591979331932</v>
      </c>
      <c r="V373" s="45">
        <f t="shared" si="276"/>
        <v>-4746.9138070961844</v>
      </c>
      <c r="W373" s="45">
        <f t="shared" si="276"/>
        <v>-4377.4684162591766</v>
      </c>
      <c r="X373" s="45">
        <f t="shared" si="277"/>
        <v>-4008.0230254221678</v>
      </c>
      <c r="Y373" s="45">
        <f t="shared" si="277"/>
        <v>-3638.5776345851591</v>
      </c>
      <c r="Z373" s="45">
        <f t="shared" si="277"/>
        <v>-3269.1322437481513</v>
      </c>
      <c r="AA373" s="45">
        <f t="shared" si="277"/>
        <v>-2899.6868529111425</v>
      </c>
      <c r="AB373" s="45">
        <f t="shared" si="277"/>
        <v>-2530.2414620741338</v>
      </c>
      <c r="AC373" s="45">
        <f t="shared" si="277"/>
        <v>-2160.796071237125</v>
      </c>
      <c r="AD373" s="45">
        <f t="shared" si="277"/>
        <v>-1791.3506804001163</v>
      </c>
      <c r="AE373" s="45">
        <f t="shared" si="277"/>
        <v>-1421.9052895631085</v>
      </c>
      <c r="AF373" s="45">
        <f t="shared" si="277"/>
        <v>-1052.4598987260997</v>
      </c>
      <c r="AG373" s="45">
        <f t="shared" si="277"/>
        <v>-683.01450788909096</v>
      </c>
      <c r="AH373" s="45">
        <f t="shared" si="278"/>
        <v>-313.56911705208267</v>
      </c>
      <c r="AI373" s="45">
        <f t="shared" si="278"/>
        <v>55.876273784925615</v>
      </c>
      <c r="AJ373" s="45">
        <f t="shared" si="278"/>
        <v>425.32166462193436</v>
      </c>
      <c r="AK373" s="45">
        <f t="shared" si="278"/>
        <v>794.7670554589431</v>
      </c>
      <c r="AL373" s="45">
        <f t="shared" si="278"/>
        <v>1164.2124462959514</v>
      </c>
      <c r="AM373" s="45">
        <f t="shared" si="278"/>
        <v>1533.6578371329599</v>
      </c>
      <c r="AN373" s="45">
        <f t="shared" si="278"/>
        <v>1903.1032279699684</v>
      </c>
      <c r="AO373" s="45">
        <f t="shared" si="278"/>
        <v>2272.5486188069772</v>
      </c>
      <c r="AP373" s="45">
        <f t="shared" si="278"/>
        <v>2641.9940096439855</v>
      </c>
      <c r="AQ373" s="45">
        <f t="shared" si="278"/>
        <v>3011.4394004809938</v>
      </c>
      <c r="AR373" s="45">
        <f t="shared" si="279"/>
        <v>3380.8847913180025</v>
      </c>
      <c r="AS373" s="45">
        <f t="shared" si="279"/>
        <v>3750.3301821550112</v>
      </c>
      <c r="AT373" s="45">
        <f t="shared" si="279"/>
        <v>4119.7755729920191</v>
      </c>
      <c r="AU373" s="45">
        <f t="shared" si="279"/>
        <v>4489.2209638290278</v>
      </c>
      <c r="AV373" s="45">
        <f t="shared" si="279"/>
        <v>4858.6663546660366</v>
      </c>
      <c r="AW373" s="45">
        <f t="shared" si="279"/>
        <v>5228.1117455030453</v>
      </c>
      <c r="AX373" s="45">
        <f t="shared" si="279"/>
        <v>5597.5571363400541</v>
      </c>
      <c r="AY373" s="45">
        <f t="shared" si="279"/>
        <v>5967.0025271770619</v>
      </c>
      <c r="AZ373" s="45">
        <f t="shared" si="279"/>
        <v>6336.4479180140706</v>
      </c>
      <c r="BA373" s="45">
        <f t="shared" si="279"/>
        <v>6705.8933088510794</v>
      </c>
      <c r="BB373" s="45">
        <f t="shared" si="280"/>
        <v>7075.3386996880872</v>
      </c>
      <c r="BC373" s="45">
        <f t="shared" si="280"/>
        <v>7444.784090525096</v>
      </c>
      <c r="BD373" s="45">
        <f t="shared" si="280"/>
        <v>7814.2294813621047</v>
      </c>
      <c r="BE373" s="45">
        <f t="shared" si="280"/>
        <v>8183.6748721991135</v>
      </c>
      <c r="BF373" s="45">
        <f t="shared" si="280"/>
        <v>8553.1202630361222</v>
      </c>
      <c r="BG373" s="45">
        <f t="shared" si="280"/>
        <v>8922.5656538731309</v>
      </c>
      <c r="BH373" s="45">
        <f t="shared" si="280"/>
        <v>9292.0110447101397</v>
      </c>
      <c r="BI373" s="45">
        <f t="shared" si="280"/>
        <v>9661.4564355471484</v>
      </c>
      <c r="BJ373" s="45">
        <f t="shared" si="280"/>
        <v>10030.901826384157</v>
      </c>
      <c r="BK373" s="45">
        <f t="shared" si="280"/>
        <v>10400.347217221164</v>
      </c>
      <c r="BL373" s="45">
        <f t="shared" si="281"/>
        <v>10769.792608058173</v>
      </c>
      <c r="BM373" s="45">
        <f t="shared" si="281"/>
        <v>11139.237998895182</v>
      </c>
      <c r="BN373" s="45">
        <f t="shared" si="281"/>
        <v>11508.683389732189</v>
      </c>
      <c r="BO373" s="45">
        <f t="shared" si="281"/>
        <v>11878.128780569197</v>
      </c>
      <c r="BP373" s="45">
        <f t="shared" si="281"/>
        <v>12247.574171406206</v>
      </c>
      <c r="BQ373" s="45">
        <f t="shared" si="281"/>
        <v>12617.019562243215</v>
      </c>
      <c r="BR373" s="45">
        <f t="shared" si="281"/>
        <v>12986.464953080223</v>
      </c>
      <c r="BS373" s="45">
        <f t="shared" si="281"/>
        <v>13355.910343917232</v>
      </c>
      <c r="BT373" s="45">
        <f t="shared" si="281"/>
        <v>13725.355734754241</v>
      </c>
      <c r="BU373" s="45">
        <f t="shared" si="281"/>
        <v>14094.80112559125</v>
      </c>
      <c r="BV373" s="45">
        <f t="shared" si="282"/>
        <v>14464.246516428258</v>
      </c>
      <c r="BW373" s="45">
        <f t="shared" si="282"/>
        <v>14833.691907265267</v>
      </c>
      <c r="BX373" s="45">
        <f t="shared" si="282"/>
        <v>15203.137298102276</v>
      </c>
      <c r="BY373" s="45">
        <f t="shared" si="282"/>
        <v>15572.582688939285</v>
      </c>
      <c r="BZ373" s="45">
        <f t="shared" si="282"/>
        <v>15942.028079776293</v>
      </c>
      <c r="CA373" s="45">
        <f t="shared" si="282"/>
        <v>16311.473470613302</v>
      </c>
      <c r="CB373" s="45">
        <f t="shared" si="282"/>
        <v>16680.918861450311</v>
      </c>
      <c r="CC373" s="45">
        <f t="shared" si="282"/>
        <v>17050.364252287316</v>
      </c>
      <c r="CD373" s="45">
        <f t="shared" si="282"/>
        <v>17419.809643124325</v>
      </c>
      <c r="CE373" s="45">
        <f t="shared" si="282"/>
        <v>17789.255033961334</v>
      </c>
      <c r="CF373" s="45">
        <f t="shared" si="282"/>
        <v>18158.700424798342</v>
      </c>
      <c r="CG373" s="45">
        <f t="shared" si="282"/>
        <v>-2258.3873083181552</v>
      </c>
      <c r="CH373" s="45">
        <f t="shared" si="282"/>
        <v>-1270.9565787496576</v>
      </c>
    </row>
    <row r="374" spans="1:86">
      <c r="A374" s="58">
        <f>'Q5-Q7 VaR'!G348</f>
        <v>46048</v>
      </c>
      <c r="B374" s="45">
        <f>'Q5-Q7 VaR'!L348</f>
        <v>1126.8538657020008</v>
      </c>
      <c r="C374" s="45">
        <f>1000000*'Q5-Q7 VaR'!K348/100</f>
        <v>960.24371051452249</v>
      </c>
      <c r="D374" s="45">
        <f t="shared" si="275"/>
        <v>-8475.5832394432255</v>
      </c>
      <c r="E374" s="45">
        <f t="shared" si="275"/>
        <v>-8235.522311814595</v>
      </c>
      <c r="F374" s="45">
        <f t="shared" si="275"/>
        <v>-7995.4613841859637</v>
      </c>
      <c r="G374" s="45">
        <f t="shared" si="275"/>
        <v>-7755.4004565573314</v>
      </c>
      <c r="H374" s="45">
        <f t="shared" si="275"/>
        <v>-7515.3395289287009</v>
      </c>
      <c r="I374" s="45">
        <f t="shared" si="275"/>
        <v>-7275.2786013000705</v>
      </c>
      <c r="J374" s="45">
        <f t="shared" si="275"/>
        <v>-7035.21767367144</v>
      </c>
      <c r="K374" s="45">
        <f t="shared" si="275"/>
        <v>-6795.1567460428096</v>
      </c>
      <c r="L374" s="45">
        <f t="shared" si="275"/>
        <v>-6555.0958184141791</v>
      </c>
      <c r="M374" s="45">
        <f t="shared" si="275"/>
        <v>-6315.0348907855487</v>
      </c>
      <c r="N374" s="45">
        <f t="shared" si="276"/>
        <v>-6074.9739631569182</v>
      </c>
      <c r="O374" s="45">
        <f t="shared" si="276"/>
        <v>-5834.9130355282869</v>
      </c>
      <c r="P374" s="45">
        <f t="shared" si="276"/>
        <v>-5594.8521078996564</v>
      </c>
      <c r="Q374" s="45">
        <f t="shared" si="276"/>
        <v>-5354.791180271026</v>
      </c>
      <c r="R374" s="45">
        <f t="shared" si="276"/>
        <v>-5114.7302526423955</v>
      </c>
      <c r="S374" s="45">
        <f t="shared" si="276"/>
        <v>-4874.669325013765</v>
      </c>
      <c r="T374" s="45">
        <f t="shared" si="276"/>
        <v>-4634.6083973851337</v>
      </c>
      <c r="U374" s="45">
        <f t="shared" si="276"/>
        <v>-4394.5474697565032</v>
      </c>
      <c r="V374" s="45">
        <f t="shared" si="276"/>
        <v>-4154.4865421278728</v>
      </c>
      <c r="W374" s="45">
        <f t="shared" si="276"/>
        <v>-3914.4256144992423</v>
      </c>
      <c r="X374" s="45">
        <f t="shared" si="277"/>
        <v>-3674.3646868706119</v>
      </c>
      <c r="Y374" s="45">
        <f t="shared" si="277"/>
        <v>-3434.3037592419814</v>
      </c>
      <c r="Z374" s="45">
        <f t="shared" si="277"/>
        <v>-3194.2428316133501</v>
      </c>
      <c r="AA374" s="45">
        <f t="shared" si="277"/>
        <v>-2954.1819039847196</v>
      </c>
      <c r="AB374" s="45">
        <f t="shared" si="277"/>
        <v>-2714.1209763560892</v>
      </c>
      <c r="AC374" s="45">
        <f t="shared" si="277"/>
        <v>-2474.0600487274587</v>
      </c>
      <c r="AD374" s="45">
        <f t="shared" si="277"/>
        <v>-2233.9991210988278</v>
      </c>
      <c r="AE374" s="45">
        <f t="shared" si="277"/>
        <v>-1993.9381934701973</v>
      </c>
      <c r="AF374" s="45">
        <f t="shared" si="277"/>
        <v>-1753.8772658415664</v>
      </c>
      <c r="AG374" s="45">
        <f t="shared" si="277"/>
        <v>-1513.816338212936</v>
      </c>
      <c r="AH374" s="45">
        <f t="shared" si="278"/>
        <v>-1273.7554105843055</v>
      </c>
      <c r="AI374" s="45">
        <f t="shared" si="278"/>
        <v>-1033.6944829556746</v>
      </c>
      <c r="AJ374" s="45">
        <f t="shared" si="278"/>
        <v>-793.63355532704418</v>
      </c>
      <c r="AK374" s="45">
        <f t="shared" si="278"/>
        <v>-553.5726276984135</v>
      </c>
      <c r="AL374" s="45">
        <f t="shared" si="278"/>
        <v>-313.51170006978282</v>
      </c>
      <c r="AM374" s="45">
        <f t="shared" si="278"/>
        <v>-73.450772441152367</v>
      </c>
      <c r="AN374" s="45">
        <f t="shared" si="278"/>
        <v>166.61015518747831</v>
      </c>
      <c r="AO374" s="45">
        <f t="shared" si="278"/>
        <v>406.67108281610899</v>
      </c>
      <c r="AP374" s="45">
        <f t="shared" si="278"/>
        <v>646.73201044473956</v>
      </c>
      <c r="AQ374" s="45">
        <f t="shared" si="278"/>
        <v>886.79293807337012</v>
      </c>
      <c r="AR374" s="45">
        <f t="shared" si="279"/>
        <v>1126.8538657020008</v>
      </c>
      <c r="AS374" s="45">
        <f t="shared" si="279"/>
        <v>1366.9147933306315</v>
      </c>
      <c r="AT374" s="45">
        <f t="shared" si="279"/>
        <v>1606.9757209592622</v>
      </c>
      <c r="AU374" s="45">
        <f t="shared" si="279"/>
        <v>1847.0366485878926</v>
      </c>
      <c r="AV374" s="45">
        <f t="shared" si="279"/>
        <v>2087.0975762165235</v>
      </c>
      <c r="AW374" s="45">
        <f t="shared" si="279"/>
        <v>2327.158503845154</v>
      </c>
      <c r="AX374" s="45">
        <f t="shared" si="279"/>
        <v>2567.2194314737844</v>
      </c>
      <c r="AY374" s="45">
        <f t="shared" si="279"/>
        <v>2807.2803591024149</v>
      </c>
      <c r="AZ374" s="45">
        <f t="shared" si="279"/>
        <v>3047.3412867310458</v>
      </c>
      <c r="BA374" s="45">
        <f t="shared" si="279"/>
        <v>3287.4022143596762</v>
      </c>
      <c r="BB374" s="45">
        <f t="shared" si="280"/>
        <v>3527.4631419883071</v>
      </c>
      <c r="BC374" s="45">
        <f t="shared" si="280"/>
        <v>3767.5240696169376</v>
      </c>
      <c r="BD374" s="45">
        <f t="shared" si="280"/>
        <v>4007.584997245568</v>
      </c>
      <c r="BE374" s="45">
        <f t="shared" si="280"/>
        <v>4247.6459248741994</v>
      </c>
      <c r="BF374" s="45">
        <f t="shared" si="280"/>
        <v>4487.7068525028299</v>
      </c>
      <c r="BG374" s="45">
        <f t="shared" si="280"/>
        <v>4727.7677801314603</v>
      </c>
      <c r="BH374" s="45">
        <f t="shared" si="280"/>
        <v>4967.8287077600908</v>
      </c>
      <c r="BI374" s="45">
        <f t="shared" si="280"/>
        <v>5207.8896353887212</v>
      </c>
      <c r="BJ374" s="45">
        <f t="shared" si="280"/>
        <v>5447.9505630173517</v>
      </c>
      <c r="BK374" s="45">
        <f t="shared" si="280"/>
        <v>5688.011490645983</v>
      </c>
      <c r="BL374" s="45">
        <f t="shared" si="281"/>
        <v>5928.0724182746135</v>
      </c>
      <c r="BM374" s="45">
        <f t="shared" si="281"/>
        <v>6168.1333459032439</v>
      </c>
      <c r="BN374" s="45">
        <f t="shared" si="281"/>
        <v>6408.1942735318744</v>
      </c>
      <c r="BO374" s="45">
        <f t="shared" si="281"/>
        <v>6648.2552011605048</v>
      </c>
      <c r="BP374" s="45">
        <f t="shared" si="281"/>
        <v>6888.3161287891353</v>
      </c>
      <c r="BQ374" s="45">
        <f t="shared" si="281"/>
        <v>7128.3770564177667</v>
      </c>
      <c r="BR374" s="45">
        <f t="shared" si="281"/>
        <v>7368.4379840463971</v>
      </c>
      <c r="BS374" s="45">
        <f t="shared" si="281"/>
        <v>7608.4989116750276</v>
      </c>
      <c r="BT374" s="45">
        <f t="shared" si="281"/>
        <v>7848.559839303658</v>
      </c>
      <c r="BU374" s="45">
        <f t="shared" si="281"/>
        <v>8088.6207669322885</v>
      </c>
      <c r="BV374" s="45">
        <f t="shared" si="282"/>
        <v>8328.6816945609207</v>
      </c>
      <c r="BW374" s="45">
        <f t="shared" si="282"/>
        <v>8568.7426221895512</v>
      </c>
      <c r="BX374" s="45">
        <f t="shared" si="282"/>
        <v>8808.8035498181816</v>
      </c>
      <c r="BY374" s="45">
        <f t="shared" si="282"/>
        <v>9048.8644774468121</v>
      </c>
      <c r="BZ374" s="45">
        <f t="shared" si="282"/>
        <v>9288.9254050754425</v>
      </c>
      <c r="CA374" s="45">
        <f t="shared" si="282"/>
        <v>9528.986332704073</v>
      </c>
      <c r="CB374" s="45">
        <f t="shared" si="282"/>
        <v>9769.0472603327034</v>
      </c>
      <c r="CC374" s="45">
        <f t="shared" si="282"/>
        <v>10009.108187961334</v>
      </c>
      <c r="CD374" s="45">
        <f t="shared" si="282"/>
        <v>10249.169115589964</v>
      </c>
      <c r="CE374" s="45">
        <f t="shared" si="282"/>
        <v>10489.230043218595</v>
      </c>
      <c r="CF374" s="45">
        <f t="shared" si="282"/>
        <v>10729.290970847225</v>
      </c>
      <c r="CG374" s="45">
        <f t="shared" si="282"/>
        <v>-2537.4735963941921</v>
      </c>
      <c r="CH374" s="45">
        <f t="shared" si="282"/>
        <v>-1895.8536363449207</v>
      </c>
    </row>
    <row r="375" spans="1:86">
      <c r="A375" s="58">
        <f>'Q5-Q7 VaR'!G349</f>
        <v>46049</v>
      </c>
      <c r="B375" s="45">
        <f>'Q5-Q7 VaR'!L349</f>
        <v>4789.8729492424727</v>
      </c>
      <c r="C375" s="45">
        <f>1000000*'Q5-Q7 VaR'!K349/100</f>
        <v>-2358.703197829122</v>
      </c>
      <c r="D375" s="45">
        <f t="shared" si="275"/>
        <v>28376.904927533691</v>
      </c>
      <c r="E375" s="45">
        <f t="shared" si="275"/>
        <v>27787.229128076411</v>
      </c>
      <c r="F375" s="45">
        <f t="shared" si="275"/>
        <v>27197.553328619131</v>
      </c>
      <c r="G375" s="45">
        <f t="shared" si="275"/>
        <v>26607.877529161851</v>
      </c>
      <c r="H375" s="45">
        <f t="shared" si="275"/>
        <v>26018.201729704571</v>
      </c>
      <c r="I375" s="45">
        <f t="shared" si="275"/>
        <v>25428.525930247288</v>
      </c>
      <c r="J375" s="45">
        <f t="shared" si="275"/>
        <v>24838.850130790008</v>
      </c>
      <c r="K375" s="45">
        <f t="shared" si="275"/>
        <v>24249.174331332728</v>
      </c>
      <c r="L375" s="45">
        <f t="shared" si="275"/>
        <v>23659.498531875448</v>
      </c>
      <c r="M375" s="45">
        <f t="shared" si="275"/>
        <v>23069.822732418168</v>
      </c>
      <c r="N375" s="45">
        <f t="shared" si="276"/>
        <v>22480.146932960888</v>
      </c>
      <c r="O375" s="45">
        <f t="shared" si="276"/>
        <v>21890.471133503608</v>
      </c>
      <c r="P375" s="45">
        <f t="shared" si="276"/>
        <v>21300.795334046325</v>
      </c>
      <c r="Q375" s="45">
        <f t="shared" si="276"/>
        <v>20711.119534589045</v>
      </c>
      <c r="R375" s="45">
        <f t="shared" si="276"/>
        <v>20121.443735131765</v>
      </c>
      <c r="S375" s="45">
        <f t="shared" si="276"/>
        <v>19531.767935674485</v>
      </c>
      <c r="T375" s="45">
        <f t="shared" si="276"/>
        <v>18942.092136217205</v>
      </c>
      <c r="U375" s="45">
        <f t="shared" si="276"/>
        <v>18352.416336759925</v>
      </c>
      <c r="V375" s="45">
        <f t="shared" si="276"/>
        <v>17762.740537302645</v>
      </c>
      <c r="W375" s="45">
        <f t="shared" si="276"/>
        <v>17173.064737845365</v>
      </c>
      <c r="X375" s="45">
        <f t="shared" si="277"/>
        <v>16583.388938388081</v>
      </c>
      <c r="Y375" s="45">
        <f t="shared" si="277"/>
        <v>15993.713138930802</v>
      </c>
      <c r="Z375" s="45">
        <f t="shared" si="277"/>
        <v>15404.037339473522</v>
      </c>
      <c r="AA375" s="45">
        <f t="shared" si="277"/>
        <v>14814.361540016242</v>
      </c>
      <c r="AB375" s="45">
        <f t="shared" si="277"/>
        <v>14224.685740558962</v>
      </c>
      <c r="AC375" s="45">
        <f t="shared" si="277"/>
        <v>13635.009941101682</v>
      </c>
      <c r="AD375" s="45">
        <f t="shared" si="277"/>
        <v>13045.334141644398</v>
      </c>
      <c r="AE375" s="45">
        <f t="shared" si="277"/>
        <v>12455.658342187118</v>
      </c>
      <c r="AF375" s="45">
        <f t="shared" si="277"/>
        <v>11865.982542729838</v>
      </c>
      <c r="AG375" s="45">
        <f t="shared" si="277"/>
        <v>11276.306743272558</v>
      </c>
      <c r="AH375" s="45">
        <f t="shared" si="278"/>
        <v>10686.630943815278</v>
      </c>
      <c r="AI375" s="45">
        <f t="shared" si="278"/>
        <v>10096.955144357999</v>
      </c>
      <c r="AJ375" s="45">
        <f t="shared" si="278"/>
        <v>9507.2793449007168</v>
      </c>
      <c r="AK375" s="45">
        <f t="shared" si="278"/>
        <v>8917.603545443435</v>
      </c>
      <c r="AL375" s="45">
        <f t="shared" si="278"/>
        <v>8327.9277459861551</v>
      </c>
      <c r="AM375" s="45">
        <f t="shared" si="278"/>
        <v>7738.2519465288751</v>
      </c>
      <c r="AN375" s="45">
        <f t="shared" si="278"/>
        <v>7148.5761470715952</v>
      </c>
      <c r="AO375" s="45">
        <f t="shared" si="278"/>
        <v>6558.9003476143143</v>
      </c>
      <c r="AP375" s="45">
        <f t="shared" si="278"/>
        <v>5969.2245481570335</v>
      </c>
      <c r="AQ375" s="45">
        <f t="shared" si="278"/>
        <v>5379.5487486997536</v>
      </c>
      <c r="AR375" s="45">
        <f t="shared" si="279"/>
        <v>4789.8729492424727</v>
      </c>
      <c r="AS375" s="45">
        <f t="shared" si="279"/>
        <v>4200.1971497851919</v>
      </c>
      <c r="AT375" s="45">
        <f t="shared" si="279"/>
        <v>3610.5213503279119</v>
      </c>
      <c r="AU375" s="45">
        <f t="shared" si="279"/>
        <v>3020.8455508706311</v>
      </c>
      <c r="AV375" s="45">
        <f t="shared" si="279"/>
        <v>2431.1697514133507</v>
      </c>
      <c r="AW375" s="45">
        <f t="shared" si="279"/>
        <v>1841.4939519560703</v>
      </c>
      <c r="AX375" s="45">
        <f t="shared" si="279"/>
        <v>1251.8181524987895</v>
      </c>
      <c r="AY375" s="45">
        <f t="shared" si="279"/>
        <v>662.14235304150952</v>
      </c>
      <c r="AZ375" s="45">
        <f t="shared" si="279"/>
        <v>72.466553584228677</v>
      </c>
      <c r="BA375" s="45">
        <f t="shared" si="279"/>
        <v>-517.20924587305217</v>
      </c>
      <c r="BB375" s="45">
        <f t="shared" si="280"/>
        <v>-1106.8850453303321</v>
      </c>
      <c r="BC375" s="45">
        <f t="shared" si="280"/>
        <v>-1696.560844787613</v>
      </c>
      <c r="BD375" s="45">
        <f t="shared" si="280"/>
        <v>-2286.2366442448938</v>
      </c>
      <c r="BE375" s="45">
        <f t="shared" si="280"/>
        <v>-2875.9124437021737</v>
      </c>
      <c r="BF375" s="45">
        <f t="shared" si="280"/>
        <v>-3465.5882431594537</v>
      </c>
      <c r="BG375" s="45">
        <f t="shared" si="280"/>
        <v>-4055.2640426167354</v>
      </c>
      <c r="BH375" s="45">
        <f t="shared" si="280"/>
        <v>-4644.9398420740154</v>
      </c>
      <c r="BI375" s="45">
        <f t="shared" si="280"/>
        <v>-5234.6156415312953</v>
      </c>
      <c r="BJ375" s="45">
        <f t="shared" si="280"/>
        <v>-5824.2914409885771</v>
      </c>
      <c r="BK375" s="45">
        <f t="shared" si="280"/>
        <v>-6413.967240445857</v>
      </c>
      <c r="BL375" s="45">
        <f t="shared" si="281"/>
        <v>-7003.6430399031369</v>
      </c>
      <c r="BM375" s="45">
        <f t="shared" si="281"/>
        <v>-7593.3188393604187</v>
      </c>
      <c r="BN375" s="45">
        <f t="shared" si="281"/>
        <v>-8182.9946388176986</v>
      </c>
      <c r="BO375" s="45">
        <f t="shared" si="281"/>
        <v>-8772.6704382749776</v>
      </c>
      <c r="BP375" s="45">
        <f t="shared" si="281"/>
        <v>-9362.3462377322612</v>
      </c>
      <c r="BQ375" s="45">
        <f t="shared" si="281"/>
        <v>-9952.0220371895412</v>
      </c>
      <c r="BR375" s="45">
        <f t="shared" si="281"/>
        <v>-10541.697836646821</v>
      </c>
      <c r="BS375" s="45">
        <f t="shared" si="281"/>
        <v>-11131.373636104101</v>
      </c>
      <c r="BT375" s="45">
        <f t="shared" si="281"/>
        <v>-11721.049435561381</v>
      </c>
      <c r="BU375" s="45">
        <f t="shared" si="281"/>
        <v>-12310.725235018665</v>
      </c>
      <c r="BV375" s="45">
        <f t="shared" si="282"/>
        <v>-12900.401034475944</v>
      </c>
      <c r="BW375" s="45">
        <f t="shared" si="282"/>
        <v>-13490.076833933224</v>
      </c>
      <c r="BX375" s="45">
        <f t="shared" si="282"/>
        <v>-14079.752633390504</v>
      </c>
      <c r="BY375" s="45">
        <f t="shared" si="282"/>
        <v>-14669.428432847784</v>
      </c>
      <c r="BZ375" s="45">
        <f t="shared" si="282"/>
        <v>-15259.104232305064</v>
      </c>
      <c r="CA375" s="45">
        <f t="shared" si="282"/>
        <v>-15848.780031762344</v>
      </c>
      <c r="CB375" s="45">
        <f t="shared" si="282"/>
        <v>-16438.455831219628</v>
      </c>
      <c r="CC375" s="45">
        <f t="shared" si="282"/>
        <v>-17028.131630676908</v>
      </c>
      <c r="CD375" s="45">
        <f t="shared" si="282"/>
        <v>-17617.807430134188</v>
      </c>
      <c r="CE375" s="45">
        <f t="shared" si="282"/>
        <v>-18207.483229591468</v>
      </c>
      <c r="CF375" s="45">
        <f t="shared" si="282"/>
        <v>-18797.159029048747</v>
      </c>
      <c r="CG375" s="45">
        <f t="shared" si="282"/>
        <v>13790.776374174249</v>
      </c>
      <c r="CH375" s="45">
        <f t="shared" si="282"/>
        <v>12214.727465977496</v>
      </c>
    </row>
    <row r="376" spans="1:86">
      <c r="A376" s="58">
        <f>'Q5-Q7 VaR'!G350</f>
        <v>46050</v>
      </c>
      <c r="B376" s="45">
        <f>'Q5-Q7 VaR'!L350</f>
        <v>281.70336660634399</v>
      </c>
      <c r="C376" s="45">
        <f>1000000*'Q5-Q7 VaR'!K350/100</f>
        <v>73.823453908394654</v>
      </c>
      <c r="D376" s="45">
        <f t="shared" si="275"/>
        <v>-456.53117247760252</v>
      </c>
      <c r="E376" s="45">
        <f t="shared" si="275"/>
        <v>-438.07530900050386</v>
      </c>
      <c r="F376" s="45">
        <f t="shared" si="275"/>
        <v>-419.6194455234052</v>
      </c>
      <c r="G376" s="45">
        <f t="shared" si="275"/>
        <v>-401.16358204630654</v>
      </c>
      <c r="H376" s="45">
        <f t="shared" si="275"/>
        <v>-382.70771856920788</v>
      </c>
      <c r="I376" s="45">
        <f t="shared" si="275"/>
        <v>-364.25185509210922</v>
      </c>
      <c r="J376" s="45">
        <f t="shared" si="275"/>
        <v>-345.79599161501056</v>
      </c>
      <c r="K376" s="45">
        <f t="shared" si="275"/>
        <v>-327.3401281379119</v>
      </c>
      <c r="L376" s="45">
        <f t="shared" si="275"/>
        <v>-308.88426466081324</v>
      </c>
      <c r="M376" s="45">
        <f t="shared" si="275"/>
        <v>-290.42840118371458</v>
      </c>
      <c r="N376" s="45">
        <f t="shared" si="276"/>
        <v>-271.97253770661592</v>
      </c>
      <c r="O376" s="45">
        <f t="shared" si="276"/>
        <v>-253.51667422951726</v>
      </c>
      <c r="P376" s="45">
        <f t="shared" si="276"/>
        <v>-235.0608107524186</v>
      </c>
      <c r="Q376" s="45">
        <f t="shared" si="276"/>
        <v>-216.60494727531994</v>
      </c>
      <c r="R376" s="45">
        <f t="shared" si="276"/>
        <v>-198.14908379822128</v>
      </c>
      <c r="S376" s="45">
        <f t="shared" si="276"/>
        <v>-179.69322032112262</v>
      </c>
      <c r="T376" s="45">
        <f t="shared" si="276"/>
        <v>-161.23735684402396</v>
      </c>
      <c r="U376" s="45">
        <f t="shared" si="276"/>
        <v>-142.78149336692525</v>
      </c>
      <c r="V376" s="45">
        <f t="shared" si="276"/>
        <v>-124.32562988982659</v>
      </c>
      <c r="W376" s="45">
        <f t="shared" si="276"/>
        <v>-105.86976641272793</v>
      </c>
      <c r="X376" s="45">
        <f t="shared" si="277"/>
        <v>-87.413902935629267</v>
      </c>
      <c r="Y376" s="45">
        <f t="shared" si="277"/>
        <v>-68.958039458530607</v>
      </c>
      <c r="Z376" s="45">
        <f t="shared" si="277"/>
        <v>-50.502175981431947</v>
      </c>
      <c r="AA376" s="45">
        <f t="shared" si="277"/>
        <v>-32.046312504333287</v>
      </c>
      <c r="AB376" s="45">
        <f t="shared" si="277"/>
        <v>-13.590449027234627</v>
      </c>
      <c r="AC376" s="45">
        <f t="shared" si="277"/>
        <v>4.8654144498640335</v>
      </c>
      <c r="AD376" s="45">
        <f t="shared" si="277"/>
        <v>23.321277926962694</v>
      </c>
      <c r="AE376" s="45">
        <f t="shared" si="277"/>
        <v>41.777141404061354</v>
      </c>
      <c r="AF376" s="45">
        <f t="shared" si="277"/>
        <v>60.233004881160014</v>
      </c>
      <c r="AG376" s="45">
        <f t="shared" si="277"/>
        <v>78.688868358258702</v>
      </c>
      <c r="AH376" s="45">
        <f t="shared" si="278"/>
        <v>97.144731835357362</v>
      </c>
      <c r="AI376" s="45">
        <f t="shared" si="278"/>
        <v>115.60059531245602</v>
      </c>
      <c r="AJ376" s="45">
        <f t="shared" si="278"/>
        <v>134.05645878955468</v>
      </c>
      <c r="AK376" s="45">
        <f t="shared" si="278"/>
        <v>152.51232226665334</v>
      </c>
      <c r="AL376" s="45">
        <f t="shared" si="278"/>
        <v>170.968185743752</v>
      </c>
      <c r="AM376" s="45">
        <f t="shared" si="278"/>
        <v>189.42404922085069</v>
      </c>
      <c r="AN376" s="45">
        <f t="shared" si="278"/>
        <v>207.87991269794935</v>
      </c>
      <c r="AO376" s="45">
        <f t="shared" si="278"/>
        <v>226.33577617504801</v>
      </c>
      <c r="AP376" s="45">
        <f t="shared" si="278"/>
        <v>244.79163965214667</v>
      </c>
      <c r="AQ376" s="45">
        <f t="shared" si="278"/>
        <v>263.24750312924533</v>
      </c>
      <c r="AR376" s="45">
        <f t="shared" si="279"/>
        <v>281.70336660634399</v>
      </c>
      <c r="AS376" s="45">
        <f t="shared" si="279"/>
        <v>300.15923008344265</v>
      </c>
      <c r="AT376" s="45">
        <f t="shared" si="279"/>
        <v>318.61509356054131</v>
      </c>
      <c r="AU376" s="45">
        <f t="shared" si="279"/>
        <v>337.07095703763997</v>
      </c>
      <c r="AV376" s="45">
        <f t="shared" si="279"/>
        <v>355.52682051473863</v>
      </c>
      <c r="AW376" s="45">
        <f t="shared" si="279"/>
        <v>373.98268399183729</v>
      </c>
      <c r="AX376" s="45">
        <f t="shared" si="279"/>
        <v>392.43854746893601</v>
      </c>
      <c r="AY376" s="45">
        <f t="shared" si="279"/>
        <v>410.89441094603467</v>
      </c>
      <c r="AZ376" s="45">
        <f t="shared" si="279"/>
        <v>429.35027442313333</v>
      </c>
      <c r="BA376" s="45">
        <f t="shared" si="279"/>
        <v>447.80613790023199</v>
      </c>
      <c r="BB376" s="45">
        <f t="shared" si="280"/>
        <v>466.26200137733065</v>
      </c>
      <c r="BC376" s="45">
        <f t="shared" si="280"/>
        <v>484.71786485442931</v>
      </c>
      <c r="BD376" s="45">
        <f t="shared" si="280"/>
        <v>503.17372833152797</v>
      </c>
      <c r="BE376" s="45">
        <f t="shared" si="280"/>
        <v>521.62959180862663</v>
      </c>
      <c r="BF376" s="45">
        <f t="shared" si="280"/>
        <v>540.08545528572529</v>
      </c>
      <c r="BG376" s="45">
        <f t="shared" si="280"/>
        <v>558.54131876282395</v>
      </c>
      <c r="BH376" s="45">
        <f t="shared" si="280"/>
        <v>576.99718223992261</v>
      </c>
      <c r="BI376" s="45">
        <f t="shared" si="280"/>
        <v>595.45304571702127</v>
      </c>
      <c r="BJ376" s="45">
        <f t="shared" si="280"/>
        <v>613.90890919411993</v>
      </c>
      <c r="BK376" s="45">
        <f t="shared" si="280"/>
        <v>632.36477267121859</v>
      </c>
      <c r="BL376" s="45">
        <f t="shared" si="281"/>
        <v>650.82063614831725</v>
      </c>
      <c r="BM376" s="45">
        <f t="shared" si="281"/>
        <v>669.27649962541591</v>
      </c>
      <c r="BN376" s="45">
        <f t="shared" si="281"/>
        <v>687.73236310251457</v>
      </c>
      <c r="BO376" s="45">
        <f t="shared" si="281"/>
        <v>706.18822657961323</v>
      </c>
      <c r="BP376" s="45">
        <f t="shared" si="281"/>
        <v>724.644090056712</v>
      </c>
      <c r="BQ376" s="45">
        <f t="shared" si="281"/>
        <v>743.09995353381055</v>
      </c>
      <c r="BR376" s="45">
        <f t="shared" si="281"/>
        <v>761.55581701090932</v>
      </c>
      <c r="BS376" s="45">
        <f t="shared" si="281"/>
        <v>780.01168048800787</v>
      </c>
      <c r="BT376" s="45">
        <f t="shared" si="281"/>
        <v>798.46754396510664</v>
      </c>
      <c r="BU376" s="45">
        <f t="shared" si="281"/>
        <v>816.92340744220519</v>
      </c>
      <c r="BV376" s="45">
        <f t="shared" si="282"/>
        <v>835.37927091930396</v>
      </c>
      <c r="BW376" s="45">
        <f t="shared" si="282"/>
        <v>853.83513439640251</v>
      </c>
      <c r="BX376" s="45">
        <f t="shared" si="282"/>
        <v>872.29099787350128</v>
      </c>
      <c r="BY376" s="45">
        <f t="shared" si="282"/>
        <v>890.74686135059983</v>
      </c>
      <c r="BZ376" s="45">
        <f t="shared" si="282"/>
        <v>909.2027248276986</v>
      </c>
      <c r="CA376" s="45">
        <f t="shared" si="282"/>
        <v>927.65858830479715</v>
      </c>
      <c r="CB376" s="45">
        <f t="shared" si="282"/>
        <v>946.11445178189592</v>
      </c>
      <c r="CC376" s="45">
        <f t="shared" si="282"/>
        <v>964.57031525899447</v>
      </c>
      <c r="CD376" s="45">
        <f t="shared" si="282"/>
        <v>983.02617873609324</v>
      </c>
      <c r="CE376" s="45">
        <f t="shared" si="282"/>
        <v>1001.4820422131918</v>
      </c>
      <c r="CF376" s="45">
        <f t="shared" si="282"/>
        <v>1019.9379056902906</v>
      </c>
      <c r="CG376" s="45">
        <f t="shared" si="282"/>
        <v>-9.8136428401289777E-3</v>
      </c>
      <c r="CH376" s="45">
        <f t="shared" si="282"/>
        <v>49.317873723134085</v>
      </c>
    </row>
    <row r="377" spans="1:86">
      <c r="A377" s="58">
        <f>'Q5-Q7 VaR'!G351</f>
        <v>46051</v>
      </c>
      <c r="B377" s="45">
        <f>'Q5-Q7 VaR'!L351</f>
        <v>3380.8847913180025</v>
      </c>
      <c r="C377" s="45">
        <f>1000000*'Q5-Q7 VaR'!K351/100</f>
        <v>812.43792291277907</v>
      </c>
      <c r="D377" s="45">
        <f t="shared" si="275"/>
        <v>-4743.494437809788</v>
      </c>
      <c r="E377" s="45">
        <f t="shared" si="275"/>
        <v>-4540.3849570815937</v>
      </c>
      <c r="F377" s="45">
        <f t="shared" si="275"/>
        <v>-4337.2754763533985</v>
      </c>
      <c r="G377" s="45">
        <f t="shared" si="275"/>
        <v>-4134.1659956252042</v>
      </c>
      <c r="H377" s="45">
        <f t="shared" si="275"/>
        <v>-3931.056514897009</v>
      </c>
      <c r="I377" s="45">
        <f t="shared" si="275"/>
        <v>-3727.9470341688148</v>
      </c>
      <c r="J377" s="45">
        <f t="shared" si="275"/>
        <v>-3524.8375534406196</v>
      </c>
      <c r="K377" s="45">
        <f t="shared" si="275"/>
        <v>-3321.7280727124253</v>
      </c>
      <c r="L377" s="45">
        <f t="shared" si="275"/>
        <v>-3118.6185919842301</v>
      </c>
      <c r="M377" s="45">
        <f t="shared" si="275"/>
        <v>-2915.5091112560349</v>
      </c>
      <c r="N377" s="45">
        <f t="shared" si="276"/>
        <v>-2712.3996305278406</v>
      </c>
      <c r="O377" s="45">
        <f t="shared" si="276"/>
        <v>-2509.2901497996454</v>
      </c>
      <c r="P377" s="45">
        <f t="shared" si="276"/>
        <v>-2306.1806690714511</v>
      </c>
      <c r="Q377" s="45">
        <f t="shared" si="276"/>
        <v>-2103.0711883432559</v>
      </c>
      <c r="R377" s="45">
        <f t="shared" si="276"/>
        <v>-1899.9617076150616</v>
      </c>
      <c r="S377" s="45">
        <f t="shared" si="276"/>
        <v>-1696.8522268868664</v>
      </c>
      <c r="T377" s="45">
        <f t="shared" si="276"/>
        <v>-1493.7427461586722</v>
      </c>
      <c r="U377" s="45">
        <f t="shared" si="276"/>
        <v>-1290.633265430477</v>
      </c>
      <c r="V377" s="45">
        <f t="shared" si="276"/>
        <v>-1087.5237847022827</v>
      </c>
      <c r="W377" s="45">
        <f t="shared" si="276"/>
        <v>-884.41430397408749</v>
      </c>
      <c r="X377" s="45">
        <f t="shared" si="277"/>
        <v>-681.30482324589275</v>
      </c>
      <c r="Y377" s="45">
        <f t="shared" si="277"/>
        <v>-478.19534251769801</v>
      </c>
      <c r="Z377" s="45">
        <f t="shared" si="277"/>
        <v>-275.08586178950327</v>
      </c>
      <c r="AA377" s="45">
        <f t="shared" si="277"/>
        <v>-71.97638106130853</v>
      </c>
      <c r="AB377" s="45">
        <f t="shared" si="277"/>
        <v>131.13309966688621</v>
      </c>
      <c r="AC377" s="45">
        <f t="shared" si="277"/>
        <v>334.24258039508095</v>
      </c>
      <c r="AD377" s="45">
        <f t="shared" si="277"/>
        <v>537.35206112327569</v>
      </c>
      <c r="AE377" s="45">
        <f t="shared" si="277"/>
        <v>740.46154185147043</v>
      </c>
      <c r="AF377" s="45">
        <f t="shared" si="277"/>
        <v>943.57102257966517</v>
      </c>
      <c r="AG377" s="45">
        <f t="shared" si="277"/>
        <v>1146.6805033078599</v>
      </c>
      <c r="AH377" s="45">
        <f t="shared" si="278"/>
        <v>1349.7899840360549</v>
      </c>
      <c r="AI377" s="45">
        <f t="shared" si="278"/>
        <v>1552.8994647642496</v>
      </c>
      <c r="AJ377" s="45">
        <f t="shared" si="278"/>
        <v>1756.0089454924444</v>
      </c>
      <c r="AK377" s="45">
        <f t="shared" si="278"/>
        <v>1959.1184262206391</v>
      </c>
      <c r="AL377" s="45">
        <f t="shared" si="278"/>
        <v>2162.2279069488341</v>
      </c>
      <c r="AM377" s="45">
        <f t="shared" si="278"/>
        <v>2365.3373876770288</v>
      </c>
      <c r="AN377" s="45">
        <f t="shared" si="278"/>
        <v>2568.4468684052235</v>
      </c>
      <c r="AO377" s="45">
        <f t="shared" si="278"/>
        <v>2771.5563491334183</v>
      </c>
      <c r="AP377" s="45">
        <f t="shared" si="278"/>
        <v>2974.665829861613</v>
      </c>
      <c r="AQ377" s="45">
        <f t="shared" si="278"/>
        <v>3177.7753105898078</v>
      </c>
      <c r="AR377" s="45">
        <f t="shared" si="279"/>
        <v>3380.8847913180025</v>
      </c>
      <c r="AS377" s="45">
        <f t="shared" si="279"/>
        <v>3583.9942720461972</v>
      </c>
      <c r="AT377" s="45">
        <f t="shared" si="279"/>
        <v>3787.103752774392</v>
      </c>
      <c r="AU377" s="45">
        <f t="shared" si="279"/>
        <v>3990.2132335025867</v>
      </c>
      <c r="AV377" s="45">
        <f t="shared" si="279"/>
        <v>4193.3227142307815</v>
      </c>
      <c r="AW377" s="45">
        <f t="shared" si="279"/>
        <v>4396.4321949589767</v>
      </c>
      <c r="AX377" s="45">
        <f t="shared" si="279"/>
        <v>4599.5416756871709</v>
      </c>
      <c r="AY377" s="45">
        <f t="shared" si="279"/>
        <v>4802.6511564153661</v>
      </c>
      <c r="AZ377" s="45">
        <f t="shared" si="279"/>
        <v>5005.7606371435604</v>
      </c>
      <c r="BA377" s="45">
        <f t="shared" si="279"/>
        <v>5208.8701178717556</v>
      </c>
      <c r="BB377" s="45">
        <f t="shared" si="280"/>
        <v>5411.9795985999499</v>
      </c>
      <c r="BC377" s="45">
        <f t="shared" si="280"/>
        <v>5615.0890793281451</v>
      </c>
      <c r="BD377" s="45">
        <f t="shared" si="280"/>
        <v>5818.1985600563403</v>
      </c>
      <c r="BE377" s="45">
        <f t="shared" si="280"/>
        <v>6021.3080407845346</v>
      </c>
      <c r="BF377" s="45">
        <f t="shared" si="280"/>
        <v>6224.4175215127289</v>
      </c>
      <c r="BG377" s="45">
        <f t="shared" si="280"/>
        <v>6427.527002240924</v>
      </c>
      <c r="BH377" s="45">
        <f t="shared" si="280"/>
        <v>6630.6364829691192</v>
      </c>
      <c r="BI377" s="45">
        <f t="shared" si="280"/>
        <v>6833.7459636973135</v>
      </c>
      <c r="BJ377" s="45">
        <f t="shared" si="280"/>
        <v>7036.8554444255078</v>
      </c>
      <c r="BK377" s="45">
        <f t="shared" si="280"/>
        <v>7239.964925153703</v>
      </c>
      <c r="BL377" s="45">
        <f t="shared" si="281"/>
        <v>7443.0744058818982</v>
      </c>
      <c r="BM377" s="45">
        <f t="shared" si="281"/>
        <v>7646.1838866100925</v>
      </c>
      <c r="BN377" s="45">
        <f t="shared" si="281"/>
        <v>7849.2933673382877</v>
      </c>
      <c r="BO377" s="45">
        <f t="shared" si="281"/>
        <v>8052.402848066482</v>
      </c>
      <c r="BP377" s="45">
        <f t="shared" si="281"/>
        <v>8255.5123287946772</v>
      </c>
      <c r="BQ377" s="45">
        <f t="shared" si="281"/>
        <v>8458.6218095228724</v>
      </c>
      <c r="BR377" s="45">
        <f t="shared" si="281"/>
        <v>8661.7312902510675</v>
      </c>
      <c r="BS377" s="45">
        <f t="shared" si="281"/>
        <v>8864.8407709792609</v>
      </c>
      <c r="BT377" s="45">
        <f t="shared" si="281"/>
        <v>9067.9502517074561</v>
      </c>
      <c r="BU377" s="45">
        <f t="shared" si="281"/>
        <v>9271.0597324356495</v>
      </c>
      <c r="BV377" s="45">
        <f t="shared" si="282"/>
        <v>9474.1692131638447</v>
      </c>
      <c r="BW377" s="45">
        <f t="shared" si="282"/>
        <v>9677.2786938920399</v>
      </c>
      <c r="BX377" s="45">
        <f t="shared" si="282"/>
        <v>9880.3881746202351</v>
      </c>
      <c r="BY377" s="45">
        <f t="shared" si="282"/>
        <v>10083.49765534843</v>
      </c>
      <c r="BZ377" s="45">
        <f t="shared" si="282"/>
        <v>10286.607136076625</v>
      </c>
      <c r="CA377" s="45">
        <f t="shared" si="282"/>
        <v>10489.716616804821</v>
      </c>
      <c r="CB377" s="45">
        <f t="shared" si="282"/>
        <v>10692.826097533014</v>
      </c>
      <c r="CC377" s="45">
        <f t="shared" si="282"/>
        <v>10895.935578261209</v>
      </c>
      <c r="CD377" s="45">
        <f t="shared" si="282"/>
        <v>11099.045058989403</v>
      </c>
      <c r="CE377" s="45">
        <f t="shared" si="282"/>
        <v>11302.154539717598</v>
      </c>
      <c r="CF377" s="45">
        <f t="shared" si="282"/>
        <v>11505.264020445793</v>
      </c>
      <c r="CG377" s="45">
        <f t="shared" si="282"/>
        <v>280.58998117806959</v>
      </c>
      <c r="CH377" s="45">
        <f t="shared" si="282"/>
        <v>823.44840548630873</v>
      </c>
    </row>
    <row r="378" spans="1:86">
      <c r="A378" s="58">
        <f>'Q5-Q7 VaR'!G352</f>
        <v>46052</v>
      </c>
      <c r="B378" s="45">
        <f>'Q5-Q7 VaR'!L352</f>
        <v>10427.508884127354</v>
      </c>
      <c r="C378" s="45">
        <f>1000000*'Q5-Q7 VaR'!K352/100</f>
        <v>-295.22473746611303</v>
      </c>
      <c r="D378" s="45">
        <f t="shared" si="275"/>
        <v>13379.756258788484</v>
      </c>
      <c r="E378" s="45">
        <f t="shared" si="275"/>
        <v>13305.950074421955</v>
      </c>
      <c r="F378" s="45">
        <f t="shared" si="275"/>
        <v>13232.143890055428</v>
      </c>
      <c r="G378" s="45">
        <f t="shared" si="275"/>
        <v>13158.337705688898</v>
      </c>
      <c r="H378" s="45">
        <f t="shared" si="275"/>
        <v>13084.531521322371</v>
      </c>
      <c r="I378" s="45">
        <f t="shared" si="275"/>
        <v>13010.725336955842</v>
      </c>
      <c r="J378" s="45">
        <f t="shared" si="275"/>
        <v>12936.919152589315</v>
      </c>
      <c r="K378" s="45">
        <f t="shared" si="275"/>
        <v>12863.112968222786</v>
      </c>
      <c r="L378" s="45">
        <f t="shared" si="275"/>
        <v>12789.306783856258</v>
      </c>
      <c r="M378" s="45">
        <f t="shared" si="275"/>
        <v>12715.500599489729</v>
      </c>
      <c r="N378" s="45">
        <f t="shared" si="276"/>
        <v>12641.694415123202</v>
      </c>
      <c r="O378" s="45">
        <f t="shared" si="276"/>
        <v>12567.888230756673</v>
      </c>
      <c r="P378" s="45">
        <f t="shared" si="276"/>
        <v>12494.082046390145</v>
      </c>
      <c r="Q378" s="45">
        <f t="shared" si="276"/>
        <v>12420.275862023616</v>
      </c>
      <c r="R378" s="45">
        <f t="shared" si="276"/>
        <v>12346.469677657089</v>
      </c>
      <c r="S378" s="45">
        <f t="shared" si="276"/>
        <v>12272.66349329056</v>
      </c>
      <c r="T378" s="45">
        <f t="shared" si="276"/>
        <v>12198.857308924031</v>
      </c>
      <c r="U378" s="45">
        <f t="shared" si="276"/>
        <v>12125.051124557503</v>
      </c>
      <c r="V378" s="45">
        <f t="shared" si="276"/>
        <v>12051.244940190976</v>
      </c>
      <c r="W378" s="45">
        <f t="shared" si="276"/>
        <v>11977.438755824447</v>
      </c>
      <c r="X378" s="45">
        <f t="shared" si="277"/>
        <v>11903.632571457918</v>
      </c>
      <c r="Y378" s="45">
        <f t="shared" si="277"/>
        <v>11829.826387091391</v>
      </c>
      <c r="Z378" s="45">
        <f t="shared" si="277"/>
        <v>11756.020202724862</v>
      </c>
      <c r="AA378" s="45">
        <f t="shared" si="277"/>
        <v>11682.214018358334</v>
      </c>
      <c r="AB378" s="45">
        <f t="shared" si="277"/>
        <v>11608.407833991805</v>
      </c>
      <c r="AC378" s="45">
        <f t="shared" si="277"/>
        <v>11534.601649625278</v>
      </c>
      <c r="AD378" s="45">
        <f t="shared" si="277"/>
        <v>11460.795465258749</v>
      </c>
      <c r="AE378" s="45">
        <f t="shared" si="277"/>
        <v>11386.989280892221</v>
      </c>
      <c r="AF378" s="45">
        <f t="shared" si="277"/>
        <v>11313.183096525692</v>
      </c>
      <c r="AG378" s="45">
        <f t="shared" si="277"/>
        <v>11239.376912159165</v>
      </c>
      <c r="AH378" s="45">
        <f t="shared" si="278"/>
        <v>11165.570727792636</v>
      </c>
      <c r="AI378" s="45">
        <f t="shared" si="278"/>
        <v>11091.764543426109</v>
      </c>
      <c r="AJ378" s="45">
        <f t="shared" si="278"/>
        <v>11017.958359059579</v>
      </c>
      <c r="AK378" s="45">
        <f t="shared" si="278"/>
        <v>10944.152174693052</v>
      </c>
      <c r="AL378" s="45">
        <f t="shared" si="278"/>
        <v>10870.345990326523</v>
      </c>
      <c r="AM378" s="45">
        <f t="shared" si="278"/>
        <v>10796.539805959996</v>
      </c>
      <c r="AN378" s="45">
        <f t="shared" si="278"/>
        <v>10722.733621593467</v>
      </c>
      <c r="AO378" s="45">
        <f t="shared" si="278"/>
        <v>10648.927437226939</v>
      </c>
      <c r="AP378" s="45">
        <f t="shared" si="278"/>
        <v>10575.12125286041</v>
      </c>
      <c r="AQ378" s="45">
        <f t="shared" si="278"/>
        <v>10501.315068493883</v>
      </c>
      <c r="AR378" s="45">
        <f t="shared" si="279"/>
        <v>10427.508884127354</v>
      </c>
      <c r="AS378" s="45">
        <f t="shared" si="279"/>
        <v>10353.702699760825</v>
      </c>
      <c r="AT378" s="45">
        <f t="shared" si="279"/>
        <v>10279.896515394297</v>
      </c>
      <c r="AU378" s="45">
        <f t="shared" si="279"/>
        <v>10206.090331027768</v>
      </c>
      <c r="AV378" s="45">
        <f t="shared" si="279"/>
        <v>10132.284146661241</v>
      </c>
      <c r="AW378" s="45">
        <f t="shared" si="279"/>
        <v>10058.477962294712</v>
      </c>
      <c r="AX378" s="45">
        <f t="shared" si="279"/>
        <v>9984.6717779281844</v>
      </c>
      <c r="AY378" s="45">
        <f t="shared" si="279"/>
        <v>9910.8655935616553</v>
      </c>
      <c r="AZ378" s="45">
        <f t="shared" si="279"/>
        <v>9837.059409195128</v>
      </c>
      <c r="BA378" s="45">
        <f t="shared" si="279"/>
        <v>9763.2532248285988</v>
      </c>
      <c r="BB378" s="45">
        <f t="shared" si="280"/>
        <v>9689.4470404620715</v>
      </c>
      <c r="BC378" s="45">
        <f t="shared" si="280"/>
        <v>9615.6408560955424</v>
      </c>
      <c r="BD378" s="45">
        <f t="shared" si="280"/>
        <v>9541.8346717290151</v>
      </c>
      <c r="BE378" s="45">
        <f t="shared" si="280"/>
        <v>9468.028487362486</v>
      </c>
      <c r="BF378" s="45">
        <f t="shared" si="280"/>
        <v>9394.2223029959587</v>
      </c>
      <c r="BG378" s="45">
        <f t="shared" si="280"/>
        <v>9320.4161186294295</v>
      </c>
      <c r="BH378" s="45">
        <f t="shared" si="280"/>
        <v>9246.6099342629022</v>
      </c>
      <c r="BI378" s="45">
        <f t="shared" si="280"/>
        <v>9172.8037498963731</v>
      </c>
      <c r="BJ378" s="45">
        <f t="shared" si="280"/>
        <v>9098.9975655298458</v>
      </c>
      <c r="BK378" s="45">
        <f t="shared" si="280"/>
        <v>9025.1913811633167</v>
      </c>
      <c r="BL378" s="45">
        <f t="shared" si="281"/>
        <v>8951.3851967967894</v>
      </c>
      <c r="BM378" s="45">
        <f t="shared" si="281"/>
        <v>8877.5790124302603</v>
      </c>
      <c r="BN378" s="45">
        <f t="shared" si="281"/>
        <v>8803.7728280637311</v>
      </c>
      <c r="BO378" s="45">
        <f t="shared" si="281"/>
        <v>8729.9666436972038</v>
      </c>
      <c r="BP378" s="45">
        <f t="shared" si="281"/>
        <v>8656.1604593306765</v>
      </c>
      <c r="BQ378" s="45">
        <f t="shared" si="281"/>
        <v>8582.3542749641474</v>
      </c>
      <c r="BR378" s="45">
        <f t="shared" si="281"/>
        <v>8508.5480905976183</v>
      </c>
      <c r="BS378" s="45">
        <f t="shared" si="281"/>
        <v>8434.741906231091</v>
      </c>
      <c r="BT378" s="45">
        <f t="shared" si="281"/>
        <v>8360.9357218645619</v>
      </c>
      <c r="BU378" s="45">
        <f t="shared" si="281"/>
        <v>8287.1295374980346</v>
      </c>
      <c r="BV378" s="45">
        <f t="shared" si="282"/>
        <v>8213.3233531315054</v>
      </c>
      <c r="BW378" s="45">
        <f t="shared" si="282"/>
        <v>8139.5171687649781</v>
      </c>
      <c r="BX378" s="45">
        <f t="shared" si="282"/>
        <v>8065.710984398449</v>
      </c>
      <c r="BY378" s="45">
        <f t="shared" si="282"/>
        <v>7991.9048000319217</v>
      </c>
      <c r="BZ378" s="45">
        <f t="shared" si="282"/>
        <v>7918.0986156653926</v>
      </c>
      <c r="CA378" s="45">
        <f t="shared" si="282"/>
        <v>7844.2924312988653</v>
      </c>
      <c r="CB378" s="45">
        <f t="shared" si="282"/>
        <v>7770.4862469323361</v>
      </c>
      <c r="CC378" s="45">
        <f t="shared" si="282"/>
        <v>7696.6800625658088</v>
      </c>
      <c r="CD378" s="45">
        <f t="shared" si="282"/>
        <v>7622.8738781992797</v>
      </c>
      <c r="CE378" s="45">
        <f t="shared" si="282"/>
        <v>7549.0676938327515</v>
      </c>
      <c r="CF378" s="45">
        <f t="shared" si="282"/>
        <v>7475.2615094662233</v>
      </c>
      <c r="CG378" s="45">
        <f t="shared" si="282"/>
        <v>11554.098000142039</v>
      </c>
      <c r="CH378" s="45">
        <f t="shared" si="282"/>
        <v>11356.833407638676</v>
      </c>
    </row>
    <row r="379" spans="1:86">
      <c r="A379" s="58">
        <f>'Q5-Q7 VaR'!G353</f>
        <v>46055</v>
      </c>
      <c r="B379" s="45">
        <f>'Q5-Q7 VaR'!L353</f>
        <v>-13795.216778093605</v>
      </c>
      <c r="C379" s="45">
        <f>1000000*'Q5-Q7 VaR'!K353/100</f>
        <v>-3094.3473056353059</v>
      </c>
      <c r="D379" s="45">
        <f t="shared" si="275"/>
        <v>17148.256278259454</v>
      </c>
      <c r="E379" s="45">
        <f t="shared" si="275"/>
        <v>16374.669451850628</v>
      </c>
      <c r="F379" s="45">
        <f t="shared" si="275"/>
        <v>15601.082625441801</v>
      </c>
      <c r="G379" s="45">
        <f t="shared" si="275"/>
        <v>14827.495799032973</v>
      </c>
      <c r="H379" s="45">
        <f t="shared" si="275"/>
        <v>14053.908972624149</v>
      </c>
      <c r="I379" s="45">
        <f t="shared" si="275"/>
        <v>13280.322146215321</v>
      </c>
      <c r="J379" s="45">
        <f t="shared" si="275"/>
        <v>12506.735319806494</v>
      </c>
      <c r="K379" s="45">
        <f t="shared" si="275"/>
        <v>11733.14849339767</v>
      </c>
      <c r="L379" s="45">
        <f t="shared" si="275"/>
        <v>10959.561666988842</v>
      </c>
      <c r="M379" s="45">
        <f t="shared" si="275"/>
        <v>10185.974840580015</v>
      </c>
      <c r="N379" s="45">
        <f t="shared" si="276"/>
        <v>9412.3880141711907</v>
      </c>
      <c r="O379" s="45">
        <f t="shared" si="276"/>
        <v>8638.801187762363</v>
      </c>
      <c r="P379" s="45">
        <f t="shared" si="276"/>
        <v>7865.2143613535354</v>
      </c>
      <c r="Q379" s="45">
        <f t="shared" si="276"/>
        <v>7091.6275349447114</v>
      </c>
      <c r="R379" s="45">
        <f t="shared" si="276"/>
        <v>6318.0407085358838</v>
      </c>
      <c r="S379" s="45">
        <f t="shared" si="276"/>
        <v>5544.4538821270562</v>
      </c>
      <c r="T379" s="45">
        <f t="shared" si="276"/>
        <v>4770.8670557182286</v>
      </c>
      <c r="U379" s="45">
        <f t="shared" si="276"/>
        <v>3997.2802293094046</v>
      </c>
      <c r="V379" s="45">
        <f t="shared" si="276"/>
        <v>3223.693402900577</v>
      </c>
      <c r="W379" s="45">
        <f t="shared" si="276"/>
        <v>2450.1065764917512</v>
      </c>
      <c r="X379" s="45">
        <f t="shared" si="277"/>
        <v>1676.5197500829254</v>
      </c>
      <c r="Y379" s="45">
        <f t="shared" si="277"/>
        <v>902.93292367409776</v>
      </c>
      <c r="Z379" s="45">
        <f t="shared" si="277"/>
        <v>129.34609726527196</v>
      </c>
      <c r="AA379" s="45">
        <f t="shared" si="277"/>
        <v>-644.24072914355565</v>
      </c>
      <c r="AB379" s="45">
        <f t="shared" si="277"/>
        <v>-1417.8275555523815</v>
      </c>
      <c r="AC379" s="45">
        <f t="shared" si="277"/>
        <v>-2191.4143819612073</v>
      </c>
      <c r="AD379" s="45">
        <f t="shared" si="277"/>
        <v>-2965.0012083700349</v>
      </c>
      <c r="AE379" s="45">
        <f t="shared" si="277"/>
        <v>-3738.5880347788607</v>
      </c>
      <c r="AF379" s="45">
        <f t="shared" si="277"/>
        <v>-4512.1748611876883</v>
      </c>
      <c r="AG379" s="45">
        <f t="shared" si="277"/>
        <v>-5285.7616875965141</v>
      </c>
      <c r="AH379" s="45">
        <f t="shared" si="278"/>
        <v>-6059.3485140053399</v>
      </c>
      <c r="AI379" s="45">
        <f t="shared" si="278"/>
        <v>-6832.9353404141666</v>
      </c>
      <c r="AJ379" s="45">
        <f t="shared" si="278"/>
        <v>-7606.5221668229933</v>
      </c>
      <c r="AK379" s="45">
        <f t="shared" si="278"/>
        <v>-8380.1089932318209</v>
      </c>
      <c r="AL379" s="45">
        <f t="shared" si="278"/>
        <v>-9153.6958196406467</v>
      </c>
      <c r="AM379" s="45">
        <f t="shared" si="278"/>
        <v>-9927.2826460494725</v>
      </c>
      <c r="AN379" s="45">
        <f t="shared" si="278"/>
        <v>-10700.8694724583</v>
      </c>
      <c r="AO379" s="45">
        <f t="shared" si="278"/>
        <v>-11474.456298867126</v>
      </c>
      <c r="AP379" s="45">
        <f t="shared" si="278"/>
        <v>-12248.043125275952</v>
      </c>
      <c r="AQ379" s="45">
        <f t="shared" si="278"/>
        <v>-13021.629951684779</v>
      </c>
      <c r="AR379" s="45">
        <f t="shared" si="279"/>
        <v>-13795.216778093605</v>
      </c>
      <c r="AS379" s="45">
        <f t="shared" si="279"/>
        <v>-14568.803604502431</v>
      </c>
      <c r="AT379" s="45">
        <f t="shared" si="279"/>
        <v>-15342.390430911259</v>
      </c>
      <c r="AU379" s="45">
        <f t="shared" si="279"/>
        <v>-16115.977257320084</v>
      </c>
      <c r="AV379" s="45">
        <f t="shared" si="279"/>
        <v>-16889.56408372891</v>
      </c>
      <c r="AW379" s="45">
        <f t="shared" si="279"/>
        <v>-17663.150910137738</v>
      </c>
      <c r="AX379" s="45">
        <f t="shared" si="279"/>
        <v>-18436.737736546565</v>
      </c>
      <c r="AY379" s="45">
        <f t="shared" si="279"/>
        <v>-19210.324562955389</v>
      </c>
      <c r="AZ379" s="45">
        <f t="shared" si="279"/>
        <v>-19983.911389364217</v>
      </c>
      <c r="BA379" s="45">
        <f t="shared" si="279"/>
        <v>-20757.498215773045</v>
      </c>
      <c r="BB379" s="45">
        <f t="shared" si="280"/>
        <v>-21531.085042181869</v>
      </c>
      <c r="BC379" s="45">
        <f t="shared" si="280"/>
        <v>-22304.671868590696</v>
      </c>
      <c r="BD379" s="45">
        <f t="shared" si="280"/>
        <v>-23078.258694999524</v>
      </c>
      <c r="BE379" s="45">
        <f t="shared" si="280"/>
        <v>-23851.845521408351</v>
      </c>
      <c r="BF379" s="45">
        <f t="shared" si="280"/>
        <v>-24625.432347817175</v>
      </c>
      <c r="BG379" s="45">
        <f t="shared" si="280"/>
        <v>-25399.019174226003</v>
      </c>
      <c r="BH379" s="45">
        <f t="shared" si="280"/>
        <v>-26172.606000634827</v>
      </c>
      <c r="BI379" s="45">
        <f t="shared" si="280"/>
        <v>-26946.192827043655</v>
      </c>
      <c r="BJ379" s="45">
        <f t="shared" si="280"/>
        <v>-27719.779653452482</v>
      </c>
      <c r="BK379" s="45">
        <f t="shared" si="280"/>
        <v>-28493.36647986131</v>
      </c>
      <c r="BL379" s="45">
        <f t="shared" si="281"/>
        <v>-29266.953306270138</v>
      </c>
      <c r="BM379" s="45">
        <f t="shared" si="281"/>
        <v>-30040.540132678962</v>
      </c>
      <c r="BN379" s="45">
        <f t="shared" si="281"/>
        <v>-30814.126959087786</v>
      </c>
      <c r="BO379" s="45">
        <f t="shared" si="281"/>
        <v>-31587.713785496613</v>
      </c>
      <c r="BP379" s="45">
        <f t="shared" si="281"/>
        <v>-32361.300611905441</v>
      </c>
      <c r="BQ379" s="45">
        <f t="shared" si="281"/>
        <v>-33134.887438314268</v>
      </c>
      <c r="BR379" s="45">
        <f t="shared" si="281"/>
        <v>-33908.474264723096</v>
      </c>
      <c r="BS379" s="45">
        <f t="shared" si="281"/>
        <v>-34682.061091131924</v>
      </c>
      <c r="BT379" s="45">
        <f t="shared" si="281"/>
        <v>-35455.647917540744</v>
      </c>
      <c r="BU379" s="45">
        <f t="shared" si="281"/>
        <v>-36229.234743949572</v>
      </c>
      <c r="BV379" s="45">
        <f t="shared" si="282"/>
        <v>-37002.821570358399</v>
      </c>
      <c r="BW379" s="45">
        <f t="shared" si="282"/>
        <v>-37776.408396767227</v>
      </c>
      <c r="BX379" s="45">
        <f t="shared" si="282"/>
        <v>-38549.995223176054</v>
      </c>
      <c r="BY379" s="45">
        <f t="shared" si="282"/>
        <v>-39323.582049584882</v>
      </c>
      <c r="BZ379" s="45">
        <f t="shared" si="282"/>
        <v>-40097.168875993702</v>
      </c>
      <c r="CA379" s="45">
        <f t="shared" si="282"/>
        <v>-40870.75570240253</v>
      </c>
      <c r="CB379" s="45">
        <f t="shared" si="282"/>
        <v>-41644.342528811358</v>
      </c>
      <c r="CC379" s="45">
        <f t="shared" si="282"/>
        <v>-42417.929355220185</v>
      </c>
      <c r="CD379" s="45">
        <f t="shared" si="282"/>
        <v>-43191.516181629013</v>
      </c>
      <c r="CE379" s="45">
        <f t="shared" si="282"/>
        <v>-43965.10300803784</v>
      </c>
      <c r="CF379" s="45">
        <f t="shared" si="282"/>
        <v>-44738.689834446668</v>
      </c>
      <c r="CG379" s="45">
        <f t="shared" si="282"/>
        <v>-1987.0667374885434</v>
      </c>
      <c r="CH379" s="45">
        <f t="shared" si="282"/>
        <v>-4054.6616333264683</v>
      </c>
    </row>
    <row r="380" spans="1:86">
      <c r="A380" s="58">
        <f>'Q5-Q7 VaR'!G354</f>
        <v>46056</v>
      </c>
      <c r="B380" s="45">
        <f>'Q5-Q7 VaR'!L354</f>
        <v>563.41346642543795</v>
      </c>
      <c r="C380" s="45">
        <f>1000000*'Q5-Q7 VaR'!K354/100</f>
        <v>960.24371051452249</v>
      </c>
      <c r="D380" s="45">
        <f t="shared" si="275"/>
        <v>-9039.0236387197874</v>
      </c>
      <c r="E380" s="45">
        <f t="shared" si="275"/>
        <v>-8798.962711091157</v>
      </c>
      <c r="F380" s="45">
        <f t="shared" si="275"/>
        <v>-8558.9017834625265</v>
      </c>
      <c r="G380" s="45">
        <f t="shared" si="275"/>
        <v>-8318.8408558338942</v>
      </c>
      <c r="H380" s="45">
        <f t="shared" si="275"/>
        <v>-8078.7799282052638</v>
      </c>
      <c r="I380" s="45">
        <f t="shared" si="275"/>
        <v>-7838.7190005766333</v>
      </c>
      <c r="J380" s="45">
        <f t="shared" si="275"/>
        <v>-7598.6580729480029</v>
      </c>
      <c r="K380" s="45">
        <f t="shared" si="275"/>
        <v>-7358.5971453193724</v>
      </c>
      <c r="L380" s="45">
        <f t="shared" si="275"/>
        <v>-7118.536217690742</v>
      </c>
      <c r="M380" s="45">
        <f t="shared" si="275"/>
        <v>-6878.4752900621115</v>
      </c>
      <c r="N380" s="45">
        <f t="shared" si="276"/>
        <v>-6638.4143624334811</v>
      </c>
      <c r="O380" s="45">
        <f t="shared" si="276"/>
        <v>-6398.3534348048497</v>
      </c>
      <c r="P380" s="45">
        <f t="shared" si="276"/>
        <v>-6158.2925071762193</v>
      </c>
      <c r="Q380" s="45">
        <f t="shared" si="276"/>
        <v>-5918.2315795475888</v>
      </c>
      <c r="R380" s="45">
        <f t="shared" si="276"/>
        <v>-5678.1706519189584</v>
      </c>
      <c r="S380" s="45">
        <f t="shared" si="276"/>
        <v>-5438.1097242903279</v>
      </c>
      <c r="T380" s="45">
        <f t="shared" si="276"/>
        <v>-5198.0487966616965</v>
      </c>
      <c r="U380" s="45">
        <f t="shared" si="276"/>
        <v>-4957.9878690330661</v>
      </c>
      <c r="V380" s="45">
        <f t="shared" si="276"/>
        <v>-4717.9269414044356</v>
      </c>
      <c r="W380" s="45">
        <f t="shared" si="276"/>
        <v>-4477.8660137758052</v>
      </c>
      <c r="X380" s="45">
        <f t="shared" si="277"/>
        <v>-4237.8050861471747</v>
      </c>
      <c r="Y380" s="45">
        <f t="shared" si="277"/>
        <v>-3997.7441585185443</v>
      </c>
      <c r="Z380" s="45">
        <f t="shared" si="277"/>
        <v>-3757.6832308899129</v>
      </c>
      <c r="AA380" s="45">
        <f t="shared" si="277"/>
        <v>-3517.6223032612825</v>
      </c>
      <c r="AB380" s="45">
        <f t="shared" si="277"/>
        <v>-3277.561375632652</v>
      </c>
      <c r="AC380" s="45">
        <f t="shared" si="277"/>
        <v>-3037.5004480040216</v>
      </c>
      <c r="AD380" s="45">
        <f t="shared" si="277"/>
        <v>-2797.4395203753907</v>
      </c>
      <c r="AE380" s="45">
        <f t="shared" si="277"/>
        <v>-2557.3785927467602</v>
      </c>
      <c r="AF380" s="45">
        <f t="shared" si="277"/>
        <v>-2317.3176651181293</v>
      </c>
      <c r="AG380" s="45">
        <f t="shared" si="277"/>
        <v>-2077.2567374894988</v>
      </c>
      <c r="AH380" s="45">
        <f t="shared" si="278"/>
        <v>-1837.1958098608684</v>
      </c>
      <c r="AI380" s="45">
        <f t="shared" si="278"/>
        <v>-1597.1348822322375</v>
      </c>
      <c r="AJ380" s="45">
        <f t="shared" si="278"/>
        <v>-1357.073954603607</v>
      </c>
      <c r="AK380" s="45">
        <f t="shared" si="278"/>
        <v>-1117.0130269749764</v>
      </c>
      <c r="AL380" s="45">
        <f t="shared" si="278"/>
        <v>-876.95209934634568</v>
      </c>
      <c r="AM380" s="45">
        <f t="shared" si="278"/>
        <v>-636.89117171771522</v>
      </c>
      <c r="AN380" s="45">
        <f t="shared" si="278"/>
        <v>-396.83024408908454</v>
      </c>
      <c r="AO380" s="45">
        <f t="shared" si="278"/>
        <v>-156.76931646045387</v>
      </c>
      <c r="AP380" s="45">
        <f t="shared" si="278"/>
        <v>83.291611168176701</v>
      </c>
      <c r="AQ380" s="45">
        <f t="shared" si="278"/>
        <v>323.35253879680732</v>
      </c>
      <c r="AR380" s="45">
        <f t="shared" si="279"/>
        <v>563.41346642543795</v>
      </c>
      <c r="AS380" s="45">
        <f t="shared" si="279"/>
        <v>803.47439405406863</v>
      </c>
      <c r="AT380" s="45">
        <f t="shared" si="279"/>
        <v>1043.5353216826993</v>
      </c>
      <c r="AU380" s="45">
        <f t="shared" si="279"/>
        <v>1283.5962493113298</v>
      </c>
      <c r="AV380" s="45">
        <f t="shared" si="279"/>
        <v>1523.6571769399604</v>
      </c>
      <c r="AW380" s="45">
        <f t="shared" si="279"/>
        <v>1763.7181045685911</v>
      </c>
      <c r="AX380" s="45">
        <f t="shared" si="279"/>
        <v>2003.7790321972216</v>
      </c>
      <c r="AY380" s="45">
        <f t="shared" si="279"/>
        <v>2243.839959825852</v>
      </c>
      <c r="AZ380" s="45">
        <f t="shared" si="279"/>
        <v>2483.9008874544829</v>
      </c>
      <c r="BA380" s="45">
        <f t="shared" si="279"/>
        <v>2723.9618150831134</v>
      </c>
      <c r="BB380" s="45">
        <f t="shared" si="280"/>
        <v>2964.0227427117443</v>
      </c>
      <c r="BC380" s="45">
        <f t="shared" si="280"/>
        <v>3204.0836703403747</v>
      </c>
      <c r="BD380" s="45">
        <f t="shared" si="280"/>
        <v>3444.1445979690052</v>
      </c>
      <c r="BE380" s="45">
        <f t="shared" si="280"/>
        <v>3684.2055255976361</v>
      </c>
      <c r="BF380" s="45">
        <f t="shared" si="280"/>
        <v>3924.2664532262665</v>
      </c>
      <c r="BG380" s="45">
        <f t="shared" si="280"/>
        <v>4164.3273808548975</v>
      </c>
      <c r="BH380" s="45">
        <f t="shared" si="280"/>
        <v>4404.3883084835279</v>
      </c>
      <c r="BI380" s="45">
        <f t="shared" si="280"/>
        <v>4644.4492361121584</v>
      </c>
      <c r="BJ380" s="45">
        <f t="shared" si="280"/>
        <v>4884.5101637407888</v>
      </c>
      <c r="BK380" s="45">
        <f t="shared" si="280"/>
        <v>5124.5710913694202</v>
      </c>
      <c r="BL380" s="45">
        <f t="shared" si="281"/>
        <v>5364.6320189980506</v>
      </c>
      <c r="BM380" s="45">
        <f t="shared" si="281"/>
        <v>5604.6929466266811</v>
      </c>
      <c r="BN380" s="45">
        <f t="shared" si="281"/>
        <v>5844.7538742553115</v>
      </c>
      <c r="BO380" s="45">
        <f t="shared" si="281"/>
        <v>6084.814801883942</v>
      </c>
      <c r="BP380" s="45">
        <f t="shared" si="281"/>
        <v>6324.8757295125724</v>
      </c>
      <c r="BQ380" s="45">
        <f t="shared" si="281"/>
        <v>6564.9366571412038</v>
      </c>
      <c r="BR380" s="45">
        <f t="shared" si="281"/>
        <v>6804.9975847698342</v>
      </c>
      <c r="BS380" s="45">
        <f t="shared" si="281"/>
        <v>7045.0585123984647</v>
      </c>
      <c r="BT380" s="45">
        <f t="shared" si="281"/>
        <v>7285.1194400270952</v>
      </c>
      <c r="BU380" s="45">
        <f t="shared" si="281"/>
        <v>7525.1803676557256</v>
      </c>
      <c r="BV380" s="45">
        <f t="shared" si="282"/>
        <v>7765.241295284357</v>
      </c>
      <c r="BW380" s="45">
        <f t="shared" si="282"/>
        <v>8005.3022229129874</v>
      </c>
      <c r="BX380" s="45">
        <f t="shared" si="282"/>
        <v>8245.3631505416179</v>
      </c>
      <c r="BY380" s="45">
        <f t="shared" si="282"/>
        <v>8485.4240781702483</v>
      </c>
      <c r="BZ380" s="45">
        <f t="shared" si="282"/>
        <v>8725.4850057988788</v>
      </c>
      <c r="CA380" s="45">
        <f t="shared" si="282"/>
        <v>8965.5459334275092</v>
      </c>
      <c r="CB380" s="45">
        <f t="shared" si="282"/>
        <v>9205.6068610561397</v>
      </c>
      <c r="CC380" s="45">
        <f t="shared" si="282"/>
        <v>9445.6677886847701</v>
      </c>
      <c r="CD380" s="45">
        <f t="shared" si="282"/>
        <v>9685.7287163134024</v>
      </c>
      <c r="CE380" s="45">
        <f t="shared" si="282"/>
        <v>9925.7896439420329</v>
      </c>
      <c r="CF380" s="45">
        <f t="shared" si="282"/>
        <v>10165.850571570663</v>
      </c>
      <c r="CG380" s="45">
        <f t="shared" si="282"/>
        <v>-3100.913995670755</v>
      </c>
      <c r="CH380" s="45">
        <f t="shared" si="282"/>
        <v>-2459.2940356214835</v>
      </c>
    </row>
    <row r="381" spans="1:86">
      <c r="A381" s="58">
        <f>'Q5-Q7 VaR'!G355</f>
        <v>46057</v>
      </c>
      <c r="B381" s="45">
        <f>'Q5-Q7 VaR'!L355</f>
        <v>4508.0618512320043</v>
      </c>
      <c r="C381" s="45">
        <f>1000000*'Q5-Q7 VaR'!K355/100</f>
        <v>-737.85460916298427</v>
      </c>
      <c r="D381" s="45">
        <f t="shared" ref="D381:M390" si="283">$B381+D$26*$C381</f>
        <v>11886.607942861847</v>
      </c>
      <c r="E381" s="45">
        <f t="shared" si="283"/>
        <v>11702.144290571101</v>
      </c>
      <c r="F381" s="45">
        <f t="shared" si="283"/>
        <v>11517.680638280355</v>
      </c>
      <c r="G381" s="45">
        <f t="shared" si="283"/>
        <v>11333.216985989609</v>
      </c>
      <c r="H381" s="45">
        <f t="shared" si="283"/>
        <v>11148.753333698864</v>
      </c>
      <c r="I381" s="45">
        <f t="shared" si="283"/>
        <v>10964.289681408118</v>
      </c>
      <c r="J381" s="45">
        <f t="shared" si="283"/>
        <v>10779.826029117372</v>
      </c>
      <c r="K381" s="45">
        <f t="shared" si="283"/>
        <v>10595.362376826624</v>
      </c>
      <c r="L381" s="45">
        <f t="shared" si="283"/>
        <v>10410.898724535879</v>
      </c>
      <c r="M381" s="45">
        <f t="shared" si="283"/>
        <v>10226.435072245133</v>
      </c>
      <c r="N381" s="45">
        <f t="shared" ref="N381:W390" si="284">$B381+N$26*$C381</f>
        <v>10041.971419954385</v>
      </c>
      <c r="O381" s="45">
        <f t="shared" si="284"/>
        <v>9857.5077676636392</v>
      </c>
      <c r="P381" s="45">
        <f t="shared" si="284"/>
        <v>9673.0441153728934</v>
      </c>
      <c r="Q381" s="45">
        <f t="shared" si="284"/>
        <v>9488.5804630821476</v>
      </c>
      <c r="R381" s="45">
        <f t="shared" si="284"/>
        <v>9304.1168107914018</v>
      </c>
      <c r="S381" s="45">
        <f t="shared" si="284"/>
        <v>9119.653158500656</v>
      </c>
      <c r="T381" s="45">
        <f t="shared" si="284"/>
        <v>8935.1895062099102</v>
      </c>
      <c r="U381" s="45">
        <f t="shared" si="284"/>
        <v>8750.7258539191644</v>
      </c>
      <c r="V381" s="45">
        <f t="shared" si="284"/>
        <v>8566.2622016284186</v>
      </c>
      <c r="W381" s="45">
        <f t="shared" si="284"/>
        <v>8381.7985493376727</v>
      </c>
      <c r="X381" s="45">
        <f t="shared" ref="X381:AG390" si="285">$B381+X$26*$C381</f>
        <v>8197.3348970469251</v>
      </c>
      <c r="Y381" s="45">
        <f t="shared" si="285"/>
        <v>8012.8712447561793</v>
      </c>
      <c r="Z381" s="45">
        <f t="shared" si="285"/>
        <v>7828.4075924654335</v>
      </c>
      <c r="AA381" s="45">
        <f t="shared" si="285"/>
        <v>7643.9439401746877</v>
      </c>
      <c r="AB381" s="45">
        <f t="shared" si="285"/>
        <v>7459.4802878839419</v>
      </c>
      <c r="AC381" s="45">
        <f t="shared" si="285"/>
        <v>7275.0166355931951</v>
      </c>
      <c r="AD381" s="45">
        <f t="shared" si="285"/>
        <v>7090.5529833024493</v>
      </c>
      <c r="AE381" s="45">
        <f t="shared" si="285"/>
        <v>6906.0893310117026</v>
      </c>
      <c r="AF381" s="45">
        <f t="shared" si="285"/>
        <v>6721.6256787209568</v>
      </c>
      <c r="AG381" s="45">
        <f t="shared" si="285"/>
        <v>6537.162026430211</v>
      </c>
      <c r="AH381" s="45">
        <f t="shared" ref="AH381:AQ390" si="286">$B381+AH$26*$C381</f>
        <v>6352.6983741394652</v>
      </c>
      <c r="AI381" s="45">
        <f t="shared" si="286"/>
        <v>6168.2347218487193</v>
      </c>
      <c r="AJ381" s="45">
        <f t="shared" si="286"/>
        <v>5983.7710695579726</v>
      </c>
      <c r="AK381" s="45">
        <f t="shared" si="286"/>
        <v>5799.3074172672268</v>
      </c>
      <c r="AL381" s="45">
        <f t="shared" si="286"/>
        <v>5614.843764976481</v>
      </c>
      <c r="AM381" s="45">
        <f t="shared" si="286"/>
        <v>5430.3801126857343</v>
      </c>
      <c r="AN381" s="45">
        <f t="shared" si="286"/>
        <v>5245.9164603949885</v>
      </c>
      <c r="AO381" s="45">
        <f t="shared" si="286"/>
        <v>5061.4528081042426</v>
      </c>
      <c r="AP381" s="45">
        <f t="shared" si="286"/>
        <v>4876.9891558134968</v>
      </c>
      <c r="AQ381" s="45">
        <f t="shared" si="286"/>
        <v>4692.5255035227501</v>
      </c>
      <c r="AR381" s="45">
        <f t="shared" ref="AR381:BA390" si="287">$B381+AR$26*$C381</f>
        <v>4508.0618512320043</v>
      </c>
      <c r="AS381" s="45">
        <f t="shared" si="287"/>
        <v>4323.5981989412585</v>
      </c>
      <c r="AT381" s="45">
        <f t="shared" si="287"/>
        <v>4139.1345466505118</v>
      </c>
      <c r="AU381" s="45">
        <f t="shared" si="287"/>
        <v>3954.670894359766</v>
      </c>
      <c r="AV381" s="45">
        <f t="shared" si="287"/>
        <v>3770.2072420690201</v>
      </c>
      <c r="AW381" s="45">
        <f t="shared" si="287"/>
        <v>3585.7435897782739</v>
      </c>
      <c r="AX381" s="45">
        <f t="shared" si="287"/>
        <v>3401.2799374875276</v>
      </c>
      <c r="AY381" s="45">
        <f t="shared" si="287"/>
        <v>3216.8162851967818</v>
      </c>
      <c r="AZ381" s="45">
        <f t="shared" si="287"/>
        <v>3032.352632906036</v>
      </c>
      <c r="BA381" s="45">
        <f t="shared" si="287"/>
        <v>2847.8889806152897</v>
      </c>
      <c r="BB381" s="45">
        <f t="shared" ref="BB381:BK390" si="288">$B381+BB$26*$C381</f>
        <v>2663.4253283245434</v>
      </c>
      <c r="BC381" s="45">
        <f t="shared" si="288"/>
        <v>2478.9616760337976</v>
      </c>
      <c r="BD381" s="45">
        <f t="shared" si="288"/>
        <v>2294.4980237430514</v>
      </c>
      <c r="BE381" s="45">
        <f t="shared" si="288"/>
        <v>2110.0343714523055</v>
      </c>
      <c r="BF381" s="45">
        <f t="shared" si="288"/>
        <v>1925.5707191615593</v>
      </c>
      <c r="BG381" s="45">
        <f t="shared" si="288"/>
        <v>1741.1070668708135</v>
      </c>
      <c r="BH381" s="45">
        <f t="shared" si="288"/>
        <v>1556.6434145800672</v>
      </c>
      <c r="BI381" s="45">
        <f t="shared" si="288"/>
        <v>1372.1797622893209</v>
      </c>
      <c r="BJ381" s="45">
        <f t="shared" si="288"/>
        <v>1187.7161099985751</v>
      </c>
      <c r="BK381" s="45">
        <f t="shared" si="288"/>
        <v>1003.2524577078289</v>
      </c>
      <c r="BL381" s="45">
        <f t="shared" ref="BL381:BU390" si="289">$B381+BL$26*$C381</f>
        <v>818.78880541708304</v>
      </c>
      <c r="BM381" s="45">
        <f t="shared" si="289"/>
        <v>634.32515312633677</v>
      </c>
      <c r="BN381" s="45">
        <f t="shared" si="289"/>
        <v>449.86150083559096</v>
      </c>
      <c r="BO381" s="45">
        <f t="shared" si="289"/>
        <v>265.39784854484515</v>
      </c>
      <c r="BP381" s="45">
        <f t="shared" si="289"/>
        <v>80.934196254098424</v>
      </c>
      <c r="BQ381" s="45">
        <f t="shared" si="289"/>
        <v>-103.52945603664739</v>
      </c>
      <c r="BR381" s="45">
        <f t="shared" si="289"/>
        <v>-287.9931083273932</v>
      </c>
      <c r="BS381" s="45">
        <f t="shared" si="289"/>
        <v>-472.45676061813992</v>
      </c>
      <c r="BT381" s="45">
        <f t="shared" si="289"/>
        <v>-656.92041290888574</v>
      </c>
      <c r="BU381" s="45">
        <f t="shared" si="289"/>
        <v>-841.38406519963155</v>
      </c>
      <c r="BV381" s="45">
        <f t="shared" ref="BV381:CH390" si="290">$B381+BV$26*$C381</f>
        <v>-1025.8477174903774</v>
      </c>
      <c r="BW381" s="45">
        <f t="shared" si="290"/>
        <v>-1210.3113697811241</v>
      </c>
      <c r="BX381" s="45">
        <f t="shared" si="290"/>
        <v>-1394.7750220718699</v>
      </c>
      <c r="BY381" s="45">
        <f t="shared" si="290"/>
        <v>-1579.2386743626157</v>
      </c>
      <c r="BZ381" s="45">
        <f t="shared" si="290"/>
        <v>-1763.7023266533624</v>
      </c>
      <c r="CA381" s="45">
        <f t="shared" si="290"/>
        <v>-1948.1659789441082</v>
      </c>
      <c r="CB381" s="45">
        <f t="shared" si="290"/>
        <v>-2132.6296312348541</v>
      </c>
      <c r="CC381" s="45">
        <f t="shared" si="290"/>
        <v>-2317.0932835255999</v>
      </c>
      <c r="CD381" s="45">
        <f t="shared" si="290"/>
        <v>-2501.5569358163466</v>
      </c>
      <c r="CE381" s="45">
        <f t="shared" si="290"/>
        <v>-2686.0205881070924</v>
      </c>
      <c r="CF381" s="45">
        <f t="shared" si="290"/>
        <v>-2870.4842403978382</v>
      </c>
      <c r="CG381" s="45">
        <f t="shared" si="290"/>
        <v>7323.7438263229369</v>
      </c>
      <c r="CH381" s="45">
        <f t="shared" si="290"/>
        <v>6830.7208159460679</v>
      </c>
    </row>
    <row r="382" spans="1:86">
      <c r="A382" s="58">
        <f>'Q5-Q7 VaR'!G356</f>
        <v>46058</v>
      </c>
      <c r="B382" s="45">
        <f>'Q5-Q7 VaR'!L356</f>
        <v>29050.816327032433</v>
      </c>
      <c r="C382" s="45">
        <f>1000000*'Q5-Q7 VaR'!K356/100</f>
        <v>7044.0715230392316</v>
      </c>
      <c r="D382" s="45">
        <f t="shared" si="283"/>
        <v>-41389.898903359892</v>
      </c>
      <c r="E382" s="45">
        <f t="shared" si="283"/>
        <v>-39628.881022600079</v>
      </c>
      <c r="F382" s="45">
        <f t="shared" si="283"/>
        <v>-37867.863141840266</v>
      </c>
      <c r="G382" s="45">
        <f t="shared" si="283"/>
        <v>-36106.845261080452</v>
      </c>
      <c r="H382" s="45">
        <f t="shared" si="283"/>
        <v>-34345.827380320654</v>
      </c>
      <c r="I382" s="45">
        <f t="shared" si="283"/>
        <v>-32584.809499560844</v>
      </c>
      <c r="J382" s="45">
        <f t="shared" si="283"/>
        <v>-30823.791618801039</v>
      </c>
      <c r="K382" s="45">
        <f t="shared" si="283"/>
        <v>-29062.773738041225</v>
      </c>
      <c r="L382" s="45">
        <f t="shared" si="283"/>
        <v>-27301.75585728142</v>
      </c>
      <c r="M382" s="45">
        <f t="shared" si="283"/>
        <v>-25540.737976521614</v>
      </c>
      <c r="N382" s="45">
        <f t="shared" si="284"/>
        <v>-23779.720095761801</v>
      </c>
      <c r="O382" s="45">
        <f t="shared" si="284"/>
        <v>-22018.702215001995</v>
      </c>
      <c r="P382" s="45">
        <f t="shared" si="284"/>
        <v>-20257.684334242189</v>
      </c>
      <c r="Q382" s="45">
        <f t="shared" si="284"/>
        <v>-18496.666453482383</v>
      </c>
      <c r="R382" s="45">
        <f t="shared" si="284"/>
        <v>-16735.64857272257</v>
      </c>
      <c r="S382" s="45">
        <f t="shared" si="284"/>
        <v>-14974.630691962764</v>
      </c>
      <c r="T382" s="45">
        <f t="shared" si="284"/>
        <v>-13213.612811202958</v>
      </c>
      <c r="U382" s="45">
        <f t="shared" si="284"/>
        <v>-11452.594930443145</v>
      </c>
      <c r="V382" s="45">
        <f t="shared" si="284"/>
        <v>-9691.5770496833393</v>
      </c>
      <c r="W382" s="45">
        <f t="shared" si="284"/>
        <v>-7930.5591689235334</v>
      </c>
      <c r="X382" s="45">
        <f t="shared" si="285"/>
        <v>-6169.5412881637276</v>
      </c>
      <c r="Y382" s="45">
        <f t="shared" si="285"/>
        <v>-4408.5234074039145</v>
      </c>
      <c r="Z382" s="45">
        <f t="shared" si="285"/>
        <v>-2647.5055266441086</v>
      </c>
      <c r="AA382" s="45">
        <f t="shared" si="285"/>
        <v>-886.48764588430276</v>
      </c>
      <c r="AB382" s="45">
        <f t="shared" si="285"/>
        <v>874.53023487550672</v>
      </c>
      <c r="AC382" s="45">
        <f t="shared" si="285"/>
        <v>2635.5481156353162</v>
      </c>
      <c r="AD382" s="45">
        <f t="shared" si="285"/>
        <v>4396.5659963951221</v>
      </c>
      <c r="AE382" s="45">
        <f t="shared" si="285"/>
        <v>6157.5838771549315</v>
      </c>
      <c r="AF382" s="45">
        <f t="shared" si="285"/>
        <v>7918.6017579147374</v>
      </c>
      <c r="AG382" s="45">
        <f t="shared" si="285"/>
        <v>9679.6196386745469</v>
      </c>
      <c r="AH382" s="45">
        <f t="shared" si="286"/>
        <v>11440.637519434353</v>
      </c>
      <c r="AI382" s="45">
        <f t="shared" si="286"/>
        <v>13201.655400194162</v>
      </c>
      <c r="AJ382" s="45">
        <f t="shared" si="286"/>
        <v>14962.67328095397</v>
      </c>
      <c r="AK382" s="45">
        <f t="shared" si="286"/>
        <v>16723.691161713778</v>
      </c>
      <c r="AL382" s="45">
        <f t="shared" si="286"/>
        <v>18484.709042473587</v>
      </c>
      <c r="AM382" s="45">
        <f t="shared" si="286"/>
        <v>20245.726923233393</v>
      </c>
      <c r="AN382" s="45">
        <f t="shared" si="286"/>
        <v>22006.744803993202</v>
      </c>
      <c r="AO382" s="45">
        <f t="shared" si="286"/>
        <v>23767.762684753008</v>
      </c>
      <c r="AP382" s="45">
        <f t="shared" si="286"/>
        <v>25528.780565512818</v>
      </c>
      <c r="AQ382" s="45">
        <f t="shared" si="286"/>
        <v>27289.798446272624</v>
      </c>
      <c r="AR382" s="45">
        <f t="shared" si="287"/>
        <v>29050.816327032433</v>
      </c>
      <c r="AS382" s="45">
        <f t="shared" si="287"/>
        <v>30811.834207792243</v>
      </c>
      <c r="AT382" s="45">
        <f t="shared" si="287"/>
        <v>32572.852088552048</v>
      </c>
      <c r="AU382" s="45">
        <f t="shared" si="287"/>
        <v>34333.869969311854</v>
      </c>
      <c r="AV382" s="45">
        <f t="shared" si="287"/>
        <v>36094.887850071667</v>
      </c>
      <c r="AW382" s="45">
        <f t="shared" si="287"/>
        <v>37855.905730831473</v>
      </c>
      <c r="AX382" s="45">
        <f t="shared" si="287"/>
        <v>39616.923611591279</v>
      </c>
      <c r="AY382" s="45">
        <f t="shared" si="287"/>
        <v>41377.941492351092</v>
      </c>
      <c r="AZ382" s="45">
        <f t="shared" si="287"/>
        <v>43138.959373110898</v>
      </c>
      <c r="BA382" s="45">
        <f t="shared" si="287"/>
        <v>44899.977253870704</v>
      </c>
      <c r="BB382" s="45">
        <f t="shared" si="288"/>
        <v>46660.995134630517</v>
      </c>
      <c r="BC382" s="45">
        <f t="shared" si="288"/>
        <v>48422.013015390316</v>
      </c>
      <c r="BD382" s="45">
        <f t="shared" si="288"/>
        <v>50183.030896150129</v>
      </c>
      <c r="BE382" s="45">
        <f t="shared" si="288"/>
        <v>51944.048776909935</v>
      </c>
      <c r="BF382" s="45">
        <f t="shared" si="288"/>
        <v>53705.06665766974</v>
      </c>
      <c r="BG382" s="45">
        <f t="shared" si="288"/>
        <v>55466.084538429554</v>
      </c>
      <c r="BH382" s="45">
        <f t="shared" si="288"/>
        <v>57227.102419189359</v>
      </c>
      <c r="BI382" s="45">
        <f t="shared" si="288"/>
        <v>58988.120299949165</v>
      </c>
      <c r="BJ382" s="45">
        <f t="shared" si="288"/>
        <v>60749.138180708978</v>
      </c>
      <c r="BK382" s="45">
        <f t="shared" si="288"/>
        <v>62510.156061468777</v>
      </c>
      <c r="BL382" s="45">
        <f t="shared" si="289"/>
        <v>64271.17394222859</v>
      </c>
      <c r="BM382" s="45">
        <f t="shared" si="289"/>
        <v>66032.191822988403</v>
      </c>
      <c r="BN382" s="45">
        <f t="shared" si="289"/>
        <v>67793.209703748202</v>
      </c>
      <c r="BO382" s="45">
        <f t="shared" si="289"/>
        <v>69554.227584508015</v>
      </c>
      <c r="BP382" s="45">
        <f t="shared" si="289"/>
        <v>71315.245465267828</v>
      </c>
      <c r="BQ382" s="45">
        <f t="shared" si="289"/>
        <v>73076.263346027627</v>
      </c>
      <c r="BR382" s="45">
        <f t="shared" si="289"/>
        <v>74837.28122678744</v>
      </c>
      <c r="BS382" s="45">
        <f t="shared" si="289"/>
        <v>76598.299107547253</v>
      </c>
      <c r="BT382" s="45">
        <f t="shared" si="289"/>
        <v>78359.316988307051</v>
      </c>
      <c r="BU382" s="45">
        <f t="shared" si="289"/>
        <v>80120.334869066864</v>
      </c>
      <c r="BV382" s="45">
        <f t="shared" si="290"/>
        <v>81881.352749826663</v>
      </c>
      <c r="BW382" s="45">
        <f t="shared" si="290"/>
        <v>83642.370630586476</v>
      </c>
      <c r="BX382" s="45">
        <f t="shared" si="290"/>
        <v>85403.388511346289</v>
      </c>
      <c r="BY382" s="45">
        <f t="shared" si="290"/>
        <v>87164.406392106088</v>
      </c>
      <c r="BZ382" s="45">
        <f t="shared" si="290"/>
        <v>88925.424272865901</v>
      </c>
      <c r="CA382" s="45">
        <f t="shared" si="290"/>
        <v>90686.442153625714</v>
      </c>
      <c r="CB382" s="45">
        <f t="shared" si="290"/>
        <v>92447.460034385513</v>
      </c>
      <c r="CC382" s="45">
        <f t="shared" si="290"/>
        <v>94208.477915145326</v>
      </c>
      <c r="CD382" s="45">
        <f t="shared" si="290"/>
        <v>95969.495795905124</v>
      </c>
      <c r="CE382" s="45">
        <f t="shared" si="290"/>
        <v>97730.513676664938</v>
      </c>
      <c r="CF382" s="45">
        <f t="shared" si="290"/>
        <v>99491.531557424751</v>
      </c>
      <c r="CG382" s="45">
        <f t="shared" si="290"/>
        <v>2170.3645789946204</v>
      </c>
      <c r="CH382" s="45">
        <f t="shared" si="290"/>
        <v>6877.1039616195994</v>
      </c>
    </row>
    <row r="383" spans="1:86">
      <c r="A383" s="58">
        <f>'Q5-Q7 VaR'!G357</f>
        <v>46059</v>
      </c>
      <c r="B383" s="45">
        <f>'Q5-Q7 VaR'!L357</f>
        <v>-13513.843338912011</v>
      </c>
      <c r="C383" s="45">
        <f>1000000*'Q5-Q7 VaR'!K357/100</f>
        <v>-1990.6221007982799</v>
      </c>
      <c r="D383" s="45">
        <f t="shared" si="283"/>
        <v>6392.3776690707891</v>
      </c>
      <c r="E383" s="45">
        <f t="shared" si="283"/>
        <v>5894.7221438712186</v>
      </c>
      <c r="F383" s="45">
        <f t="shared" si="283"/>
        <v>5397.066618671648</v>
      </c>
      <c r="G383" s="45">
        <f t="shared" si="283"/>
        <v>4899.4110934720775</v>
      </c>
      <c r="H383" s="45">
        <f t="shared" si="283"/>
        <v>4401.7555682725069</v>
      </c>
      <c r="I383" s="45">
        <f t="shared" si="283"/>
        <v>3904.10004307294</v>
      </c>
      <c r="J383" s="45">
        <f t="shared" si="283"/>
        <v>3406.4445178733695</v>
      </c>
      <c r="K383" s="45">
        <f t="shared" si="283"/>
        <v>2908.7889926737989</v>
      </c>
      <c r="L383" s="45">
        <f t="shared" si="283"/>
        <v>2411.1334674742284</v>
      </c>
      <c r="M383" s="45">
        <f t="shared" si="283"/>
        <v>1913.4779422746578</v>
      </c>
      <c r="N383" s="45">
        <f t="shared" si="284"/>
        <v>1415.8224170750891</v>
      </c>
      <c r="O383" s="45">
        <f t="shared" si="284"/>
        <v>918.16689187551856</v>
      </c>
      <c r="P383" s="45">
        <f t="shared" si="284"/>
        <v>420.51136667594801</v>
      </c>
      <c r="Q383" s="45">
        <f t="shared" si="284"/>
        <v>-77.144158523620717</v>
      </c>
      <c r="R383" s="45">
        <f t="shared" si="284"/>
        <v>-574.79968372319127</v>
      </c>
      <c r="S383" s="45">
        <f t="shared" si="284"/>
        <v>-1072.4552089227618</v>
      </c>
      <c r="T383" s="45">
        <f t="shared" si="284"/>
        <v>-1570.1107341223324</v>
      </c>
      <c r="U383" s="45">
        <f t="shared" si="284"/>
        <v>-2067.7662593219011</v>
      </c>
      <c r="V383" s="45">
        <f t="shared" si="284"/>
        <v>-2565.4217845214716</v>
      </c>
      <c r="W383" s="45">
        <f t="shared" si="284"/>
        <v>-3063.0773097210422</v>
      </c>
      <c r="X383" s="45">
        <f t="shared" si="285"/>
        <v>-3560.7328349206109</v>
      </c>
      <c r="Y383" s="45">
        <f t="shared" si="285"/>
        <v>-4058.3883601201815</v>
      </c>
      <c r="Z383" s="45">
        <f t="shared" si="285"/>
        <v>-4556.043885319752</v>
      </c>
      <c r="AA383" s="45">
        <f t="shared" si="285"/>
        <v>-5053.6994105193207</v>
      </c>
      <c r="AB383" s="45">
        <f t="shared" si="285"/>
        <v>-5551.3549357188913</v>
      </c>
      <c r="AC383" s="45">
        <f t="shared" si="285"/>
        <v>-6049.0104609184609</v>
      </c>
      <c r="AD383" s="45">
        <f t="shared" si="285"/>
        <v>-6546.6659861180315</v>
      </c>
      <c r="AE383" s="45">
        <f t="shared" si="285"/>
        <v>-7044.3215113176011</v>
      </c>
      <c r="AF383" s="45">
        <f t="shared" si="285"/>
        <v>-7541.9770365171717</v>
      </c>
      <c r="AG383" s="45">
        <f t="shared" si="285"/>
        <v>-8039.6325617167413</v>
      </c>
      <c r="AH383" s="45">
        <f t="shared" si="286"/>
        <v>-8537.2880869163109</v>
      </c>
      <c r="AI383" s="45">
        <f t="shared" si="286"/>
        <v>-9034.9436121158815</v>
      </c>
      <c r="AJ383" s="45">
        <f t="shared" si="286"/>
        <v>-9532.5991373154502</v>
      </c>
      <c r="AK383" s="45">
        <f t="shared" si="286"/>
        <v>-10030.254662515021</v>
      </c>
      <c r="AL383" s="45">
        <f t="shared" si="286"/>
        <v>-10527.910187714591</v>
      </c>
      <c r="AM383" s="45">
        <f t="shared" si="286"/>
        <v>-11025.565712914162</v>
      </c>
      <c r="AN383" s="45">
        <f t="shared" si="286"/>
        <v>-11523.221238113731</v>
      </c>
      <c r="AO383" s="45">
        <f t="shared" si="286"/>
        <v>-12020.876763313301</v>
      </c>
      <c r="AP383" s="45">
        <f t="shared" si="286"/>
        <v>-12518.532288512872</v>
      </c>
      <c r="AQ383" s="45">
        <f t="shared" si="286"/>
        <v>-13016.18781371244</v>
      </c>
      <c r="AR383" s="45">
        <f t="shared" si="287"/>
        <v>-13513.843338912011</v>
      </c>
      <c r="AS383" s="45">
        <f t="shared" si="287"/>
        <v>-14011.498864111581</v>
      </c>
      <c r="AT383" s="45">
        <f t="shared" si="287"/>
        <v>-14509.15438931115</v>
      </c>
      <c r="AU383" s="45">
        <f t="shared" si="287"/>
        <v>-15006.809914510721</v>
      </c>
      <c r="AV383" s="45">
        <f t="shared" si="287"/>
        <v>-15504.465439710291</v>
      </c>
      <c r="AW383" s="45">
        <f t="shared" si="287"/>
        <v>-16002.12096490986</v>
      </c>
      <c r="AX383" s="45">
        <f t="shared" si="287"/>
        <v>-16499.776490109431</v>
      </c>
      <c r="AY383" s="45">
        <f t="shared" si="287"/>
        <v>-16997.432015309001</v>
      </c>
      <c r="AZ383" s="45">
        <f t="shared" si="287"/>
        <v>-17495.087540508572</v>
      </c>
      <c r="BA383" s="45">
        <f t="shared" si="287"/>
        <v>-17992.743065708142</v>
      </c>
      <c r="BB383" s="45">
        <f t="shared" si="288"/>
        <v>-18490.398590907709</v>
      </c>
      <c r="BC383" s="45">
        <f t="shared" si="288"/>
        <v>-18988.05411610728</v>
      </c>
      <c r="BD383" s="45">
        <f t="shared" si="288"/>
        <v>-19485.70964130685</v>
      </c>
      <c r="BE383" s="45">
        <f t="shared" si="288"/>
        <v>-19983.365166506421</v>
      </c>
      <c r="BF383" s="45">
        <f t="shared" si="288"/>
        <v>-20481.020691705991</v>
      </c>
      <c r="BG383" s="45">
        <f t="shared" si="288"/>
        <v>-20978.676216905562</v>
      </c>
      <c r="BH383" s="45">
        <f t="shared" si="288"/>
        <v>-21476.331742105132</v>
      </c>
      <c r="BI383" s="45">
        <f t="shared" si="288"/>
        <v>-21973.987267304699</v>
      </c>
      <c r="BJ383" s="45">
        <f t="shared" si="288"/>
        <v>-22471.64279250427</v>
      </c>
      <c r="BK383" s="45">
        <f t="shared" si="288"/>
        <v>-22969.29831770384</v>
      </c>
      <c r="BL383" s="45">
        <f t="shared" si="289"/>
        <v>-23466.953842903411</v>
      </c>
      <c r="BM383" s="45">
        <f t="shared" si="289"/>
        <v>-23964.609368102982</v>
      </c>
      <c r="BN383" s="45">
        <f t="shared" si="289"/>
        <v>-24462.264893302548</v>
      </c>
      <c r="BO383" s="45">
        <f t="shared" si="289"/>
        <v>-24959.920418502123</v>
      </c>
      <c r="BP383" s="45">
        <f t="shared" si="289"/>
        <v>-25457.57594370169</v>
      </c>
      <c r="BQ383" s="45">
        <f t="shared" si="289"/>
        <v>-25955.23146890126</v>
      </c>
      <c r="BR383" s="45">
        <f t="shared" si="289"/>
        <v>-26452.886994100831</v>
      </c>
      <c r="BS383" s="45">
        <f t="shared" si="289"/>
        <v>-26950.542519300401</v>
      </c>
      <c r="BT383" s="45">
        <f t="shared" si="289"/>
        <v>-27448.198044499972</v>
      </c>
      <c r="BU383" s="45">
        <f t="shared" si="289"/>
        <v>-27945.853569699539</v>
      </c>
      <c r="BV383" s="45">
        <f t="shared" si="290"/>
        <v>-28443.509094899113</v>
      </c>
      <c r="BW383" s="45">
        <f t="shared" si="290"/>
        <v>-28941.16462009868</v>
      </c>
      <c r="BX383" s="45">
        <f t="shared" si="290"/>
        <v>-29438.82014529825</v>
      </c>
      <c r="BY383" s="45">
        <f t="shared" si="290"/>
        <v>-29936.475670497821</v>
      </c>
      <c r="BZ383" s="45">
        <f t="shared" si="290"/>
        <v>-30434.131195697391</v>
      </c>
      <c r="CA383" s="45">
        <f t="shared" si="290"/>
        <v>-30931.786720896962</v>
      </c>
      <c r="CB383" s="45">
        <f t="shared" si="290"/>
        <v>-31429.442246096529</v>
      </c>
      <c r="CC383" s="45">
        <f t="shared" si="290"/>
        <v>-31927.097771296099</v>
      </c>
      <c r="CD383" s="45">
        <f t="shared" si="290"/>
        <v>-32424.75329649567</v>
      </c>
      <c r="CE383" s="45">
        <f t="shared" si="290"/>
        <v>-32922.408821695237</v>
      </c>
      <c r="CF383" s="45">
        <f t="shared" si="290"/>
        <v>-33420.064346894811</v>
      </c>
      <c r="CG383" s="45">
        <f t="shared" si="290"/>
        <v>-5917.5517404986349</v>
      </c>
      <c r="CH383" s="45">
        <f t="shared" si="290"/>
        <v>-7247.6545662729604</v>
      </c>
    </row>
    <row r="384" spans="1:86">
      <c r="A384" s="58">
        <f>'Q5-Q7 VaR'!G358</f>
        <v>46062</v>
      </c>
      <c r="B384" s="45">
        <f>'Q5-Q7 VaR'!L358</f>
        <v>3662.6689564773469</v>
      </c>
      <c r="C384" s="45">
        <f>1000000*'Q5-Q7 VaR'!K358/100</f>
        <v>369.18634770924211</v>
      </c>
      <c r="D384" s="45">
        <f t="shared" si="283"/>
        <v>-29.194520615073998</v>
      </c>
      <c r="E384" s="45">
        <f t="shared" si="283"/>
        <v>63.102066312236275</v>
      </c>
      <c r="F384" s="45">
        <f t="shared" si="283"/>
        <v>155.398653239547</v>
      </c>
      <c r="G384" s="45">
        <f t="shared" si="283"/>
        <v>247.69524016685727</v>
      </c>
      <c r="H384" s="45">
        <f t="shared" si="283"/>
        <v>339.991827094168</v>
      </c>
      <c r="I384" s="45">
        <f t="shared" si="283"/>
        <v>432.28841402147827</v>
      </c>
      <c r="J384" s="45">
        <f t="shared" si="283"/>
        <v>524.585000948789</v>
      </c>
      <c r="K384" s="45">
        <f t="shared" si="283"/>
        <v>616.88158787609927</v>
      </c>
      <c r="L384" s="45">
        <f t="shared" si="283"/>
        <v>709.17817480341</v>
      </c>
      <c r="M384" s="45">
        <f t="shared" si="283"/>
        <v>801.47476173072073</v>
      </c>
      <c r="N384" s="45">
        <f t="shared" si="284"/>
        <v>893.771348658031</v>
      </c>
      <c r="O384" s="45">
        <f t="shared" si="284"/>
        <v>986.06793558534173</v>
      </c>
      <c r="P384" s="45">
        <f t="shared" si="284"/>
        <v>1078.364522512652</v>
      </c>
      <c r="Q384" s="45">
        <f t="shared" si="284"/>
        <v>1170.6611094399627</v>
      </c>
      <c r="R384" s="45">
        <f t="shared" si="284"/>
        <v>1262.957696367273</v>
      </c>
      <c r="S384" s="45">
        <f t="shared" si="284"/>
        <v>1355.2542832945837</v>
      </c>
      <c r="T384" s="45">
        <f t="shared" si="284"/>
        <v>1447.550870221894</v>
      </c>
      <c r="U384" s="45">
        <f t="shared" si="284"/>
        <v>1539.8474571492047</v>
      </c>
      <c r="V384" s="45">
        <f t="shared" si="284"/>
        <v>1632.1440440765152</v>
      </c>
      <c r="W384" s="45">
        <f t="shared" si="284"/>
        <v>1724.4406310038257</v>
      </c>
      <c r="X384" s="45">
        <f t="shared" si="285"/>
        <v>1816.7372179311365</v>
      </c>
      <c r="Y384" s="45">
        <f t="shared" si="285"/>
        <v>1909.033804858447</v>
      </c>
      <c r="Z384" s="45">
        <f t="shared" si="285"/>
        <v>2001.3303917857575</v>
      </c>
      <c r="AA384" s="45">
        <f t="shared" si="285"/>
        <v>2093.6269787130677</v>
      </c>
      <c r="AB384" s="45">
        <f t="shared" si="285"/>
        <v>2185.9235656403785</v>
      </c>
      <c r="AC384" s="45">
        <f t="shared" si="285"/>
        <v>2278.2201525676892</v>
      </c>
      <c r="AD384" s="45">
        <f t="shared" si="285"/>
        <v>2370.5167394949995</v>
      </c>
      <c r="AE384" s="45">
        <f t="shared" si="285"/>
        <v>2462.8133264223097</v>
      </c>
      <c r="AF384" s="45">
        <f t="shared" si="285"/>
        <v>2555.1099133496205</v>
      </c>
      <c r="AG384" s="45">
        <f t="shared" si="285"/>
        <v>2647.4065002769312</v>
      </c>
      <c r="AH384" s="45">
        <f t="shared" si="286"/>
        <v>2739.7030872042415</v>
      </c>
      <c r="AI384" s="45">
        <f t="shared" si="286"/>
        <v>2831.9996741315522</v>
      </c>
      <c r="AJ384" s="45">
        <f t="shared" si="286"/>
        <v>2924.2962610588629</v>
      </c>
      <c r="AK384" s="45">
        <f t="shared" si="286"/>
        <v>3016.5928479861732</v>
      </c>
      <c r="AL384" s="45">
        <f t="shared" si="286"/>
        <v>3108.8894349134835</v>
      </c>
      <c r="AM384" s="45">
        <f t="shared" si="286"/>
        <v>3201.1860218407942</v>
      </c>
      <c r="AN384" s="45">
        <f t="shared" si="286"/>
        <v>3293.4826087681049</v>
      </c>
      <c r="AO384" s="45">
        <f t="shared" si="286"/>
        <v>3385.7791956954152</v>
      </c>
      <c r="AP384" s="45">
        <f t="shared" si="286"/>
        <v>3478.0757826227259</v>
      </c>
      <c r="AQ384" s="45">
        <f t="shared" si="286"/>
        <v>3570.3723695500362</v>
      </c>
      <c r="AR384" s="45">
        <f t="shared" si="287"/>
        <v>3662.6689564773469</v>
      </c>
      <c r="AS384" s="45">
        <f t="shared" si="287"/>
        <v>3754.9655434046576</v>
      </c>
      <c r="AT384" s="45">
        <f t="shared" si="287"/>
        <v>3847.2621303319679</v>
      </c>
      <c r="AU384" s="45">
        <f t="shared" si="287"/>
        <v>3939.5587172592786</v>
      </c>
      <c r="AV384" s="45">
        <f t="shared" si="287"/>
        <v>4031.8553041865889</v>
      </c>
      <c r="AW384" s="45">
        <f t="shared" si="287"/>
        <v>4124.1518911138992</v>
      </c>
      <c r="AX384" s="45">
        <f t="shared" si="287"/>
        <v>4216.4484780412104</v>
      </c>
      <c r="AY384" s="45">
        <f t="shared" si="287"/>
        <v>4308.7450649685206</v>
      </c>
      <c r="AZ384" s="45">
        <f t="shared" si="287"/>
        <v>4401.0416518958309</v>
      </c>
      <c r="BA384" s="45">
        <f t="shared" si="287"/>
        <v>4493.3382388231421</v>
      </c>
      <c r="BB384" s="45">
        <f t="shared" si="288"/>
        <v>4585.6348257504524</v>
      </c>
      <c r="BC384" s="45">
        <f t="shared" si="288"/>
        <v>4677.9314126777626</v>
      </c>
      <c r="BD384" s="45">
        <f t="shared" si="288"/>
        <v>4770.2279996050729</v>
      </c>
      <c r="BE384" s="45">
        <f t="shared" si="288"/>
        <v>4862.5245865323841</v>
      </c>
      <c r="BF384" s="45">
        <f t="shared" si="288"/>
        <v>4954.8211734596944</v>
      </c>
      <c r="BG384" s="45">
        <f t="shared" si="288"/>
        <v>5047.1177603870046</v>
      </c>
      <c r="BH384" s="45">
        <f t="shared" si="288"/>
        <v>5139.4143473143158</v>
      </c>
      <c r="BI384" s="45">
        <f t="shared" si="288"/>
        <v>5231.7109342416261</v>
      </c>
      <c r="BJ384" s="45">
        <f t="shared" si="288"/>
        <v>5324.0075211689364</v>
      </c>
      <c r="BK384" s="45">
        <f t="shared" si="288"/>
        <v>5416.3041080962466</v>
      </c>
      <c r="BL384" s="45">
        <f t="shared" si="289"/>
        <v>5508.6006950235569</v>
      </c>
      <c r="BM384" s="45">
        <f t="shared" si="289"/>
        <v>5600.8972819508681</v>
      </c>
      <c r="BN384" s="45">
        <f t="shared" si="289"/>
        <v>5693.1938688781784</v>
      </c>
      <c r="BO384" s="45">
        <f t="shared" si="289"/>
        <v>5785.4904558054895</v>
      </c>
      <c r="BP384" s="45">
        <f t="shared" si="289"/>
        <v>5877.7870427327998</v>
      </c>
      <c r="BQ384" s="45">
        <f t="shared" si="289"/>
        <v>5970.0836296601101</v>
      </c>
      <c r="BR384" s="45">
        <f t="shared" si="289"/>
        <v>6062.3802165874204</v>
      </c>
      <c r="BS384" s="45">
        <f t="shared" si="289"/>
        <v>6154.6768035147306</v>
      </c>
      <c r="BT384" s="45">
        <f t="shared" si="289"/>
        <v>6246.9733904420418</v>
      </c>
      <c r="BU384" s="45">
        <f t="shared" si="289"/>
        <v>6339.2699773693521</v>
      </c>
      <c r="BV384" s="45">
        <f t="shared" si="290"/>
        <v>6431.5665642966633</v>
      </c>
      <c r="BW384" s="45">
        <f t="shared" si="290"/>
        <v>6523.8631512239735</v>
      </c>
      <c r="BX384" s="45">
        <f t="shared" si="290"/>
        <v>6616.1597381512838</v>
      </c>
      <c r="BY384" s="45">
        <f t="shared" si="290"/>
        <v>6708.4563250785941</v>
      </c>
      <c r="BZ384" s="45">
        <f t="shared" si="290"/>
        <v>6800.7529120059044</v>
      </c>
      <c r="CA384" s="45">
        <f t="shared" si="290"/>
        <v>6893.0494989332155</v>
      </c>
      <c r="CB384" s="45">
        <f t="shared" si="290"/>
        <v>6985.3460858605258</v>
      </c>
      <c r="CC384" s="45">
        <f t="shared" si="290"/>
        <v>7077.642672787837</v>
      </c>
      <c r="CD384" s="45">
        <f t="shared" si="290"/>
        <v>7169.9392597151473</v>
      </c>
      <c r="CE384" s="45">
        <f t="shared" si="290"/>
        <v>7262.2358466424575</v>
      </c>
      <c r="CF384" s="45">
        <f t="shared" si="290"/>
        <v>7354.5324335697678</v>
      </c>
      <c r="CG384" s="45">
        <f t="shared" si="290"/>
        <v>2253.8394502501251</v>
      </c>
      <c r="CH384" s="45">
        <f t="shared" si="290"/>
        <v>2500.5240440403995</v>
      </c>
    </row>
    <row r="385" spans="1:86">
      <c r="A385" s="58">
        <f>'Q5-Q7 VaR'!G359</f>
        <v>46063</v>
      </c>
      <c r="B385" s="45">
        <f>'Q5-Q7 VaR'!L359</f>
        <v>9299.7662343423508</v>
      </c>
      <c r="C385" s="45">
        <f>1000000*'Q5-Q7 VaR'!K359/100</f>
        <v>4293.1789477567336</v>
      </c>
      <c r="D385" s="45">
        <f t="shared" si="283"/>
        <v>-33632.023243224983</v>
      </c>
      <c r="E385" s="45">
        <f t="shared" si="283"/>
        <v>-32558.728506285799</v>
      </c>
      <c r="F385" s="45">
        <f t="shared" si="283"/>
        <v>-31485.433769346615</v>
      </c>
      <c r="G385" s="45">
        <f t="shared" si="283"/>
        <v>-30412.139032407438</v>
      </c>
      <c r="H385" s="45">
        <f t="shared" si="283"/>
        <v>-29338.844295468254</v>
      </c>
      <c r="I385" s="45">
        <f t="shared" si="283"/>
        <v>-28265.54955852907</v>
      </c>
      <c r="J385" s="45">
        <f t="shared" si="283"/>
        <v>-27192.254821589886</v>
      </c>
      <c r="K385" s="45">
        <f t="shared" si="283"/>
        <v>-26118.960084650702</v>
      </c>
      <c r="L385" s="45">
        <f t="shared" si="283"/>
        <v>-25045.665347711518</v>
      </c>
      <c r="M385" s="45">
        <f t="shared" si="283"/>
        <v>-23972.370610772334</v>
      </c>
      <c r="N385" s="45">
        <f t="shared" si="284"/>
        <v>-22899.07587383315</v>
      </c>
      <c r="O385" s="45">
        <f t="shared" si="284"/>
        <v>-21825.781136893969</v>
      </c>
      <c r="P385" s="45">
        <f t="shared" si="284"/>
        <v>-20752.486399954785</v>
      </c>
      <c r="Q385" s="45">
        <f t="shared" si="284"/>
        <v>-19679.191663015601</v>
      </c>
      <c r="R385" s="45">
        <f t="shared" si="284"/>
        <v>-18605.896926076417</v>
      </c>
      <c r="S385" s="45">
        <f t="shared" si="284"/>
        <v>-17532.602189137233</v>
      </c>
      <c r="T385" s="45">
        <f t="shared" si="284"/>
        <v>-16459.307452198052</v>
      </c>
      <c r="U385" s="45">
        <f t="shared" si="284"/>
        <v>-15386.012715258868</v>
      </c>
      <c r="V385" s="45">
        <f t="shared" si="284"/>
        <v>-14312.717978319684</v>
      </c>
      <c r="W385" s="45">
        <f t="shared" si="284"/>
        <v>-13239.4232413805</v>
      </c>
      <c r="X385" s="45">
        <f t="shared" si="285"/>
        <v>-12166.128504441316</v>
      </c>
      <c r="Y385" s="45">
        <f t="shared" si="285"/>
        <v>-11092.833767502132</v>
      </c>
      <c r="Z385" s="45">
        <f t="shared" si="285"/>
        <v>-10019.539030562952</v>
      </c>
      <c r="AA385" s="45">
        <f t="shared" si="285"/>
        <v>-8946.2442936237676</v>
      </c>
      <c r="AB385" s="45">
        <f t="shared" si="285"/>
        <v>-7872.9495566845835</v>
      </c>
      <c r="AC385" s="45">
        <f t="shared" si="285"/>
        <v>-6799.6548197453994</v>
      </c>
      <c r="AD385" s="45">
        <f t="shared" si="285"/>
        <v>-5726.3600828062172</v>
      </c>
      <c r="AE385" s="45">
        <f t="shared" si="285"/>
        <v>-4653.0653458670331</v>
      </c>
      <c r="AF385" s="45">
        <f t="shared" si="285"/>
        <v>-3579.7706089278508</v>
      </c>
      <c r="AG385" s="45">
        <f t="shared" si="285"/>
        <v>-2506.4758719886668</v>
      </c>
      <c r="AH385" s="45">
        <f t="shared" si="286"/>
        <v>-1433.1811350494827</v>
      </c>
      <c r="AI385" s="45">
        <f t="shared" si="286"/>
        <v>-359.88639811030043</v>
      </c>
      <c r="AJ385" s="45">
        <f t="shared" si="286"/>
        <v>713.40833882888364</v>
      </c>
      <c r="AK385" s="45">
        <f t="shared" si="286"/>
        <v>1786.7030757680668</v>
      </c>
      <c r="AL385" s="45">
        <f t="shared" si="286"/>
        <v>2859.99781270725</v>
      </c>
      <c r="AM385" s="45">
        <f t="shared" si="286"/>
        <v>3933.2925496464341</v>
      </c>
      <c r="AN385" s="45">
        <f t="shared" si="286"/>
        <v>5006.5872865856172</v>
      </c>
      <c r="AO385" s="45">
        <f t="shared" si="286"/>
        <v>6079.8820235248004</v>
      </c>
      <c r="AP385" s="45">
        <f t="shared" si="286"/>
        <v>7153.1767604639845</v>
      </c>
      <c r="AQ385" s="45">
        <f t="shared" si="286"/>
        <v>8226.4714974031667</v>
      </c>
      <c r="AR385" s="45">
        <f t="shared" si="287"/>
        <v>9299.7662343423508</v>
      </c>
      <c r="AS385" s="45">
        <f t="shared" si="287"/>
        <v>10373.060971281535</v>
      </c>
      <c r="AT385" s="45">
        <f t="shared" si="287"/>
        <v>11446.355708220717</v>
      </c>
      <c r="AU385" s="45">
        <f t="shared" si="287"/>
        <v>12519.650445159901</v>
      </c>
      <c r="AV385" s="45">
        <f t="shared" si="287"/>
        <v>13592.945182099083</v>
      </c>
      <c r="AW385" s="45">
        <f t="shared" si="287"/>
        <v>14666.239919038268</v>
      </c>
      <c r="AX385" s="45">
        <f t="shared" si="287"/>
        <v>15739.534655977452</v>
      </c>
      <c r="AY385" s="45">
        <f t="shared" si="287"/>
        <v>16812.829392916636</v>
      </c>
      <c r="AZ385" s="45">
        <f t="shared" si="287"/>
        <v>17886.124129855816</v>
      </c>
      <c r="BA385" s="45">
        <f t="shared" si="287"/>
        <v>18959.418866795</v>
      </c>
      <c r="BB385" s="45">
        <f t="shared" si="288"/>
        <v>20032.713603734184</v>
      </c>
      <c r="BC385" s="45">
        <f t="shared" si="288"/>
        <v>21106.008340673368</v>
      </c>
      <c r="BD385" s="45">
        <f t="shared" si="288"/>
        <v>22179.303077612552</v>
      </c>
      <c r="BE385" s="45">
        <f t="shared" si="288"/>
        <v>23252.597814551737</v>
      </c>
      <c r="BF385" s="45">
        <f t="shared" si="288"/>
        <v>24325.892551490921</v>
      </c>
      <c r="BG385" s="45">
        <f t="shared" si="288"/>
        <v>25399.187288430101</v>
      </c>
      <c r="BH385" s="45">
        <f t="shared" si="288"/>
        <v>26472.482025369285</v>
      </c>
      <c r="BI385" s="45">
        <f t="shared" si="288"/>
        <v>27545.776762308469</v>
      </c>
      <c r="BJ385" s="45">
        <f t="shared" si="288"/>
        <v>28619.071499247653</v>
      </c>
      <c r="BK385" s="45">
        <f t="shared" si="288"/>
        <v>29692.366236186834</v>
      </c>
      <c r="BL385" s="45">
        <f t="shared" si="289"/>
        <v>30765.660973126018</v>
      </c>
      <c r="BM385" s="45">
        <f t="shared" si="289"/>
        <v>31838.955710065202</v>
      </c>
      <c r="BN385" s="45">
        <f t="shared" si="289"/>
        <v>32912.250447004386</v>
      </c>
      <c r="BO385" s="45">
        <f t="shared" si="289"/>
        <v>33985.54518394357</v>
      </c>
      <c r="BP385" s="45">
        <f t="shared" si="289"/>
        <v>35058.839920882754</v>
      </c>
      <c r="BQ385" s="45">
        <f t="shared" si="289"/>
        <v>36132.134657821938</v>
      </c>
      <c r="BR385" s="45">
        <f t="shared" si="289"/>
        <v>37205.429394761115</v>
      </c>
      <c r="BS385" s="45">
        <f t="shared" si="289"/>
        <v>38278.724131700306</v>
      </c>
      <c r="BT385" s="45">
        <f t="shared" si="289"/>
        <v>39352.018868639483</v>
      </c>
      <c r="BU385" s="45">
        <f t="shared" si="289"/>
        <v>40425.313605578674</v>
      </c>
      <c r="BV385" s="45">
        <f t="shared" si="290"/>
        <v>41498.608342517851</v>
      </c>
      <c r="BW385" s="45">
        <f t="shared" si="290"/>
        <v>42571.903079457035</v>
      </c>
      <c r="BX385" s="45">
        <f t="shared" si="290"/>
        <v>43645.197816396219</v>
      </c>
      <c r="BY385" s="45">
        <f t="shared" si="290"/>
        <v>44718.492553335403</v>
      </c>
      <c r="BZ385" s="45">
        <f t="shared" si="290"/>
        <v>45791.787290274588</v>
      </c>
      <c r="CA385" s="45">
        <f t="shared" si="290"/>
        <v>46865.082027213772</v>
      </c>
      <c r="CB385" s="45">
        <f t="shared" si="290"/>
        <v>47938.376764152956</v>
      </c>
      <c r="CC385" s="45">
        <f t="shared" si="290"/>
        <v>49011.67150109214</v>
      </c>
      <c r="CD385" s="45">
        <f t="shared" si="290"/>
        <v>50084.966238031317</v>
      </c>
      <c r="CE385" s="45">
        <f t="shared" si="290"/>
        <v>51158.260974970501</v>
      </c>
      <c r="CF385" s="45">
        <f t="shared" si="290"/>
        <v>52231.555711909685</v>
      </c>
      <c r="CG385" s="45">
        <f t="shared" si="290"/>
        <v>-7083.1721235968489</v>
      </c>
      <c r="CH385" s="45">
        <f t="shared" si="290"/>
        <v>-4214.5365108021851</v>
      </c>
    </row>
    <row r="386" spans="1:86">
      <c r="A386" s="58">
        <f>'Q5-Q7 VaR'!G360</f>
        <v>46064</v>
      </c>
      <c r="B386" s="45">
        <f>'Q5-Q7 VaR'!L360</f>
        <v>-16327.274736154448</v>
      </c>
      <c r="C386" s="45">
        <f>1000000*'Q5-Q7 VaR'!K360/100</f>
        <v>-2064.252135837954</v>
      </c>
      <c r="D386" s="45">
        <f t="shared" si="283"/>
        <v>4315.2466222250932</v>
      </c>
      <c r="E386" s="45">
        <f t="shared" si="283"/>
        <v>3799.1835882656032</v>
      </c>
      <c r="F386" s="45">
        <f t="shared" si="283"/>
        <v>3283.1205543061169</v>
      </c>
      <c r="G386" s="45">
        <f t="shared" si="283"/>
        <v>2767.0575203466269</v>
      </c>
      <c r="H386" s="45">
        <f t="shared" si="283"/>
        <v>2250.9944863871369</v>
      </c>
      <c r="I386" s="45">
        <f t="shared" si="283"/>
        <v>1734.9314524276506</v>
      </c>
      <c r="J386" s="45">
        <f t="shared" si="283"/>
        <v>1218.8684184681606</v>
      </c>
      <c r="K386" s="45">
        <f t="shared" si="283"/>
        <v>702.80538450867425</v>
      </c>
      <c r="L386" s="45">
        <f t="shared" si="283"/>
        <v>186.74235054918427</v>
      </c>
      <c r="M386" s="45">
        <f t="shared" si="283"/>
        <v>-329.3206834103039</v>
      </c>
      <c r="N386" s="45">
        <f t="shared" si="284"/>
        <v>-845.38371736979207</v>
      </c>
      <c r="O386" s="45">
        <f t="shared" si="284"/>
        <v>-1361.4467513292821</v>
      </c>
      <c r="P386" s="45">
        <f t="shared" si="284"/>
        <v>-1877.5097852887702</v>
      </c>
      <c r="Q386" s="45">
        <f t="shared" si="284"/>
        <v>-2393.5728192482584</v>
      </c>
      <c r="R386" s="45">
        <f t="shared" si="284"/>
        <v>-2909.6358532077465</v>
      </c>
      <c r="S386" s="45">
        <f t="shared" si="284"/>
        <v>-3425.6988871672347</v>
      </c>
      <c r="T386" s="45">
        <f t="shared" si="284"/>
        <v>-3941.7619211267247</v>
      </c>
      <c r="U386" s="45">
        <f t="shared" si="284"/>
        <v>-4457.8249550862129</v>
      </c>
      <c r="V386" s="45">
        <f t="shared" si="284"/>
        <v>-4973.887989045701</v>
      </c>
      <c r="W386" s="45">
        <f t="shared" si="284"/>
        <v>-5489.9510230051892</v>
      </c>
      <c r="X386" s="45">
        <f t="shared" si="285"/>
        <v>-6006.0140569646774</v>
      </c>
      <c r="Y386" s="45">
        <f t="shared" si="285"/>
        <v>-6522.0770909241655</v>
      </c>
      <c r="Z386" s="45">
        <f t="shared" si="285"/>
        <v>-7038.1401248836555</v>
      </c>
      <c r="AA386" s="45">
        <f t="shared" si="285"/>
        <v>-7554.2031588431437</v>
      </c>
      <c r="AB386" s="45">
        <f t="shared" si="285"/>
        <v>-8070.2661928026318</v>
      </c>
      <c r="AC386" s="45">
        <f t="shared" si="285"/>
        <v>-8586.32922676212</v>
      </c>
      <c r="AD386" s="45">
        <f t="shared" si="285"/>
        <v>-9102.3922607216082</v>
      </c>
      <c r="AE386" s="45">
        <f t="shared" si="285"/>
        <v>-9618.4552946810982</v>
      </c>
      <c r="AF386" s="45">
        <f t="shared" si="285"/>
        <v>-10134.518328640586</v>
      </c>
      <c r="AG386" s="45">
        <f t="shared" si="285"/>
        <v>-10650.581362600074</v>
      </c>
      <c r="AH386" s="45">
        <f t="shared" si="286"/>
        <v>-11166.644396559563</v>
      </c>
      <c r="AI386" s="45">
        <f t="shared" si="286"/>
        <v>-11682.707430519051</v>
      </c>
      <c r="AJ386" s="45">
        <f t="shared" si="286"/>
        <v>-12198.770464478541</v>
      </c>
      <c r="AK386" s="45">
        <f t="shared" si="286"/>
        <v>-12714.833498438029</v>
      </c>
      <c r="AL386" s="45">
        <f t="shared" si="286"/>
        <v>-13230.896532397517</v>
      </c>
      <c r="AM386" s="45">
        <f t="shared" si="286"/>
        <v>-13746.959566357005</v>
      </c>
      <c r="AN386" s="45">
        <f t="shared" si="286"/>
        <v>-14263.022600316493</v>
      </c>
      <c r="AO386" s="45">
        <f t="shared" si="286"/>
        <v>-14779.085634275983</v>
      </c>
      <c r="AP386" s="45">
        <f t="shared" si="286"/>
        <v>-15295.148668235472</v>
      </c>
      <c r="AQ386" s="45">
        <f t="shared" si="286"/>
        <v>-15811.21170219496</v>
      </c>
      <c r="AR386" s="45">
        <f t="shared" si="287"/>
        <v>-16327.274736154448</v>
      </c>
      <c r="AS386" s="45">
        <f t="shared" si="287"/>
        <v>-16843.337770113936</v>
      </c>
      <c r="AT386" s="45">
        <f t="shared" si="287"/>
        <v>-17359.400804073426</v>
      </c>
      <c r="AU386" s="45">
        <f t="shared" si="287"/>
        <v>-17875.463838032912</v>
      </c>
      <c r="AV386" s="45">
        <f t="shared" si="287"/>
        <v>-18391.526871992402</v>
      </c>
      <c r="AW386" s="45">
        <f t="shared" si="287"/>
        <v>-18907.589905951892</v>
      </c>
      <c r="AX386" s="45">
        <f t="shared" si="287"/>
        <v>-19423.652939911379</v>
      </c>
      <c r="AY386" s="45">
        <f t="shared" si="287"/>
        <v>-19939.715973870869</v>
      </c>
      <c r="AZ386" s="45">
        <f t="shared" si="287"/>
        <v>-20455.779007830355</v>
      </c>
      <c r="BA386" s="45">
        <f t="shared" si="287"/>
        <v>-20971.842041789845</v>
      </c>
      <c r="BB386" s="45">
        <f t="shared" si="288"/>
        <v>-21487.905075749331</v>
      </c>
      <c r="BC386" s="45">
        <f t="shared" si="288"/>
        <v>-22003.968109708821</v>
      </c>
      <c r="BD386" s="45">
        <f t="shared" si="288"/>
        <v>-22520.031143668311</v>
      </c>
      <c r="BE386" s="45">
        <f t="shared" si="288"/>
        <v>-23036.094177627798</v>
      </c>
      <c r="BF386" s="45">
        <f t="shared" si="288"/>
        <v>-23552.157211587288</v>
      </c>
      <c r="BG386" s="45">
        <f t="shared" si="288"/>
        <v>-24068.220245546778</v>
      </c>
      <c r="BH386" s="45">
        <f t="shared" si="288"/>
        <v>-24584.283279506264</v>
      </c>
      <c r="BI386" s="45">
        <f t="shared" si="288"/>
        <v>-25100.34631346575</v>
      </c>
      <c r="BJ386" s="45">
        <f t="shared" si="288"/>
        <v>-25616.40934742524</v>
      </c>
      <c r="BK386" s="45">
        <f t="shared" si="288"/>
        <v>-26132.47238138473</v>
      </c>
      <c r="BL386" s="45">
        <f t="shared" si="289"/>
        <v>-26648.535415344217</v>
      </c>
      <c r="BM386" s="45">
        <f t="shared" si="289"/>
        <v>-27164.598449303707</v>
      </c>
      <c r="BN386" s="45">
        <f t="shared" si="289"/>
        <v>-27680.661483263197</v>
      </c>
      <c r="BO386" s="45">
        <f t="shared" si="289"/>
        <v>-28196.724517222683</v>
      </c>
      <c r="BP386" s="45">
        <f t="shared" si="289"/>
        <v>-28712.787551182169</v>
      </c>
      <c r="BQ386" s="45">
        <f t="shared" si="289"/>
        <v>-29228.850585141663</v>
      </c>
      <c r="BR386" s="45">
        <f t="shared" si="289"/>
        <v>-29744.913619101149</v>
      </c>
      <c r="BS386" s="45">
        <f t="shared" si="289"/>
        <v>-30260.976653060636</v>
      </c>
      <c r="BT386" s="45">
        <f t="shared" si="289"/>
        <v>-30777.039687020126</v>
      </c>
      <c r="BU386" s="45">
        <f t="shared" si="289"/>
        <v>-31293.102720979616</v>
      </c>
      <c r="BV386" s="45">
        <f t="shared" si="290"/>
        <v>-31809.165754939102</v>
      </c>
      <c r="BW386" s="45">
        <f t="shared" si="290"/>
        <v>-32325.228788898592</v>
      </c>
      <c r="BX386" s="45">
        <f t="shared" si="290"/>
        <v>-32841.291822858082</v>
      </c>
      <c r="BY386" s="45">
        <f t="shared" si="290"/>
        <v>-33357.354856817568</v>
      </c>
      <c r="BZ386" s="45">
        <f t="shared" si="290"/>
        <v>-33873.417890777055</v>
      </c>
      <c r="CA386" s="45">
        <f t="shared" si="290"/>
        <v>-34389.480924736548</v>
      </c>
      <c r="CB386" s="45">
        <f t="shared" si="290"/>
        <v>-34905.543958696035</v>
      </c>
      <c r="CC386" s="45">
        <f t="shared" si="290"/>
        <v>-35421.606992655521</v>
      </c>
      <c r="CD386" s="45">
        <f t="shared" si="290"/>
        <v>-35937.670026615015</v>
      </c>
      <c r="CE386" s="45">
        <f t="shared" si="290"/>
        <v>-36453.733060574501</v>
      </c>
      <c r="CF386" s="45">
        <f t="shared" si="290"/>
        <v>-36969.796094533987</v>
      </c>
      <c r="CG386" s="45">
        <f t="shared" si="290"/>
        <v>-8450.0080514409347</v>
      </c>
      <c r="CH386" s="45">
        <f t="shared" si="290"/>
        <v>-9829.309325091861</v>
      </c>
    </row>
    <row r="387" spans="1:86">
      <c r="A387" s="58">
        <f>'Q5-Q7 VaR'!G361</f>
        <v>46065</v>
      </c>
      <c r="B387" s="45">
        <f>'Q5-Q7 VaR'!L361</f>
        <v>15503.683984284417</v>
      </c>
      <c r="C387" s="45">
        <f>1000000*'Q5-Q7 VaR'!K361/100</f>
        <v>5407.2658777037586</v>
      </c>
      <c r="D387" s="45">
        <f t="shared" si="283"/>
        <v>-38568.974792753172</v>
      </c>
      <c r="E387" s="45">
        <f t="shared" si="283"/>
        <v>-37217.158323327225</v>
      </c>
      <c r="F387" s="45">
        <f t="shared" si="283"/>
        <v>-35865.341853901293</v>
      </c>
      <c r="G387" s="45">
        <f t="shared" si="283"/>
        <v>-34513.525384475346</v>
      </c>
      <c r="H387" s="45">
        <f t="shared" si="283"/>
        <v>-33161.708915049414</v>
      </c>
      <c r="I387" s="45">
        <f t="shared" si="283"/>
        <v>-31809.892445623471</v>
      </c>
      <c r="J387" s="45">
        <f t="shared" si="283"/>
        <v>-30458.075976197531</v>
      </c>
      <c r="K387" s="45">
        <f t="shared" si="283"/>
        <v>-29106.259506771592</v>
      </c>
      <c r="L387" s="45">
        <f t="shared" si="283"/>
        <v>-27754.443037345653</v>
      </c>
      <c r="M387" s="45">
        <f t="shared" si="283"/>
        <v>-26402.626567919713</v>
      </c>
      <c r="N387" s="45">
        <f t="shared" si="284"/>
        <v>-25050.810098493774</v>
      </c>
      <c r="O387" s="45">
        <f t="shared" si="284"/>
        <v>-23698.993629067834</v>
      </c>
      <c r="P387" s="45">
        <f t="shared" si="284"/>
        <v>-22347.177159641895</v>
      </c>
      <c r="Q387" s="45">
        <f t="shared" si="284"/>
        <v>-20995.360690215955</v>
      </c>
      <c r="R387" s="45">
        <f t="shared" si="284"/>
        <v>-19643.544220790016</v>
      </c>
      <c r="S387" s="45">
        <f t="shared" si="284"/>
        <v>-18291.727751364077</v>
      </c>
      <c r="T387" s="45">
        <f t="shared" si="284"/>
        <v>-16939.911281938137</v>
      </c>
      <c r="U387" s="45">
        <f t="shared" si="284"/>
        <v>-15588.094812512194</v>
      </c>
      <c r="V387" s="45">
        <f t="shared" si="284"/>
        <v>-14236.278343086255</v>
      </c>
      <c r="W387" s="45">
        <f t="shared" si="284"/>
        <v>-12884.461873660315</v>
      </c>
      <c r="X387" s="45">
        <f t="shared" si="285"/>
        <v>-11532.645404234376</v>
      </c>
      <c r="Y387" s="45">
        <f t="shared" si="285"/>
        <v>-10180.828934808436</v>
      </c>
      <c r="Z387" s="45">
        <f t="shared" si="285"/>
        <v>-8829.0124653824969</v>
      </c>
      <c r="AA387" s="45">
        <f t="shared" si="285"/>
        <v>-7477.1959959565575</v>
      </c>
      <c r="AB387" s="45">
        <f t="shared" si="285"/>
        <v>-6125.379526530618</v>
      </c>
      <c r="AC387" s="45">
        <f t="shared" si="285"/>
        <v>-4773.5630571046786</v>
      </c>
      <c r="AD387" s="45">
        <f t="shared" si="285"/>
        <v>-3421.7465876787392</v>
      </c>
      <c r="AE387" s="45">
        <f t="shared" si="285"/>
        <v>-2069.9301182527997</v>
      </c>
      <c r="AF387" s="45">
        <f t="shared" si="285"/>
        <v>-718.1136488268603</v>
      </c>
      <c r="AG387" s="45">
        <f t="shared" si="285"/>
        <v>633.70282059908095</v>
      </c>
      <c r="AH387" s="45">
        <f t="shared" si="286"/>
        <v>1985.5192900250204</v>
      </c>
      <c r="AI387" s="45">
        <f t="shared" si="286"/>
        <v>3337.3357594509598</v>
      </c>
      <c r="AJ387" s="45">
        <f t="shared" si="286"/>
        <v>4689.1522288768992</v>
      </c>
      <c r="AK387" s="45">
        <f t="shared" si="286"/>
        <v>6040.9686983028387</v>
      </c>
      <c r="AL387" s="45">
        <f t="shared" si="286"/>
        <v>7392.7851677287781</v>
      </c>
      <c r="AM387" s="45">
        <f t="shared" si="286"/>
        <v>8744.6016371547194</v>
      </c>
      <c r="AN387" s="45">
        <f t="shared" si="286"/>
        <v>10096.418106580659</v>
      </c>
      <c r="AO387" s="45">
        <f t="shared" si="286"/>
        <v>11448.234576006598</v>
      </c>
      <c r="AP387" s="45">
        <f t="shared" si="286"/>
        <v>12800.051045432538</v>
      </c>
      <c r="AQ387" s="45">
        <f t="shared" si="286"/>
        <v>14151.867514858477</v>
      </c>
      <c r="AR387" s="45">
        <f t="shared" si="287"/>
        <v>15503.683984284417</v>
      </c>
      <c r="AS387" s="45">
        <f t="shared" si="287"/>
        <v>16855.500453710356</v>
      </c>
      <c r="AT387" s="45">
        <f t="shared" si="287"/>
        <v>18207.316923136295</v>
      </c>
      <c r="AU387" s="45">
        <f t="shared" si="287"/>
        <v>19559.133392562235</v>
      </c>
      <c r="AV387" s="45">
        <f t="shared" si="287"/>
        <v>20910.949861988174</v>
      </c>
      <c r="AW387" s="45">
        <f t="shared" si="287"/>
        <v>22262.766331414114</v>
      </c>
      <c r="AX387" s="45">
        <f t="shared" si="287"/>
        <v>23614.582800840057</v>
      </c>
      <c r="AY387" s="45">
        <f t="shared" si="287"/>
        <v>24966.399270265996</v>
      </c>
      <c r="AZ387" s="45">
        <f t="shared" si="287"/>
        <v>26318.215739691936</v>
      </c>
      <c r="BA387" s="45">
        <f t="shared" si="287"/>
        <v>27670.032209117875</v>
      </c>
      <c r="BB387" s="45">
        <f t="shared" si="288"/>
        <v>29021.848678543814</v>
      </c>
      <c r="BC387" s="45">
        <f t="shared" si="288"/>
        <v>30373.665147969754</v>
      </c>
      <c r="BD387" s="45">
        <f t="shared" si="288"/>
        <v>31725.481617395693</v>
      </c>
      <c r="BE387" s="45">
        <f t="shared" si="288"/>
        <v>33077.298086821633</v>
      </c>
      <c r="BF387" s="45">
        <f t="shared" si="288"/>
        <v>34429.114556247572</v>
      </c>
      <c r="BG387" s="45">
        <f t="shared" si="288"/>
        <v>35780.931025673512</v>
      </c>
      <c r="BH387" s="45">
        <f t="shared" si="288"/>
        <v>37132.747495099451</v>
      </c>
      <c r="BI387" s="45">
        <f t="shared" si="288"/>
        <v>38484.56396452539</v>
      </c>
      <c r="BJ387" s="45">
        <f t="shared" si="288"/>
        <v>39836.38043395133</v>
      </c>
      <c r="BK387" s="45">
        <f t="shared" si="288"/>
        <v>41188.196903377269</v>
      </c>
      <c r="BL387" s="45">
        <f t="shared" si="289"/>
        <v>42540.013372803209</v>
      </c>
      <c r="BM387" s="45">
        <f t="shared" si="289"/>
        <v>43891.829842229148</v>
      </c>
      <c r="BN387" s="45">
        <f t="shared" si="289"/>
        <v>45243.646311655088</v>
      </c>
      <c r="BO387" s="45">
        <f t="shared" si="289"/>
        <v>46595.462781081027</v>
      </c>
      <c r="BP387" s="45">
        <f t="shared" si="289"/>
        <v>47947.279250506966</v>
      </c>
      <c r="BQ387" s="45">
        <f t="shared" si="289"/>
        <v>49299.095719932913</v>
      </c>
      <c r="BR387" s="45">
        <f t="shared" si="289"/>
        <v>50650.912189358845</v>
      </c>
      <c r="BS387" s="45">
        <f t="shared" si="289"/>
        <v>52002.728658784792</v>
      </c>
      <c r="BT387" s="45">
        <f t="shared" si="289"/>
        <v>53354.545128210724</v>
      </c>
      <c r="BU387" s="45">
        <f t="shared" si="289"/>
        <v>54706.361597636671</v>
      </c>
      <c r="BV387" s="45">
        <f t="shared" si="290"/>
        <v>56058.178067062603</v>
      </c>
      <c r="BW387" s="45">
        <f t="shared" si="290"/>
        <v>57409.99453648855</v>
      </c>
      <c r="BX387" s="45">
        <f t="shared" si="290"/>
        <v>58761.811005914482</v>
      </c>
      <c r="BY387" s="45">
        <f t="shared" si="290"/>
        <v>60113.627475340429</v>
      </c>
      <c r="BZ387" s="45">
        <f t="shared" si="290"/>
        <v>61465.443944766361</v>
      </c>
      <c r="CA387" s="45">
        <f t="shared" si="290"/>
        <v>62817.260414192308</v>
      </c>
      <c r="CB387" s="45">
        <f t="shared" si="290"/>
        <v>64169.07688361824</v>
      </c>
      <c r="CC387" s="45">
        <f t="shared" si="290"/>
        <v>65520.893353044186</v>
      </c>
      <c r="CD387" s="45">
        <f t="shared" si="290"/>
        <v>66872.709822470119</v>
      </c>
      <c r="CE387" s="45">
        <f t="shared" si="290"/>
        <v>68224.526291896065</v>
      </c>
      <c r="CF387" s="45">
        <f t="shared" si="290"/>
        <v>69576.342761321997</v>
      </c>
      <c r="CG387" s="45">
        <f t="shared" si="290"/>
        <v>-5130.6535631166771</v>
      </c>
      <c r="CH387" s="45">
        <f t="shared" si="290"/>
        <v>-1517.6023361848384</v>
      </c>
    </row>
    <row r="388" spans="1:86">
      <c r="A388" s="58">
        <f>'Q5-Q7 VaR'!G362</f>
        <v>46066</v>
      </c>
      <c r="B388" s="45">
        <f>'Q5-Q7 VaR'!L362</f>
        <v>13529.35666108801</v>
      </c>
      <c r="C388" s="45">
        <f>1000000*'Q5-Q7 VaR'!K362/100</f>
        <v>3773.8036156703151</v>
      </c>
      <c r="D388" s="45">
        <f t="shared" si="283"/>
        <v>-24208.679495615143</v>
      </c>
      <c r="E388" s="45">
        <f t="shared" si="283"/>
        <v>-23265.228591697567</v>
      </c>
      <c r="F388" s="45">
        <f t="shared" si="283"/>
        <v>-22321.777687779984</v>
      </c>
      <c r="G388" s="45">
        <f t="shared" si="283"/>
        <v>-21378.326783862409</v>
      </c>
      <c r="H388" s="45">
        <f t="shared" si="283"/>
        <v>-20434.875879944826</v>
      </c>
      <c r="I388" s="45">
        <f t="shared" si="283"/>
        <v>-19491.424976027251</v>
      </c>
      <c r="J388" s="45">
        <f t="shared" si="283"/>
        <v>-18547.974072109668</v>
      </c>
      <c r="K388" s="45">
        <f t="shared" si="283"/>
        <v>-17604.523168192092</v>
      </c>
      <c r="L388" s="45">
        <f t="shared" si="283"/>
        <v>-16661.07226427451</v>
      </c>
      <c r="M388" s="45">
        <f t="shared" si="283"/>
        <v>-15717.621360356932</v>
      </c>
      <c r="N388" s="45">
        <f t="shared" si="284"/>
        <v>-14774.170456439353</v>
      </c>
      <c r="O388" s="45">
        <f t="shared" si="284"/>
        <v>-13830.719552521774</v>
      </c>
      <c r="P388" s="45">
        <f t="shared" si="284"/>
        <v>-12887.268648604195</v>
      </c>
      <c r="Q388" s="45">
        <f t="shared" si="284"/>
        <v>-11943.817744686616</v>
      </c>
      <c r="R388" s="45">
        <f t="shared" si="284"/>
        <v>-11000.36684076904</v>
      </c>
      <c r="S388" s="45">
        <f t="shared" si="284"/>
        <v>-10056.915936851461</v>
      </c>
      <c r="T388" s="45">
        <f t="shared" si="284"/>
        <v>-9113.465032933882</v>
      </c>
      <c r="U388" s="45">
        <f t="shared" si="284"/>
        <v>-8170.0141290163028</v>
      </c>
      <c r="V388" s="45">
        <f t="shared" si="284"/>
        <v>-7226.5632250987237</v>
      </c>
      <c r="W388" s="45">
        <f t="shared" si="284"/>
        <v>-6283.1123211811446</v>
      </c>
      <c r="X388" s="45">
        <f t="shared" si="285"/>
        <v>-5339.6614172635655</v>
      </c>
      <c r="Y388" s="45">
        <f t="shared" si="285"/>
        <v>-4396.2105133459863</v>
      </c>
      <c r="Z388" s="45">
        <f t="shared" si="285"/>
        <v>-3452.7596094284072</v>
      </c>
      <c r="AA388" s="45">
        <f t="shared" si="285"/>
        <v>-2509.3087055108299</v>
      </c>
      <c r="AB388" s="45">
        <f t="shared" si="285"/>
        <v>-1565.8578015932508</v>
      </c>
      <c r="AC388" s="45">
        <f t="shared" si="285"/>
        <v>-622.40689767567164</v>
      </c>
      <c r="AD388" s="45">
        <f t="shared" si="285"/>
        <v>321.04400624190748</v>
      </c>
      <c r="AE388" s="45">
        <f t="shared" si="285"/>
        <v>1264.4949101594848</v>
      </c>
      <c r="AF388" s="45">
        <f t="shared" si="285"/>
        <v>2207.9458140770639</v>
      </c>
      <c r="AG388" s="45">
        <f t="shared" si="285"/>
        <v>3151.396717994643</v>
      </c>
      <c r="AH388" s="45">
        <f t="shared" si="286"/>
        <v>4094.8476219122222</v>
      </c>
      <c r="AI388" s="45">
        <f t="shared" si="286"/>
        <v>5038.2985258298013</v>
      </c>
      <c r="AJ388" s="45">
        <f t="shared" si="286"/>
        <v>5981.7494297473795</v>
      </c>
      <c r="AK388" s="45">
        <f t="shared" si="286"/>
        <v>6925.2003336649586</v>
      </c>
      <c r="AL388" s="45">
        <f t="shared" si="286"/>
        <v>7868.6512375825369</v>
      </c>
      <c r="AM388" s="45">
        <f t="shared" si="286"/>
        <v>8812.102141500116</v>
      </c>
      <c r="AN388" s="45">
        <f t="shared" si="286"/>
        <v>9755.5530454176951</v>
      </c>
      <c r="AO388" s="45">
        <f t="shared" si="286"/>
        <v>10699.003949335274</v>
      </c>
      <c r="AP388" s="45">
        <f t="shared" si="286"/>
        <v>11642.454853252852</v>
      </c>
      <c r="AQ388" s="45">
        <f t="shared" si="286"/>
        <v>12585.905757170431</v>
      </c>
      <c r="AR388" s="45">
        <f t="shared" si="287"/>
        <v>13529.35666108801</v>
      </c>
      <c r="AS388" s="45">
        <f t="shared" si="287"/>
        <v>14472.807565005589</v>
      </c>
      <c r="AT388" s="45">
        <f t="shared" si="287"/>
        <v>15416.258468923168</v>
      </c>
      <c r="AU388" s="45">
        <f t="shared" si="287"/>
        <v>16359.709372840745</v>
      </c>
      <c r="AV388" s="45">
        <f t="shared" si="287"/>
        <v>17303.160276758324</v>
      </c>
      <c r="AW388" s="45">
        <f t="shared" si="287"/>
        <v>18246.611180675904</v>
      </c>
      <c r="AX388" s="45">
        <f t="shared" si="287"/>
        <v>19190.062084593483</v>
      </c>
      <c r="AY388" s="45">
        <f t="shared" si="287"/>
        <v>20133.512988511062</v>
      </c>
      <c r="AZ388" s="45">
        <f t="shared" si="287"/>
        <v>21076.963892428641</v>
      </c>
      <c r="BA388" s="45">
        <f t="shared" si="287"/>
        <v>22020.414796346216</v>
      </c>
      <c r="BB388" s="45">
        <f t="shared" si="288"/>
        <v>22963.865700263799</v>
      </c>
      <c r="BC388" s="45">
        <f t="shared" si="288"/>
        <v>23907.316604181375</v>
      </c>
      <c r="BD388" s="45">
        <f t="shared" si="288"/>
        <v>24850.767508098957</v>
      </c>
      <c r="BE388" s="45">
        <f t="shared" si="288"/>
        <v>25794.218412016533</v>
      </c>
      <c r="BF388" s="45">
        <f t="shared" si="288"/>
        <v>26737.669315934112</v>
      </c>
      <c r="BG388" s="45">
        <f t="shared" si="288"/>
        <v>27681.120219851691</v>
      </c>
      <c r="BH388" s="45">
        <f t="shared" si="288"/>
        <v>28624.57112376927</v>
      </c>
      <c r="BI388" s="45">
        <f t="shared" si="288"/>
        <v>29568.022027686849</v>
      </c>
      <c r="BJ388" s="45">
        <f t="shared" si="288"/>
        <v>30511.472931604425</v>
      </c>
      <c r="BK388" s="45">
        <f t="shared" si="288"/>
        <v>31454.923835522008</v>
      </c>
      <c r="BL388" s="45">
        <f t="shared" si="289"/>
        <v>32398.374739439583</v>
      </c>
      <c r="BM388" s="45">
        <f t="shared" si="289"/>
        <v>33341.825643357166</v>
      </c>
      <c r="BN388" s="45">
        <f t="shared" si="289"/>
        <v>34285.276547274741</v>
      </c>
      <c r="BO388" s="45">
        <f t="shared" si="289"/>
        <v>35228.727451192324</v>
      </c>
      <c r="BP388" s="45">
        <f t="shared" si="289"/>
        <v>36172.1783551099</v>
      </c>
      <c r="BQ388" s="45">
        <f t="shared" si="289"/>
        <v>37115.629259027482</v>
      </c>
      <c r="BR388" s="45">
        <f t="shared" si="289"/>
        <v>38059.080162945058</v>
      </c>
      <c r="BS388" s="45">
        <f t="shared" si="289"/>
        <v>39002.531066862633</v>
      </c>
      <c r="BT388" s="45">
        <f t="shared" si="289"/>
        <v>39945.981970780216</v>
      </c>
      <c r="BU388" s="45">
        <f t="shared" si="289"/>
        <v>40889.432874697792</v>
      </c>
      <c r="BV388" s="45">
        <f t="shared" si="290"/>
        <v>41832.883778615374</v>
      </c>
      <c r="BW388" s="45">
        <f t="shared" si="290"/>
        <v>42776.33468253295</v>
      </c>
      <c r="BX388" s="45">
        <f t="shared" si="290"/>
        <v>43719.785586450533</v>
      </c>
      <c r="BY388" s="45">
        <f t="shared" si="290"/>
        <v>44663.236490368108</v>
      </c>
      <c r="BZ388" s="45">
        <f t="shared" si="290"/>
        <v>45606.687394285691</v>
      </c>
      <c r="CA388" s="45">
        <f t="shared" si="290"/>
        <v>46550.138298203266</v>
      </c>
      <c r="CB388" s="45">
        <f t="shared" si="290"/>
        <v>47493.589202120842</v>
      </c>
      <c r="CC388" s="45">
        <f t="shared" si="290"/>
        <v>48437.040106038425</v>
      </c>
      <c r="CD388" s="45">
        <f t="shared" si="290"/>
        <v>49380.491009956</v>
      </c>
      <c r="CE388" s="45">
        <f t="shared" si="290"/>
        <v>50323.941913873583</v>
      </c>
      <c r="CF388" s="45">
        <f t="shared" si="290"/>
        <v>51267.392817791158</v>
      </c>
      <c r="CG388" s="45">
        <f t="shared" si="290"/>
        <v>-871.62516679505279</v>
      </c>
      <c r="CH388" s="45">
        <f t="shared" si="290"/>
        <v>1649.9719013312933</v>
      </c>
    </row>
    <row r="389" spans="1:86">
      <c r="A389" s="58">
        <f>'Q5-Q7 VaR'!G363</f>
        <v>46069</v>
      </c>
      <c r="B389" s="45">
        <f>'Q5-Q7 VaR'!L363</f>
        <v>0</v>
      </c>
      <c r="C389" s="45">
        <f>1000000*'Q5-Q7 VaR'!K363/100</f>
        <v>0</v>
      </c>
      <c r="D389" s="45">
        <f t="shared" si="283"/>
        <v>0</v>
      </c>
      <c r="E389" s="45">
        <f t="shared" si="283"/>
        <v>0</v>
      </c>
      <c r="F389" s="45">
        <f t="shared" si="283"/>
        <v>0</v>
      </c>
      <c r="G389" s="45">
        <f t="shared" si="283"/>
        <v>0</v>
      </c>
      <c r="H389" s="45">
        <f t="shared" si="283"/>
        <v>0</v>
      </c>
      <c r="I389" s="45">
        <f t="shared" si="283"/>
        <v>0</v>
      </c>
      <c r="J389" s="45">
        <f t="shared" si="283"/>
        <v>0</v>
      </c>
      <c r="K389" s="45">
        <f t="shared" si="283"/>
        <v>0</v>
      </c>
      <c r="L389" s="45">
        <f t="shared" si="283"/>
        <v>0</v>
      </c>
      <c r="M389" s="45">
        <f t="shared" si="283"/>
        <v>0</v>
      </c>
      <c r="N389" s="45">
        <f t="shared" si="284"/>
        <v>0</v>
      </c>
      <c r="O389" s="45">
        <f t="shared" si="284"/>
        <v>0</v>
      </c>
      <c r="P389" s="45">
        <f t="shared" si="284"/>
        <v>0</v>
      </c>
      <c r="Q389" s="45">
        <f t="shared" si="284"/>
        <v>0</v>
      </c>
      <c r="R389" s="45">
        <f t="shared" si="284"/>
        <v>0</v>
      </c>
      <c r="S389" s="45">
        <f t="shared" si="284"/>
        <v>0</v>
      </c>
      <c r="T389" s="45">
        <f t="shared" si="284"/>
        <v>0</v>
      </c>
      <c r="U389" s="45">
        <f t="shared" si="284"/>
        <v>0</v>
      </c>
      <c r="V389" s="45">
        <f t="shared" si="284"/>
        <v>0</v>
      </c>
      <c r="W389" s="45">
        <f t="shared" si="284"/>
        <v>0</v>
      </c>
      <c r="X389" s="45">
        <f t="shared" si="285"/>
        <v>0</v>
      </c>
      <c r="Y389" s="45">
        <f t="shared" si="285"/>
        <v>0</v>
      </c>
      <c r="Z389" s="45">
        <f t="shared" si="285"/>
        <v>0</v>
      </c>
      <c r="AA389" s="45">
        <f t="shared" si="285"/>
        <v>0</v>
      </c>
      <c r="AB389" s="45">
        <f t="shared" si="285"/>
        <v>0</v>
      </c>
      <c r="AC389" s="45">
        <f t="shared" si="285"/>
        <v>0</v>
      </c>
      <c r="AD389" s="45">
        <f t="shared" si="285"/>
        <v>0</v>
      </c>
      <c r="AE389" s="45">
        <f t="shared" si="285"/>
        <v>0</v>
      </c>
      <c r="AF389" s="45">
        <f t="shared" si="285"/>
        <v>0</v>
      </c>
      <c r="AG389" s="45">
        <f t="shared" si="285"/>
        <v>0</v>
      </c>
      <c r="AH389" s="45">
        <f t="shared" si="286"/>
        <v>0</v>
      </c>
      <c r="AI389" s="45">
        <f t="shared" si="286"/>
        <v>0</v>
      </c>
      <c r="AJ389" s="45">
        <f t="shared" si="286"/>
        <v>0</v>
      </c>
      <c r="AK389" s="45">
        <f t="shared" si="286"/>
        <v>0</v>
      </c>
      <c r="AL389" s="45">
        <f t="shared" si="286"/>
        <v>0</v>
      </c>
      <c r="AM389" s="45">
        <f t="shared" si="286"/>
        <v>0</v>
      </c>
      <c r="AN389" s="45">
        <f t="shared" si="286"/>
        <v>0</v>
      </c>
      <c r="AO389" s="45">
        <f t="shared" si="286"/>
        <v>0</v>
      </c>
      <c r="AP389" s="45">
        <f t="shared" si="286"/>
        <v>0</v>
      </c>
      <c r="AQ389" s="45">
        <f t="shared" si="286"/>
        <v>0</v>
      </c>
      <c r="AR389" s="45">
        <f t="shared" si="287"/>
        <v>0</v>
      </c>
      <c r="AS389" s="45">
        <f t="shared" si="287"/>
        <v>0</v>
      </c>
      <c r="AT389" s="45">
        <f t="shared" si="287"/>
        <v>0</v>
      </c>
      <c r="AU389" s="45">
        <f t="shared" si="287"/>
        <v>0</v>
      </c>
      <c r="AV389" s="45">
        <f t="shared" si="287"/>
        <v>0</v>
      </c>
      <c r="AW389" s="45">
        <f t="shared" si="287"/>
        <v>0</v>
      </c>
      <c r="AX389" s="45">
        <f t="shared" si="287"/>
        <v>0</v>
      </c>
      <c r="AY389" s="45">
        <f t="shared" si="287"/>
        <v>0</v>
      </c>
      <c r="AZ389" s="45">
        <f t="shared" si="287"/>
        <v>0</v>
      </c>
      <c r="BA389" s="45">
        <f t="shared" si="287"/>
        <v>0</v>
      </c>
      <c r="BB389" s="45">
        <f t="shared" si="288"/>
        <v>0</v>
      </c>
      <c r="BC389" s="45">
        <f t="shared" si="288"/>
        <v>0</v>
      </c>
      <c r="BD389" s="45">
        <f t="shared" si="288"/>
        <v>0</v>
      </c>
      <c r="BE389" s="45">
        <f t="shared" si="288"/>
        <v>0</v>
      </c>
      <c r="BF389" s="45">
        <f t="shared" si="288"/>
        <v>0</v>
      </c>
      <c r="BG389" s="45">
        <f t="shared" si="288"/>
        <v>0</v>
      </c>
      <c r="BH389" s="45">
        <f t="shared" si="288"/>
        <v>0</v>
      </c>
      <c r="BI389" s="45">
        <f t="shared" si="288"/>
        <v>0</v>
      </c>
      <c r="BJ389" s="45">
        <f t="shared" si="288"/>
        <v>0</v>
      </c>
      <c r="BK389" s="45">
        <f t="shared" si="288"/>
        <v>0</v>
      </c>
      <c r="BL389" s="45">
        <f t="shared" si="289"/>
        <v>0</v>
      </c>
      <c r="BM389" s="45">
        <f t="shared" si="289"/>
        <v>0</v>
      </c>
      <c r="BN389" s="45">
        <f t="shared" si="289"/>
        <v>0</v>
      </c>
      <c r="BO389" s="45">
        <f t="shared" si="289"/>
        <v>0</v>
      </c>
      <c r="BP389" s="45">
        <f t="shared" si="289"/>
        <v>0</v>
      </c>
      <c r="BQ389" s="45">
        <f t="shared" si="289"/>
        <v>0</v>
      </c>
      <c r="BR389" s="45">
        <f t="shared" si="289"/>
        <v>0</v>
      </c>
      <c r="BS389" s="45">
        <f t="shared" si="289"/>
        <v>0</v>
      </c>
      <c r="BT389" s="45">
        <f t="shared" si="289"/>
        <v>0</v>
      </c>
      <c r="BU389" s="45">
        <f t="shared" si="289"/>
        <v>0</v>
      </c>
      <c r="BV389" s="45">
        <f t="shared" si="290"/>
        <v>0</v>
      </c>
      <c r="BW389" s="45">
        <f t="shared" si="290"/>
        <v>0</v>
      </c>
      <c r="BX389" s="45">
        <f t="shared" si="290"/>
        <v>0</v>
      </c>
      <c r="BY389" s="45">
        <f t="shared" si="290"/>
        <v>0</v>
      </c>
      <c r="BZ389" s="45">
        <f t="shared" si="290"/>
        <v>0</v>
      </c>
      <c r="CA389" s="45">
        <f t="shared" si="290"/>
        <v>0</v>
      </c>
      <c r="CB389" s="45">
        <f t="shared" si="290"/>
        <v>0</v>
      </c>
      <c r="CC389" s="45">
        <f t="shared" si="290"/>
        <v>0</v>
      </c>
      <c r="CD389" s="45">
        <f t="shared" si="290"/>
        <v>0</v>
      </c>
      <c r="CE389" s="45">
        <f t="shared" si="290"/>
        <v>0</v>
      </c>
      <c r="CF389" s="45">
        <f t="shared" si="290"/>
        <v>0</v>
      </c>
      <c r="CG389" s="45">
        <f t="shared" si="290"/>
        <v>0</v>
      </c>
      <c r="CH389" s="45">
        <f t="shared" si="290"/>
        <v>0</v>
      </c>
    </row>
    <row r="390" spans="1:86">
      <c r="A390" s="58">
        <f>'Q5-Q7 VaR'!G364</f>
        <v>46070</v>
      </c>
      <c r="B390" s="45">
        <f>'Q5-Q7 VaR'!L364</f>
        <v>-7603.4457439526614</v>
      </c>
      <c r="C390" s="45">
        <f>1000000*'Q5-Q7 VaR'!K364/100</f>
        <v>-811.60207708717348</v>
      </c>
      <c r="D390" s="45">
        <f t="shared" si="283"/>
        <v>512.57502691907393</v>
      </c>
      <c r="E390" s="45">
        <f t="shared" si="283"/>
        <v>309.67450764727982</v>
      </c>
      <c r="F390" s="45">
        <f t="shared" si="283"/>
        <v>106.77398837548662</v>
      </c>
      <c r="G390" s="45">
        <f t="shared" si="283"/>
        <v>-96.126530896306576</v>
      </c>
      <c r="H390" s="45">
        <f t="shared" si="283"/>
        <v>-299.02705016809978</v>
      </c>
      <c r="I390" s="45">
        <f t="shared" si="283"/>
        <v>-501.92756943989298</v>
      </c>
      <c r="J390" s="45">
        <f t="shared" si="283"/>
        <v>-704.82808871168709</v>
      </c>
      <c r="K390" s="45">
        <f t="shared" si="283"/>
        <v>-907.72860798348029</v>
      </c>
      <c r="L390" s="45">
        <f t="shared" si="283"/>
        <v>-1110.6291272552735</v>
      </c>
      <c r="M390" s="45">
        <f t="shared" si="283"/>
        <v>-1313.5296465270667</v>
      </c>
      <c r="N390" s="45">
        <f t="shared" si="284"/>
        <v>-1516.4301657988599</v>
      </c>
      <c r="O390" s="45">
        <f t="shared" si="284"/>
        <v>-1719.330685070654</v>
      </c>
      <c r="P390" s="45">
        <f t="shared" si="284"/>
        <v>-1922.2312043424472</v>
      </c>
      <c r="Q390" s="45">
        <f t="shared" si="284"/>
        <v>-2125.1317236142404</v>
      </c>
      <c r="R390" s="45">
        <f t="shared" si="284"/>
        <v>-2328.0322428860336</v>
      </c>
      <c r="S390" s="45">
        <f t="shared" si="284"/>
        <v>-2530.9327621578268</v>
      </c>
      <c r="T390" s="45">
        <f t="shared" si="284"/>
        <v>-2733.8332814296209</v>
      </c>
      <c r="U390" s="45">
        <f t="shared" si="284"/>
        <v>-2936.7338007014141</v>
      </c>
      <c r="V390" s="45">
        <f t="shared" si="284"/>
        <v>-3139.6343199732073</v>
      </c>
      <c r="W390" s="45">
        <f t="shared" si="284"/>
        <v>-3342.5348392450005</v>
      </c>
      <c r="X390" s="45">
        <f t="shared" si="285"/>
        <v>-3545.4353585167937</v>
      </c>
      <c r="Y390" s="45">
        <f t="shared" si="285"/>
        <v>-3748.3358777885874</v>
      </c>
      <c r="Z390" s="45">
        <f t="shared" si="285"/>
        <v>-3951.2363970603806</v>
      </c>
      <c r="AA390" s="45">
        <f t="shared" si="285"/>
        <v>-4154.1369163321742</v>
      </c>
      <c r="AB390" s="45">
        <f t="shared" si="285"/>
        <v>-4357.0374356039674</v>
      </c>
      <c r="AC390" s="45">
        <f t="shared" si="285"/>
        <v>-4559.9379548757606</v>
      </c>
      <c r="AD390" s="45">
        <f t="shared" si="285"/>
        <v>-4762.8384741475547</v>
      </c>
      <c r="AE390" s="45">
        <f t="shared" si="285"/>
        <v>-4965.738993419347</v>
      </c>
      <c r="AF390" s="45">
        <f t="shared" si="285"/>
        <v>-5168.6395126911411</v>
      </c>
      <c r="AG390" s="45">
        <f t="shared" si="285"/>
        <v>-5371.5400319629343</v>
      </c>
      <c r="AH390" s="45">
        <f t="shared" si="286"/>
        <v>-5574.4405512347275</v>
      </c>
      <c r="AI390" s="45">
        <f t="shared" si="286"/>
        <v>-5777.3410705065207</v>
      </c>
      <c r="AJ390" s="45">
        <f t="shared" si="286"/>
        <v>-5980.2415897783139</v>
      </c>
      <c r="AK390" s="45">
        <f t="shared" si="286"/>
        <v>-6183.142109050108</v>
      </c>
      <c r="AL390" s="45">
        <f t="shared" si="286"/>
        <v>-6386.0426283219012</v>
      </c>
      <c r="AM390" s="45">
        <f t="shared" si="286"/>
        <v>-6588.9431475936944</v>
      </c>
      <c r="AN390" s="45">
        <f t="shared" si="286"/>
        <v>-6791.8436668654876</v>
      </c>
      <c r="AO390" s="45">
        <f t="shared" si="286"/>
        <v>-6994.7441861372808</v>
      </c>
      <c r="AP390" s="45">
        <f t="shared" si="286"/>
        <v>-7197.644705409075</v>
      </c>
      <c r="AQ390" s="45">
        <f t="shared" si="286"/>
        <v>-7400.5452246808682</v>
      </c>
      <c r="AR390" s="45">
        <f t="shared" si="287"/>
        <v>-7603.4457439526614</v>
      </c>
      <c r="AS390" s="45">
        <f t="shared" si="287"/>
        <v>-7806.3462632244546</v>
      </c>
      <c r="AT390" s="45">
        <f t="shared" si="287"/>
        <v>-8009.2467824962478</v>
      </c>
      <c r="AU390" s="45">
        <f t="shared" si="287"/>
        <v>-8212.1473017680419</v>
      </c>
      <c r="AV390" s="45">
        <f t="shared" si="287"/>
        <v>-8415.0478210398342</v>
      </c>
      <c r="AW390" s="45">
        <f t="shared" si="287"/>
        <v>-8617.9483403116283</v>
      </c>
      <c r="AX390" s="45">
        <f t="shared" si="287"/>
        <v>-8820.8488595834206</v>
      </c>
      <c r="AY390" s="45">
        <f t="shared" si="287"/>
        <v>-9023.7493788552147</v>
      </c>
      <c r="AZ390" s="45">
        <f t="shared" si="287"/>
        <v>-9226.6498981270088</v>
      </c>
      <c r="BA390" s="45">
        <f t="shared" si="287"/>
        <v>-9429.5504173988011</v>
      </c>
      <c r="BB390" s="45">
        <f t="shared" si="288"/>
        <v>-9632.4509366705952</v>
      </c>
      <c r="BC390" s="45">
        <f t="shared" si="288"/>
        <v>-9835.3514559423893</v>
      </c>
      <c r="BD390" s="45">
        <f t="shared" si="288"/>
        <v>-10038.251975214182</v>
      </c>
      <c r="BE390" s="45">
        <f t="shared" si="288"/>
        <v>-10241.152494485976</v>
      </c>
      <c r="BF390" s="45">
        <f t="shared" si="288"/>
        <v>-10444.053013757768</v>
      </c>
      <c r="BG390" s="45">
        <f t="shared" si="288"/>
        <v>-10646.953533029562</v>
      </c>
      <c r="BH390" s="45">
        <f t="shared" si="288"/>
        <v>-10849.854052301354</v>
      </c>
      <c r="BI390" s="45">
        <f t="shared" si="288"/>
        <v>-11052.754571573148</v>
      </c>
      <c r="BJ390" s="45">
        <f t="shared" si="288"/>
        <v>-11255.655090844943</v>
      </c>
      <c r="BK390" s="45">
        <f t="shared" si="288"/>
        <v>-11458.555610116735</v>
      </c>
      <c r="BL390" s="45">
        <f t="shared" si="289"/>
        <v>-11661.456129388529</v>
      </c>
      <c r="BM390" s="45">
        <f t="shared" si="289"/>
        <v>-11864.356648660323</v>
      </c>
      <c r="BN390" s="45">
        <f t="shared" si="289"/>
        <v>-12067.257167932115</v>
      </c>
      <c r="BO390" s="45">
        <f t="shared" si="289"/>
        <v>-12270.157687203908</v>
      </c>
      <c r="BP390" s="45">
        <f t="shared" si="289"/>
        <v>-12473.058206475702</v>
      </c>
      <c r="BQ390" s="45">
        <f t="shared" si="289"/>
        <v>-12675.958725747496</v>
      </c>
      <c r="BR390" s="45">
        <f t="shared" si="289"/>
        <v>-12878.859245019288</v>
      </c>
      <c r="BS390" s="45">
        <f t="shared" si="289"/>
        <v>-13081.759764291082</v>
      </c>
      <c r="BT390" s="45">
        <f t="shared" si="289"/>
        <v>-13284.660283562876</v>
      </c>
      <c r="BU390" s="45">
        <f t="shared" si="289"/>
        <v>-13487.560802834669</v>
      </c>
      <c r="BV390" s="45">
        <f t="shared" si="290"/>
        <v>-13690.461322106463</v>
      </c>
      <c r="BW390" s="45">
        <f t="shared" si="290"/>
        <v>-13893.361841378257</v>
      </c>
      <c r="BX390" s="45">
        <f t="shared" si="290"/>
        <v>-14096.262360650049</v>
      </c>
      <c r="BY390" s="45">
        <f t="shared" si="290"/>
        <v>-14299.162879921842</v>
      </c>
      <c r="BZ390" s="45">
        <f t="shared" si="290"/>
        <v>-14502.063399193636</v>
      </c>
      <c r="CA390" s="45">
        <f t="shared" si="290"/>
        <v>-14704.96391846543</v>
      </c>
      <c r="CB390" s="45">
        <f t="shared" si="290"/>
        <v>-14907.864437737222</v>
      </c>
      <c r="CC390" s="45">
        <f t="shared" si="290"/>
        <v>-15110.764957009016</v>
      </c>
      <c r="CD390" s="45">
        <f t="shared" si="290"/>
        <v>-15313.66547628081</v>
      </c>
      <c r="CE390" s="45">
        <f t="shared" si="290"/>
        <v>-15516.565995552603</v>
      </c>
      <c r="CF390" s="45">
        <f t="shared" si="290"/>
        <v>-15719.466514824397</v>
      </c>
      <c r="CG390" s="45">
        <f t="shared" si="290"/>
        <v>-4506.3405540927761</v>
      </c>
      <c r="CH390" s="45">
        <f t="shared" si="290"/>
        <v>-5048.6404791790355</v>
      </c>
    </row>
    <row r="391" spans="1:86">
      <c r="A391" s="58">
        <f>'Q5-Q7 VaR'!G365</f>
        <v>46071</v>
      </c>
      <c r="B391" s="45">
        <f>'Q5-Q7 VaR'!L365</f>
        <v>-7603.4457439526614</v>
      </c>
      <c r="C391" s="45">
        <f>1000000*'Q5-Q7 VaR'!K365/100</f>
        <v>-1769.6905487788815</v>
      </c>
      <c r="D391" s="45">
        <f t="shared" ref="D391:M400" si="291">$B391+D$26*$C391</f>
        <v>10093.459743836154</v>
      </c>
      <c r="E391" s="45">
        <f t="shared" si="291"/>
        <v>9651.0371066414318</v>
      </c>
      <c r="F391" s="45">
        <f t="shared" si="291"/>
        <v>9208.614469446713</v>
      </c>
      <c r="G391" s="45">
        <f t="shared" si="291"/>
        <v>8766.1918322519923</v>
      </c>
      <c r="H391" s="45">
        <f t="shared" si="291"/>
        <v>8323.7691950572716</v>
      </c>
      <c r="I391" s="45">
        <f t="shared" si="291"/>
        <v>7881.3465578625528</v>
      </c>
      <c r="J391" s="45">
        <f t="shared" si="291"/>
        <v>7438.9239206678321</v>
      </c>
      <c r="K391" s="45">
        <f t="shared" si="291"/>
        <v>6996.5012834731115</v>
      </c>
      <c r="L391" s="45">
        <f t="shared" si="291"/>
        <v>6554.0786462783908</v>
      </c>
      <c r="M391" s="45">
        <f t="shared" si="291"/>
        <v>6111.6560090836701</v>
      </c>
      <c r="N391" s="45">
        <f t="shared" ref="N391:W400" si="292">$B391+N$26*$C391</f>
        <v>5669.2333718889495</v>
      </c>
      <c r="O391" s="45">
        <f t="shared" si="292"/>
        <v>5226.8107346942288</v>
      </c>
      <c r="P391" s="45">
        <f t="shared" si="292"/>
        <v>4784.38809749951</v>
      </c>
      <c r="Q391" s="45">
        <f t="shared" si="292"/>
        <v>4341.9654603047893</v>
      </c>
      <c r="R391" s="45">
        <f t="shared" si="292"/>
        <v>3899.5428231100686</v>
      </c>
      <c r="S391" s="45">
        <f t="shared" si="292"/>
        <v>3457.120185915348</v>
      </c>
      <c r="T391" s="45">
        <f t="shared" si="292"/>
        <v>3014.6975487206273</v>
      </c>
      <c r="U391" s="45">
        <f t="shared" si="292"/>
        <v>2572.2749115259066</v>
      </c>
      <c r="V391" s="45">
        <f t="shared" si="292"/>
        <v>2129.8522743311878</v>
      </c>
      <c r="W391" s="45">
        <f t="shared" si="292"/>
        <v>1687.4296371364671</v>
      </c>
      <c r="X391" s="45">
        <f t="shared" ref="X391:AG400" si="293">$B391+X$26*$C391</f>
        <v>1245.0069999417465</v>
      </c>
      <c r="Y391" s="45">
        <f t="shared" si="293"/>
        <v>802.58436274702581</v>
      </c>
      <c r="Z391" s="45">
        <f t="shared" si="293"/>
        <v>360.16172555230514</v>
      </c>
      <c r="AA391" s="45">
        <f t="shared" si="293"/>
        <v>-82.260911642414612</v>
      </c>
      <c r="AB391" s="45">
        <f t="shared" si="293"/>
        <v>-524.68354883713528</v>
      </c>
      <c r="AC391" s="45">
        <f t="shared" si="293"/>
        <v>-967.10618603185594</v>
      </c>
      <c r="AD391" s="45">
        <f t="shared" si="293"/>
        <v>-1409.5288232265757</v>
      </c>
      <c r="AE391" s="45">
        <f t="shared" si="293"/>
        <v>-1851.9514604212964</v>
      </c>
      <c r="AF391" s="45">
        <f t="shared" si="293"/>
        <v>-2294.374097616017</v>
      </c>
      <c r="AG391" s="45">
        <f t="shared" si="293"/>
        <v>-2736.7967348107368</v>
      </c>
      <c r="AH391" s="45">
        <f t="shared" ref="AH391:AQ400" si="294">$B391+AH$26*$C391</f>
        <v>-3179.2193720054574</v>
      </c>
      <c r="AI391" s="45">
        <f t="shared" si="294"/>
        <v>-3621.6420092001781</v>
      </c>
      <c r="AJ391" s="45">
        <f t="shared" si="294"/>
        <v>-4064.0646463948983</v>
      </c>
      <c r="AK391" s="45">
        <f t="shared" si="294"/>
        <v>-4506.4872835896185</v>
      </c>
      <c r="AL391" s="45">
        <f t="shared" si="294"/>
        <v>-4948.9099207843392</v>
      </c>
      <c r="AM391" s="45">
        <f t="shared" si="294"/>
        <v>-5391.3325579790599</v>
      </c>
      <c r="AN391" s="45">
        <f t="shared" si="294"/>
        <v>-5833.7551951737796</v>
      </c>
      <c r="AO391" s="45">
        <f t="shared" si="294"/>
        <v>-6276.1778323685003</v>
      </c>
      <c r="AP391" s="45">
        <f t="shared" si="294"/>
        <v>-6718.6004695632209</v>
      </c>
      <c r="AQ391" s="45">
        <f t="shared" si="294"/>
        <v>-7161.0231067579407</v>
      </c>
      <c r="AR391" s="45">
        <f t="shared" ref="AR391:BA400" si="295">$B391+AR$26*$C391</f>
        <v>-7603.4457439526614</v>
      </c>
      <c r="AS391" s="45">
        <f t="shared" si="295"/>
        <v>-8045.868381147382</v>
      </c>
      <c r="AT391" s="45">
        <f t="shared" si="295"/>
        <v>-8488.2910183421027</v>
      </c>
      <c r="AU391" s="45">
        <f t="shared" si="295"/>
        <v>-8930.7136555368234</v>
      </c>
      <c r="AV391" s="45">
        <f t="shared" si="295"/>
        <v>-9373.1362927315422</v>
      </c>
      <c r="AW391" s="45">
        <f t="shared" si="295"/>
        <v>-9815.5589299262629</v>
      </c>
      <c r="AX391" s="45">
        <f t="shared" si="295"/>
        <v>-10257.981567120984</v>
      </c>
      <c r="AY391" s="45">
        <f t="shared" si="295"/>
        <v>-10700.404204315704</v>
      </c>
      <c r="AZ391" s="45">
        <f t="shared" si="295"/>
        <v>-11142.826841510425</v>
      </c>
      <c r="BA391" s="45">
        <f t="shared" si="295"/>
        <v>-11585.249478705144</v>
      </c>
      <c r="BB391" s="45">
        <f t="shared" ref="BB391:BK400" si="296">$B391+BB$26*$C391</f>
        <v>-12027.672115899866</v>
      </c>
      <c r="BC391" s="45">
        <f t="shared" si="296"/>
        <v>-12470.094753094585</v>
      </c>
      <c r="BD391" s="45">
        <f t="shared" si="296"/>
        <v>-12912.517390289306</v>
      </c>
      <c r="BE391" s="45">
        <f t="shared" si="296"/>
        <v>-13354.940027484026</v>
      </c>
      <c r="BF391" s="45">
        <f t="shared" si="296"/>
        <v>-13797.362664678747</v>
      </c>
      <c r="BG391" s="45">
        <f t="shared" si="296"/>
        <v>-14239.785301873468</v>
      </c>
      <c r="BH391" s="45">
        <f t="shared" si="296"/>
        <v>-14682.207939068187</v>
      </c>
      <c r="BI391" s="45">
        <f t="shared" si="296"/>
        <v>-15124.630576262909</v>
      </c>
      <c r="BJ391" s="45">
        <f t="shared" si="296"/>
        <v>-15567.053213457628</v>
      </c>
      <c r="BK391" s="45">
        <f t="shared" si="296"/>
        <v>-16009.475850652349</v>
      </c>
      <c r="BL391" s="45">
        <f t="shared" ref="BL391:BU400" si="297">$B391+BL$26*$C391</f>
        <v>-16451.898487847069</v>
      </c>
      <c r="BM391" s="45">
        <f t="shared" si="297"/>
        <v>-16894.321125041788</v>
      </c>
      <c r="BN391" s="45">
        <f t="shared" si="297"/>
        <v>-17336.743762236511</v>
      </c>
      <c r="BO391" s="45">
        <f t="shared" si="297"/>
        <v>-17779.166399431229</v>
      </c>
      <c r="BP391" s="45">
        <f t="shared" si="297"/>
        <v>-18221.589036625948</v>
      </c>
      <c r="BQ391" s="45">
        <f t="shared" si="297"/>
        <v>-18664.011673820671</v>
      </c>
      <c r="BR391" s="45">
        <f t="shared" si="297"/>
        <v>-19106.434311015393</v>
      </c>
      <c r="BS391" s="45">
        <f t="shared" si="297"/>
        <v>-19548.856948210112</v>
      </c>
      <c r="BT391" s="45">
        <f t="shared" si="297"/>
        <v>-19991.279585404831</v>
      </c>
      <c r="BU391" s="45">
        <f t="shared" si="297"/>
        <v>-20433.702222599553</v>
      </c>
      <c r="BV391" s="45">
        <f t="shared" ref="BV391:CH400" si="298">$B391+BV$26*$C391</f>
        <v>-20876.124859794272</v>
      </c>
      <c r="BW391" s="45">
        <f t="shared" si="298"/>
        <v>-21318.547496988991</v>
      </c>
      <c r="BX391" s="45">
        <f t="shared" si="298"/>
        <v>-21760.970134183714</v>
      </c>
      <c r="BY391" s="45">
        <f t="shared" si="298"/>
        <v>-22203.392771378436</v>
      </c>
      <c r="BZ391" s="45">
        <f t="shared" si="298"/>
        <v>-22645.815408573155</v>
      </c>
      <c r="CA391" s="45">
        <f t="shared" si="298"/>
        <v>-23088.238045767874</v>
      </c>
      <c r="CB391" s="45">
        <f t="shared" si="298"/>
        <v>-23530.660682962596</v>
      </c>
      <c r="CC391" s="45">
        <f t="shared" si="298"/>
        <v>-23973.083320157315</v>
      </c>
      <c r="CD391" s="45">
        <f t="shared" si="298"/>
        <v>-24415.505957352034</v>
      </c>
      <c r="CE391" s="45">
        <f t="shared" si="298"/>
        <v>-24857.928594546756</v>
      </c>
      <c r="CF391" s="45">
        <f t="shared" si="298"/>
        <v>-25300.351231741479</v>
      </c>
      <c r="CG391" s="45">
        <f t="shared" si="298"/>
        <v>-850.23756742853675</v>
      </c>
      <c r="CH391" s="45">
        <f t="shared" si="298"/>
        <v>-2032.7173553968087</v>
      </c>
    </row>
    <row r="392" spans="1:86">
      <c r="A392" s="58">
        <f>'Q5-Q7 VaR'!G366</f>
        <v>46072</v>
      </c>
      <c r="B392" s="45">
        <f>'Q5-Q7 VaR'!L366</f>
        <v>845.13029945740709</v>
      </c>
      <c r="C392" s="45">
        <f>1000000*'Q5-Q7 VaR'!K366/100</f>
        <v>1182.004200542721</v>
      </c>
      <c r="D392" s="45">
        <f t="shared" si="291"/>
        <v>-10974.911705969804</v>
      </c>
      <c r="E392" s="45">
        <f t="shared" si="291"/>
        <v>-10679.410655834123</v>
      </c>
      <c r="F392" s="45">
        <f t="shared" si="291"/>
        <v>-10383.909605698444</v>
      </c>
      <c r="G392" s="45">
        <f t="shared" si="291"/>
        <v>-10088.408555562763</v>
      </c>
      <c r="H392" s="45">
        <f t="shared" si="291"/>
        <v>-9792.9075054270816</v>
      </c>
      <c r="I392" s="45">
        <f t="shared" si="291"/>
        <v>-9497.4064552914024</v>
      </c>
      <c r="J392" s="45">
        <f t="shared" si="291"/>
        <v>-9201.9054051557214</v>
      </c>
      <c r="K392" s="45">
        <f t="shared" si="291"/>
        <v>-8906.4043550200422</v>
      </c>
      <c r="L392" s="45">
        <f t="shared" si="291"/>
        <v>-8610.9033048843612</v>
      </c>
      <c r="M392" s="45">
        <f t="shared" si="291"/>
        <v>-8315.4022547486802</v>
      </c>
      <c r="N392" s="45">
        <f t="shared" si="292"/>
        <v>-8019.901204613001</v>
      </c>
      <c r="O392" s="45">
        <f t="shared" si="292"/>
        <v>-7724.40015447732</v>
      </c>
      <c r="P392" s="45">
        <f t="shared" si="292"/>
        <v>-7428.8991043416409</v>
      </c>
      <c r="Q392" s="45">
        <f t="shared" si="292"/>
        <v>-7133.3980542059599</v>
      </c>
      <c r="R392" s="45">
        <f t="shared" si="292"/>
        <v>-6837.8970040702798</v>
      </c>
      <c r="S392" s="45">
        <f t="shared" si="292"/>
        <v>-6542.3959539345997</v>
      </c>
      <c r="T392" s="45">
        <f t="shared" si="292"/>
        <v>-6246.8949037989187</v>
      </c>
      <c r="U392" s="45">
        <f t="shared" si="292"/>
        <v>-5951.3938536632386</v>
      </c>
      <c r="V392" s="45">
        <f t="shared" si="292"/>
        <v>-5655.8928035275585</v>
      </c>
      <c r="W392" s="45">
        <f t="shared" si="292"/>
        <v>-5360.3917533918784</v>
      </c>
      <c r="X392" s="45">
        <f t="shared" si="293"/>
        <v>-5064.8907032561983</v>
      </c>
      <c r="Y392" s="45">
        <f t="shared" si="293"/>
        <v>-4769.3896531205182</v>
      </c>
      <c r="Z392" s="45">
        <f t="shared" si="293"/>
        <v>-4473.8886029848372</v>
      </c>
      <c r="AA392" s="45">
        <f t="shared" si="293"/>
        <v>-4178.3875528491571</v>
      </c>
      <c r="AB392" s="45">
        <f t="shared" si="293"/>
        <v>-3882.8865027134771</v>
      </c>
      <c r="AC392" s="45">
        <f t="shared" si="293"/>
        <v>-3587.385452577797</v>
      </c>
      <c r="AD392" s="45">
        <f t="shared" si="293"/>
        <v>-3291.8844024421169</v>
      </c>
      <c r="AE392" s="45">
        <f t="shared" si="293"/>
        <v>-2996.3833523064363</v>
      </c>
      <c r="AF392" s="45">
        <f t="shared" si="293"/>
        <v>-2700.8823021707558</v>
      </c>
      <c r="AG392" s="45">
        <f t="shared" si="293"/>
        <v>-2405.3812520350757</v>
      </c>
      <c r="AH392" s="45">
        <f t="shared" si="294"/>
        <v>-2109.8802018993956</v>
      </c>
      <c r="AI392" s="45">
        <f t="shared" si="294"/>
        <v>-1814.3791517637151</v>
      </c>
      <c r="AJ392" s="45">
        <f t="shared" si="294"/>
        <v>-1518.878101628035</v>
      </c>
      <c r="AK392" s="45">
        <f t="shared" si="294"/>
        <v>-1223.3770514923549</v>
      </c>
      <c r="AL392" s="45">
        <f t="shared" si="294"/>
        <v>-927.87600135667435</v>
      </c>
      <c r="AM392" s="45">
        <f t="shared" si="294"/>
        <v>-632.37495122099426</v>
      </c>
      <c r="AN392" s="45">
        <f t="shared" si="294"/>
        <v>-336.87390108531395</v>
      </c>
      <c r="AO392" s="45">
        <f t="shared" si="294"/>
        <v>-41.37285094963363</v>
      </c>
      <c r="AP392" s="45">
        <f t="shared" si="294"/>
        <v>254.12819918604657</v>
      </c>
      <c r="AQ392" s="45">
        <f t="shared" si="294"/>
        <v>549.62924932172677</v>
      </c>
      <c r="AR392" s="45">
        <f t="shared" si="295"/>
        <v>845.13029945740709</v>
      </c>
      <c r="AS392" s="45">
        <f t="shared" si="295"/>
        <v>1140.6313495930874</v>
      </c>
      <c r="AT392" s="45">
        <f t="shared" si="295"/>
        <v>1436.1323997287677</v>
      </c>
      <c r="AU392" s="45">
        <f t="shared" si="295"/>
        <v>1731.6334498644478</v>
      </c>
      <c r="AV392" s="45">
        <f t="shared" si="295"/>
        <v>2027.1345000001281</v>
      </c>
      <c r="AW392" s="45">
        <f t="shared" si="295"/>
        <v>2322.6355501358084</v>
      </c>
      <c r="AX392" s="45">
        <f t="shared" si="295"/>
        <v>2618.1366002714885</v>
      </c>
      <c r="AY392" s="45">
        <f t="shared" si="295"/>
        <v>2913.6376504071691</v>
      </c>
      <c r="AZ392" s="45">
        <f t="shared" si="295"/>
        <v>3209.1387005428492</v>
      </c>
      <c r="BA392" s="45">
        <f t="shared" si="295"/>
        <v>3504.6397506785293</v>
      </c>
      <c r="BB392" s="45">
        <f t="shared" si="296"/>
        <v>3800.1408008142098</v>
      </c>
      <c r="BC392" s="45">
        <f t="shared" si="296"/>
        <v>4095.6418509498899</v>
      </c>
      <c r="BD392" s="45">
        <f t="shared" si="296"/>
        <v>4391.14290108557</v>
      </c>
      <c r="BE392" s="45">
        <f t="shared" si="296"/>
        <v>4686.643951221251</v>
      </c>
      <c r="BF392" s="45">
        <f t="shared" si="296"/>
        <v>4982.1450013569311</v>
      </c>
      <c r="BG392" s="45">
        <f t="shared" si="296"/>
        <v>5277.6460514926112</v>
      </c>
      <c r="BH392" s="45">
        <f t="shared" si="296"/>
        <v>5573.1471016282912</v>
      </c>
      <c r="BI392" s="45">
        <f t="shared" si="296"/>
        <v>5868.6481517639713</v>
      </c>
      <c r="BJ392" s="45">
        <f t="shared" si="296"/>
        <v>6164.1492018996514</v>
      </c>
      <c r="BK392" s="45">
        <f t="shared" si="296"/>
        <v>6459.6502520353324</v>
      </c>
      <c r="BL392" s="45">
        <f t="shared" si="297"/>
        <v>6755.1513021710125</v>
      </c>
      <c r="BM392" s="45">
        <f t="shared" si="297"/>
        <v>7050.6523523066926</v>
      </c>
      <c r="BN392" s="45">
        <f t="shared" si="297"/>
        <v>7346.1534024423727</v>
      </c>
      <c r="BO392" s="45">
        <f t="shared" si="297"/>
        <v>7641.6544525780528</v>
      </c>
      <c r="BP392" s="45">
        <f t="shared" si="297"/>
        <v>7937.1555027137329</v>
      </c>
      <c r="BQ392" s="45">
        <f t="shared" si="297"/>
        <v>8232.6565528494139</v>
      </c>
      <c r="BR392" s="45">
        <f t="shared" si="297"/>
        <v>8528.1576029850949</v>
      </c>
      <c r="BS392" s="45">
        <f t="shared" si="297"/>
        <v>8823.658653120774</v>
      </c>
      <c r="BT392" s="45">
        <f t="shared" si="297"/>
        <v>9119.159703256455</v>
      </c>
      <c r="BU392" s="45">
        <f t="shared" si="297"/>
        <v>9414.6607533921342</v>
      </c>
      <c r="BV392" s="45">
        <f t="shared" si="298"/>
        <v>9710.1618035278152</v>
      </c>
      <c r="BW392" s="45">
        <f t="shared" si="298"/>
        <v>10005.662853663494</v>
      </c>
      <c r="BX392" s="45">
        <f t="shared" si="298"/>
        <v>10301.163903799175</v>
      </c>
      <c r="BY392" s="45">
        <f t="shared" si="298"/>
        <v>10596.664953934856</v>
      </c>
      <c r="BZ392" s="45">
        <f t="shared" si="298"/>
        <v>10892.166004070536</v>
      </c>
      <c r="CA392" s="45">
        <f t="shared" si="298"/>
        <v>11187.667054206217</v>
      </c>
      <c r="CB392" s="45">
        <f t="shared" si="298"/>
        <v>11483.168104341896</v>
      </c>
      <c r="CC392" s="45">
        <f t="shared" si="298"/>
        <v>11778.669154477577</v>
      </c>
      <c r="CD392" s="45">
        <f t="shared" si="298"/>
        <v>12074.170204613258</v>
      </c>
      <c r="CE392" s="45">
        <f t="shared" si="298"/>
        <v>12369.671254748937</v>
      </c>
      <c r="CF392" s="45">
        <f t="shared" si="298"/>
        <v>12665.172304884618</v>
      </c>
      <c r="CG392" s="45">
        <f t="shared" si="298"/>
        <v>-3665.4438443096542</v>
      </c>
      <c r="CH392" s="45">
        <f t="shared" si="298"/>
        <v>-2875.6469629284438</v>
      </c>
    </row>
    <row r="393" spans="1:86">
      <c r="A393" s="58">
        <f>'Q5-Q7 VaR'!G367</f>
        <v>46073</v>
      </c>
      <c r="B393" s="45">
        <f>'Q5-Q7 VaR'!L367</f>
        <v>-5351.0846550986616</v>
      </c>
      <c r="C393" s="45">
        <f>1000000*'Q5-Q7 VaR'!K367/100</f>
        <v>-1253.9418204810954</v>
      </c>
      <c r="D393" s="45">
        <f t="shared" si="291"/>
        <v>7188.3335497122926</v>
      </c>
      <c r="E393" s="45">
        <f t="shared" si="291"/>
        <v>6874.8480945920192</v>
      </c>
      <c r="F393" s="45">
        <f t="shared" si="291"/>
        <v>6561.3626394717458</v>
      </c>
      <c r="G393" s="45">
        <f t="shared" si="291"/>
        <v>6247.8771843514705</v>
      </c>
      <c r="H393" s="45">
        <f t="shared" si="291"/>
        <v>5934.3917292311971</v>
      </c>
      <c r="I393" s="45">
        <f t="shared" si="291"/>
        <v>5620.9062741109237</v>
      </c>
      <c r="J393" s="45">
        <f t="shared" si="291"/>
        <v>5307.4208189906485</v>
      </c>
      <c r="K393" s="45">
        <f t="shared" si="291"/>
        <v>4993.9353638703751</v>
      </c>
      <c r="L393" s="45">
        <f t="shared" si="291"/>
        <v>4680.4499087501017</v>
      </c>
      <c r="M393" s="45">
        <f t="shared" si="291"/>
        <v>4366.9644536298283</v>
      </c>
      <c r="N393" s="45">
        <f t="shared" si="292"/>
        <v>4053.4789985095549</v>
      </c>
      <c r="O393" s="45">
        <f t="shared" si="292"/>
        <v>3739.9935433892797</v>
      </c>
      <c r="P393" s="45">
        <f t="shared" si="292"/>
        <v>3426.5080882690063</v>
      </c>
      <c r="Q393" s="45">
        <f t="shared" si="292"/>
        <v>3113.0226331487329</v>
      </c>
      <c r="R393" s="45">
        <f t="shared" si="292"/>
        <v>2799.5371780284586</v>
      </c>
      <c r="S393" s="45">
        <f t="shared" si="292"/>
        <v>2486.0517229081843</v>
      </c>
      <c r="T393" s="45">
        <f t="shared" si="292"/>
        <v>2172.5662677879109</v>
      </c>
      <c r="U393" s="45">
        <f t="shared" si="292"/>
        <v>1859.0808126676375</v>
      </c>
      <c r="V393" s="45">
        <f t="shared" si="292"/>
        <v>1545.5953575473632</v>
      </c>
      <c r="W393" s="45">
        <f t="shared" si="292"/>
        <v>1232.1099024270889</v>
      </c>
      <c r="X393" s="45">
        <f t="shared" si="293"/>
        <v>918.62444730681545</v>
      </c>
      <c r="Y393" s="45">
        <f t="shared" si="293"/>
        <v>605.13899218654205</v>
      </c>
      <c r="Z393" s="45">
        <f t="shared" si="293"/>
        <v>291.65353706626775</v>
      </c>
      <c r="AA393" s="45">
        <f t="shared" si="293"/>
        <v>-21.831918054006564</v>
      </c>
      <c r="AB393" s="45">
        <f t="shared" si="293"/>
        <v>-335.31737317427996</v>
      </c>
      <c r="AC393" s="45">
        <f t="shared" si="293"/>
        <v>-648.80282829455336</v>
      </c>
      <c r="AD393" s="45">
        <f t="shared" si="293"/>
        <v>-962.28828341482767</v>
      </c>
      <c r="AE393" s="45">
        <f t="shared" si="293"/>
        <v>-1275.7737385351015</v>
      </c>
      <c r="AF393" s="45">
        <f t="shared" si="293"/>
        <v>-1589.2591936553754</v>
      </c>
      <c r="AG393" s="45">
        <f t="shared" si="293"/>
        <v>-1902.7446487756492</v>
      </c>
      <c r="AH393" s="45">
        <f t="shared" si="294"/>
        <v>-2216.2301038959231</v>
      </c>
      <c r="AI393" s="45">
        <f t="shared" si="294"/>
        <v>-2529.7155590161969</v>
      </c>
      <c r="AJ393" s="45">
        <f t="shared" si="294"/>
        <v>-2843.2010141364708</v>
      </c>
      <c r="AK393" s="45">
        <f t="shared" si="294"/>
        <v>-3156.6864692567447</v>
      </c>
      <c r="AL393" s="45">
        <f t="shared" si="294"/>
        <v>-3470.1719243770185</v>
      </c>
      <c r="AM393" s="45">
        <f t="shared" si="294"/>
        <v>-3783.6573794972924</v>
      </c>
      <c r="AN393" s="45">
        <f t="shared" si="294"/>
        <v>-4097.1428346175662</v>
      </c>
      <c r="AO393" s="45">
        <f t="shared" si="294"/>
        <v>-4410.6282897378405</v>
      </c>
      <c r="AP393" s="45">
        <f t="shared" si="294"/>
        <v>-4724.1137448581139</v>
      </c>
      <c r="AQ393" s="45">
        <f t="shared" si="294"/>
        <v>-5037.5991999783873</v>
      </c>
      <c r="AR393" s="45">
        <f t="shared" si="295"/>
        <v>-5351.0846550986616</v>
      </c>
      <c r="AS393" s="45">
        <f t="shared" si="295"/>
        <v>-5664.570110218936</v>
      </c>
      <c r="AT393" s="45">
        <f t="shared" si="295"/>
        <v>-5978.0555653392094</v>
      </c>
      <c r="AU393" s="45">
        <f t="shared" si="295"/>
        <v>-6291.5410204594828</v>
      </c>
      <c r="AV393" s="45">
        <f t="shared" si="295"/>
        <v>-6605.0264755797571</v>
      </c>
      <c r="AW393" s="45">
        <f t="shared" si="295"/>
        <v>-6918.5119307000314</v>
      </c>
      <c r="AX393" s="45">
        <f t="shared" si="295"/>
        <v>-7231.9973858203048</v>
      </c>
      <c r="AY393" s="45">
        <f t="shared" si="295"/>
        <v>-7545.4828409405782</v>
      </c>
      <c r="AZ393" s="45">
        <f t="shared" si="295"/>
        <v>-7858.9682960608525</v>
      </c>
      <c r="BA393" s="45">
        <f t="shared" si="295"/>
        <v>-8172.4537511811268</v>
      </c>
      <c r="BB393" s="45">
        <f t="shared" si="296"/>
        <v>-8485.9392063014002</v>
      </c>
      <c r="BC393" s="45">
        <f t="shared" si="296"/>
        <v>-8799.4246614216736</v>
      </c>
      <c r="BD393" s="45">
        <f t="shared" si="296"/>
        <v>-9112.9101165419488</v>
      </c>
      <c r="BE393" s="45">
        <f t="shared" si="296"/>
        <v>-9426.3955716622222</v>
      </c>
      <c r="BF393" s="45">
        <f t="shared" si="296"/>
        <v>-9739.8810267824956</v>
      </c>
      <c r="BG393" s="45">
        <f t="shared" si="296"/>
        <v>-10053.366481902769</v>
      </c>
      <c r="BH393" s="45">
        <f t="shared" si="296"/>
        <v>-10366.851937023042</v>
      </c>
      <c r="BI393" s="45">
        <f t="shared" si="296"/>
        <v>-10680.337392143316</v>
      </c>
      <c r="BJ393" s="45">
        <f t="shared" si="296"/>
        <v>-10993.822847263591</v>
      </c>
      <c r="BK393" s="45">
        <f t="shared" si="296"/>
        <v>-11307.308302383866</v>
      </c>
      <c r="BL393" s="45">
        <f t="shared" si="297"/>
        <v>-11620.79375750414</v>
      </c>
      <c r="BM393" s="45">
        <f t="shared" si="297"/>
        <v>-11934.279212624413</v>
      </c>
      <c r="BN393" s="45">
        <f t="shared" si="297"/>
        <v>-12247.764667744686</v>
      </c>
      <c r="BO393" s="45">
        <f t="shared" si="297"/>
        <v>-12561.25012286496</v>
      </c>
      <c r="BP393" s="45">
        <f t="shared" si="297"/>
        <v>-12874.735577985233</v>
      </c>
      <c r="BQ393" s="45">
        <f t="shared" si="297"/>
        <v>-13188.221033105507</v>
      </c>
      <c r="BR393" s="45">
        <f t="shared" si="297"/>
        <v>-13501.706488225782</v>
      </c>
      <c r="BS393" s="45">
        <f t="shared" si="297"/>
        <v>-13815.191943346057</v>
      </c>
      <c r="BT393" s="45">
        <f t="shared" si="297"/>
        <v>-14128.67739846633</v>
      </c>
      <c r="BU393" s="45">
        <f t="shared" si="297"/>
        <v>-14442.162853586604</v>
      </c>
      <c r="BV393" s="45">
        <f t="shared" si="298"/>
        <v>-14755.648308706877</v>
      </c>
      <c r="BW393" s="45">
        <f t="shared" si="298"/>
        <v>-15069.133763827151</v>
      </c>
      <c r="BX393" s="45">
        <f t="shared" si="298"/>
        <v>-15382.619218947424</v>
      </c>
      <c r="BY393" s="45">
        <f t="shared" si="298"/>
        <v>-15696.104674067697</v>
      </c>
      <c r="BZ393" s="45">
        <f t="shared" si="298"/>
        <v>-16009.590129187971</v>
      </c>
      <c r="CA393" s="45">
        <f t="shared" si="298"/>
        <v>-16323.075584308248</v>
      </c>
      <c r="CB393" s="45">
        <f t="shared" si="298"/>
        <v>-16636.561039428521</v>
      </c>
      <c r="CC393" s="45">
        <f t="shared" si="298"/>
        <v>-16950.046494548795</v>
      </c>
      <c r="CD393" s="45">
        <f t="shared" si="298"/>
        <v>-17263.531949669068</v>
      </c>
      <c r="CE393" s="45">
        <f t="shared" si="298"/>
        <v>-17577.017404789342</v>
      </c>
      <c r="CF393" s="45">
        <f t="shared" si="298"/>
        <v>-17890.502859909615</v>
      </c>
      <c r="CG393" s="45">
        <f t="shared" si="298"/>
        <v>-565.99374708559571</v>
      </c>
      <c r="CH393" s="45">
        <f t="shared" si="298"/>
        <v>-1403.8582308113896</v>
      </c>
    </row>
    <row r="394" spans="1:86">
      <c r="A394" s="58">
        <f>'Q5-Q7 VaR'!G368</f>
        <v>46076</v>
      </c>
      <c r="B394" s="45">
        <f>'Q5-Q7 VaR'!L368</f>
        <v>10991.420608296416</v>
      </c>
      <c r="C394" s="45">
        <f>1000000*'Q5-Q7 VaR'!K368/100</f>
        <v>3847.9793682324503</v>
      </c>
      <c r="D394" s="45">
        <f t="shared" si="291"/>
        <v>-27488.373074028088</v>
      </c>
      <c r="E394" s="45">
        <f t="shared" si="291"/>
        <v>-26526.378231969975</v>
      </c>
      <c r="F394" s="45">
        <f t="shared" si="291"/>
        <v>-25564.383389911862</v>
      </c>
      <c r="G394" s="45">
        <f t="shared" si="291"/>
        <v>-24602.388547853749</v>
      </c>
      <c r="H394" s="45">
        <f t="shared" si="291"/>
        <v>-23640.393705795635</v>
      </c>
      <c r="I394" s="45">
        <f t="shared" si="291"/>
        <v>-22678.398863737522</v>
      </c>
      <c r="J394" s="45">
        <f t="shared" si="291"/>
        <v>-21716.404021679413</v>
      </c>
      <c r="K394" s="45">
        <f t="shared" si="291"/>
        <v>-20754.4091796213</v>
      </c>
      <c r="L394" s="45">
        <f t="shared" si="291"/>
        <v>-19792.414337563187</v>
      </c>
      <c r="M394" s="45">
        <f t="shared" si="291"/>
        <v>-18830.419495505073</v>
      </c>
      <c r="N394" s="45">
        <f t="shared" si="292"/>
        <v>-17868.42465344696</v>
      </c>
      <c r="O394" s="45">
        <f t="shared" si="292"/>
        <v>-16906.429811388847</v>
      </c>
      <c r="P394" s="45">
        <f t="shared" si="292"/>
        <v>-15944.434969330738</v>
      </c>
      <c r="Q394" s="45">
        <f t="shared" si="292"/>
        <v>-14982.440127272625</v>
      </c>
      <c r="R394" s="45">
        <f t="shared" si="292"/>
        <v>-14020.445285214511</v>
      </c>
      <c r="S394" s="45">
        <f t="shared" si="292"/>
        <v>-13058.450443156398</v>
      </c>
      <c r="T394" s="45">
        <f t="shared" si="292"/>
        <v>-12096.455601098285</v>
      </c>
      <c r="U394" s="45">
        <f t="shared" si="292"/>
        <v>-11134.460759040172</v>
      </c>
      <c r="V394" s="45">
        <f t="shared" si="292"/>
        <v>-10172.465916982062</v>
      </c>
      <c r="W394" s="45">
        <f t="shared" si="292"/>
        <v>-9210.4710749239493</v>
      </c>
      <c r="X394" s="45">
        <f t="shared" si="293"/>
        <v>-8248.4762328658362</v>
      </c>
      <c r="Y394" s="45">
        <f t="shared" si="293"/>
        <v>-7286.4813908077231</v>
      </c>
      <c r="Z394" s="45">
        <f t="shared" si="293"/>
        <v>-6324.4865487496099</v>
      </c>
      <c r="AA394" s="45">
        <f t="shared" si="293"/>
        <v>-5362.4917066914986</v>
      </c>
      <c r="AB394" s="45">
        <f t="shared" si="293"/>
        <v>-4400.4968646333855</v>
      </c>
      <c r="AC394" s="45">
        <f t="shared" si="293"/>
        <v>-3438.5020225752723</v>
      </c>
      <c r="AD394" s="45">
        <f t="shared" si="293"/>
        <v>-2476.507180517161</v>
      </c>
      <c r="AE394" s="45">
        <f t="shared" si="293"/>
        <v>-1514.5123384590479</v>
      </c>
      <c r="AF394" s="45">
        <f t="shared" si="293"/>
        <v>-552.51749640093476</v>
      </c>
      <c r="AG394" s="45">
        <f t="shared" si="293"/>
        <v>409.47734565717656</v>
      </c>
      <c r="AH394" s="45">
        <f t="shared" si="294"/>
        <v>1371.4721877152897</v>
      </c>
      <c r="AI394" s="45">
        <f t="shared" si="294"/>
        <v>2333.4670297734028</v>
      </c>
      <c r="AJ394" s="45">
        <f t="shared" si="294"/>
        <v>3295.4618718315151</v>
      </c>
      <c r="AK394" s="45">
        <f t="shared" si="294"/>
        <v>4257.4567138896273</v>
      </c>
      <c r="AL394" s="45">
        <f t="shared" si="294"/>
        <v>5219.4515559477404</v>
      </c>
      <c r="AM394" s="45">
        <f t="shared" si="294"/>
        <v>6181.4463980058526</v>
      </c>
      <c r="AN394" s="45">
        <f t="shared" si="294"/>
        <v>7143.4412400639649</v>
      </c>
      <c r="AO394" s="45">
        <f t="shared" si="294"/>
        <v>8105.436082122078</v>
      </c>
      <c r="AP394" s="45">
        <f t="shared" si="294"/>
        <v>9067.4309241801911</v>
      </c>
      <c r="AQ394" s="45">
        <f t="shared" si="294"/>
        <v>10029.425766238302</v>
      </c>
      <c r="AR394" s="45">
        <f t="shared" si="295"/>
        <v>10991.420608296416</v>
      </c>
      <c r="AS394" s="45">
        <f t="shared" si="295"/>
        <v>11953.415450354529</v>
      </c>
      <c r="AT394" s="45">
        <f t="shared" si="295"/>
        <v>12915.41029241264</v>
      </c>
      <c r="AU394" s="45">
        <f t="shared" si="295"/>
        <v>13877.405134470753</v>
      </c>
      <c r="AV394" s="45">
        <f t="shared" si="295"/>
        <v>14839.399976528866</v>
      </c>
      <c r="AW394" s="45">
        <f t="shared" si="295"/>
        <v>15801.394818586978</v>
      </c>
      <c r="AX394" s="45">
        <f t="shared" si="295"/>
        <v>16763.389660645091</v>
      </c>
      <c r="AY394" s="45">
        <f t="shared" si="295"/>
        <v>17725.384502703204</v>
      </c>
      <c r="AZ394" s="45">
        <f t="shared" si="295"/>
        <v>18687.379344761317</v>
      </c>
      <c r="BA394" s="45">
        <f t="shared" si="295"/>
        <v>19649.374186819427</v>
      </c>
      <c r="BB394" s="45">
        <f t="shared" si="296"/>
        <v>20611.36902887754</v>
      </c>
      <c r="BC394" s="45">
        <f t="shared" si="296"/>
        <v>21573.363870935653</v>
      </c>
      <c r="BD394" s="45">
        <f t="shared" si="296"/>
        <v>22535.358712993766</v>
      </c>
      <c r="BE394" s="45">
        <f t="shared" si="296"/>
        <v>23497.353555051879</v>
      </c>
      <c r="BF394" s="45">
        <f t="shared" si="296"/>
        <v>24459.348397109992</v>
      </c>
      <c r="BG394" s="45">
        <f t="shared" si="296"/>
        <v>25421.343239168105</v>
      </c>
      <c r="BH394" s="45">
        <f t="shared" si="296"/>
        <v>26383.338081226218</v>
      </c>
      <c r="BI394" s="45">
        <f t="shared" si="296"/>
        <v>27345.332923284332</v>
      </c>
      <c r="BJ394" s="45">
        <f t="shared" si="296"/>
        <v>28307.327765342441</v>
      </c>
      <c r="BK394" s="45">
        <f t="shared" si="296"/>
        <v>29269.322607400554</v>
      </c>
      <c r="BL394" s="45">
        <f t="shared" si="297"/>
        <v>30231.317449458667</v>
      </c>
      <c r="BM394" s="45">
        <f t="shared" si="297"/>
        <v>31193.312291516781</v>
      </c>
      <c r="BN394" s="45">
        <f t="shared" si="297"/>
        <v>32155.307133574894</v>
      </c>
      <c r="BO394" s="45">
        <f t="shared" si="297"/>
        <v>33117.301975633003</v>
      </c>
      <c r="BP394" s="45">
        <f t="shared" si="297"/>
        <v>34079.296817691116</v>
      </c>
      <c r="BQ394" s="45">
        <f t="shared" si="297"/>
        <v>35041.291659749229</v>
      </c>
      <c r="BR394" s="45">
        <f t="shared" si="297"/>
        <v>36003.286501807343</v>
      </c>
      <c r="BS394" s="45">
        <f t="shared" si="297"/>
        <v>36965.281343865456</v>
      </c>
      <c r="BT394" s="45">
        <f t="shared" si="297"/>
        <v>37927.276185923569</v>
      </c>
      <c r="BU394" s="45">
        <f t="shared" si="297"/>
        <v>38889.271027981682</v>
      </c>
      <c r="BV394" s="45">
        <f t="shared" si="298"/>
        <v>39851.265870039788</v>
      </c>
      <c r="BW394" s="45">
        <f t="shared" si="298"/>
        <v>40813.260712097908</v>
      </c>
      <c r="BX394" s="45">
        <f t="shared" si="298"/>
        <v>41775.255554156014</v>
      </c>
      <c r="BY394" s="45">
        <f t="shared" si="298"/>
        <v>42737.250396214135</v>
      </c>
      <c r="BZ394" s="45">
        <f t="shared" si="298"/>
        <v>43699.24523827224</v>
      </c>
      <c r="CA394" s="45">
        <f t="shared" si="298"/>
        <v>44661.240080330354</v>
      </c>
      <c r="CB394" s="45">
        <f t="shared" si="298"/>
        <v>45623.234922388467</v>
      </c>
      <c r="CC394" s="45">
        <f t="shared" si="298"/>
        <v>46585.22976444658</v>
      </c>
      <c r="CD394" s="45">
        <f t="shared" si="298"/>
        <v>47547.224606504693</v>
      </c>
      <c r="CE394" s="45">
        <f t="shared" si="298"/>
        <v>48509.219448562806</v>
      </c>
      <c r="CF394" s="45">
        <f t="shared" si="298"/>
        <v>49471.214290620919</v>
      </c>
      <c r="CG394" s="45">
        <f t="shared" si="298"/>
        <v>-3692.6187852430212</v>
      </c>
      <c r="CH394" s="45">
        <f t="shared" si="298"/>
        <v>-1121.4586292521981</v>
      </c>
    </row>
    <row r="395" spans="1:86">
      <c r="A395" s="58">
        <f>'Q5-Q7 VaR'!G369</f>
        <v>46077</v>
      </c>
      <c r="B395" s="45">
        <f>'Q5-Q7 VaR'!L369</f>
        <v>-6477.3190652276626</v>
      </c>
      <c r="C395" s="45">
        <f>1000000*'Q5-Q7 VaR'!K369/100</f>
        <v>147.65381563352932</v>
      </c>
      <c r="D395" s="45">
        <f t="shared" si="291"/>
        <v>-7953.8572215629556</v>
      </c>
      <c r="E395" s="45">
        <f t="shared" si="291"/>
        <v>-7916.9437676545731</v>
      </c>
      <c r="F395" s="45">
        <f t="shared" si="291"/>
        <v>-7880.0303137461906</v>
      </c>
      <c r="G395" s="45">
        <f t="shared" si="291"/>
        <v>-7843.116859837809</v>
      </c>
      <c r="H395" s="45">
        <f t="shared" si="291"/>
        <v>-7806.2034059294265</v>
      </c>
      <c r="I395" s="45">
        <f t="shared" si="291"/>
        <v>-7769.289952021044</v>
      </c>
      <c r="J395" s="45">
        <f t="shared" si="291"/>
        <v>-7732.3764981126615</v>
      </c>
      <c r="K395" s="45">
        <f t="shared" si="291"/>
        <v>-7695.4630442042799</v>
      </c>
      <c r="L395" s="45">
        <f t="shared" si="291"/>
        <v>-7658.5495902958974</v>
      </c>
      <c r="M395" s="45">
        <f t="shared" si="291"/>
        <v>-7621.6361363875149</v>
      </c>
      <c r="N395" s="45">
        <f t="shared" si="292"/>
        <v>-7584.7226824791323</v>
      </c>
      <c r="O395" s="45">
        <f t="shared" si="292"/>
        <v>-7547.8092285707498</v>
      </c>
      <c r="P395" s="45">
        <f t="shared" si="292"/>
        <v>-7510.8957746623673</v>
      </c>
      <c r="Q395" s="45">
        <f t="shared" si="292"/>
        <v>-7473.9823207539857</v>
      </c>
      <c r="R395" s="45">
        <f t="shared" si="292"/>
        <v>-7437.0688668456032</v>
      </c>
      <c r="S395" s="45">
        <f t="shared" si="292"/>
        <v>-7400.1554129372207</v>
      </c>
      <c r="T395" s="45">
        <f t="shared" si="292"/>
        <v>-7363.2419590288382</v>
      </c>
      <c r="U395" s="45">
        <f t="shared" si="292"/>
        <v>-7326.3285051204566</v>
      </c>
      <c r="V395" s="45">
        <f t="shared" si="292"/>
        <v>-7289.4150512120741</v>
      </c>
      <c r="W395" s="45">
        <f t="shared" si="292"/>
        <v>-7252.5015973036916</v>
      </c>
      <c r="X395" s="45">
        <f t="shared" si="293"/>
        <v>-7215.5881433953091</v>
      </c>
      <c r="Y395" s="45">
        <f t="shared" si="293"/>
        <v>-7178.6746894869266</v>
      </c>
      <c r="Z395" s="45">
        <f t="shared" si="293"/>
        <v>-7141.7612355785441</v>
      </c>
      <c r="AA395" s="45">
        <f t="shared" si="293"/>
        <v>-7104.8477816701625</v>
      </c>
      <c r="AB395" s="45">
        <f t="shared" si="293"/>
        <v>-7067.93432776178</v>
      </c>
      <c r="AC395" s="45">
        <f t="shared" si="293"/>
        <v>-7031.0208738533975</v>
      </c>
      <c r="AD395" s="45">
        <f t="shared" si="293"/>
        <v>-6994.107419945015</v>
      </c>
      <c r="AE395" s="45">
        <f t="shared" si="293"/>
        <v>-6957.1939660366324</v>
      </c>
      <c r="AF395" s="45">
        <f t="shared" si="293"/>
        <v>-6920.2805121282508</v>
      </c>
      <c r="AG395" s="45">
        <f t="shared" si="293"/>
        <v>-6883.3670582198683</v>
      </c>
      <c r="AH395" s="45">
        <f t="shared" si="294"/>
        <v>-6846.4536043114858</v>
      </c>
      <c r="AI395" s="45">
        <f t="shared" si="294"/>
        <v>-6809.5401504031033</v>
      </c>
      <c r="AJ395" s="45">
        <f t="shared" si="294"/>
        <v>-6772.6266964947208</v>
      </c>
      <c r="AK395" s="45">
        <f t="shared" si="294"/>
        <v>-6735.7132425863392</v>
      </c>
      <c r="AL395" s="45">
        <f t="shared" si="294"/>
        <v>-6698.7997886779567</v>
      </c>
      <c r="AM395" s="45">
        <f t="shared" si="294"/>
        <v>-6661.8863347695742</v>
      </c>
      <c r="AN395" s="45">
        <f t="shared" si="294"/>
        <v>-6624.9728808611917</v>
      </c>
      <c r="AO395" s="45">
        <f t="shared" si="294"/>
        <v>-6588.0594269528092</v>
      </c>
      <c r="AP395" s="45">
        <f t="shared" si="294"/>
        <v>-6551.1459730444276</v>
      </c>
      <c r="AQ395" s="45">
        <f t="shared" si="294"/>
        <v>-6514.2325191360451</v>
      </c>
      <c r="AR395" s="45">
        <f t="shared" si="295"/>
        <v>-6477.3190652276626</v>
      </c>
      <c r="AS395" s="45">
        <f t="shared" si="295"/>
        <v>-6440.4056113192801</v>
      </c>
      <c r="AT395" s="45">
        <f t="shared" si="295"/>
        <v>-6403.4921574108976</v>
      </c>
      <c r="AU395" s="45">
        <f t="shared" si="295"/>
        <v>-6366.578703502516</v>
      </c>
      <c r="AV395" s="45">
        <f t="shared" si="295"/>
        <v>-6329.6652495941335</v>
      </c>
      <c r="AW395" s="45">
        <f t="shared" si="295"/>
        <v>-6292.7517956857509</v>
      </c>
      <c r="AX395" s="45">
        <f t="shared" si="295"/>
        <v>-6255.8383417773684</v>
      </c>
      <c r="AY395" s="45">
        <f t="shared" si="295"/>
        <v>-6218.9248878689859</v>
      </c>
      <c r="AZ395" s="45">
        <f t="shared" si="295"/>
        <v>-6182.0114339606043</v>
      </c>
      <c r="BA395" s="45">
        <f t="shared" si="295"/>
        <v>-6145.0979800522218</v>
      </c>
      <c r="BB395" s="45">
        <f t="shared" si="296"/>
        <v>-6108.1845261438393</v>
      </c>
      <c r="BC395" s="45">
        <f t="shared" si="296"/>
        <v>-6071.2710722354568</v>
      </c>
      <c r="BD395" s="45">
        <f t="shared" si="296"/>
        <v>-6034.3576183270743</v>
      </c>
      <c r="BE395" s="45">
        <f t="shared" si="296"/>
        <v>-5997.4441644186927</v>
      </c>
      <c r="BF395" s="45">
        <f t="shared" si="296"/>
        <v>-5960.5307105103102</v>
      </c>
      <c r="BG395" s="45">
        <f t="shared" si="296"/>
        <v>-5923.6172566019277</v>
      </c>
      <c r="BH395" s="45">
        <f t="shared" si="296"/>
        <v>-5886.7038026935452</v>
      </c>
      <c r="BI395" s="45">
        <f t="shared" si="296"/>
        <v>-5849.7903487851627</v>
      </c>
      <c r="BJ395" s="45">
        <f t="shared" si="296"/>
        <v>-5812.8768948767811</v>
      </c>
      <c r="BK395" s="45">
        <f t="shared" si="296"/>
        <v>-5775.9634409683986</v>
      </c>
      <c r="BL395" s="45">
        <f t="shared" si="297"/>
        <v>-5739.0499870600161</v>
      </c>
      <c r="BM395" s="45">
        <f t="shared" si="297"/>
        <v>-5702.1365331516336</v>
      </c>
      <c r="BN395" s="45">
        <f t="shared" si="297"/>
        <v>-5665.223079243251</v>
      </c>
      <c r="BO395" s="45">
        <f t="shared" si="297"/>
        <v>-5628.3096253348685</v>
      </c>
      <c r="BP395" s="45">
        <f t="shared" si="297"/>
        <v>-5591.3961714264869</v>
      </c>
      <c r="BQ395" s="45">
        <f t="shared" si="297"/>
        <v>-5554.4827175181044</v>
      </c>
      <c r="BR395" s="45">
        <f t="shared" si="297"/>
        <v>-5517.5692636097219</v>
      </c>
      <c r="BS395" s="45">
        <f t="shared" si="297"/>
        <v>-5480.6558097013394</v>
      </c>
      <c r="BT395" s="45">
        <f t="shared" si="297"/>
        <v>-5443.7423557929578</v>
      </c>
      <c r="BU395" s="45">
        <f t="shared" si="297"/>
        <v>-5406.8289018845753</v>
      </c>
      <c r="BV395" s="45">
        <f t="shared" si="298"/>
        <v>-5369.9154479761928</v>
      </c>
      <c r="BW395" s="45">
        <f t="shared" si="298"/>
        <v>-5333.0019940678103</v>
      </c>
      <c r="BX395" s="45">
        <f t="shared" si="298"/>
        <v>-5296.0885401594278</v>
      </c>
      <c r="BY395" s="45">
        <f t="shared" si="298"/>
        <v>-5259.1750862510453</v>
      </c>
      <c r="BZ395" s="45">
        <f t="shared" si="298"/>
        <v>-5222.2616323426637</v>
      </c>
      <c r="CA395" s="45">
        <f t="shared" si="298"/>
        <v>-5185.3481784342812</v>
      </c>
      <c r="CB395" s="45">
        <f t="shared" si="298"/>
        <v>-5148.4347245258987</v>
      </c>
      <c r="CC395" s="45">
        <f t="shared" si="298"/>
        <v>-5111.5212706175162</v>
      </c>
      <c r="CD395" s="45">
        <f t="shared" si="298"/>
        <v>-5074.6078167091346</v>
      </c>
      <c r="CE395" s="45">
        <f t="shared" si="298"/>
        <v>-5037.6943628007521</v>
      </c>
      <c r="CF395" s="45">
        <f t="shared" si="298"/>
        <v>-5000.7809088923696</v>
      </c>
      <c r="CG395" s="45">
        <f t="shared" si="298"/>
        <v>-7040.7717862242107</v>
      </c>
      <c r="CH395" s="45">
        <f t="shared" si="298"/>
        <v>-6942.1117957962133</v>
      </c>
    </row>
    <row r="396" spans="1:86">
      <c r="A396" s="58">
        <f>'Q5-Q7 VaR'!G370</f>
        <v>46078</v>
      </c>
      <c r="B396" s="45">
        <f>'Q5-Q7 VaR'!L370</f>
        <v>-2535.0273048835961</v>
      </c>
      <c r="C396" s="45">
        <f>1000000*'Q5-Q7 VaR'!K370/100</f>
        <v>-1696.0328824723122</v>
      </c>
      <c r="D396" s="45">
        <f t="shared" si="291"/>
        <v>14425.301519839526</v>
      </c>
      <c r="E396" s="45">
        <f t="shared" si="291"/>
        <v>14001.293299221448</v>
      </c>
      <c r="F396" s="45">
        <f t="shared" si="291"/>
        <v>13577.28507860337</v>
      </c>
      <c r="G396" s="45">
        <f t="shared" si="291"/>
        <v>13153.276857985293</v>
      </c>
      <c r="H396" s="45">
        <f t="shared" si="291"/>
        <v>12729.268637367215</v>
      </c>
      <c r="I396" s="45">
        <f t="shared" si="291"/>
        <v>12305.260416749134</v>
      </c>
      <c r="J396" s="45">
        <f t="shared" si="291"/>
        <v>11881.252196131056</v>
      </c>
      <c r="K396" s="45">
        <f t="shared" si="291"/>
        <v>11457.243975512978</v>
      </c>
      <c r="L396" s="45">
        <f t="shared" si="291"/>
        <v>11033.2357548949</v>
      </c>
      <c r="M396" s="45">
        <f t="shared" si="291"/>
        <v>10609.227534276823</v>
      </c>
      <c r="N396" s="45">
        <f t="shared" si="292"/>
        <v>10185.219313658745</v>
      </c>
      <c r="O396" s="45">
        <f t="shared" si="292"/>
        <v>9761.211093040667</v>
      </c>
      <c r="P396" s="45">
        <f t="shared" si="292"/>
        <v>9337.2028724225893</v>
      </c>
      <c r="Q396" s="45">
        <f t="shared" si="292"/>
        <v>8913.1946518045115</v>
      </c>
      <c r="R396" s="45">
        <f t="shared" si="292"/>
        <v>8489.1864311864338</v>
      </c>
      <c r="S396" s="45">
        <f t="shared" si="292"/>
        <v>8065.1782105683551</v>
      </c>
      <c r="T396" s="45">
        <f t="shared" si="292"/>
        <v>7641.1699899502773</v>
      </c>
      <c r="U396" s="45">
        <f t="shared" si="292"/>
        <v>7217.1617693321996</v>
      </c>
      <c r="V396" s="45">
        <f t="shared" si="292"/>
        <v>6793.15354871412</v>
      </c>
      <c r="W396" s="45">
        <f t="shared" si="292"/>
        <v>6369.1453280960422</v>
      </c>
      <c r="X396" s="45">
        <f t="shared" si="293"/>
        <v>5945.1371074779645</v>
      </c>
      <c r="Y396" s="45">
        <f t="shared" si="293"/>
        <v>5521.1288868598867</v>
      </c>
      <c r="Z396" s="45">
        <f t="shared" si="293"/>
        <v>5097.120666241809</v>
      </c>
      <c r="AA396" s="45">
        <f t="shared" si="293"/>
        <v>4673.1124456237303</v>
      </c>
      <c r="AB396" s="45">
        <f t="shared" si="293"/>
        <v>4249.1042250056526</v>
      </c>
      <c r="AC396" s="45">
        <f t="shared" si="293"/>
        <v>3825.0960043875748</v>
      </c>
      <c r="AD396" s="45">
        <f t="shared" si="293"/>
        <v>3401.0877837694961</v>
      </c>
      <c r="AE396" s="45">
        <f t="shared" si="293"/>
        <v>2977.0795631514184</v>
      </c>
      <c r="AF396" s="45">
        <f t="shared" si="293"/>
        <v>2553.0713425333406</v>
      </c>
      <c r="AG396" s="45">
        <f t="shared" si="293"/>
        <v>2129.0631219152619</v>
      </c>
      <c r="AH396" s="45">
        <f t="shared" si="294"/>
        <v>1705.0549012971842</v>
      </c>
      <c r="AI396" s="45">
        <f t="shared" si="294"/>
        <v>1281.0466806791064</v>
      </c>
      <c r="AJ396" s="45">
        <f t="shared" si="294"/>
        <v>857.03846006102822</v>
      </c>
      <c r="AK396" s="45">
        <f t="shared" si="294"/>
        <v>433.03023944295001</v>
      </c>
      <c r="AL396" s="45">
        <f t="shared" si="294"/>
        <v>9.0220188248722479</v>
      </c>
      <c r="AM396" s="45">
        <f t="shared" si="294"/>
        <v>-414.98620179320596</v>
      </c>
      <c r="AN396" s="45">
        <f t="shared" si="294"/>
        <v>-838.99442241128395</v>
      </c>
      <c r="AO396" s="45">
        <f t="shared" si="294"/>
        <v>-1263.0026430293619</v>
      </c>
      <c r="AP396" s="45">
        <f t="shared" si="294"/>
        <v>-1687.0108636474401</v>
      </c>
      <c r="AQ396" s="45">
        <f t="shared" si="294"/>
        <v>-2111.0190842655179</v>
      </c>
      <c r="AR396" s="45">
        <f t="shared" si="295"/>
        <v>-2535.0273048835961</v>
      </c>
      <c r="AS396" s="45">
        <f t="shared" si="295"/>
        <v>-2959.0355255016743</v>
      </c>
      <c r="AT396" s="45">
        <f t="shared" si="295"/>
        <v>-3383.0437461197521</v>
      </c>
      <c r="AU396" s="45">
        <f t="shared" si="295"/>
        <v>-3807.0519667378303</v>
      </c>
      <c r="AV396" s="45">
        <f t="shared" si="295"/>
        <v>-4231.0601873559081</v>
      </c>
      <c r="AW396" s="45">
        <f t="shared" si="295"/>
        <v>-4655.0684079739858</v>
      </c>
      <c r="AX396" s="45">
        <f t="shared" si="295"/>
        <v>-5079.0766285920645</v>
      </c>
      <c r="AY396" s="45">
        <f t="shared" si="295"/>
        <v>-5503.0848492101422</v>
      </c>
      <c r="AZ396" s="45">
        <f t="shared" si="295"/>
        <v>-5927.0930698282209</v>
      </c>
      <c r="BA396" s="45">
        <f t="shared" si="295"/>
        <v>-6351.1012904462987</v>
      </c>
      <c r="BB396" s="45">
        <f t="shared" si="296"/>
        <v>-6775.1095110643764</v>
      </c>
      <c r="BC396" s="45">
        <f t="shared" si="296"/>
        <v>-7199.1177316824542</v>
      </c>
      <c r="BD396" s="45">
        <f t="shared" si="296"/>
        <v>-7623.1259523005328</v>
      </c>
      <c r="BE396" s="45">
        <f t="shared" si="296"/>
        <v>-8047.1341729186106</v>
      </c>
      <c r="BF396" s="45">
        <f t="shared" si="296"/>
        <v>-8471.1423935366875</v>
      </c>
      <c r="BG396" s="45">
        <f t="shared" si="296"/>
        <v>-8895.150614154767</v>
      </c>
      <c r="BH396" s="45">
        <f t="shared" si="296"/>
        <v>-9319.1588347728448</v>
      </c>
      <c r="BI396" s="45">
        <f t="shared" si="296"/>
        <v>-9743.1670553909225</v>
      </c>
      <c r="BJ396" s="45">
        <f t="shared" si="296"/>
        <v>-10167.175276009002</v>
      </c>
      <c r="BK396" s="45">
        <f t="shared" si="296"/>
        <v>-10591.18349662708</v>
      </c>
      <c r="BL396" s="45">
        <f t="shared" si="297"/>
        <v>-11015.191717245158</v>
      </c>
      <c r="BM396" s="45">
        <f t="shared" si="297"/>
        <v>-11439.199937863235</v>
      </c>
      <c r="BN396" s="45">
        <f t="shared" si="297"/>
        <v>-11863.208158481313</v>
      </c>
      <c r="BO396" s="45">
        <f t="shared" si="297"/>
        <v>-12287.216379099391</v>
      </c>
      <c r="BP396" s="45">
        <f t="shared" si="297"/>
        <v>-12711.224599717469</v>
      </c>
      <c r="BQ396" s="45">
        <f t="shared" si="297"/>
        <v>-13135.232820335546</v>
      </c>
      <c r="BR396" s="45">
        <f t="shared" si="297"/>
        <v>-13559.241040953624</v>
      </c>
      <c r="BS396" s="45">
        <f t="shared" si="297"/>
        <v>-13983.249261571702</v>
      </c>
      <c r="BT396" s="45">
        <f t="shared" si="297"/>
        <v>-14407.25748218978</v>
      </c>
      <c r="BU396" s="45">
        <f t="shared" si="297"/>
        <v>-14831.265702807861</v>
      </c>
      <c r="BV396" s="45">
        <f t="shared" si="298"/>
        <v>-15255.273923425939</v>
      </c>
      <c r="BW396" s="45">
        <f t="shared" si="298"/>
        <v>-15679.282144044017</v>
      </c>
      <c r="BX396" s="45">
        <f t="shared" si="298"/>
        <v>-16103.290364662094</v>
      </c>
      <c r="BY396" s="45">
        <f t="shared" si="298"/>
        <v>-16527.298585280172</v>
      </c>
      <c r="BZ396" s="45">
        <f t="shared" si="298"/>
        <v>-16951.30680589825</v>
      </c>
      <c r="CA396" s="45">
        <f t="shared" si="298"/>
        <v>-17375.315026516328</v>
      </c>
      <c r="CB396" s="45">
        <f t="shared" si="298"/>
        <v>-17799.323247134405</v>
      </c>
      <c r="CC396" s="45">
        <f t="shared" si="298"/>
        <v>-18223.331467752483</v>
      </c>
      <c r="CD396" s="45">
        <f t="shared" si="298"/>
        <v>-18647.339688370561</v>
      </c>
      <c r="CE396" s="45">
        <f t="shared" si="298"/>
        <v>-19071.347908988639</v>
      </c>
      <c r="CF396" s="45">
        <f t="shared" si="298"/>
        <v>-19495.356129606716</v>
      </c>
      <c r="CG396" s="45">
        <f t="shared" si="298"/>
        <v>3937.1003433479173</v>
      </c>
      <c r="CH396" s="45">
        <f t="shared" si="298"/>
        <v>2803.8374660403979</v>
      </c>
    </row>
    <row r="397" spans="1:86">
      <c r="A397" s="58">
        <f>'Q5-Q7 VaR'!G371</f>
        <v>46079</v>
      </c>
      <c r="B397" s="45">
        <f>'Q5-Q7 VaR'!L371</f>
        <v>11555.359265316354</v>
      </c>
      <c r="C397" s="45">
        <f>1000000*'Q5-Q7 VaR'!K371/100</f>
        <v>3625.4728339963976</v>
      </c>
      <c r="D397" s="45">
        <f t="shared" si="291"/>
        <v>-24699.369074647624</v>
      </c>
      <c r="E397" s="45">
        <f t="shared" si="291"/>
        <v>-23793.000866148523</v>
      </c>
      <c r="F397" s="45">
        <f t="shared" si="291"/>
        <v>-22886.632657649421</v>
      </c>
      <c r="G397" s="45">
        <f t="shared" si="291"/>
        <v>-21980.264449150327</v>
      </c>
      <c r="H397" s="45">
        <f t="shared" si="291"/>
        <v>-21073.896240651226</v>
      </c>
      <c r="I397" s="45">
        <f t="shared" si="291"/>
        <v>-20167.528032152124</v>
      </c>
      <c r="J397" s="45">
        <f t="shared" si="291"/>
        <v>-19261.159823653026</v>
      </c>
      <c r="K397" s="45">
        <f t="shared" si="291"/>
        <v>-18354.791615153925</v>
      </c>
      <c r="L397" s="45">
        <f t="shared" si="291"/>
        <v>-17448.423406654827</v>
      </c>
      <c r="M397" s="45">
        <f t="shared" si="291"/>
        <v>-16542.055198155729</v>
      </c>
      <c r="N397" s="45">
        <f t="shared" si="292"/>
        <v>-15635.686989656628</v>
      </c>
      <c r="O397" s="45">
        <f t="shared" si="292"/>
        <v>-14729.31878115753</v>
      </c>
      <c r="P397" s="45">
        <f t="shared" si="292"/>
        <v>-13822.950572658428</v>
      </c>
      <c r="Q397" s="45">
        <f t="shared" si="292"/>
        <v>-12916.582364159331</v>
      </c>
      <c r="R397" s="45">
        <f t="shared" si="292"/>
        <v>-12010.214155660229</v>
      </c>
      <c r="S397" s="45">
        <f t="shared" si="292"/>
        <v>-11103.845947161131</v>
      </c>
      <c r="T397" s="45">
        <f t="shared" si="292"/>
        <v>-10197.47773866203</v>
      </c>
      <c r="U397" s="45">
        <f t="shared" si="292"/>
        <v>-9291.1095301629321</v>
      </c>
      <c r="V397" s="45">
        <f t="shared" si="292"/>
        <v>-8384.7413216638342</v>
      </c>
      <c r="W397" s="45">
        <f t="shared" si="292"/>
        <v>-7478.3731131647328</v>
      </c>
      <c r="X397" s="45">
        <f t="shared" si="293"/>
        <v>-6572.004904665635</v>
      </c>
      <c r="Y397" s="45">
        <f t="shared" si="293"/>
        <v>-5665.6366961665335</v>
      </c>
      <c r="Z397" s="45">
        <f t="shared" si="293"/>
        <v>-4759.2684876674357</v>
      </c>
      <c r="AA397" s="45">
        <f t="shared" si="293"/>
        <v>-3852.9002791683361</v>
      </c>
      <c r="AB397" s="45">
        <f t="shared" si="293"/>
        <v>-2946.5320706692364</v>
      </c>
      <c r="AC397" s="45">
        <f t="shared" si="293"/>
        <v>-2040.1638621701368</v>
      </c>
      <c r="AD397" s="45">
        <f t="shared" si="293"/>
        <v>-1133.7956536710371</v>
      </c>
      <c r="AE397" s="45">
        <f t="shared" si="293"/>
        <v>-227.42744517193751</v>
      </c>
      <c r="AF397" s="45">
        <f t="shared" si="293"/>
        <v>678.94076332716213</v>
      </c>
      <c r="AG397" s="45">
        <f t="shared" si="293"/>
        <v>1585.3089718262599</v>
      </c>
      <c r="AH397" s="45">
        <f t="shared" si="294"/>
        <v>2491.6771803253596</v>
      </c>
      <c r="AI397" s="45">
        <f t="shared" si="294"/>
        <v>3398.0453888244592</v>
      </c>
      <c r="AJ397" s="45">
        <f t="shared" si="294"/>
        <v>4304.4135973235589</v>
      </c>
      <c r="AK397" s="45">
        <f t="shared" si="294"/>
        <v>5210.7818058226585</v>
      </c>
      <c r="AL397" s="45">
        <f t="shared" si="294"/>
        <v>6117.1500143217581</v>
      </c>
      <c r="AM397" s="45">
        <f t="shared" si="294"/>
        <v>7023.5182228208569</v>
      </c>
      <c r="AN397" s="45">
        <f t="shared" si="294"/>
        <v>7929.8864313199565</v>
      </c>
      <c r="AO397" s="45">
        <f t="shared" si="294"/>
        <v>8836.254639819057</v>
      </c>
      <c r="AP397" s="45">
        <f t="shared" si="294"/>
        <v>9742.6228483181549</v>
      </c>
      <c r="AQ397" s="45">
        <f t="shared" si="294"/>
        <v>10648.991056817255</v>
      </c>
      <c r="AR397" s="45">
        <f t="shared" si="295"/>
        <v>11555.359265316354</v>
      </c>
      <c r="AS397" s="45">
        <f t="shared" si="295"/>
        <v>12461.727473815454</v>
      </c>
      <c r="AT397" s="45">
        <f t="shared" si="295"/>
        <v>13368.095682314553</v>
      </c>
      <c r="AU397" s="45">
        <f t="shared" si="295"/>
        <v>14274.463890813651</v>
      </c>
      <c r="AV397" s="45">
        <f t="shared" si="295"/>
        <v>15180.832099312753</v>
      </c>
      <c r="AW397" s="45">
        <f t="shared" si="295"/>
        <v>16087.200307811851</v>
      </c>
      <c r="AX397" s="45">
        <f t="shared" si="295"/>
        <v>16993.568516310952</v>
      </c>
      <c r="AY397" s="45">
        <f t="shared" si="295"/>
        <v>17899.93672481005</v>
      </c>
      <c r="AZ397" s="45">
        <f t="shared" si="295"/>
        <v>18806.304933309148</v>
      </c>
      <c r="BA397" s="45">
        <f t="shared" si="295"/>
        <v>19712.673141808249</v>
      </c>
      <c r="BB397" s="45">
        <f t="shared" si="296"/>
        <v>20619.041350307351</v>
      </c>
      <c r="BC397" s="45">
        <f t="shared" si="296"/>
        <v>21525.409558806448</v>
      </c>
      <c r="BD397" s="45">
        <f t="shared" si="296"/>
        <v>22431.777767305546</v>
      </c>
      <c r="BE397" s="45">
        <f t="shared" si="296"/>
        <v>23338.145975804648</v>
      </c>
      <c r="BF397" s="45">
        <f t="shared" si="296"/>
        <v>24244.514184303745</v>
      </c>
      <c r="BG397" s="45">
        <f t="shared" si="296"/>
        <v>25150.882392802843</v>
      </c>
      <c r="BH397" s="45">
        <f t="shared" si="296"/>
        <v>26057.250601301945</v>
      </c>
      <c r="BI397" s="45">
        <f t="shared" si="296"/>
        <v>26963.618809801046</v>
      </c>
      <c r="BJ397" s="45">
        <f t="shared" si="296"/>
        <v>27869.987018300144</v>
      </c>
      <c r="BK397" s="45">
        <f t="shared" si="296"/>
        <v>28776.355226799242</v>
      </c>
      <c r="BL397" s="45">
        <f t="shared" si="297"/>
        <v>29682.723435298343</v>
      </c>
      <c r="BM397" s="45">
        <f t="shared" si="297"/>
        <v>30589.091643797441</v>
      </c>
      <c r="BN397" s="45">
        <f t="shared" si="297"/>
        <v>31495.459852296543</v>
      </c>
      <c r="BO397" s="45">
        <f t="shared" si="297"/>
        <v>32401.82806079564</v>
      </c>
      <c r="BP397" s="45">
        <f t="shared" si="297"/>
        <v>33308.196269294742</v>
      </c>
      <c r="BQ397" s="45">
        <f t="shared" si="297"/>
        <v>34214.564477793843</v>
      </c>
      <c r="BR397" s="45">
        <f t="shared" si="297"/>
        <v>35120.932686292937</v>
      </c>
      <c r="BS397" s="45">
        <f t="shared" si="297"/>
        <v>36027.300894792039</v>
      </c>
      <c r="BT397" s="45">
        <f t="shared" si="297"/>
        <v>36933.669103291133</v>
      </c>
      <c r="BU397" s="45">
        <f t="shared" si="297"/>
        <v>37840.037311790235</v>
      </c>
      <c r="BV397" s="45">
        <f t="shared" si="298"/>
        <v>38746.405520289336</v>
      </c>
      <c r="BW397" s="45">
        <f t="shared" si="298"/>
        <v>39652.773728788437</v>
      </c>
      <c r="BX397" s="45">
        <f t="shared" si="298"/>
        <v>40559.141937287539</v>
      </c>
      <c r="BY397" s="45">
        <f t="shared" si="298"/>
        <v>41465.510145786633</v>
      </c>
      <c r="BZ397" s="45">
        <f t="shared" si="298"/>
        <v>42371.878354285735</v>
      </c>
      <c r="CA397" s="45">
        <f t="shared" si="298"/>
        <v>43278.246562784829</v>
      </c>
      <c r="CB397" s="45">
        <f t="shared" si="298"/>
        <v>44184.61477128393</v>
      </c>
      <c r="CC397" s="45">
        <f t="shared" si="298"/>
        <v>45090.982979783032</v>
      </c>
      <c r="CD397" s="45">
        <f t="shared" si="298"/>
        <v>45997.351188282133</v>
      </c>
      <c r="CE397" s="45">
        <f t="shared" si="298"/>
        <v>46903.719396781235</v>
      </c>
      <c r="CF397" s="45">
        <f t="shared" si="298"/>
        <v>47810.087605280336</v>
      </c>
      <c r="CG397" s="45">
        <f t="shared" si="298"/>
        <v>-2279.5865127490088</v>
      </c>
      <c r="CH397" s="45">
        <f t="shared" si="298"/>
        <v>142.89822673662093</v>
      </c>
    </row>
    <row r="398" spans="1:86">
      <c r="A398" s="58">
        <f>'Q5-Q7 VaR'!G372</f>
        <v>46080</v>
      </c>
      <c r="B398" s="45">
        <f>'Q5-Q7 VaR'!L372</f>
        <v>14939.556797307356</v>
      </c>
      <c r="C398" s="45">
        <f>1000000*'Q5-Q7 VaR'!K372/100</f>
        <v>4738.6272086835243</v>
      </c>
      <c r="D398" s="45">
        <f t="shared" si="291"/>
        <v>-32446.715289527885</v>
      </c>
      <c r="E398" s="45">
        <f t="shared" si="291"/>
        <v>-31262.058487357004</v>
      </c>
      <c r="F398" s="45">
        <f t="shared" si="291"/>
        <v>-30077.401685186123</v>
      </c>
      <c r="G398" s="45">
        <f t="shared" si="291"/>
        <v>-28892.744883015243</v>
      </c>
      <c r="H398" s="45">
        <f t="shared" si="291"/>
        <v>-27708.088080844362</v>
      </c>
      <c r="I398" s="45">
        <f t="shared" si="291"/>
        <v>-26523.431278673481</v>
      </c>
      <c r="J398" s="45">
        <f t="shared" si="291"/>
        <v>-25338.7744765026</v>
      </c>
      <c r="K398" s="45">
        <f t="shared" si="291"/>
        <v>-24154.117674331719</v>
      </c>
      <c r="L398" s="45">
        <f t="shared" si="291"/>
        <v>-22969.460872160838</v>
      </c>
      <c r="M398" s="45">
        <f t="shared" si="291"/>
        <v>-21784.804069989957</v>
      </c>
      <c r="N398" s="45">
        <f t="shared" si="292"/>
        <v>-20600.147267819077</v>
      </c>
      <c r="O398" s="45">
        <f t="shared" si="292"/>
        <v>-19415.490465648196</v>
      </c>
      <c r="P398" s="45">
        <f t="shared" si="292"/>
        <v>-18230.833663477315</v>
      </c>
      <c r="Q398" s="45">
        <f t="shared" si="292"/>
        <v>-17046.176861306434</v>
      </c>
      <c r="R398" s="45">
        <f t="shared" si="292"/>
        <v>-15861.520059135553</v>
      </c>
      <c r="S398" s="45">
        <f t="shared" si="292"/>
        <v>-14676.863256964672</v>
      </c>
      <c r="T398" s="45">
        <f t="shared" si="292"/>
        <v>-13492.206454793792</v>
      </c>
      <c r="U398" s="45">
        <f t="shared" si="292"/>
        <v>-12307.549652622907</v>
      </c>
      <c r="V398" s="45">
        <f t="shared" si="292"/>
        <v>-11122.892850452026</v>
      </c>
      <c r="W398" s="45">
        <f t="shared" si="292"/>
        <v>-9938.2360482811455</v>
      </c>
      <c r="X398" s="45">
        <f t="shared" si="293"/>
        <v>-8753.5792461102646</v>
      </c>
      <c r="Y398" s="45">
        <f t="shared" si="293"/>
        <v>-7568.9224439393838</v>
      </c>
      <c r="Z398" s="45">
        <f t="shared" si="293"/>
        <v>-6384.265641768503</v>
      </c>
      <c r="AA398" s="45">
        <f t="shared" si="293"/>
        <v>-5199.6088395976221</v>
      </c>
      <c r="AB398" s="45">
        <f t="shared" si="293"/>
        <v>-4014.9520374267413</v>
      </c>
      <c r="AC398" s="45">
        <f t="shared" si="293"/>
        <v>-2830.2952352558605</v>
      </c>
      <c r="AD398" s="45">
        <f t="shared" si="293"/>
        <v>-1645.6384330849796</v>
      </c>
      <c r="AE398" s="45">
        <f t="shared" si="293"/>
        <v>-460.98163091409879</v>
      </c>
      <c r="AF398" s="45">
        <f t="shared" si="293"/>
        <v>723.67517125678205</v>
      </c>
      <c r="AG398" s="45">
        <f t="shared" si="293"/>
        <v>1908.3319734276647</v>
      </c>
      <c r="AH398" s="45">
        <f t="shared" si="294"/>
        <v>3092.9887755985455</v>
      </c>
      <c r="AI398" s="45">
        <f t="shared" si="294"/>
        <v>4277.6455777694264</v>
      </c>
      <c r="AJ398" s="45">
        <f t="shared" si="294"/>
        <v>5462.3023799403072</v>
      </c>
      <c r="AK398" s="45">
        <f t="shared" si="294"/>
        <v>6646.9591821111881</v>
      </c>
      <c r="AL398" s="45">
        <f t="shared" si="294"/>
        <v>7831.6159842820689</v>
      </c>
      <c r="AM398" s="45">
        <f t="shared" si="294"/>
        <v>9016.2727864529516</v>
      </c>
      <c r="AN398" s="45">
        <f t="shared" si="294"/>
        <v>10200.929588623832</v>
      </c>
      <c r="AO398" s="45">
        <f t="shared" si="294"/>
        <v>11385.586390794713</v>
      </c>
      <c r="AP398" s="45">
        <f t="shared" si="294"/>
        <v>12570.243192965594</v>
      </c>
      <c r="AQ398" s="45">
        <f t="shared" si="294"/>
        <v>13754.899995136475</v>
      </c>
      <c r="AR398" s="45">
        <f t="shared" si="295"/>
        <v>14939.556797307356</v>
      </c>
      <c r="AS398" s="45">
        <f t="shared" si="295"/>
        <v>16124.213599478237</v>
      </c>
      <c r="AT398" s="45">
        <f t="shared" si="295"/>
        <v>17308.870401649117</v>
      </c>
      <c r="AU398" s="45">
        <f t="shared" si="295"/>
        <v>18493.527203819998</v>
      </c>
      <c r="AV398" s="45">
        <f t="shared" si="295"/>
        <v>19678.184005990879</v>
      </c>
      <c r="AW398" s="45">
        <f t="shared" si="295"/>
        <v>20862.84080816176</v>
      </c>
      <c r="AX398" s="45">
        <f t="shared" si="295"/>
        <v>22047.497610332641</v>
      </c>
      <c r="AY398" s="45">
        <f t="shared" si="295"/>
        <v>23232.154412503522</v>
      </c>
      <c r="AZ398" s="45">
        <f t="shared" si="295"/>
        <v>24416.811214674402</v>
      </c>
      <c r="BA398" s="45">
        <f t="shared" si="295"/>
        <v>25601.468016845283</v>
      </c>
      <c r="BB398" s="45">
        <f t="shared" si="296"/>
        <v>26786.124819016164</v>
      </c>
      <c r="BC398" s="45">
        <f t="shared" si="296"/>
        <v>27970.781621187045</v>
      </c>
      <c r="BD398" s="45">
        <f t="shared" si="296"/>
        <v>29155.438423357929</v>
      </c>
      <c r="BE398" s="45">
        <f t="shared" si="296"/>
        <v>30340.09522552881</v>
      </c>
      <c r="BF398" s="45">
        <f t="shared" si="296"/>
        <v>31524.752027699691</v>
      </c>
      <c r="BG398" s="45">
        <f t="shared" si="296"/>
        <v>32709.408829870572</v>
      </c>
      <c r="BH398" s="45">
        <f t="shared" si="296"/>
        <v>33894.065632041456</v>
      </c>
      <c r="BI398" s="45">
        <f t="shared" si="296"/>
        <v>35078.722434212337</v>
      </c>
      <c r="BJ398" s="45">
        <f t="shared" si="296"/>
        <v>36263.379236383218</v>
      </c>
      <c r="BK398" s="45">
        <f t="shared" si="296"/>
        <v>37448.036038554099</v>
      </c>
      <c r="BL398" s="45">
        <f t="shared" si="297"/>
        <v>38632.69284072498</v>
      </c>
      <c r="BM398" s="45">
        <f t="shared" si="297"/>
        <v>39817.349642895861</v>
      </c>
      <c r="BN398" s="45">
        <f t="shared" si="297"/>
        <v>41002.006445066741</v>
      </c>
      <c r="BO398" s="45">
        <f t="shared" si="297"/>
        <v>42186.663247237622</v>
      </c>
      <c r="BP398" s="45">
        <f t="shared" si="297"/>
        <v>43371.320049408503</v>
      </c>
      <c r="BQ398" s="45">
        <f t="shared" si="297"/>
        <v>44555.976851579384</v>
      </c>
      <c r="BR398" s="45">
        <f t="shared" si="297"/>
        <v>45740.633653750265</v>
      </c>
      <c r="BS398" s="45">
        <f t="shared" si="297"/>
        <v>46925.290455921146</v>
      </c>
      <c r="BT398" s="45">
        <f t="shared" si="297"/>
        <v>48109.947258092026</v>
      </c>
      <c r="BU398" s="45">
        <f t="shared" si="297"/>
        <v>49294.604060262907</v>
      </c>
      <c r="BV398" s="45">
        <f t="shared" si="298"/>
        <v>50479.260862433788</v>
      </c>
      <c r="BW398" s="45">
        <f t="shared" si="298"/>
        <v>51663.917664604669</v>
      </c>
      <c r="BX398" s="45">
        <f t="shared" si="298"/>
        <v>52848.57446677555</v>
      </c>
      <c r="BY398" s="45">
        <f t="shared" si="298"/>
        <v>54033.231268946431</v>
      </c>
      <c r="BZ398" s="45">
        <f t="shared" si="298"/>
        <v>55217.888071117311</v>
      </c>
      <c r="CA398" s="45">
        <f t="shared" si="298"/>
        <v>56402.544873288192</v>
      </c>
      <c r="CB398" s="45">
        <f t="shared" si="298"/>
        <v>57587.201675459073</v>
      </c>
      <c r="CC398" s="45">
        <f t="shared" si="298"/>
        <v>58771.858477629954</v>
      </c>
      <c r="CD398" s="45">
        <f t="shared" si="298"/>
        <v>59956.515279800835</v>
      </c>
      <c r="CE398" s="45">
        <f t="shared" si="298"/>
        <v>61141.172081971716</v>
      </c>
      <c r="CF398" s="45">
        <f t="shared" si="298"/>
        <v>62325.828884142597</v>
      </c>
      <c r="CG398" s="45">
        <f t="shared" si="298"/>
        <v>-3143.229502965587</v>
      </c>
      <c r="CH398" s="45">
        <f t="shared" si="298"/>
        <v>23.047731690594446</v>
      </c>
    </row>
    <row r="399" spans="1:86">
      <c r="A399" s="58">
        <f>'Q5-Q7 VaR'!G373</f>
        <v>46083</v>
      </c>
      <c r="B399" s="45">
        <f>'Q5-Q7 VaR'!L373</f>
        <v>-27574.267112374459</v>
      </c>
      <c r="C399" s="45">
        <f>1000000*'Q5-Q7 VaR'!K373/100</f>
        <v>-6981.7284769607322</v>
      </c>
      <c r="D399" s="45">
        <f t="shared" si="291"/>
        <v>42243.017657232871</v>
      </c>
      <c r="E399" s="45">
        <f t="shared" si="291"/>
        <v>40497.585537992687</v>
      </c>
      <c r="F399" s="45">
        <f t="shared" si="291"/>
        <v>38752.153418752503</v>
      </c>
      <c r="G399" s="45">
        <f t="shared" si="291"/>
        <v>37006.721299512312</v>
      </c>
      <c r="H399" s="45">
        <f t="shared" si="291"/>
        <v>35261.289180272135</v>
      </c>
      <c r="I399" s="45">
        <f t="shared" si="291"/>
        <v>33515.857061031951</v>
      </c>
      <c r="J399" s="45">
        <f t="shared" si="291"/>
        <v>31770.424941791767</v>
      </c>
      <c r="K399" s="45">
        <f t="shared" si="291"/>
        <v>30024.992822551583</v>
      </c>
      <c r="L399" s="45">
        <f t="shared" si="291"/>
        <v>28279.560703311399</v>
      </c>
      <c r="M399" s="45">
        <f t="shared" si="291"/>
        <v>26534.128584071215</v>
      </c>
      <c r="N399" s="45">
        <f t="shared" si="292"/>
        <v>24788.696464831031</v>
      </c>
      <c r="O399" s="45">
        <f t="shared" si="292"/>
        <v>23043.264345590847</v>
      </c>
      <c r="P399" s="45">
        <f t="shared" si="292"/>
        <v>21297.832226350663</v>
      </c>
      <c r="Q399" s="45">
        <f t="shared" si="292"/>
        <v>19552.400107110487</v>
      </c>
      <c r="R399" s="45">
        <f t="shared" si="292"/>
        <v>17806.967987870303</v>
      </c>
      <c r="S399" s="45">
        <f t="shared" si="292"/>
        <v>16061.535868630119</v>
      </c>
      <c r="T399" s="45">
        <f t="shared" si="292"/>
        <v>14316.103749389935</v>
      </c>
      <c r="U399" s="45">
        <f t="shared" si="292"/>
        <v>12570.671630149751</v>
      </c>
      <c r="V399" s="45">
        <f t="shared" si="292"/>
        <v>10825.239510909567</v>
      </c>
      <c r="W399" s="45">
        <f t="shared" si="292"/>
        <v>9079.8073916693829</v>
      </c>
      <c r="X399" s="45">
        <f t="shared" si="293"/>
        <v>7334.3752724292062</v>
      </c>
      <c r="Y399" s="45">
        <f t="shared" si="293"/>
        <v>5588.9431531890223</v>
      </c>
      <c r="Z399" s="45">
        <f t="shared" si="293"/>
        <v>3843.5110339488383</v>
      </c>
      <c r="AA399" s="45">
        <f t="shared" si="293"/>
        <v>2098.0789147086543</v>
      </c>
      <c r="AB399" s="45">
        <f t="shared" si="293"/>
        <v>352.64679546847037</v>
      </c>
      <c r="AC399" s="45">
        <f t="shared" si="293"/>
        <v>-1392.7853237717136</v>
      </c>
      <c r="AD399" s="45">
        <f t="shared" si="293"/>
        <v>-3138.2174430118976</v>
      </c>
      <c r="AE399" s="45">
        <f t="shared" si="293"/>
        <v>-4883.6495622520779</v>
      </c>
      <c r="AF399" s="45">
        <f t="shared" si="293"/>
        <v>-6629.0816814922619</v>
      </c>
      <c r="AG399" s="45">
        <f t="shared" si="293"/>
        <v>-8374.5138007324458</v>
      </c>
      <c r="AH399" s="45">
        <f t="shared" si="294"/>
        <v>-10119.945919972626</v>
      </c>
      <c r="AI399" s="45">
        <f t="shared" si="294"/>
        <v>-11865.37803921281</v>
      </c>
      <c r="AJ399" s="45">
        <f t="shared" si="294"/>
        <v>-13610.810158452994</v>
      </c>
      <c r="AK399" s="45">
        <f t="shared" si="294"/>
        <v>-15356.242277693178</v>
      </c>
      <c r="AL399" s="45">
        <f t="shared" si="294"/>
        <v>-17101.674396933362</v>
      </c>
      <c r="AM399" s="45">
        <f t="shared" si="294"/>
        <v>-18847.106516173542</v>
      </c>
      <c r="AN399" s="45">
        <f t="shared" si="294"/>
        <v>-20592.538635413726</v>
      </c>
      <c r="AO399" s="45">
        <f t="shared" si="294"/>
        <v>-22337.97075465391</v>
      </c>
      <c r="AP399" s="45">
        <f t="shared" si="294"/>
        <v>-24083.402873894091</v>
      </c>
      <c r="AQ399" s="45">
        <f t="shared" si="294"/>
        <v>-25828.834993134275</v>
      </c>
      <c r="AR399" s="45">
        <f t="shared" si="295"/>
        <v>-27574.267112374459</v>
      </c>
      <c r="AS399" s="45">
        <f t="shared" si="295"/>
        <v>-29319.699231614642</v>
      </c>
      <c r="AT399" s="45">
        <f t="shared" si="295"/>
        <v>-31065.131350854826</v>
      </c>
      <c r="AU399" s="45">
        <f t="shared" si="295"/>
        <v>-32810.56347009501</v>
      </c>
      <c r="AV399" s="45">
        <f t="shared" si="295"/>
        <v>-34555.995589335187</v>
      </c>
      <c r="AW399" s="45">
        <f t="shared" si="295"/>
        <v>-36301.427708575371</v>
      </c>
      <c r="AX399" s="45">
        <f t="shared" si="295"/>
        <v>-38046.859827815555</v>
      </c>
      <c r="AY399" s="45">
        <f t="shared" si="295"/>
        <v>-39792.291947055739</v>
      </c>
      <c r="AZ399" s="45">
        <f t="shared" si="295"/>
        <v>-41537.724066295923</v>
      </c>
      <c r="BA399" s="45">
        <f t="shared" si="295"/>
        <v>-43283.156185536107</v>
      </c>
      <c r="BB399" s="45">
        <f t="shared" si="296"/>
        <v>-45028.588304776291</v>
      </c>
      <c r="BC399" s="45">
        <f t="shared" si="296"/>
        <v>-46774.020424016475</v>
      </c>
      <c r="BD399" s="45">
        <f t="shared" si="296"/>
        <v>-48519.452543256659</v>
      </c>
      <c r="BE399" s="45">
        <f t="shared" si="296"/>
        <v>-50264.884662496843</v>
      </c>
      <c r="BF399" s="45">
        <f t="shared" si="296"/>
        <v>-52010.316781737019</v>
      </c>
      <c r="BG399" s="45">
        <f t="shared" si="296"/>
        <v>-53755.748900977203</v>
      </c>
      <c r="BH399" s="45">
        <f t="shared" si="296"/>
        <v>-55501.181020217387</v>
      </c>
      <c r="BI399" s="45">
        <f t="shared" si="296"/>
        <v>-57246.613139457571</v>
      </c>
      <c r="BJ399" s="45">
        <f t="shared" si="296"/>
        <v>-58992.045258697755</v>
      </c>
      <c r="BK399" s="45">
        <f t="shared" si="296"/>
        <v>-60737.477377937939</v>
      </c>
      <c r="BL399" s="45">
        <f t="shared" si="297"/>
        <v>-62482.909497178123</v>
      </c>
      <c r="BM399" s="45">
        <f t="shared" si="297"/>
        <v>-64228.3416164183</v>
      </c>
      <c r="BN399" s="45">
        <f t="shared" si="297"/>
        <v>-65973.773735658484</v>
      </c>
      <c r="BO399" s="45">
        <f t="shared" si="297"/>
        <v>-67719.205854898668</v>
      </c>
      <c r="BP399" s="45">
        <f t="shared" si="297"/>
        <v>-69464.637974138852</v>
      </c>
      <c r="BQ399" s="45">
        <f t="shared" si="297"/>
        <v>-71210.070093379036</v>
      </c>
      <c r="BR399" s="45">
        <f t="shared" si="297"/>
        <v>-72955.50221261922</v>
      </c>
      <c r="BS399" s="45">
        <f t="shared" si="297"/>
        <v>-74700.934331859404</v>
      </c>
      <c r="BT399" s="45">
        <f t="shared" si="297"/>
        <v>-76446.366451099573</v>
      </c>
      <c r="BU399" s="45">
        <f t="shared" si="297"/>
        <v>-78191.798570339772</v>
      </c>
      <c r="BV399" s="45">
        <f t="shared" si="298"/>
        <v>-79937.230689579941</v>
      </c>
      <c r="BW399" s="45">
        <f t="shared" si="298"/>
        <v>-81682.66280882014</v>
      </c>
      <c r="BX399" s="45">
        <f t="shared" si="298"/>
        <v>-83428.094928060309</v>
      </c>
      <c r="BY399" s="45">
        <f t="shared" si="298"/>
        <v>-85173.527047300508</v>
      </c>
      <c r="BZ399" s="45">
        <f t="shared" si="298"/>
        <v>-86918.959166540677</v>
      </c>
      <c r="CA399" s="45">
        <f t="shared" si="298"/>
        <v>-88664.391285780875</v>
      </c>
      <c r="CB399" s="45">
        <f t="shared" si="298"/>
        <v>-90409.823405021045</v>
      </c>
      <c r="CC399" s="45">
        <f t="shared" si="298"/>
        <v>-92155.255524261229</v>
      </c>
      <c r="CD399" s="45">
        <f t="shared" si="298"/>
        <v>-93900.687643501413</v>
      </c>
      <c r="CE399" s="45">
        <f t="shared" si="298"/>
        <v>-95646.119762741611</v>
      </c>
      <c r="CF399" s="45">
        <f t="shared" si="298"/>
        <v>-97391.551881981781</v>
      </c>
      <c r="CG399" s="45">
        <f t="shared" si="298"/>
        <v>-931.71886041241305</v>
      </c>
      <c r="CH399" s="45">
        <f t="shared" si="298"/>
        <v>-5596.8015861947242</v>
      </c>
    </row>
    <row r="400" spans="1:86">
      <c r="A400" s="58">
        <f>'Q5-Q7 VaR'!G374</f>
        <v>46084</v>
      </c>
      <c r="B400" s="45">
        <f>'Q5-Q7 VaR'!L374</f>
        <v>-9292.4337656576008</v>
      </c>
      <c r="C400" s="45">
        <f>1000000*'Q5-Q7 VaR'!K374/100</f>
        <v>-1843.3413072687761</v>
      </c>
      <c r="D400" s="45">
        <f t="shared" si="291"/>
        <v>9140.9793070301585</v>
      </c>
      <c r="E400" s="45">
        <f t="shared" si="291"/>
        <v>8680.1439802129662</v>
      </c>
      <c r="F400" s="45">
        <f t="shared" si="291"/>
        <v>8219.3086533957703</v>
      </c>
      <c r="G400" s="45">
        <f t="shared" si="291"/>
        <v>7758.4733265785781</v>
      </c>
      <c r="H400" s="45">
        <f t="shared" si="291"/>
        <v>7297.6379997613822</v>
      </c>
      <c r="I400" s="45">
        <f t="shared" si="291"/>
        <v>6836.8026729441899</v>
      </c>
      <c r="J400" s="45">
        <f t="shared" si="291"/>
        <v>6375.9673461269958</v>
      </c>
      <c r="K400" s="45">
        <f t="shared" si="291"/>
        <v>5915.1320193098018</v>
      </c>
      <c r="L400" s="45">
        <f t="shared" si="291"/>
        <v>5454.2966924926077</v>
      </c>
      <c r="M400" s="45">
        <f t="shared" si="291"/>
        <v>4993.4613656754136</v>
      </c>
      <c r="N400" s="45">
        <f t="shared" si="292"/>
        <v>4532.6260388582195</v>
      </c>
      <c r="O400" s="45">
        <f t="shared" si="292"/>
        <v>4071.7907120410255</v>
      </c>
      <c r="P400" s="45">
        <f t="shared" si="292"/>
        <v>3610.9553852238314</v>
      </c>
      <c r="Q400" s="45">
        <f t="shared" si="292"/>
        <v>3150.1200584066373</v>
      </c>
      <c r="R400" s="45">
        <f t="shared" si="292"/>
        <v>2689.2847315894433</v>
      </c>
      <c r="S400" s="45">
        <f t="shared" si="292"/>
        <v>2228.4494047722492</v>
      </c>
      <c r="T400" s="45">
        <f t="shared" si="292"/>
        <v>1767.6140779550551</v>
      </c>
      <c r="U400" s="45">
        <f t="shared" si="292"/>
        <v>1306.778751137861</v>
      </c>
      <c r="V400" s="45">
        <f t="shared" si="292"/>
        <v>845.94342432066696</v>
      </c>
      <c r="W400" s="45">
        <f t="shared" si="292"/>
        <v>385.10809750347289</v>
      </c>
      <c r="X400" s="45">
        <f t="shared" si="293"/>
        <v>-75.727229313721182</v>
      </c>
      <c r="Y400" s="45">
        <f t="shared" si="293"/>
        <v>-536.56255613091525</v>
      </c>
      <c r="Z400" s="45">
        <f t="shared" si="293"/>
        <v>-997.39788294810933</v>
      </c>
      <c r="AA400" s="45">
        <f t="shared" si="293"/>
        <v>-1458.2332097653025</v>
      </c>
      <c r="AB400" s="45">
        <f t="shared" si="293"/>
        <v>-1919.0685365824966</v>
      </c>
      <c r="AC400" s="45">
        <f t="shared" si="293"/>
        <v>-2379.9038633996906</v>
      </c>
      <c r="AD400" s="45">
        <f t="shared" si="293"/>
        <v>-2840.7391902168847</v>
      </c>
      <c r="AE400" s="45">
        <f t="shared" si="293"/>
        <v>-3301.5745170340788</v>
      </c>
      <c r="AF400" s="45">
        <f t="shared" si="293"/>
        <v>-3762.4098438512729</v>
      </c>
      <c r="AG400" s="45">
        <f t="shared" si="293"/>
        <v>-4223.2451706684669</v>
      </c>
      <c r="AH400" s="45">
        <f t="shared" si="294"/>
        <v>-4684.080497485661</v>
      </c>
      <c r="AI400" s="45">
        <f t="shared" si="294"/>
        <v>-5144.9158243028551</v>
      </c>
      <c r="AJ400" s="45">
        <f t="shared" si="294"/>
        <v>-5605.7511511200482</v>
      </c>
      <c r="AK400" s="45">
        <f t="shared" si="294"/>
        <v>-6066.5864779372423</v>
      </c>
      <c r="AL400" s="45">
        <f t="shared" si="294"/>
        <v>-6527.4218047544364</v>
      </c>
      <c r="AM400" s="45">
        <f t="shared" si="294"/>
        <v>-6988.2571315716305</v>
      </c>
      <c r="AN400" s="45">
        <f t="shared" si="294"/>
        <v>-7449.0924583888245</v>
      </c>
      <c r="AO400" s="45">
        <f t="shared" si="294"/>
        <v>-7909.9277852060186</v>
      </c>
      <c r="AP400" s="45">
        <f t="shared" si="294"/>
        <v>-8370.7631120232127</v>
      </c>
      <c r="AQ400" s="45">
        <f t="shared" si="294"/>
        <v>-8831.5984388404067</v>
      </c>
      <c r="AR400" s="45">
        <f t="shared" si="295"/>
        <v>-9292.4337656576008</v>
      </c>
      <c r="AS400" s="45">
        <f t="shared" si="295"/>
        <v>-9753.2690924747949</v>
      </c>
      <c r="AT400" s="45">
        <f t="shared" si="295"/>
        <v>-10214.104419291989</v>
      </c>
      <c r="AU400" s="45">
        <f t="shared" si="295"/>
        <v>-10674.939746109183</v>
      </c>
      <c r="AV400" s="45">
        <f t="shared" si="295"/>
        <v>-11135.775072926377</v>
      </c>
      <c r="AW400" s="45">
        <f t="shared" si="295"/>
        <v>-11596.610399743571</v>
      </c>
      <c r="AX400" s="45">
        <f t="shared" si="295"/>
        <v>-12057.445726560765</v>
      </c>
      <c r="AY400" s="45">
        <f t="shared" si="295"/>
        <v>-12518.281053377959</v>
      </c>
      <c r="AZ400" s="45">
        <f t="shared" si="295"/>
        <v>-12979.116380195153</v>
      </c>
      <c r="BA400" s="45">
        <f t="shared" si="295"/>
        <v>-13439.951707012347</v>
      </c>
      <c r="BB400" s="45">
        <f t="shared" si="296"/>
        <v>-13900.78703382954</v>
      </c>
      <c r="BC400" s="45">
        <f t="shared" si="296"/>
        <v>-14361.622360646736</v>
      </c>
      <c r="BD400" s="45">
        <f t="shared" si="296"/>
        <v>-14822.457687463928</v>
      </c>
      <c r="BE400" s="45">
        <f t="shared" si="296"/>
        <v>-15283.293014281124</v>
      </c>
      <c r="BF400" s="45">
        <f t="shared" si="296"/>
        <v>-15744.128341098316</v>
      </c>
      <c r="BG400" s="45">
        <f t="shared" si="296"/>
        <v>-16204.963667915512</v>
      </c>
      <c r="BH400" s="45">
        <f t="shared" si="296"/>
        <v>-16665.798994732704</v>
      </c>
      <c r="BI400" s="45">
        <f t="shared" si="296"/>
        <v>-17126.6343215499</v>
      </c>
      <c r="BJ400" s="45">
        <f t="shared" si="296"/>
        <v>-17587.469648367092</v>
      </c>
      <c r="BK400" s="45">
        <f t="shared" si="296"/>
        <v>-18048.304975184285</v>
      </c>
      <c r="BL400" s="45">
        <f t="shared" si="297"/>
        <v>-18509.14030200148</v>
      </c>
      <c r="BM400" s="45">
        <f t="shared" si="297"/>
        <v>-18969.975628818676</v>
      </c>
      <c r="BN400" s="45">
        <f t="shared" si="297"/>
        <v>-19430.810955635869</v>
      </c>
      <c r="BO400" s="45">
        <f t="shared" si="297"/>
        <v>-19891.646282453061</v>
      </c>
      <c r="BP400" s="45">
        <f t="shared" si="297"/>
        <v>-20352.481609270257</v>
      </c>
      <c r="BQ400" s="45">
        <f t="shared" si="297"/>
        <v>-20813.316936087453</v>
      </c>
      <c r="BR400" s="45">
        <f t="shared" si="297"/>
        <v>-21274.152262904645</v>
      </c>
      <c r="BS400" s="45">
        <f t="shared" si="297"/>
        <v>-21734.987589721837</v>
      </c>
      <c r="BT400" s="45">
        <f t="shared" si="297"/>
        <v>-22195.822916539033</v>
      </c>
      <c r="BU400" s="45">
        <f t="shared" si="297"/>
        <v>-22656.658243356229</v>
      </c>
      <c r="BV400" s="45">
        <f t="shared" si="298"/>
        <v>-23117.493570173421</v>
      </c>
      <c r="BW400" s="45">
        <f t="shared" si="298"/>
        <v>-23578.328896990613</v>
      </c>
      <c r="BX400" s="45">
        <f t="shared" si="298"/>
        <v>-24039.164223807809</v>
      </c>
      <c r="BY400" s="45">
        <f t="shared" si="298"/>
        <v>-24499.999550625005</v>
      </c>
      <c r="BZ400" s="45">
        <f t="shared" si="298"/>
        <v>-24960.834877442197</v>
      </c>
      <c r="CA400" s="45">
        <f t="shared" si="298"/>
        <v>-25421.67020425939</v>
      </c>
      <c r="CB400" s="45">
        <f t="shared" si="298"/>
        <v>-25882.505531076582</v>
      </c>
      <c r="CC400" s="45">
        <f t="shared" si="298"/>
        <v>-26343.340857893782</v>
      </c>
      <c r="CD400" s="45">
        <f t="shared" si="298"/>
        <v>-26804.176184710974</v>
      </c>
      <c r="CE400" s="45">
        <f t="shared" si="298"/>
        <v>-27265.011511528166</v>
      </c>
      <c r="CF400" s="45">
        <f t="shared" si="298"/>
        <v>-27725.846838345358</v>
      </c>
      <c r="CG400" s="45">
        <f t="shared" si="298"/>
        <v>-2258.1714213387959</v>
      </c>
      <c r="CH400" s="45">
        <f t="shared" si="298"/>
        <v>-3489.8635042718161</v>
      </c>
    </row>
    <row r="401" spans="1:86">
      <c r="A401" s="58">
        <f>'Q5-Q7 VaR'!G375</f>
        <v>46085</v>
      </c>
      <c r="B401" s="45">
        <f>'Q5-Q7 VaR'!L375</f>
        <v>-11544.040734683604</v>
      </c>
      <c r="C401" s="45">
        <f>1000000*'Q5-Q7 VaR'!K375/100</f>
        <v>-2726.611599441464</v>
      </c>
      <c r="D401" s="45">
        <f t="shared" ref="D401:M410" si="299">$B401+D$26*$C401</f>
        <v>15722.075259731038</v>
      </c>
      <c r="E401" s="45">
        <f t="shared" si="299"/>
        <v>15040.42235987067</v>
      </c>
      <c r="F401" s="45">
        <f t="shared" si="299"/>
        <v>14358.769460010306</v>
      </c>
      <c r="G401" s="45">
        <f t="shared" si="299"/>
        <v>13677.116560149938</v>
      </c>
      <c r="H401" s="45">
        <f t="shared" si="299"/>
        <v>12995.463660289573</v>
      </c>
      <c r="I401" s="45">
        <f t="shared" si="299"/>
        <v>12313.810760429205</v>
      </c>
      <c r="J401" s="45">
        <f t="shared" si="299"/>
        <v>11632.157860568841</v>
      </c>
      <c r="K401" s="45">
        <f t="shared" si="299"/>
        <v>10950.504960708473</v>
      </c>
      <c r="L401" s="45">
        <f t="shared" si="299"/>
        <v>10268.852060848109</v>
      </c>
      <c r="M401" s="45">
        <f t="shared" si="299"/>
        <v>9587.1991609877441</v>
      </c>
      <c r="N401" s="45">
        <f t="shared" ref="N401:W410" si="300">$B401+N$26*$C401</f>
        <v>8905.5462611273761</v>
      </c>
      <c r="O401" s="45">
        <f t="shared" si="300"/>
        <v>8223.8933612670116</v>
      </c>
      <c r="P401" s="45">
        <f t="shared" si="300"/>
        <v>7542.2404614066436</v>
      </c>
      <c r="Q401" s="45">
        <f t="shared" si="300"/>
        <v>6860.5875615462792</v>
      </c>
      <c r="R401" s="45">
        <f t="shared" si="300"/>
        <v>6178.9346616859111</v>
      </c>
      <c r="S401" s="45">
        <f t="shared" si="300"/>
        <v>5497.2817618255467</v>
      </c>
      <c r="T401" s="45">
        <f t="shared" si="300"/>
        <v>4815.6288619651805</v>
      </c>
      <c r="U401" s="45">
        <f t="shared" si="300"/>
        <v>4133.9759621048142</v>
      </c>
      <c r="V401" s="45">
        <f t="shared" si="300"/>
        <v>3452.323062244448</v>
      </c>
      <c r="W401" s="45">
        <f t="shared" si="300"/>
        <v>2770.6701623840818</v>
      </c>
      <c r="X401" s="45">
        <f t="shared" ref="X401:AG410" si="301">$B401+X$26*$C401</f>
        <v>2089.0172625237174</v>
      </c>
      <c r="Y401" s="45">
        <f t="shared" si="301"/>
        <v>1407.3643626633511</v>
      </c>
      <c r="Z401" s="45">
        <f t="shared" si="301"/>
        <v>725.7114628029849</v>
      </c>
      <c r="AA401" s="45">
        <f t="shared" si="301"/>
        <v>44.058562942618664</v>
      </c>
      <c r="AB401" s="45">
        <f t="shared" si="301"/>
        <v>-637.59433691774757</v>
      </c>
      <c r="AC401" s="45">
        <f t="shared" si="301"/>
        <v>-1319.2472367781138</v>
      </c>
      <c r="AD401" s="45">
        <f t="shared" si="301"/>
        <v>-2000.90013663848</v>
      </c>
      <c r="AE401" s="45">
        <f t="shared" si="301"/>
        <v>-2682.5530364988463</v>
      </c>
      <c r="AF401" s="45">
        <f t="shared" si="301"/>
        <v>-3364.2059363592116</v>
      </c>
      <c r="AG401" s="45">
        <f t="shared" si="301"/>
        <v>-4045.8588362195778</v>
      </c>
      <c r="AH401" s="45">
        <f t="shared" ref="AH401:AQ410" si="302">$B401+AH$26*$C401</f>
        <v>-4727.5117360799431</v>
      </c>
      <c r="AI401" s="45">
        <f t="shared" si="302"/>
        <v>-5409.1646359403094</v>
      </c>
      <c r="AJ401" s="45">
        <f t="shared" si="302"/>
        <v>-6090.8175358006756</v>
      </c>
      <c r="AK401" s="45">
        <f t="shared" si="302"/>
        <v>-6772.4704356610418</v>
      </c>
      <c r="AL401" s="45">
        <f t="shared" si="302"/>
        <v>-7454.1233355214081</v>
      </c>
      <c r="AM401" s="45">
        <f t="shared" si="302"/>
        <v>-8135.7762353817734</v>
      </c>
      <c r="AN401" s="45">
        <f t="shared" si="302"/>
        <v>-8817.4291352421387</v>
      </c>
      <c r="AO401" s="45">
        <f t="shared" si="302"/>
        <v>-9499.082035102505</v>
      </c>
      <c r="AP401" s="45">
        <f t="shared" si="302"/>
        <v>-10180.734934962871</v>
      </c>
      <c r="AQ401" s="45">
        <f t="shared" si="302"/>
        <v>-10862.387834823237</v>
      </c>
      <c r="AR401" s="45">
        <f t="shared" ref="AR401:BA410" si="303">$B401+AR$26*$C401</f>
        <v>-11544.040734683604</v>
      </c>
      <c r="AS401" s="45">
        <f t="shared" si="303"/>
        <v>-12225.69363454397</v>
      </c>
      <c r="AT401" s="45">
        <f t="shared" si="303"/>
        <v>-12907.346534404336</v>
      </c>
      <c r="AU401" s="45">
        <f t="shared" si="303"/>
        <v>-13588.999434264702</v>
      </c>
      <c r="AV401" s="45">
        <f t="shared" si="303"/>
        <v>-14270.652334125069</v>
      </c>
      <c r="AW401" s="45">
        <f t="shared" si="303"/>
        <v>-14952.305233985433</v>
      </c>
      <c r="AX401" s="45">
        <f t="shared" si="303"/>
        <v>-15633.958133845799</v>
      </c>
      <c r="AY401" s="45">
        <f t="shared" si="303"/>
        <v>-16315.611033706165</v>
      </c>
      <c r="AZ401" s="45">
        <f t="shared" si="303"/>
        <v>-16997.26393356653</v>
      </c>
      <c r="BA401" s="45">
        <f t="shared" si="303"/>
        <v>-17678.916833426898</v>
      </c>
      <c r="BB401" s="45">
        <f t="shared" ref="BB401:BK410" si="304">$B401+BB$26*$C401</f>
        <v>-18360.569733287266</v>
      </c>
      <c r="BC401" s="45">
        <f t="shared" si="304"/>
        <v>-19042.22263314763</v>
      </c>
      <c r="BD401" s="45">
        <f t="shared" si="304"/>
        <v>-19723.875533007995</v>
      </c>
      <c r="BE401" s="45">
        <f t="shared" si="304"/>
        <v>-20405.528432868363</v>
      </c>
      <c r="BF401" s="45">
        <f t="shared" si="304"/>
        <v>-21087.181332728727</v>
      </c>
      <c r="BG401" s="45">
        <f t="shared" si="304"/>
        <v>-21768.834232589092</v>
      </c>
      <c r="BH401" s="45">
        <f t="shared" si="304"/>
        <v>-22450.48713244946</v>
      </c>
      <c r="BI401" s="45">
        <f t="shared" si="304"/>
        <v>-23132.140032309828</v>
      </c>
      <c r="BJ401" s="45">
        <f t="shared" si="304"/>
        <v>-23813.792932170192</v>
      </c>
      <c r="BK401" s="45">
        <f t="shared" si="304"/>
        <v>-24495.445832030557</v>
      </c>
      <c r="BL401" s="45">
        <f t="shared" ref="BL401:BU410" si="305">$B401+BL$26*$C401</f>
        <v>-25177.098731890925</v>
      </c>
      <c r="BM401" s="45">
        <f t="shared" si="305"/>
        <v>-25858.751631751289</v>
      </c>
      <c r="BN401" s="45">
        <f t="shared" si="305"/>
        <v>-26540.404531611654</v>
      </c>
      <c r="BO401" s="45">
        <f t="shared" si="305"/>
        <v>-27222.057431472022</v>
      </c>
      <c r="BP401" s="45">
        <f t="shared" si="305"/>
        <v>-27903.71033133239</v>
      </c>
      <c r="BQ401" s="45">
        <f t="shared" si="305"/>
        <v>-28585.363231192754</v>
      </c>
      <c r="BR401" s="45">
        <f t="shared" si="305"/>
        <v>-29267.016131053118</v>
      </c>
      <c r="BS401" s="45">
        <f t="shared" si="305"/>
        <v>-29948.669030913486</v>
      </c>
      <c r="BT401" s="45">
        <f t="shared" si="305"/>
        <v>-30630.321930773851</v>
      </c>
      <c r="BU401" s="45">
        <f t="shared" si="305"/>
        <v>-31311.974830634219</v>
      </c>
      <c r="BV401" s="45">
        <f t="shared" ref="BV401:CH410" si="306">$B401+BV$26*$C401</f>
        <v>-31993.627730494583</v>
      </c>
      <c r="BW401" s="45">
        <f t="shared" si="306"/>
        <v>-32675.280630354951</v>
      </c>
      <c r="BX401" s="45">
        <f t="shared" si="306"/>
        <v>-33356.933530215319</v>
      </c>
      <c r="BY401" s="45">
        <f t="shared" si="306"/>
        <v>-34038.58643007568</v>
      </c>
      <c r="BZ401" s="45">
        <f t="shared" si="306"/>
        <v>-34720.239329936048</v>
      </c>
      <c r="CA401" s="45">
        <f t="shared" si="306"/>
        <v>-35401.892229796416</v>
      </c>
      <c r="CB401" s="45">
        <f t="shared" si="306"/>
        <v>-36083.545129656777</v>
      </c>
      <c r="CC401" s="45">
        <f t="shared" si="306"/>
        <v>-36765.198029517145</v>
      </c>
      <c r="CD401" s="45">
        <f t="shared" si="306"/>
        <v>-37446.850929377513</v>
      </c>
      <c r="CE401" s="45">
        <f t="shared" si="306"/>
        <v>-38128.503829237874</v>
      </c>
      <c r="CF401" s="45">
        <f t="shared" si="306"/>
        <v>-38810.156729098249</v>
      </c>
      <c r="CG401" s="45">
        <f t="shared" si="306"/>
        <v>-1139.184495687934</v>
      </c>
      <c r="CH401" s="45">
        <f t="shared" si="306"/>
        <v>-2961.0640939058849</v>
      </c>
    </row>
    <row r="402" spans="1:86">
      <c r="A402" s="58">
        <f>'Q5-Q7 VaR'!G376</f>
        <v>46086</v>
      </c>
      <c r="B402" s="45">
        <f>'Q5-Q7 VaR'!L376</f>
        <v>-8729.4646912736625</v>
      </c>
      <c r="C402" s="45">
        <f>1000000*'Q5-Q7 VaR'!K376/100</f>
        <v>-2873.7266053692078</v>
      </c>
      <c r="D402" s="45">
        <f t="shared" si="299"/>
        <v>20007.801362418417</v>
      </c>
      <c r="E402" s="45">
        <f t="shared" si="299"/>
        <v>19289.369711076113</v>
      </c>
      <c r="F402" s="45">
        <f t="shared" si="299"/>
        <v>18570.938059733809</v>
      </c>
      <c r="G402" s="45">
        <f t="shared" si="299"/>
        <v>17852.506408391513</v>
      </c>
      <c r="H402" s="45">
        <f t="shared" si="299"/>
        <v>17134.074757049209</v>
      </c>
      <c r="I402" s="45">
        <f t="shared" si="299"/>
        <v>16415.643105706906</v>
      </c>
      <c r="J402" s="45">
        <f t="shared" si="299"/>
        <v>15697.211454364604</v>
      </c>
      <c r="K402" s="45">
        <f t="shared" si="299"/>
        <v>14978.779803022304</v>
      </c>
      <c r="L402" s="45">
        <f t="shared" si="299"/>
        <v>14260.34815168</v>
      </c>
      <c r="M402" s="45">
        <f t="shared" si="299"/>
        <v>13541.916500337697</v>
      </c>
      <c r="N402" s="45">
        <f t="shared" si="300"/>
        <v>12823.484848995397</v>
      </c>
      <c r="O402" s="45">
        <f t="shared" si="300"/>
        <v>12105.053197653093</v>
      </c>
      <c r="P402" s="45">
        <f t="shared" si="300"/>
        <v>11386.621546310793</v>
      </c>
      <c r="Q402" s="45">
        <f t="shared" si="300"/>
        <v>10668.189894968489</v>
      </c>
      <c r="R402" s="45">
        <f t="shared" si="300"/>
        <v>9949.7582436261891</v>
      </c>
      <c r="S402" s="45">
        <f t="shared" si="300"/>
        <v>9231.3265922838855</v>
      </c>
      <c r="T402" s="45">
        <f t="shared" si="300"/>
        <v>8512.8949409415854</v>
      </c>
      <c r="U402" s="45">
        <f t="shared" si="300"/>
        <v>7794.4632895992818</v>
      </c>
      <c r="V402" s="45">
        <f t="shared" si="300"/>
        <v>7076.0316382569799</v>
      </c>
      <c r="W402" s="45">
        <f t="shared" si="300"/>
        <v>6357.5999869146781</v>
      </c>
      <c r="X402" s="45">
        <f t="shared" si="301"/>
        <v>5639.1683355723762</v>
      </c>
      <c r="Y402" s="45">
        <f t="shared" si="301"/>
        <v>4920.7366842300744</v>
      </c>
      <c r="Z402" s="45">
        <f t="shared" si="301"/>
        <v>4202.3050328877725</v>
      </c>
      <c r="AA402" s="45">
        <f t="shared" si="301"/>
        <v>3483.8733815454707</v>
      </c>
      <c r="AB402" s="45">
        <f t="shared" si="301"/>
        <v>2765.4417302031688</v>
      </c>
      <c r="AC402" s="45">
        <f t="shared" si="301"/>
        <v>2047.010078860867</v>
      </c>
      <c r="AD402" s="45">
        <f t="shared" si="301"/>
        <v>1328.5784275185651</v>
      </c>
      <c r="AE402" s="45">
        <f t="shared" si="301"/>
        <v>610.1467761762633</v>
      </c>
      <c r="AF402" s="45">
        <f t="shared" si="301"/>
        <v>-108.28487516603855</v>
      </c>
      <c r="AG402" s="45">
        <f t="shared" si="301"/>
        <v>-826.7165265083413</v>
      </c>
      <c r="AH402" s="45">
        <f t="shared" si="302"/>
        <v>-1545.1481778506432</v>
      </c>
      <c r="AI402" s="45">
        <f t="shared" si="302"/>
        <v>-2263.579829192945</v>
      </c>
      <c r="AJ402" s="45">
        <f t="shared" si="302"/>
        <v>-2982.0114805352468</v>
      </c>
      <c r="AK402" s="45">
        <f t="shared" si="302"/>
        <v>-3700.4431318775487</v>
      </c>
      <c r="AL402" s="45">
        <f t="shared" si="302"/>
        <v>-4418.8747832198505</v>
      </c>
      <c r="AM402" s="45">
        <f t="shared" si="302"/>
        <v>-5137.3064345621533</v>
      </c>
      <c r="AN402" s="45">
        <f t="shared" si="302"/>
        <v>-5855.7380859044551</v>
      </c>
      <c r="AO402" s="45">
        <f t="shared" si="302"/>
        <v>-6574.169737246757</v>
      </c>
      <c r="AP402" s="45">
        <f t="shared" si="302"/>
        <v>-7292.6013885890588</v>
      </c>
      <c r="AQ402" s="45">
        <f t="shared" si="302"/>
        <v>-8011.0330399313607</v>
      </c>
      <c r="AR402" s="45">
        <f t="shared" si="303"/>
        <v>-8729.4646912736625</v>
      </c>
      <c r="AS402" s="45">
        <f t="shared" si="303"/>
        <v>-9447.8963426159644</v>
      </c>
      <c r="AT402" s="45">
        <f t="shared" si="303"/>
        <v>-10166.327993958266</v>
      </c>
      <c r="AU402" s="45">
        <f t="shared" si="303"/>
        <v>-10884.759645300568</v>
      </c>
      <c r="AV402" s="45">
        <f t="shared" si="303"/>
        <v>-11603.19129664287</v>
      </c>
      <c r="AW402" s="45">
        <f t="shared" si="303"/>
        <v>-12321.622947985172</v>
      </c>
      <c r="AX402" s="45">
        <f t="shared" si="303"/>
        <v>-13040.054599327475</v>
      </c>
      <c r="AY402" s="45">
        <f t="shared" si="303"/>
        <v>-13758.486250669775</v>
      </c>
      <c r="AZ402" s="45">
        <f t="shared" si="303"/>
        <v>-14476.917902012079</v>
      </c>
      <c r="BA402" s="45">
        <f t="shared" si="303"/>
        <v>-15195.349553354379</v>
      </c>
      <c r="BB402" s="45">
        <f t="shared" si="304"/>
        <v>-15913.781204696683</v>
      </c>
      <c r="BC402" s="45">
        <f t="shared" si="304"/>
        <v>-16632.212856038983</v>
      </c>
      <c r="BD402" s="45">
        <f t="shared" si="304"/>
        <v>-17350.644507381287</v>
      </c>
      <c r="BE402" s="45">
        <f t="shared" si="304"/>
        <v>-18069.07615872359</v>
      </c>
      <c r="BF402" s="45">
        <f t="shared" si="304"/>
        <v>-18787.50781006589</v>
      </c>
      <c r="BG402" s="45">
        <f t="shared" si="304"/>
        <v>-19505.93946140819</v>
      </c>
      <c r="BH402" s="45">
        <f t="shared" si="304"/>
        <v>-20224.371112750494</v>
      </c>
      <c r="BI402" s="45">
        <f t="shared" si="304"/>
        <v>-20942.802764092798</v>
      </c>
      <c r="BJ402" s="45">
        <f t="shared" si="304"/>
        <v>-21661.234415435098</v>
      </c>
      <c r="BK402" s="45">
        <f t="shared" si="304"/>
        <v>-22379.666066777398</v>
      </c>
      <c r="BL402" s="45">
        <f t="shared" si="305"/>
        <v>-23098.097718119701</v>
      </c>
      <c r="BM402" s="45">
        <f t="shared" si="305"/>
        <v>-23816.529369462005</v>
      </c>
      <c r="BN402" s="45">
        <f t="shared" si="305"/>
        <v>-24534.961020804305</v>
      </c>
      <c r="BO402" s="45">
        <f t="shared" si="305"/>
        <v>-25253.392672146605</v>
      </c>
      <c r="BP402" s="45">
        <f t="shared" si="305"/>
        <v>-25971.824323488909</v>
      </c>
      <c r="BQ402" s="45">
        <f t="shared" si="305"/>
        <v>-26690.255974831212</v>
      </c>
      <c r="BR402" s="45">
        <f t="shared" si="305"/>
        <v>-27408.687626173516</v>
      </c>
      <c r="BS402" s="45">
        <f t="shared" si="305"/>
        <v>-28127.119277515812</v>
      </c>
      <c r="BT402" s="45">
        <f t="shared" si="305"/>
        <v>-28845.550928858116</v>
      </c>
      <c r="BU402" s="45">
        <f t="shared" si="305"/>
        <v>-29563.98258020042</v>
      </c>
      <c r="BV402" s="45">
        <f t="shared" si="306"/>
        <v>-30282.414231542723</v>
      </c>
      <c r="BW402" s="45">
        <f t="shared" si="306"/>
        <v>-31000.84588288502</v>
      </c>
      <c r="BX402" s="45">
        <f t="shared" si="306"/>
        <v>-31719.277534227323</v>
      </c>
      <c r="BY402" s="45">
        <f t="shared" si="306"/>
        <v>-32437.709185569627</v>
      </c>
      <c r="BZ402" s="45">
        <f t="shared" si="306"/>
        <v>-33156.140836911931</v>
      </c>
      <c r="CA402" s="45">
        <f t="shared" si="306"/>
        <v>-33874.572488254234</v>
      </c>
      <c r="CB402" s="45">
        <f t="shared" si="306"/>
        <v>-34593.004139596531</v>
      </c>
      <c r="CC402" s="45">
        <f t="shared" si="306"/>
        <v>-35311.435790938835</v>
      </c>
      <c r="CD402" s="45">
        <f t="shared" si="306"/>
        <v>-36029.867442281138</v>
      </c>
      <c r="CE402" s="45">
        <f t="shared" si="306"/>
        <v>-36748.299093623442</v>
      </c>
      <c r="CF402" s="45">
        <f t="shared" si="306"/>
        <v>-37466.730744965738</v>
      </c>
      <c r="CG402" s="45">
        <f t="shared" si="306"/>
        <v>2236.7881498602546</v>
      </c>
      <c r="CH402" s="45">
        <f t="shared" si="306"/>
        <v>316.60858550617559</v>
      </c>
    </row>
    <row r="403" spans="1:86">
      <c r="A403" s="58">
        <f>'Q5-Q7 VaR'!G377</f>
        <v>46087</v>
      </c>
      <c r="B403" s="45">
        <f>'Q5-Q7 VaR'!L377</f>
        <v>5071.690780465442</v>
      </c>
      <c r="C403" s="45">
        <f>1000000*'Q5-Q7 VaR'!K377/100</f>
        <v>-221.4289148246784</v>
      </c>
      <c r="D403" s="45">
        <f t="shared" si="299"/>
        <v>7285.979928712226</v>
      </c>
      <c r="E403" s="45">
        <f t="shared" si="299"/>
        <v>7230.6227000060562</v>
      </c>
      <c r="F403" s="45">
        <f t="shared" si="299"/>
        <v>7175.2654712998865</v>
      </c>
      <c r="G403" s="45">
        <f t="shared" si="299"/>
        <v>7119.9082425937177</v>
      </c>
      <c r="H403" s="45">
        <f t="shared" si="299"/>
        <v>7064.5510138875479</v>
      </c>
      <c r="I403" s="45">
        <f t="shared" si="299"/>
        <v>7009.1937851813782</v>
      </c>
      <c r="J403" s="45">
        <f t="shared" si="299"/>
        <v>6953.8365564752085</v>
      </c>
      <c r="K403" s="45">
        <f t="shared" si="299"/>
        <v>6898.4793277690387</v>
      </c>
      <c r="L403" s="45">
        <f t="shared" si="299"/>
        <v>6843.122099062869</v>
      </c>
      <c r="M403" s="45">
        <f t="shared" si="299"/>
        <v>6787.7648703566992</v>
      </c>
      <c r="N403" s="45">
        <f t="shared" si="300"/>
        <v>6732.4076416505304</v>
      </c>
      <c r="O403" s="45">
        <f t="shared" si="300"/>
        <v>6677.0504129443607</v>
      </c>
      <c r="P403" s="45">
        <f t="shared" si="300"/>
        <v>6621.693184238191</v>
      </c>
      <c r="Q403" s="45">
        <f t="shared" si="300"/>
        <v>6566.3359555320212</v>
      </c>
      <c r="R403" s="45">
        <f t="shared" si="300"/>
        <v>6510.9787268258515</v>
      </c>
      <c r="S403" s="45">
        <f t="shared" si="300"/>
        <v>6455.6214981196817</v>
      </c>
      <c r="T403" s="45">
        <f t="shared" si="300"/>
        <v>6400.264269413512</v>
      </c>
      <c r="U403" s="45">
        <f t="shared" si="300"/>
        <v>6344.9070407073432</v>
      </c>
      <c r="V403" s="45">
        <f t="shared" si="300"/>
        <v>6289.5498120011734</v>
      </c>
      <c r="W403" s="45">
        <f t="shared" si="300"/>
        <v>6234.1925832950037</v>
      </c>
      <c r="X403" s="45">
        <f t="shared" si="301"/>
        <v>6178.835354588834</v>
      </c>
      <c r="Y403" s="45">
        <f t="shared" si="301"/>
        <v>6123.4781258826642</v>
      </c>
      <c r="Z403" s="45">
        <f t="shared" si="301"/>
        <v>6068.1208971764945</v>
      </c>
      <c r="AA403" s="45">
        <f t="shared" si="301"/>
        <v>6012.7636684703248</v>
      </c>
      <c r="AB403" s="45">
        <f t="shared" si="301"/>
        <v>5957.4064397641559</v>
      </c>
      <c r="AC403" s="45">
        <f t="shared" si="301"/>
        <v>5902.0492110579862</v>
      </c>
      <c r="AD403" s="45">
        <f t="shared" si="301"/>
        <v>5846.6919823518165</v>
      </c>
      <c r="AE403" s="45">
        <f t="shared" si="301"/>
        <v>5791.3347536456467</v>
      </c>
      <c r="AF403" s="45">
        <f t="shared" si="301"/>
        <v>5735.977524939477</v>
      </c>
      <c r="AG403" s="45">
        <f t="shared" si="301"/>
        <v>5680.6202962333073</v>
      </c>
      <c r="AH403" s="45">
        <f t="shared" si="302"/>
        <v>5625.2630675271375</v>
      </c>
      <c r="AI403" s="45">
        <f t="shared" si="302"/>
        <v>5569.9058388209687</v>
      </c>
      <c r="AJ403" s="45">
        <f t="shared" si="302"/>
        <v>5514.548610114799</v>
      </c>
      <c r="AK403" s="45">
        <f t="shared" si="302"/>
        <v>5459.1913814086292</v>
      </c>
      <c r="AL403" s="45">
        <f t="shared" si="302"/>
        <v>5403.8341527024595</v>
      </c>
      <c r="AM403" s="45">
        <f t="shared" si="302"/>
        <v>5348.4769239962898</v>
      </c>
      <c r="AN403" s="45">
        <f t="shared" si="302"/>
        <v>5293.11969529012</v>
      </c>
      <c r="AO403" s="45">
        <f t="shared" si="302"/>
        <v>5237.7624665839512</v>
      </c>
      <c r="AP403" s="45">
        <f t="shared" si="302"/>
        <v>5182.4052378777815</v>
      </c>
      <c r="AQ403" s="45">
        <f t="shared" si="302"/>
        <v>5127.0480091716117</v>
      </c>
      <c r="AR403" s="45">
        <f t="shared" si="303"/>
        <v>5071.690780465442</v>
      </c>
      <c r="AS403" s="45">
        <f t="shared" si="303"/>
        <v>5016.3335517592723</v>
      </c>
      <c r="AT403" s="45">
        <f t="shared" si="303"/>
        <v>4960.9763230531025</v>
      </c>
      <c r="AU403" s="45">
        <f t="shared" si="303"/>
        <v>4905.6190943469328</v>
      </c>
      <c r="AV403" s="45">
        <f t="shared" si="303"/>
        <v>4850.261865640764</v>
      </c>
      <c r="AW403" s="45">
        <f t="shared" si="303"/>
        <v>4794.9046369345942</v>
      </c>
      <c r="AX403" s="45">
        <f t="shared" si="303"/>
        <v>4739.5474082284245</v>
      </c>
      <c r="AY403" s="45">
        <f t="shared" si="303"/>
        <v>4684.1901795222548</v>
      </c>
      <c r="AZ403" s="45">
        <f t="shared" si="303"/>
        <v>4628.832950816085</v>
      </c>
      <c r="BA403" s="45">
        <f t="shared" si="303"/>
        <v>4573.4757221099153</v>
      </c>
      <c r="BB403" s="45">
        <f t="shared" si="304"/>
        <v>4518.1184934037465</v>
      </c>
      <c r="BC403" s="45">
        <f t="shared" si="304"/>
        <v>4462.7612646975767</v>
      </c>
      <c r="BD403" s="45">
        <f t="shared" si="304"/>
        <v>4407.404035991407</v>
      </c>
      <c r="BE403" s="45">
        <f t="shared" si="304"/>
        <v>4352.0468072852373</v>
      </c>
      <c r="BF403" s="45">
        <f t="shared" si="304"/>
        <v>4296.6895785790675</v>
      </c>
      <c r="BG403" s="45">
        <f t="shared" si="304"/>
        <v>4241.3323498728978</v>
      </c>
      <c r="BH403" s="45">
        <f t="shared" si="304"/>
        <v>4185.9751211667281</v>
      </c>
      <c r="BI403" s="45">
        <f t="shared" si="304"/>
        <v>4130.6178924605592</v>
      </c>
      <c r="BJ403" s="45">
        <f t="shared" si="304"/>
        <v>4075.260663754389</v>
      </c>
      <c r="BK403" s="45">
        <f t="shared" si="304"/>
        <v>4019.9034350482198</v>
      </c>
      <c r="BL403" s="45">
        <f t="shared" si="305"/>
        <v>3964.54620634205</v>
      </c>
      <c r="BM403" s="45">
        <f t="shared" si="305"/>
        <v>3909.1889776358803</v>
      </c>
      <c r="BN403" s="45">
        <f t="shared" si="305"/>
        <v>3853.8317489297106</v>
      </c>
      <c r="BO403" s="45">
        <f t="shared" si="305"/>
        <v>3798.4745202235413</v>
      </c>
      <c r="BP403" s="45">
        <f t="shared" si="305"/>
        <v>3743.1172915173715</v>
      </c>
      <c r="BQ403" s="45">
        <f t="shared" si="305"/>
        <v>3687.7600628112023</v>
      </c>
      <c r="BR403" s="45">
        <f t="shared" si="305"/>
        <v>3632.4028341050325</v>
      </c>
      <c r="BS403" s="45">
        <f t="shared" si="305"/>
        <v>3577.0456053988628</v>
      </c>
      <c r="BT403" s="45">
        <f t="shared" si="305"/>
        <v>3521.6883766926931</v>
      </c>
      <c r="BU403" s="45">
        <f t="shared" si="305"/>
        <v>3466.3311479865233</v>
      </c>
      <c r="BV403" s="45">
        <f t="shared" si="306"/>
        <v>3410.973919280354</v>
      </c>
      <c r="BW403" s="45">
        <f t="shared" si="306"/>
        <v>3355.6166905741843</v>
      </c>
      <c r="BX403" s="45">
        <f t="shared" si="306"/>
        <v>3300.259461868015</v>
      </c>
      <c r="BY403" s="45">
        <f t="shared" si="306"/>
        <v>3244.9022331618453</v>
      </c>
      <c r="BZ403" s="45">
        <f t="shared" si="306"/>
        <v>3189.5450044556756</v>
      </c>
      <c r="CA403" s="45">
        <f t="shared" si="306"/>
        <v>3134.1877757495058</v>
      </c>
      <c r="CB403" s="45">
        <f t="shared" si="306"/>
        <v>3078.8305470433361</v>
      </c>
      <c r="CC403" s="45">
        <f t="shared" si="306"/>
        <v>3023.4733183371668</v>
      </c>
      <c r="CD403" s="45">
        <f t="shared" si="306"/>
        <v>2968.1160896309971</v>
      </c>
      <c r="CE403" s="45">
        <f t="shared" si="306"/>
        <v>2912.7588609248278</v>
      </c>
      <c r="CF403" s="45">
        <f t="shared" si="306"/>
        <v>2857.4016322186581</v>
      </c>
      <c r="CG403" s="45">
        <f t="shared" si="306"/>
        <v>5916.6721582236632</v>
      </c>
      <c r="CH403" s="45">
        <f t="shared" si="306"/>
        <v>5768.7167903020791</v>
      </c>
    </row>
    <row r="404" spans="1:86">
      <c r="A404" s="58">
        <f>'Q5-Q7 VaR'!G378</f>
        <v>46090</v>
      </c>
      <c r="B404" s="45">
        <f>'Q5-Q7 VaR'!L378</f>
        <v>6762.7391652720053</v>
      </c>
      <c r="C404" s="45">
        <f>1000000*'Q5-Q7 VaR'!K378/100</f>
        <v>3106.5326943646655</v>
      </c>
      <c r="D404" s="45">
        <f t="shared" si="299"/>
        <v>-24302.587778374647</v>
      </c>
      <c r="E404" s="45">
        <f t="shared" si="299"/>
        <v>-23525.954604783481</v>
      </c>
      <c r="F404" s="45">
        <f t="shared" si="299"/>
        <v>-22749.321431192315</v>
      </c>
      <c r="G404" s="45">
        <f t="shared" si="299"/>
        <v>-21972.688257601149</v>
      </c>
      <c r="H404" s="45">
        <f t="shared" si="299"/>
        <v>-21196.055084009982</v>
      </c>
      <c r="I404" s="45">
        <f t="shared" si="299"/>
        <v>-20419.421910418816</v>
      </c>
      <c r="J404" s="45">
        <f t="shared" si="299"/>
        <v>-19642.78873682765</v>
      </c>
      <c r="K404" s="45">
        <f t="shared" si="299"/>
        <v>-18866.155563236483</v>
      </c>
      <c r="L404" s="45">
        <f t="shared" si="299"/>
        <v>-18089.522389645317</v>
      </c>
      <c r="M404" s="45">
        <f t="shared" si="299"/>
        <v>-17312.889216054151</v>
      </c>
      <c r="N404" s="45">
        <f t="shared" si="300"/>
        <v>-16536.256042462985</v>
      </c>
      <c r="O404" s="45">
        <f t="shared" si="300"/>
        <v>-15759.62286887182</v>
      </c>
      <c r="P404" s="45">
        <f t="shared" si="300"/>
        <v>-14982.989695280654</v>
      </c>
      <c r="Q404" s="45">
        <f t="shared" si="300"/>
        <v>-14206.356521689488</v>
      </c>
      <c r="R404" s="45">
        <f t="shared" si="300"/>
        <v>-13429.723348098321</v>
      </c>
      <c r="S404" s="45">
        <f t="shared" si="300"/>
        <v>-12653.090174507155</v>
      </c>
      <c r="T404" s="45">
        <f t="shared" si="300"/>
        <v>-11876.457000915989</v>
      </c>
      <c r="U404" s="45">
        <f t="shared" si="300"/>
        <v>-11099.823827324823</v>
      </c>
      <c r="V404" s="45">
        <f t="shared" si="300"/>
        <v>-10323.190653733656</v>
      </c>
      <c r="W404" s="45">
        <f t="shared" si="300"/>
        <v>-9546.5574801424882</v>
      </c>
      <c r="X404" s="45">
        <f t="shared" si="301"/>
        <v>-8769.9243065513219</v>
      </c>
      <c r="Y404" s="45">
        <f t="shared" si="301"/>
        <v>-7993.2911329601557</v>
      </c>
      <c r="Z404" s="45">
        <f t="shared" si="301"/>
        <v>-7216.6579593689894</v>
      </c>
      <c r="AA404" s="45">
        <f t="shared" si="301"/>
        <v>-6440.0247857778231</v>
      </c>
      <c r="AB404" s="45">
        <f t="shared" si="301"/>
        <v>-5663.3916121866569</v>
      </c>
      <c r="AC404" s="45">
        <f t="shared" si="301"/>
        <v>-4886.7584385954906</v>
      </c>
      <c r="AD404" s="45">
        <f t="shared" si="301"/>
        <v>-4110.1252650043243</v>
      </c>
      <c r="AE404" s="45">
        <f t="shared" si="301"/>
        <v>-3333.4920914131581</v>
      </c>
      <c r="AF404" s="45">
        <f t="shared" si="301"/>
        <v>-2556.8589178219918</v>
      </c>
      <c r="AG404" s="45">
        <f t="shared" si="301"/>
        <v>-1780.2257442308255</v>
      </c>
      <c r="AH404" s="45">
        <f t="shared" si="302"/>
        <v>-1003.5925706396583</v>
      </c>
      <c r="AI404" s="45">
        <f t="shared" si="302"/>
        <v>-226.95939704849206</v>
      </c>
      <c r="AJ404" s="45">
        <f t="shared" si="302"/>
        <v>549.6737765426742</v>
      </c>
      <c r="AK404" s="45">
        <f t="shared" si="302"/>
        <v>1326.3069501338405</v>
      </c>
      <c r="AL404" s="45">
        <f t="shared" si="302"/>
        <v>2102.9401237250067</v>
      </c>
      <c r="AM404" s="45">
        <f t="shared" si="302"/>
        <v>2879.5732973161735</v>
      </c>
      <c r="AN404" s="45">
        <f t="shared" si="302"/>
        <v>3656.2064709073397</v>
      </c>
      <c r="AO404" s="45">
        <f t="shared" si="302"/>
        <v>4432.8396444985065</v>
      </c>
      <c r="AP404" s="45">
        <f t="shared" si="302"/>
        <v>5209.4728180896727</v>
      </c>
      <c r="AQ404" s="45">
        <f t="shared" si="302"/>
        <v>5986.105991680839</v>
      </c>
      <c r="AR404" s="45">
        <f t="shared" si="303"/>
        <v>6762.7391652720053</v>
      </c>
      <c r="AS404" s="45">
        <f t="shared" si="303"/>
        <v>7539.3723388631715</v>
      </c>
      <c r="AT404" s="45">
        <f t="shared" si="303"/>
        <v>8316.0055124543378</v>
      </c>
      <c r="AU404" s="45">
        <f t="shared" si="303"/>
        <v>9092.6386860455041</v>
      </c>
      <c r="AV404" s="45">
        <f t="shared" si="303"/>
        <v>9869.2718596366703</v>
      </c>
      <c r="AW404" s="45">
        <f t="shared" si="303"/>
        <v>10645.905033227837</v>
      </c>
      <c r="AX404" s="45">
        <f t="shared" si="303"/>
        <v>11422.538206819005</v>
      </c>
      <c r="AY404" s="45">
        <f t="shared" si="303"/>
        <v>12199.171380410171</v>
      </c>
      <c r="AZ404" s="45">
        <f t="shared" si="303"/>
        <v>12975.804554001337</v>
      </c>
      <c r="BA404" s="45">
        <f t="shared" si="303"/>
        <v>13752.437727592504</v>
      </c>
      <c r="BB404" s="45">
        <f t="shared" si="304"/>
        <v>14529.07090118367</v>
      </c>
      <c r="BC404" s="45">
        <f t="shared" si="304"/>
        <v>15305.704074774836</v>
      </c>
      <c r="BD404" s="45">
        <f t="shared" si="304"/>
        <v>16082.337248366002</v>
      </c>
      <c r="BE404" s="45">
        <f t="shared" si="304"/>
        <v>16858.970421957169</v>
      </c>
      <c r="BF404" s="45">
        <f t="shared" si="304"/>
        <v>17635.603595548335</v>
      </c>
      <c r="BG404" s="45">
        <f t="shared" si="304"/>
        <v>18412.236769139501</v>
      </c>
      <c r="BH404" s="45">
        <f t="shared" si="304"/>
        <v>19188.869942730667</v>
      </c>
      <c r="BI404" s="45">
        <f t="shared" si="304"/>
        <v>19965.503116321834</v>
      </c>
      <c r="BJ404" s="45">
        <f t="shared" si="304"/>
        <v>20742.136289913</v>
      </c>
      <c r="BK404" s="45">
        <f t="shared" si="304"/>
        <v>21518.769463504166</v>
      </c>
      <c r="BL404" s="45">
        <f t="shared" si="305"/>
        <v>22295.402637095332</v>
      </c>
      <c r="BM404" s="45">
        <f t="shared" si="305"/>
        <v>23072.035810686499</v>
      </c>
      <c r="BN404" s="45">
        <f t="shared" si="305"/>
        <v>23848.668984277669</v>
      </c>
      <c r="BO404" s="45">
        <f t="shared" si="305"/>
        <v>24625.302157868835</v>
      </c>
      <c r="BP404" s="45">
        <f t="shared" si="305"/>
        <v>25401.935331460001</v>
      </c>
      <c r="BQ404" s="45">
        <f t="shared" si="305"/>
        <v>26178.568505051167</v>
      </c>
      <c r="BR404" s="45">
        <f t="shared" si="305"/>
        <v>26955.201678642334</v>
      </c>
      <c r="BS404" s="45">
        <f t="shared" si="305"/>
        <v>27731.8348522335</v>
      </c>
      <c r="BT404" s="45">
        <f t="shared" si="305"/>
        <v>28508.468025824666</v>
      </c>
      <c r="BU404" s="45">
        <f t="shared" si="305"/>
        <v>29285.101199415833</v>
      </c>
      <c r="BV404" s="45">
        <f t="shared" si="306"/>
        <v>30061.734373006999</v>
      </c>
      <c r="BW404" s="45">
        <f t="shared" si="306"/>
        <v>30838.367546598165</v>
      </c>
      <c r="BX404" s="45">
        <f t="shared" si="306"/>
        <v>31615.000720189331</v>
      </c>
      <c r="BY404" s="45">
        <f t="shared" si="306"/>
        <v>32391.633893780498</v>
      </c>
      <c r="BZ404" s="45">
        <f t="shared" si="306"/>
        <v>33168.267067371664</v>
      </c>
      <c r="CA404" s="45">
        <f t="shared" si="306"/>
        <v>33944.90024096283</v>
      </c>
      <c r="CB404" s="45">
        <f t="shared" si="306"/>
        <v>34721.533414553996</v>
      </c>
      <c r="CC404" s="45">
        <f t="shared" si="306"/>
        <v>35498.166588145163</v>
      </c>
      <c r="CD404" s="45">
        <f t="shared" si="306"/>
        <v>36274.799761736329</v>
      </c>
      <c r="CE404" s="45">
        <f t="shared" si="306"/>
        <v>37051.432935327495</v>
      </c>
      <c r="CF404" s="45">
        <f t="shared" si="306"/>
        <v>37828.066108918661</v>
      </c>
      <c r="CG404" s="45">
        <f t="shared" si="306"/>
        <v>-5091.9107941228231</v>
      </c>
      <c r="CH404" s="45">
        <f t="shared" si="306"/>
        <v>-3016.1738104543747</v>
      </c>
    </row>
    <row r="405" spans="1:86">
      <c r="A405" s="58">
        <f>'Q5-Q7 VaR'!G379</f>
        <v>46091</v>
      </c>
      <c r="B405" s="45">
        <f>'Q5-Q7 VaR'!L379</f>
        <v>-15201.98297581045</v>
      </c>
      <c r="C405" s="45">
        <f>1000000*'Q5-Q7 VaR'!K379/100</f>
        <v>-4416.7659298680364</v>
      </c>
      <c r="D405" s="45">
        <f t="shared" si="299"/>
        <v>28965.676322869916</v>
      </c>
      <c r="E405" s="45">
        <f t="shared" si="299"/>
        <v>27861.484840402907</v>
      </c>
      <c r="F405" s="45">
        <f t="shared" si="299"/>
        <v>26757.293357935898</v>
      </c>
      <c r="G405" s="45">
        <f t="shared" si="299"/>
        <v>25653.101875468888</v>
      </c>
      <c r="H405" s="45">
        <f t="shared" si="299"/>
        <v>24548.910393001879</v>
      </c>
      <c r="I405" s="45">
        <f t="shared" si="299"/>
        <v>23444.71891053487</v>
      </c>
      <c r="J405" s="45">
        <f t="shared" si="299"/>
        <v>22340.52742806786</v>
      </c>
      <c r="K405" s="45">
        <f t="shared" si="299"/>
        <v>21236.335945600851</v>
      </c>
      <c r="L405" s="45">
        <f t="shared" si="299"/>
        <v>20132.144463133842</v>
      </c>
      <c r="M405" s="45">
        <f t="shared" si="299"/>
        <v>19027.952980666832</v>
      </c>
      <c r="N405" s="45">
        <f t="shared" si="300"/>
        <v>17923.761498199823</v>
      </c>
      <c r="O405" s="45">
        <f t="shared" si="300"/>
        <v>16819.570015732814</v>
      </c>
      <c r="P405" s="45">
        <f t="shared" si="300"/>
        <v>15715.378533265804</v>
      </c>
      <c r="Q405" s="45">
        <f t="shared" si="300"/>
        <v>14611.187050798795</v>
      </c>
      <c r="R405" s="45">
        <f t="shared" si="300"/>
        <v>13506.995568331786</v>
      </c>
      <c r="S405" s="45">
        <f t="shared" si="300"/>
        <v>12402.804085864776</v>
      </c>
      <c r="T405" s="45">
        <f t="shared" si="300"/>
        <v>11298.612603397767</v>
      </c>
      <c r="U405" s="45">
        <f t="shared" si="300"/>
        <v>10194.421120930761</v>
      </c>
      <c r="V405" s="45">
        <f t="shared" si="300"/>
        <v>9090.2296384637521</v>
      </c>
      <c r="W405" s="45">
        <f t="shared" si="300"/>
        <v>7986.0381559967427</v>
      </c>
      <c r="X405" s="45">
        <f t="shared" si="301"/>
        <v>6881.8466735297334</v>
      </c>
      <c r="Y405" s="45">
        <f t="shared" si="301"/>
        <v>5777.655191062724</v>
      </c>
      <c r="Z405" s="45">
        <f t="shared" si="301"/>
        <v>4673.4637085957147</v>
      </c>
      <c r="AA405" s="45">
        <f t="shared" si="301"/>
        <v>3569.2722261287054</v>
      </c>
      <c r="AB405" s="45">
        <f t="shared" si="301"/>
        <v>2465.080743661696</v>
      </c>
      <c r="AC405" s="45">
        <f t="shared" si="301"/>
        <v>1360.8892611946867</v>
      </c>
      <c r="AD405" s="45">
        <f t="shared" si="301"/>
        <v>256.69777872767736</v>
      </c>
      <c r="AE405" s="45">
        <f t="shared" si="301"/>
        <v>-847.49370373933198</v>
      </c>
      <c r="AF405" s="45">
        <f t="shared" si="301"/>
        <v>-1951.6851862063413</v>
      </c>
      <c r="AG405" s="45">
        <f t="shared" si="301"/>
        <v>-3055.8766686733488</v>
      </c>
      <c r="AH405" s="45">
        <f t="shared" si="302"/>
        <v>-4160.0681511403582</v>
      </c>
      <c r="AI405" s="45">
        <f t="shared" si="302"/>
        <v>-5264.2596336073675</v>
      </c>
      <c r="AJ405" s="45">
        <f t="shared" si="302"/>
        <v>-6368.4511160743768</v>
      </c>
      <c r="AK405" s="45">
        <f t="shared" si="302"/>
        <v>-7472.6425985413862</v>
      </c>
      <c r="AL405" s="45">
        <f t="shared" si="302"/>
        <v>-8576.8340810083955</v>
      </c>
      <c r="AM405" s="45">
        <f t="shared" si="302"/>
        <v>-9681.025563475403</v>
      </c>
      <c r="AN405" s="45">
        <f t="shared" si="302"/>
        <v>-10785.217045942412</v>
      </c>
      <c r="AO405" s="45">
        <f t="shared" si="302"/>
        <v>-11889.408528409422</v>
      </c>
      <c r="AP405" s="45">
        <f t="shared" si="302"/>
        <v>-12993.600010876431</v>
      </c>
      <c r="AQ405" s="45">
        <f t="shared" si="302"/>
        <v>-14097.79149334344</v>
      </c>
      <c r="AR405" s="45">
        <f t="shared" si="303"/>
        <v>-15201.98297581045</v>
      </c>
      <c r="AS405" s="45">
        <f t="shared" si="303"/>
        <v>-16306.174458277459</v>
      </c>
      <c r="AT405" s="45">
        <f t="shared" si="303"/>
        <v>-17410.365940744468</v>
      </c>
      <c r="AU405" s="45">
        <f t="shared" si="303"/>
        <v>-18514.557423211478</v>
      </c>
      <c r="AV405" s="45">
        <f t="shared" si="303"/>
        <v>-19618.748905678487</v>
      </c>
      <c r="AW405" s="45">
        <f t="shared" si="303"/>
        <v>-20722.940388145496</v>
      </c>
      <c r="AX405" s="45">
        <f t="shared" si="303"/>
        <v>-21827.131870612502</v>
      </c>
      <c r="AY405" s="45">
        <f t="shared" si="303"/>
        <v>-22931.323353079511</v>
      </c>
      <c r="AZ405" s="45">
        <f t="shared" si="303"/>
        <v>-24035.514835546521</v>
      </c>
      <c r="BA405" s="45">
        <f t="shared" si="303"/>
        <v>-25139.70631801353</v>
      </c>
      <c r="BB405" s="45">
        <f t="shared" si="304"/>
        <v>-26243.897800480539</v>
      </c>
      <c r="BC405" s="45">
        <f t="shared" si="304"/>
        <v>-27348.089282947549</v>
      </c>
      <c r="BD405" s="45">
        <f t="shared" si="304"/>
        <v>-28452.280765414558</v>
      </c>
      <c r="BE405" s="45">
        <f t="shared" si="304"/>
        <v>-29556.472247881567</v>
      </c>
      <c r="BF405" s="45">
        <f t="shared" si="304"/>
        <v>-30660.663730348577</v>
      </c>
      <c r="BG405" s="45">
        <f t="shared" si="304"/>
        <v>-31764.855212815586</v>
      </c>
      <c r="BH405" s="45">
        <f t="shared" si="304"/>
        <v>-32869.046695282595</v>
      </c>
      <c r="BI405" s="45">
        <f t="shared" si="304"/>
        <v>-33973.238177749605</v>
      </c>
      <c r="BJ405" s="45">
        <f t="shared" si="304"/>
        <v>-35077.429660216614</v>
      </c>
      <c r="BK405" s="45">
        <f t="shared" si="304"/>
        <v>-36181.621142683623</v>
      </c>
      <c r="BL405" s="45">
        <f t="shared" si="305"/>
        <v>-37285.812625150633</v>
      </c>
      <c r="BM405" s="45">
        <f t="shared" si="305"/>
        <v>-38390.004107617642</v>
      </c>
      <c r="BN405" s="45">
        <f t="shared" si="305"/>
        <v>-39494.195590084651</v>
      </c>
      <c r="BO405" s="45">
        <f t="shared" si="305"/>
        <v>-40598.387072551661</v>
      </c>
      <c r="BP405" s="45">
        <f t="shared" si="305"/>
        <v>-41702.57855501867</v>
      </c>
      <c r="BQ405" s="45">
        <f t="shared" si="305"/>
        <v>-42806.770037485679</v>
      </c>
      <c r="BR405" s="45">
        <f t="shared" si="305"/>
        <v>-43910.961519952689</v>
      </c>
      <c r="BS405" s="45">
        <f t="shared" si="305"/>
        <v>-45015.153002419698</v>
      </c>
      <c r="BT405" s="45">
        <f t="shared" si="305"/>
        <v>-46119.344484886708</v>
      </c>
      <c r="BU405" s="45">
        <f t="shared" si="305"/>
        <v>-47223.535967353717</v>
      </c>
      <c r="BV405" s="45">
        <f t="shared" si="306"/>
        <v>-48327.727449820726</v>
      </c>
      <c r="BW405" s="45">
        <f t="shared" si="306"/>
        <v>-49431.918932287736</v>
      </c>
      <c r="BX405" s="45">
        <f t="shared" si="306"/>
        <v>-50536.110414754745</v>
      </c>
      <c r="BY405" s="45">
        <f t="shared" si="306"/>
        <v>-51640.301897221754</v>
      </c>
      <c r="BZ405" s="45">
        <f t="shared" si="306"/>
        <v>-52744.493379688764</v>
      </c>
      <c r="CA405" s="45">
        <f t="shared" si="306"/>
        <v>-53848.684862155773</v>
      </c>
      <c r="CB405" s="45">
        <f t="shared" si="306"/>
        <v>-54952.876344622782</v>
      </c>
      <c r="CC405" s="45">
        <f t="shared" si="306"/>
        <v>-56057.067827089792</v>
      </c>
      <c r="CD405" s="45">
        <f t="shared" si="306"/>
        <v>-57161.259309556801</v>
      </c>
      <c r="CE405" s="45">
        <f t="shared" si="306"/>
        <v>-58265.45079202381</v>
      </c>
      <c r="CF405" s="45">
        <f t="shared" si="306"/>
        <v>-59369.64227449082</v>
      </c>
      <c r="CG405" s="45">
        <f t="shared" si="306"/>
        <v>1652.5681274654344</v>
      </c>
      <c r="CH405" s="45">
        <f t="shared" si="306"/>
        <v>-1298.6463907222951</v>
      </c>
    </row>
    <row r="406" spans="1:86">
      <c r="A406" s="58">
        <f>'Q5-Q7 VaR'!G380</f>
        <v>46092</v>
      </c>
      <c r="B406" s="45">
        <f>'Q5-Q7 VaR'!L380</f>
        <v>-17171.172857678608</v>
      </c>
      <c r="C406" s="45">
        <f>1000000*'Q5-Q7 VaR'!K380/100</f>
        <v>-5443.7663977658694</v>
      </c>
      <c r="D406" s="45">
        <f t="shared" si="299"/>
        <v>37266.491119980084</v>
      </c>
      <c r="E406" s="45">
        <f t="shared" si="299"/>
        <v>35905.549520538625</v>
      </c>
      <c r="F406" s="45">
        <f t="shared" si="299"/>
        <v>34544.607921097151</v>
      </c>
      <c r="G406" s="45">
        <f t="shared" si="299"/>
        <v>33183.666321655677</v>
      </c>
      <c r="H406" s="45">
        <f t="shared" si="299"/>
        <v>31822.724722214214</v>
      </c>
      <c r="I406" s="45">
        <f t="shared" si="299"/>
        <v>30461.783122772747</v>
      </c>
      <c r="J406" s="45">
        <f t="shared" si="299"/>
        <v>29100.841523331281</v>
      </c>
      <c r="K406" s="45">
        <f t="shared" si="299"/>
        <v>27739.899923889814</v>
      </c>
      <c r="L406" s="45">
        <f t="shared" si="299"/>
        <v>26378.958324448347</v>
      </c>
      <c r="M406" s="45">
        <f t="shared" si="299"/>
        <v>25018.016725006881</v>
      </c>
      <c r="N406" s="45">
        <f t="shared" si="300"/>
        <v>23657.075125565414</v>
      </c>
      <c r="O406" s="45">
        <f t="shared" si="300"/>
        <v>22296.133526123947</v>
      </c>
      <c r="P406" s="45">
        <f t="shared" si="300"/>
        <v>20935.191926682481</v>
      </c>
      <c r="Q406" s="45">
        <f t="shared" si="300"/>
        <v>19574.250327241014</v>
      </c>
      <c r="R406" s="45">
        <f t="shared" si="300"/>
        <v>18213.30872779954</v>
      </c>
      <c r="S406" s="45">
        <f t="shared" si="300"/>
        <v>16852.367128358073</v>
      </c>
      <c r="T406" s="45">
        <f t="shared" si="300"/>
        <v>15491.425528916607</v>
      </c>
      <c r="U406" s="45">
        <f t="shared" si="300"/>
        <v>14130.48392947514</v>
      </c>
      <c r="V406" s="45">
        <f t="shared" si="300"/>
        <v>12769.542330033673</v>
      </c>
      <c r="W406" s="45">
        <f t="shared" si="300"/>
        <v>11408.600730592207</v>
      </c>
      <c r="X406" s="45">
        <f t="shared" si="301"/>
        <v>10047.65913115074</v>
      </c>
      <c r="Y406" s="45">
        <f t="shared" si="301"/>
        <v>8686.7175317092733</v>
      </c>
      <c r="Z406" s="45">
        <f t="shared" si="301"/>
        <v>7325.775932267803</v>
      </c>
      <c r="AA406" s="45">
        <f t="shared" si="301"/>
        <v>5964.8343328263363</v>
      </c>
      <c r="AB406" s="45">
        <f t="shared" si="301"/>
        <v>4603.8927333848696</v>
      </c>
      <c r="AC406" s="45">
        <f t="shared" si="301"/>
        <v>3242.951133943403</v>
      </c>
      <c r="AD406" s="45">
        <f t="shared" si="301"/>
        <v>1882.0095345019363</v>
      </c>
      <c r="AE406" s="45">
        <f t="shared" si="301"/>
        <v>521.06793506046597</v>
      </c>
      <c r="AF406" s="45">
        <f t="shared" si="301"/>
        <v>-839.87366438100071</v>
      </c>
      <c r="AG406" s="45">
        <f t="shared" si="301"/>
        <v>-2200.8152638224674</v>
      </c>
      <c r="AH406" s="45">
        <f t="shared" si="302"/>
        <v>-3561.7568632639341</v>
      </c>
      <c r="AI406" s="45">
        <f t="shared" si="302"/>
        <v>-4922.6984627054026</v>
      </c>
      <c r="AJ406" s="45">
        <f t="shared" si="302"/>
        <v>-6283.6400621468692</v>
      </c>
      <c r="AK406" s="45">
        <f t="shared" si="302"/>
        <v>-7644.5816615883359</v>
      </c>
      <c r="AL406" s="45">
        <f t="shared" si="302"/>
        <v>-9005.5232610298044</v>
      </c>
      <c r="AM406" s="45">
        <f t="shared" si="302"/>
        <v>-10366.464860471271</v>
      </c>
      <c r="AN406" s="45">
        <f t="shared" si="302"/>
        <v>-11727.406459912738</v>
      </c>
      <c r="AO406" s="45">
        <f t="shared" si="302"/>
        <v>-13088.348059354206</v>
      </c>
      <c r="AP406" s="45">
        <f t="shared" si="302"/>
        <v>-14449.289658795673</v>
      </c>
      <c r="AQ406" s="45">
        <f t="shared" si="302"/>
        <v>-15810.231258237141</v>
      </c>
      <c r="AR406" s="45">
        <f t="shared" si="303"/>
        <v>-17171.172857678608</v>
      </c>
      <c r="AS406" s="45">
        <f t="shared" si="303"/>
        <v>-18532.114457120075</v>
      </c>
      <c r="AT406" s="45">
        <f t="shared" si="303"/>
        <v>-19893.056056561541</v>
      </c>
      <c r="AU406" s="45">
        <f t="shared" si="303"/>
        <v>-21253.997656003012</v>
      </c>
      <c r="AV406" s="45">
        <f t="shared" si="303"/>
        <v>-22614.939255444478</v>
      </c>
      <c r="AW406" s="45">
        <f t="shared" si="303"/>
        <v>-23975.880854885945</v>
      </c>
      <c r="AX406" s="45">
        <f t="shared" si="303"/>
        <v>-25336.822454327412</v>
      </c>
      <c r="AY406" s="45">
        <f t="shared" si="303"/>
        <v>-26697.764053768879</v>
      </c>
      <c r="AZ406" s="45">
        <f t="shared" si="303"/>
        <v>-28058.705653210345</v>
      </c>
      <c r="BA406" s="45">
        <f t="shared" si="303"/>
        <v>-29419.647252651812</v>
      </c>
      <c r="BB406" s="45">
        <f t="shared" si="304"/>
        <v>-30780.588852093282</v>
      </c>
      <c r="BC406" s="45">
        <f t="shared" si="304"/>
        <v>-32141.530451534749</v>
      </c>
      <c r="BD406" s="45">
        <f t="shared" si="304"/>
        <v>-33502.472050976212</v>
      </c>
      <c r="BE406" s="45">
        <f t="shared" si="304"/>
        <v>-34863.413650417686</v>
      </c>
      <c r="BF406" s="45">
        <f t="shared" si="304"/>
        <v>-36224.355249859153</v>
      </c>
      <c r="BG406" s="45">
        <f t="shared" si="304"/>
        <v>-37585.296849300619</v>
      </c>
      <c r="BH406" s="45">
        <f t="shared" si="304"/>
        <v>-38946.238448742086</v>
      </c>
      <c r="BI406" s="45">
        <f t="shared" si="304"/>
        <v>-40307.180048183553</v>
      </c>
      <c r="BJ406" s="45">
        <f t="shared" si="304"/>
        <v>-41668.121647625019</v>
      </c>
      <c r="BK406" s="45">
        <f t="shared" si="304"/>
        <v>-43029.063247066486</v>
      </c>
      <c r="BL406" s="45">
        <f t="shared" si="305"/>
        <v>-44390.00484650796</v>
      </c>
      <c r="BM406" s="45">
        <f t="shared" si="305"/>
        <v>-45750.946445949419</v>
      </c>
      <c r="BN406" s="45">
        <f t="shared" si="305"/>
        <v>-47111.888045390893</v>
      </c>
      <c r="BO406" s="45">
        <f t="shared" si="305"/>
        <v>-48472.829644832353</v>
      </c>
      <c r="BP406" s="45">
        <f t="shared" si="305"/>
        <v>-49833.771244273827</v>
      </c>
      <c r="BQ406" s="45">
        <f t="shared" si="305"/>
        <v>-51194.712843715286</v>
      </c>
      <c r="BR406" s="45">
        <f t="shared" si="305"/>
        <v>-52555.65444315676</v>
      </c>
      <c r="BS406" s="45">
        <f t="shared" si="305"/>
        <v>-53916.596042598234</v>
      </c>
      <c r="BT406" s="45">
        <f t="shared" si="305"/>
        <v>-55277.537642039693</v>
      </c>
      <c r="BU406" s="45">
        <f t="shared" si="305"/>
        <v>-56638.479241481167</v>
      </c>
      <c r="BV406" s="45">
        <f t="shared" si="306"/>
        <v>-57999.420840922627</v>
      </c>
      <c r="BW406" s="45">
        <f t="shared" si="306"/>
        <v>-59360.362440364101</v>
      </c>
      <c r="BX406" s="45">
        <f t="shared" si="306"/>
        <v>-60721.30403980556</v>
      </c>
      <c r="BY406" s="45">
        <f t="shared" si="306"/>
        <v>-62082.245639247034</v>
      </c>
      <c r="BZ406" s="45">
        <f t="shared" si="306"/>
        <v>-63443.187238688493</v>
      </c>
      <c r="CA406" s="45">
        <f t="shared" si="306"/>
        <v>-64804.128838129967</v>
      </c>
      <c r="CB406" s="45">
        <f t="shared" si="306"/>
        <v>-66165.070437571427</v>
      </c>
      <c r="CC406" s="45">
        <f t="shared" si="306"/>
        <v>-67526.012037012901</v>
      </c>
      <c r="CD406" s="45">
        <f t="shared" si="306"/>
        <v>-68886.953636454375</v>
      </c>
      <c r="CE406" s="45">
        <f t="shared" si="306"/>
        <v>-70247.895235895834</v>
      </c>
      <c r="CF406" s="45">
        <f t="shared" si="306"/>
        <v>-71608.836835337308</v>
      </c>
      <c r="CG406" s="45">
        <f t="shared" si="306"/>
        <v>3602.4520983041257</v>
      </c>
      <c r="CH406" s="45">
        <f t="shared" si="306"/>
        <v>-34.988210240629996</v>
      </c>
    </row>
    <row r="407" spans="1:86">
      <c r="A407" s="58">
        <f>'Q5-Q7 VaR'!G381</f>
        <v>46093</v>
      </c>
      <c r="B407" s="45">
        <f>'Q5-Q7 VaR'!L381</f>
        <v>-25325.730488362577</v>
      </c>
      <c r="C407" s="45">
        <f>1000000*'Q5-Q7 VaR'!K381/100</f>
        <v>-2285.1007940564073</v>
      </c>
      <c r="D407" s="45">
        <f t="shared" si="299"/>
        <v>-2474.7225477985048</v>
      </c>
      <c r="E407" s="45">
        <f t="shared" si="299"/>
        <v>-3045.9977463126052</v>
      </c>
      <c r="F407" s="45">
        <f t="shared" si="299"/>
        <v>-3617.2729448267091</v>
      </c>
      <c r="G407" s="45">
        <f t="shared" si="299"/>
        <v>-4188.5481433408095</v>
      </c>
      <c r="H407" s="45">
        <f t="shared" si="299"/>
        <v>-4759.8233418549098</v>
      </c>
      <c r="I407" s="45">
        <f t="shared" si="299"/>
        <v>-5331.0985403690138</v>
      </c>
      <c r="J407" s="45">
        <f t="shared" si="299"/>
        <v>-5902.3737388831141</v>
      </c>
      <c r="K407" s="45">
        <f t="shared" si="299"/>
        <v>-6473.6489373972181</v>
      </c>
      <c r="L407" s="45">
        <f t="shared" si="299"/>
        <v>-7044.9241359113184</v>
      </c>
      <c r="M407" s="45">
        <f t="shared" si="299"/>
        <v>-7616.1993344254188</v>
      </c>
      <c r="N407" s="45">
        <f t="shared" si="300"/>
        <v>-8187.4745329395228</v>
      </c>
      <c r="O407" s="45">
        <f t="shared" si="300"/>
        <v>-8758.7497314536231</v>
      </c>
      <c r="P407" s="45">
        <f t="shared" si="300"/>
        <v>-9330.0249299677253</v>
      </c>
      <c r="Q407" s="45">
        <f t="shared" si="300"/>
        <v>-9901.3001284818274</v>
      </c>
      <c r="R407" s="45">
        <f t="shared" si="300"/>
        <v>-10472.57532699593</v>
      </c>
      <c r="S407" s="45">
        <f t="shared" si="300"/>
        <v>-11043.850525510032</v>
      </c>
      <c r="T407" s="45">
        <f t="shared" si="300"/>
        <v>-11615.125724024132</v>
      </c>
      <c r="U407" s="45">
        <f t="shared" si="300"/>
        <v>-12186.400922538234</v>
      </c>
      <c r="V407" s="45">
        <f t="shared" si="300"/>
        <v>-12757.676121052336</v>
      </c>
      <c r="W407" s="45">
        <f t="shared" si="300"/>
        <v>-13328.951319566439</v>
      </c>
      <c r="X407" s="45">
        <f t="shared" si="301"/>
        <v>-13900.226518080541</v>
      </c>
      <c r="Y407" s="45">
        <f t="shared" si="301"/>
        <v>-14471.501716594643</v>
      </c>
      <c r="Z407" s="45">
        <f t="shared" si="301"/>
        <v>-15042.776915108743</v>
      </c>
      <c r="AA407" s="45">
        <f t="shared" si="301"/>
        <v>-15614.052113622845</v>
      </c>
      <c r="AB407" s="45">
        <f t="shared" si="301"/>
        <v>-16185.327312136948</v>
      </c>
      <c r="AC407" s="45">
        <f t="shared" si="301"/>
        <v>-16756.60251065105</v>
      </c>
      <c r="AD407" s="45">
        <f t="shared" si="301"/>
        <v>-17327.87770916515</v>
      </c>
      <c r="AE407" s="45">
        <f t="shared" si="301"/>
        <v>-17899.152907679254</v>
      </c>
      <c r="AF407" s="45">
        <f t="shared" si="301"/>
        <v>-18470.428106193354</v>
      </c>
      <c r="AG407" s="45">
        <f t="shared" si="301"/>
        <v>-19041.703304707458</v>
      </c>
      <c r="AH407" s="45">
        <f t="shared" si="302"/>
        <v>-19612.978503221559</v>
      </c>
      <c r="AI407" s="45">
        <f t="shared" si="302"/>
        <v>-20184.253701735659</v>
      </c>
      <c r="AJ407" s="45">
        <f t="shared" si="302"/>
        <v>-20755.528900249763</v>
      </c>
      <c r="AK407" s="45">
        <f t="shared" si="302"/>
        <v>-21326.804098763863</v>
      </c>
      <c r="AL407" s="45">
        <f t="shared" si="302"/>
        <v>-21898.079297277967</v>
      </c>
      <c r="AM407" s="45">
        <f t="shared" si="302"/>
        <v>-22469.354495792068</v>
      </c>
      <c r="AN407" s="45">
        <f t="shared" si="302"/>
        <v>-23040.629694306168</v>
      </c>
      <c r="AO407" s="45">
        <f t="shared" si="302"/>
        <v>-23611.904892820272</v>
      </c>
      <c r="AP407" s="45">
        <f t="shared" si="302"/>
        <v>-24183.180091334372</v>
      </c>
      <c r="AQ407" s="45">
        <f t="shared" si="302"/>
        <v>-24754.455289848476</v>
      </c>
      <c r="AR407" s="45">
        <f t="shared" si="303"/>
        <v>-25325.730488362577</v>
      </c>
      <c r="AS407" s="45">
        <f t="shared" si="303"/>
        <v>-25897.005686876677</v>
      </c>
      <c r="AT407" s="45">
        <f t="shared" si="303"/>
        <v>-26468.280885390781</v>
      </c>
      <c r="AU407" s="45">
        <f t="shared" si="303"/>
        <v>-27039.556083904881</v>
      </c>
      <c r="AV407" s="45">
        <f t="shared" si="303"/>
        <v>-27610.831282418985</v>
      </c>
      <c r="AW407" s="45">
        <f t="shared" si="303"/>
        <v>-28182.106480933086</v>
      </c>
      <c r="AX407" s="45">
        <f t="shared" si="303"/>
        <v>-28753.381679447186</v>
      </c>
      <c r="AY407" s="45">
        <f t="shared" si="303"/>
        <v>-29324.65687796129</v>
      </c>
      <c r="AZ407" s="45">
        <f t="shared" si="303"/>
        <v>-29895.93207647539</v>
      </c>
      <c r="BA407" s="45">
        <f t="shared" si="303"/>
        <v>-30467.207274989494</v>
      </c>
      <c r="BB407" s="45">
        <f t="shared" si="304"/>
        <v>-31038.482473503595</v>
      </c>
      <c r="BC407" s="45">
        <f t="shared" si="304"/>
        <v>-31609.757672017695</v>
      </c>
      <c r="BD407" s="45">
        <f t="shared" si="304"/>
        <v>-32181.032870531799</v>
      </c>
      <c r="BE407" s="45">
        <f t="shared" si="304"/>
        <v>-32752.308069045899</v>
      </c>
      <c r="BF407" s="45">
        <f t="shared" si="304"/>
        <v>-33323.583267560003</v>
      </c>
      <c r="BG407" s="45">
        <f t="shared" si="304"/>
        <v>-33894.858466074103</v>
      </c>
      <c r="BH407" s="45">
        <f t="shared" si="304"/>
        <v>-34466.133664588204</v>
      </c>
      <c r="BI407" s="45">
        <f t="shared" si="304"/>
        <v>-35037.408863102304</v>
      </c>
      <c r="BJ407" s="45">
        <f t="shared" si="304"/>
        <v>-35608.684061616412</v>
      </c>
      <c r="BK407" s="45">
        <f t="shared" si="304"/>
        <v>-36179.959260130512</v>
      </c>
      <c r="BL407" s="45">
        <f t="shared" si="305"/>
        <v>-36751.234458644612</v>
      </c>
      <c r="BM407" s="45">
        <f t="shared" si="305"/>
        <v>-37322.509657158713</v>
      </c>
      <c r="BN407" s="45">
        <f t="shared" si="305"/>
        <v>-37893.784855672813</v>
      </c>
      <c r="BO407" s="45">
        <f t="shared" si="305"/>
        <v>-38465.060054186921</v>
      </c>
      <c r="BP407" s="45">
        <f t="shared" si="305"/>
        <v>-39036.335252701021</v>
      </c>
      <c r="BQ407" s="45">
        <f t="shared" si="305"/>
        <v>-39607.610451215121</v>
      </c>
      <c r="BR407" s="45">
        <f t="shared" si="305"/>
        <v>-40178.885649729222</v>
      </c>
      <c r="BS407" s="45">
        <f t="shared" si="305"/>
        <v>-40750.160848243322</v>
      </c>
      <c r="BT407" s="45">
        <f t="shared" si="305"/>
        <v>-41321.43604675743</v>
      </c>
      <c r="BU407" s="45">
        <f t="shared" si="305"/>
        <v>-41892.71124527153</v>
      </c>
      <c r="BV407" s="45">
        <f t="shared" si="306"/>
        <v>-42463.98644378563</v>
      </c>
      <c r="BW407" s="45">
        <f t="shared" si="306"/>
        <v>-43035.261642299738</v>
      </c>
      <c r="BX407" s="45">
        <f t="shared" si="306"/>
        <v>-43606.536840813831</v>
      </c>
      <c r="BY407" s="45">
        <f t="shared" si="306"/>
        <v>-44177.812039327939</v>
      </c>
      <c r="BZ407" s="45">
        <f t="shared" si="306"/>
        <v>-44749.087237842039</v>
      </c>
      <c r="CA407" s="45">
        <f t="shared" si="306"/>
        <v>-45320.362436356139</v>
      </c>
      <c r="CB407" s="45">
        <f t="shared" si="306"/>
        <v>-45891.637634870247</v>
      </c>
      <c r="CC407" s="45">
        <f t="shared" si="306"/>
        <v>-46462.91283338434</v>
      </c>
      <c r="CD407" s="45">
        <f t="shared" si="306"/>
        <v>-47034.188031898448</v>
      </c>
      <c r="CE407" s="45">
        <f t="shared" si="306"/>
        <v>-47605.463230412548</v>
      </c>
      <c r="CF407" s="45">
        <f t="shared" si="306"/>
        <v>-48176.738428926648</v>
      </c>
      <c r="CG407" s="45">
        <f t="shared" si="306"/>
        <v>-16605.696707738221</v>
      </c>
      <c r="CH407" s="45">
        <f t="shared" si="306"/>
        <v>-18132.565630842568</v>
      </c>
    </row>
    <row r="408" spans="1:86">
      <c r="A408" s="58">
        <f>'Q5-Q7 VaR'!G382</f>
        <v>46094</v>
      </c>
      <c r="B408" s="45">
        <f>'Q5-Q7 VaR'!L382</f>
        <v>7326.4758259095679</v>
      </c>
      <c r="C408" s="45">
        <f>1000000*'Q5-Q7 VaR'!K382/100</f>
        <v>-1106.5228706167263</v>
      </c>
      <c r="D408" s="45">
        <f t="shared" si="299"/>
        <v>18391.70453207683</v>
      </c>
      <c r="E408" s="45">
        <f t="shared" si="299"/>
        <v>18115.073814422649</v>
      </c>
      <c r="F408" s="45">
        <f t="shared" si="299"/>
        <v>17838.443096768468</v>
      </c>
      <c r="G408" s="45">
        <f t="shared" si="299"/>
        <v>17561.812379114286</v>
      </c>
      <c r="H408" s="45">
        <f t="shared" si="299"/>
        <v>17285.181661460105</v>
      </c>
      <c r="I408" s="45">
        <f t="shared" si="299"/>
        <v>17008.550943805923</v>
      </c>
      <c r="J408" s="45">
        <f t="shared" si="299"/>
        <v>16731.920226151742</v>
      </c>
      <c r="K408" s="45">
        <f t="shared" si="299"/>
        <v>16455.289508497561</v>
      </c>
      <c r="L408" s="45">
        <f t="shared" si="299"/>
        <v>16178.658790843379</v>
      </c>
      <c r="M408" s="45">
        <f t="shared" si="299"/>
        <v>15902.028073189198</v>
      </c>
      <c r="N408" s="45">
        <f t="shared" si="300"/>
        <v>15625.397355535017</v>
      </c>
      <c r="O408" s="45">
        <f t="shared" si="300"/>
        <v>15348.766637880834</v>
      </c>
      <c r="P408" s="45">
        <f t="shared" si="300"/>
        <v>15072.135920226652</v>
      </c>
      <c r="Q408" s="45">
        <f t="shared" si="300"/>
        <v>14795.505202572471</v>
      </c>
      <c r="R408" s="45">
        <f t="shared" si="300"/>
        <v>14518.874484918288</v>
      </c>
      <c r="S408" s="45">
        <f t="shared" si="300"/>
        <v>14242.243767264106</v>
      </c>
      <c r="T408" s="45">
        <f t="shared" si="300"/>
        <v>13965.613049609925</v>
      </c>
      <c r="U408" s="45">
        <f t="shared" si="300"/>
        <v>13688.982331955744</v>
      </c>
      <c r="V408" s="45">
        <f t="shared" si="300"/>
        <v>13412.351614301562</v>
      </c>
      <c r="W408" s="45">
        <f t="shared" si="300"/>
        <v>13135.720896647381</v>
      </c>
      <c r="X408" s="45">
        <f t="shared" si="301"/>
        <v>12859.0901789932</v>
      </c>
      <c r="Y408" s="45">
        <f t="shared" si="301"/>
        <v>12582.459461339018</v>
      </c>
      <c r="Z408" s="45">
        <f t="shared" si="301"/>
        <v>12305.828743684837</v>
      </c>
      <c r="AA408" s="45">
        <f t="shared" si="301"/>
        <v>12029.198026030655</v>
      </c>
      <c r="AB408" s="45">
        <f t="shared" si="301"/>
        <v>11752.567308376474</v>
      </c>
      <c r="AC408" s="45">
        <f t="shared" si="301"/>
        <v>11475.936590722293</v>
      </c>
      <c r="AD408" s="45">
        <f t="shared" si="301"/>
        <v>11199.30587306811</v>
      </c>
      <c r="AE408" s="45">
        <f t="shared" si="301"/>
        <v>10922.675155413928</v>
      </c>
      <c r="AF408" s="45">
        <f t="shared" si="301"/>
        <v>10646.044437759747</v>
      </c>
      <c r="AG408" s="45">
        <f t="shared" si="301"/>
        <v>10369.413720105566</v>
      </c>
      <c r="AH408" s="45">
        <f t="shared" si="302"/>
        <v>10092.783002451384</v>
      </c>
      <c r="AI408" s="45">
        <f t="shared" si="302"/>
        <v>9816.152284797201</v>
      </c>
      <c r="AJ408" s="45">
        <f t="shared" si="302"/>
        <v>9539.5215671430196</v>
      </c>
      <c r="AK408" s="45">
        <f t="shared" si="302"/>
        <v>9262.8908494888383</v>
      </c>
      <c r="AL408" s="45">
        <f t="shared" si="302"/>
        <v>8986.2601318346569</v>
      </c>
      <c r="AM408" s="45">
        <f t="shared" si="302"/>
        <v>8709.6294141804756</v>
      </c>
      <c r="AN408" s="45">
        <f t="shared" si="302"/>
        <v>8432.9986965262942</v>
      </c>
      <c r="AO408" s="45">
        <f t="shared" si="302"/>
        <v>8156.3679788721129</v>
      </c>
      <c r="AP408" s="45">
        <f t="shared" si="302"/>
        <v>7879.7372612179315</v>
      </c>
      <c r="AQ408" s="45">
        <f t="shared" si="302"/>
        <v>7603.1065435637493</v>
      </c>
      <c r="AR408" s="45">
        <f t="shared" si="303"/>
        <v>7326.4758259095679</v>
      </c>
      <c r="AS408" s="45">
        <f t="shared" si="303"/>
        <v>7049.8451082553865</v>
      </c>
      <c r="AT408" s="45">
        <f t="shared" si="303"/>
        <v>6773.2143906012043</v>
      </c>
      <c r="AU408" s="45">
        <f t="shared" si="303"/>
        <v>6496.5836729470229</v>
      </c>
      <c r="AV408" s="45">
        <f t="shared" si="303"/>
        <v>6219.9529552928416</v>
      </c>
      <c r="AW408" s="45">
        <f t="shared" si="303"/>
        <v>5943.3222376386602</v>
      </c>
      <c r="AX408" s="45">
        <f t="shared" si="303"/>
        <v>5666.6915199844789</v>
      </c>
      <c r="AY408" s="45">
        <f t="shared" si="303"/>
        <v>5390.0608023302966</v>
      </c>
      <c r="AZ408" s="45">
        <f t="shared" si="303"/>
        <v>5113.4300846761153</v>
      </c>
      <c r="BA408" s="45">
        <f t="shared" si="303"/>
        <v>4836.7993670219339</v>
      </c>
      <c r="BB408" s="45">
        <f t="shared" si="304"/>
        <v>4560.1686493677516</v>
      </c>
      <c r="BC408" s="45">
        <f t="shared" si="304"/>
        <v>4283.5379317135703</v>
      </c>
      <c r="BD408" s="45">
        <f t="shared" si="304"/>
        <v>4006.9072140593889</v>
      </c>
      <c r="BE408" s="45">
        <f t="shared" si="304"/>
        <v>3730.2764964052076</v>
      </c>
      <c r="BF408" s="45">
        <f t="shared" si="304"/>
        <v>3453.6457787510258</v>
      </c>
      <c r="BG408" s="45">
        <f t="shared" si="304"/>
        <v>3177.015061096844</v>
      </c>
      <c r="BH408" s="45">
        <f t="shared" si="304"/>
        <v>2900.3843434426626</v>
      </c>
      <c r="BI408" s="45">
        <f t="shared" si="304"/>
        <v>2623.7536257884813</v>
      </c>
      <c r="BJ408" s="45">
        <f t="shared" si="304"/>
        <v>2347.1229081342999</v>
      </c>
      <c r="BK408" s="45">
        <f t="shared" si="304"/>
        <v>2070.4921904801176</v>
      </c>
      <c r="BL408" s="45">
        <f t="shared" si="305"/>
        <v>1793.8614728259363</v>
      </c>
      <c r="BM408" s="45">
        <f t="shared" si="305"/>
        <v>1517.2307551717549</v>
      </c>
      <c r="BN408" s="45">
        <f t="shared" si="305"/>
        <v>1240.6000375175727</v>
      </c>
      <c r="BO408" s="45">
        <f t="shared" si="305"/>
        <v>963.96931986339132</v>
      </c>
      <c r="BP408" s="45">
        <f t="shared" si="305"/>
        <v>687.33860220920997</v>
      </c>
      <c r="BQ408" s="45">
        <f t="shared" si="305"/>
        <v>410.70788455502861</v>
      </c>
      <c r="BR408" s="45">
        <f t="shared" si="305"/>
        <v>134.07716690084726</v>
      </c>
      <c r="BS408" s="45">
        <f t="shared" si="305"/>
        <v>-142.553550753335</v>
      </c>
      <c r="BT408" s="45">
        <f t="shared" si="305"/>
        <v>-419.18426840751636</v>
      </c>
      <c r="BU408" s="45">
        <f t="shared" si="305"/>
        <v>-695.81498606169771</v>
      </c>
      <c r="BV408" s="45">
        <f t="shared" si="306"/>
        <v>-972.44570371587997</v>
      </c>
      <c r="BW408" s="45">
        <f t="shared" si="306"/>
        <v>-1249.0764213700613</v>
      </c>
      <c r="BX408" s="45">
        <f t="shared" si="306"/>
        <v>-1525.7071390242427</v>
      </c>
      <c r="BY408" s="45">
        <f t="shared" si="306"/>
        <v>-1802.337856678424</v>
      </c>
      <c r="BZ408" s="45">
        <f t="shared" si="306"/>
        <v>-2078.9685743326054</v>
      </c>
      <c r="CA408" s="45">
        <f t="shared" si="306"/>
        <v>-2355.5992919867867</v>
      </c>
      <c r="CB408" s="45">
        <f t="shared" si="306"/>
        <v>-2632.2300096409681</v>
      </c>
      <c r="CC408" s="45">
        <f t="shared" si="306"/>
        <v>-2908.8607272951513</v>
      </c>
      <c r="CD408" s="45">
        <f t="shared" si="306"/>
        <v>-3185.4914449493326</v>
      </c>
      <c r="CE408" s="45">
        <f t="shared" si="306"/>
        <v>-3462.122162603514</v>
      </c>
      <c r="CF408" s="45">
        <f t="shared" si="306"/>
        <v>-3738.7528802576953</v>
      </c>
      <c r="CG408" s="45">
        <f t="shared" si="306"/>
        <v>11549.010269864211</v>
      </c>
      <c r="CH408" s="45">
        <f t="shared" si="306"/>
        <v>10809.648842900748</v>
      </c>
    </row>
    <row r="409" spans="1:86">
      <c r="A409" s="58">
        <f>'Q5-Q7 VaR'!G383</f>
        <v>46097</v>
      </c>
      <c r="B409" s="45">
        <f>'Q5-Q7 VaR'!L383</f>
        <v>12965.323739089448</v>
      </c>
      <c r="C409" s="45">
        <f>1000000*'Q5-Q7 VaR'!K383/100</f>
        <v>4441.6340701319705</v>
      </c>
      <c r="D409" s="45">
        <f t="shared" si="299"/>
        <v>-31451.016962230256</v>
      </c>
      <c r="E409" s="45">
        <f t="shared" si="299"/>
        <v>-30340.60844469726</v>
      </c>
      <c r="F409" s="45">
        <f t="shared" si="299"/>
        <v>-29230.199927164271</v>
      </c>
      <c r="G409" s="45">
        <f t="shared" si="299"/>
        <v>-28119.791409631274</v>
      </c>
      <c r="H409" s="45">
        <f t="shared" si="299"/>
        <v>-27009.382892098285</v>
      </c>
      <c r="I409" s="45">
        <f t="shared" si="299"/>
        <v>-25898.974374565289</v>
      </c>
      <c r="J409" s="45">
        <f t="shared" si="299"/>
        <v>-24788.565857032299</v>
      </c>
      <c r="K409" s="45">
        <f t="shared" si="299"/>
        <v>-23678.157339499303</v>
      </c>
      <c r="L409" s="45">
        <f t="shared" si="299"/>
        <v>-22567.748821966314</v>
      </c>
      <c r="M409" s="45">
        <f t="shared" si="299"/>
        <v>-21457.340304433324</v>
      </c>
      <c r="N409" s="45">
        <f t="shared" si="300"/>
        <v>-20346.931786900328</v>
      </c>
      <c r="O409" s="45">
        <f t="shared" si="300"/>
        <v>-19236.523269367339</v>
      </c>
      <c r="P409" s="45">
        <f t="shared" si="300"/>
        <v>-18126.114751834342</v>
      </c>
      <c r="Q409" s="45">
        <f t="shared" si="300"/>
        <v>-17015.706234301353</v>
      </c>
      <c r="R409" s="45">
        <f t="shared" si="300"/>
        <v>-15905.297716768358</v>
      </c>
      <c r="S409" s="45">
        <f t="shared" si="300"/>
        <v>-14794.889199235366</v>
      </c>
      <c r="T409" s="45">
        <f t="shared" si="300"/>
        <v>-13684.480681702373</v>
      </c>
      <c r="U409" s="45">
        <f t="shared" si="300"/>
        <v>-12574.072164169384</v>
      </c>
      <c r="V409" s="45">
        <f t="shared" si="300"/>
        <v>-11463.663646636391</v>
      </c>
      <c r="W409" s="45">
        <f t="shared" si="300"/>
        <v>-10353.255129103398</v>
      </c>
      <c r="X409" s="45">
        <f t="shared" si="301"/>
        <v>-9242.846611570405</v>
      </c>
      <c r="Y409" s="45">
        <f t="shared" si="301"/>
        <v>-8132.4380940374122</v>
      </c>
      <c r="Z409" s="45">
        <f t="shared" si="301"/>
        <v>-7022.0295765044193</v>
      </c>
      <c r="AA409" s="45">
        <f t="shared" si="301"/>
        <v>-5911.6210589714265</v>
      </c>
      <c r="AB409" s="45">
        <f t="shared" si="301"/>
        <v>-4801.2125414384336</v>
      </c>
      <c r="AC409" s="45">
        <f t="shared" si="301"/>
        <v>-3690.8040239054408</v>
      </c>
      <c r="AD409" s="45">
        <f t="shared" si="301"/>
        <v>-2580.3955063724479</v>
      </c>
      <c r="AE409" s="45">
        <f t="shared" si="301"/>
        <v>-1469.9869888394551</v>
      </c>
      <c r="AF409" s="45">
        <f t="shared" si="301"/>
        <v>-359.57847130646223</v>
      </c>
      <c r="AG409" s="45">
        <f t="shared" si="301"/>
        <v>750.83004622652879</v>
      </c>
      <c r="AH409" s="45">
        <f t="shared" si="302"/>
        <v>1861.2385637595216</v>
      </c>
      <c r="AI409" s="45">
        <f t="shared" si="302"/>
        <v>2971.6470812925145</v>
      </c>
      <c r="AJ409" s="45">
        <f t="shared" si="302"/>
        <v>4082.0555988255073</v>
      </c>
      <c r="AK409" s="45">
        <f t="shared" si="302"/>
        <v>5192.4641163585002</v>
      </c>
      <c r="AL409" s="45">
        <f t="shared" si="302"/>
        <v>6302.872633891493</v>
      </c>
      <c r="AM409" s="45">
        <f t="shared" si="302"/>
        <v>7413.281151424485</v>
      </c>
      <c r="AN409" s="45">
        <f t="shared" si="302"/>
        <v>8523.6896689574787</v>
      </c>
      <c r="AO409" s="45">
        <f t="shared" si="302"/>
        <v>9634.0981864904716</v>
      </c>
      <c r="AP409" s="45">
        <f t="shared" si="302"/>
        <v>10744.506704023463</v>
      </c>
      <c r="AQ409" s="45">
        <f t="shared" si="302"/>
        <v>11854.915221556455</v>
      </c>
      <c r="AR409" s="45">
        <f t="shared" si="303"/>
        <v>12965.323739089448</v>
      </c>
      <c r="AS409" s="45">
        <f t="shared" si="303"/>
        <v>14075.732256622441</v>
      </c>
      <c r="AT409" s="45">
        <f t="shared" si="303"/>
        <v>15186.140774155434</v>
      </c>
      <c r="AU409" s="45">
        <f t="shared" si="303"/>
        <v>16296.549291688425</v>
      </c>
      <c r="AV409" s="45">
        <f t="shared" si="303"/>
        <v>17406.957809221418</v>
      </c>
      <c r="AW409" s="45">
        <f t="shared" si="303"/>
        <v>18517.366326754411</v>
      </c>
      <c r="AX409" s="45">
        <f t="shared" si="303"/>
        <v>19627.774844287404</v>
      </c>
      <c r="AY409" s="45">
        <f t="shared" si="303"/>
        <v>20738.183361820396</v>
      </c>
      <c r="AZ409" s="45">
        <f t="shared" si="303"/>
        <v>21848.591879353389</v>
      </c>
      <c r="BA409" s="45">
        <f t="shared" si="303"/>
        <v>22959.000396886382</v>
      </c>
      <c r="BB409" s="45">
        <f t="shared" si="304"/>
        <v>24069.408914419375</v>
      </c>
      <c r="BC409" s="45">
        <f t="shared" si="304"/>
        <v>25179.817431952368</v>
      </c>
      <c r="BD409" s="45">
        <f t="shared" si="304"/>
        <v>26290.225949485357</v>
      </c>
      <c r="BE409" s="45">
        <f t="shared" si="304"/>
        <v>27400.634467018353</v>
      </c>
      <c r="BF409" s="45">
        <f t="shared" si="304"/>
        <v>28511.042984551343</v>
      </c>
      <c r="BG409" s="45">
        <f t="shared" si="304"/>
        <v>29621.451502084339</v>
      </c>
      <c r="BH409" s="45">
        <f t="shared" si="304"/>
        <v>30731.860019617328</v>
      </c>
      <c r="BI409" s="45">
        <f t="shared" si="304"/>
        <v>31842.268537150325</v>
      </c>
      <c r="BJ409" s="45">
        <f t="shared" si="304"/>
        <v>32952.677054683314</v>
      </c>
      <c r="BK409" s="45">
        <f t="shared" si="304"/>
        <v>34063.085572216311</v>
      </c>
      <c r="BL409" s="45">
        <f t="shared" si="305"/>
        <v>35173.4940897493</v>
      </c>
      <c r="BM409" s="45">
        <f t="shared" si="305"/>
        <v>36283.902607282296</v>
      </c>
      <c r="BN409" s="45">
        <f t="shared" si="305"/>
        <v>37394.311124815285</v>
      </c>
      <c r="BO409" s="45">
        <f t="shared" si="305"/>
        <v>38504.719642348282</v>
      </c>
      <c r="BP409" s="45">
        <f t="shared" si="305"/>
        <v>39615.128159881271</v>
      </c>
      <c r="BQ409" s="45">
        <f t="shared" si="305"/>
        <v>40725.53667741426</v>
      </c>
      <c r="BR409" s="45">
        <f t="shared" si="305"/>
        <v>41835.945194947257</v>
      </c>
      <c r="BS409" s="45">
        <f t="shared" si="305"/>
        <v>42946.353712480246</v>
      </c>
      <c r="BT409" s="45">
        <f t="shared" si="305"/>
        <v>44056.762230013243</v>
      </c>
      <c r="BU409" s="45">
        <f t="shared" si="305"/>
        <v>45167.170747546232</v>
      </c>
      <c r="BV409" s="45">
        <f t="shared" si="306"/>
        <v>46277.579265079228</v>
      </c>
      <c r="BW409" s="45">
        <f t="shared" si="306"/>
        <v>47387.987782612225</v>
      </c>
      <c r="BX409" s="45">
        <f t="shared" si="306"/>
        <v>48498.396300145214</v>
      </c>
      <c r="BY409" s="45">
        <f t="shared" si="306"/>
        <v>49608.804817678203</v>
      </c>
      <c r="BZ409" s="45">
        <f t="shared" si="306"/>
        <v>50719.2133352112</v>
      </c>
      <c r="CA409" s="45">
        <f t="shared" si="306"/>
        <v>51829.621852744189</v>
      </c>
      <c r="CB409" s="45">
        <f t="shared" si="306"/>
        <v>52940.030370277185</v>
      </c>
      <c r="CC409" s="45">
        <f t="shared" si="306"/>
        <v>54050.438887810174</v>
      </c>
      <c r="CD409" s="45">
        <f t="shared" si="306"/>
        <v>55160.847405343171</v>
      </c>
      <c r="CE409" s="45">
        <f t="shared" si="306"/>
        <v>56271.25592287616</v>
      </c>
      <c r="CF409" s="45">
        <f t="shared" si="306"/>
        <v>57381.664440409157</v>
      </c>
      <c r="CG409" s="45">
        <f t="shared" si="306"/>
        <v>-3984.1251576346931</v>
      </c>
      <c r="CH409" s="45">
        <f t="shared" si="306"/>
        <v>-1016.294133670428</v>
      </c>
    </row>
    <row r="410" spans="1:86">
      <c r="A410" s="58">
        <f>'Q5-Q7 VaR'!G384</f>
        <v>46098</v>
      </c>
      <c r="B410" s="45">
        <f>'Q5-Q7 VaR'!L384</f>
        <v>-1126.7461342980009</v>
      </c>
      <c r="C410" s="45">
        <f>1000000*'Q5-Q7 VaR'!K384/100</f>
        <v>1329.8790663118646</v>
      </c>
      <c r="D410" s="45">
        <f t="shared" si="299"/>
        <v>-14425.536797416646</v>
      </c>
      <c r="E410" s="45">
        <f t="shared" si="299"/>
        <v>-14093.06703083868</v>
      </c>
      <c r="F410" s="45">
        <f t="shared" si="299"/>
        <v>-13760.597264260714</v>
      </c>
      <c r="G410" s="45">
        <f t="shared" si="299"/>
        <v>-13428.127497682748</v>
      </c>
      <c r="H410" s="45">
        <f t="shared" si="299"/>
        <v>-13095.657731104782</v>
      </c>
      <c r="I410" s="45">
        <f t="shared" si="299"/>
        <v>-12763.187964526815</v>
      </c>
      <c r="J410" s="45">
        <f t="shared" si="299"/>
        <v>-12430.718197948849</v>
      </c>
      <c r="K410" s="45">
        <f t="shared" si="299"/>
        <v>-12098.248431370883</v>
      </c>
      <c r="L410" s="45">
        <f t="shared" si="299"/>
        <v>-11765.778664792917</v>
      </c>
      <c r="M410" s="45">
        <f t="shared" si="299"/>
        <v>-11433.308898214951</v>
      </c>
      <c r="N410" s="45">
        <f t="shared" si="300"/>
        <v>-11100.839131636985</v>
      </c>
      <c r="O410" s="45">
        <f t="shared" si="300"/>
        <v>-10768.369365059019</v>
      </c>
      <c r="P410" s="45">
        <f t="shared" si="300"/>
        <v>-10435.899598481052</v>
      </c>
      <c r="Q410" s="45">
        <f t="shared" si="300"/>
        <v>-10103.429831903086</v>
      </c>
      <c r="R410" s="45">
        <f t="shared" si="300"/>
        <v>-9770.96006532512</v>
      </c>
      <c r="S410" s="45">
        <f t="shared" si="300"/>
        <v>-9438.4902987471542</v>
      </c>
      <c r="T410" s="45">
        <f t="shared" si="300"/>
        <v>-9106.0205321691883</v>
      </c>
      <c r="U410" s="45">
        <f t="shared" si="300"/>
        <v>-8773.5507655912224</v>
      </c>
      <c r="V410" s="45">
        <f t="shared" si="300"/>
        <v>-8441.0809990132566</v>
      </c>
      <c r="W410" s="45">
        <f t="shared" si="300"/>
        <v>-8108.6112324352907</v>
      </c>
      <c r="X410" s="45">
        <f t="shared" si="301"/>
        <v>-7776.1414658573231</v>
      </c>
      <c r="Y410" s="45">
        <f t="shared" si="301"/>
        <v>-7443.6716992793572</v>
      </c>
      <c r="Z410" s="45">
        <f t="shared" si="301"/>
        <v>-7111.2019327013913</v>
      </c>
      <c r="AA410" s="45">
        <f t="shared" si="301"/>
        <v>-6778.7321661234255</v>
      </c>
      <c r="AB410" s="45">
        <f t="shared" si="301"/>
        <v>-6446.2623995454596</v>
      </c>
      <c r="AC410" s="45">
        <f t="shared" si="301"/>
        <v>-6113.7926329674938</v>
      </c>
      <c r="AD410" s="45">
        <f t="shared" si="301"/>
        <v>-5781.3228663895261</v>
      </c>
      <c r="AE410" s="45">
        <f t="shared" si="301"/>
        <v>-5448.8530998115602</v>
      </c>
      <c r="AF410" s="45">
        <f t="shared" si="301"/>
        <v>-5116.3833332335944</v>
      </c>
      <c r="AG410" s="45">
        <f t="shared" si="301"/>
        <v>-4783.9135666556285</v>
      </c>
      <c r="AH410" s="45">
        <f t="shared" si="302"/>
        <v>-4451.4438000776627</v>
      </c>
      <c r="AI410" s="45">
        <f t="shared" si="302"/>
        <v>-4118.9740334996968</v>
      </c>
      <c r="AJ410" s="45">
        <f t="shared" si="302"/>
        <v>-3786.50426692173</v>
      </c>
      <c r="AK410" s="45">
        <f t="shared" si="302"/>
        <v>-3454.0345003437637</v>
      </c>
      <c r="AL410" s="45">
        <f t="shared" si="302"/>
        <v>-3121.5647337657979</v>
      </c>
      <c r="AM410" s="45">
        <f t="shared" si="302"/>
        <v>-2789.0949671878316</v>
      </c>
      <c r="AN410" s="45">
        <f t="shared" si="302"/>
        <v>-2456.6252006098657</v>
      </c>
      <c r="AO410" s="45">
        <f t="shared" si="302"/>
        <v>-2124.1554340318994</v>
      </c>
      <c r="AP410" s="45">
        <f t="shared" si="302"/>
        <v>-1791.6856674539331</v>
      </c>
      <c r="AQ410" s="45">
        <f t="shared" si="302"/>
        <v>-1459.215900875967</v>
      </c>
      <c r="AR410" s="45">
        <f t="shared" si="303"/>
        <v>-1126.7461342980009</v>
      </c>
      <c r="AS410" s="45">
        <f t="shared" si="303"/>
        <v>-794.27636772003484</v>
      </c>
      <c r="AT410" s="45">
        <f t="shared" si="303"/>
        <v>-461.80660114206864</v>
      </c>
      <c r="AU410" s="45">
        <f t="shared" si="303"/>
        <v>-129.33683456410245</v>
      </c>
      <c r="AV410" s="45">
        <f t="shared" si="303"/>
        <v>203.13293201386364</v>
      </c>
      <c r="AW410" s="45">
        <f t="shared" si="303"/>
        <v>535.60269859182972</v>
      </c>
      <c r="AX410" s="45">
        <f t="shared" si="303"/>
        <v>868.07246516979603</v>
      </c>
      <c r="AY410" s="45">
        <f t="shared" si="303"/>
        <v>1200.5422317477619</v>
      </c>
      <c r="AZ410" s="45">
        <f t="shared" si="303"/>
        <v>1533.0119983257282</v>
      </c>
      <c r="BA410" s="45">
        <f t="shared" si="303"/>
        <v>1865.4817649036945</v>
      </c>
      <c r="BB410" s="45">
        <f t="shared" si="304"/>
        <v>2197.9515314816604</v>
      </c>
      <c r="BC410" s="45">
        <f t="shared" si="304"/>
        <v>2530.4212980596267</v>
      </c>
      <c r="BD410" s="45">
        <f t="shared" si="304"/>
        <v>2862.891064637593</v>
      </c>
      <c r="BE410" s="45">
        <f t="shared" si="304"/>
        <v>3195.3608312155588</v>
      </c>
      <c r="BF410" s="45">
        <f t="shared" si="304"/>
        <v>3527.8305977935247</v>
      </c>
      <c r="BG410" s="45">
        <f t="shared" si="304"/>
        <v>3860.3003643714915</v>
      </c>
      <c r="BH410" s="45">
        <f t="shared" si="304"/>
        <v>4192.7701309494569</v>
      </c>
      <c r="BI410" s="45">
        <f t="shared" si="304"/>
        <v>4525.2398975274227</v>
      </c>
      <c r="BJ410" s="45">
        <f t="shared" si="304"/>
        <v>4857.7096641053904</v>
      </c>
      <c r="BK410" s="45">
        <f t="shared" si="304"/>
        <v>5190.1794306833563</v>
      </c>
      <c r="BL410" s="45">
        <f t="shared" si="305"/>
        <v>5522.6491972613221</v>
      </c>
      <c r="BM410" s="45">
        <f t="shared" si="305"/>
        <v>5855.118963839288</v>
      </c>
      <c r="BN410" s="45">
        <f t="shared" si="305"/>
        <v>6187.5887304172538</v>
      </c>
      <c r="BO410" s="45">
        <f t="shared" si="305"/>
        <v>6520.0584969952197</v>
      </c>
      <c r="BP410" s="45">
        <f t="shared" si="305"/>
        <v>6852.5282635731874</v>
      </c>
      <c r="BQ410" s="45">
        <f t="shared" si="305"/>
        <v>7184.9980301511532</v>
      </c>
      <c r="BR410" s="45">
        <f t="shared" si="305"/>
        <v>7517.4677967291191</v>
      </c>
      <c r="BS410" s="45">
        <f t="shared" si="305"/>
        <v>7849.9375633070849</v>
      </c>
      <c r="BT410" s="45">
        <f t="shared" si="305"/>
        <v>8182.4073298850508</v>
      </c>
      <c r="BU410" s="45">
        <f t="shared" si="305"/>
        <v>8514.8770964630185</v>
      </c>
      <c r="BV410" s="45">
        <f t="shared" si="306"/>
        <v>8847.3468630409843</v>
      </c>
      <c r="BW410" s="45">
        <f t="shared" si="306"/>
        <v>9179.8166296189502</v>
      </c>
      <c r="BX410" s="45">
        <f t="shared" si="306"/>
        <v>9512.286396196916</v>
      </c>
      <c r="BY410" s="45">
        <f t="shared" si="306"/>
        <v>9844.7561627748819</v>
      </c>
      <c r="BZ410" s="45">
        <f t="shared" si="306"/>
        <v>10177.225929352848</v>
      </c>
      <c r="CA410" s="45">
        <f t="shared" si="306"/>
        <v>10509.695695930814</v>
      </c>
      <c r="CB410" s="45">
        <f t="shared" si="306"/>
        <v>10842.165462508781</v>
      </c>
      <c r="CC410" s="45">
        <f t="shared" si="306"/>
        <v>11174.635229086747</v>
      </c>
      <c r="CD410" s="45">
        <f t="shared" si="306"/>
        <v>11507.104995664713</v>
      </c>
      <c r="CE410" s="45">
        <f t="shared" si="306"/>
        <v>11839.574762242679</v>
      </c>
      <c r="CF410" s="45">
        <f t="shared" si="306"/>
        <v>12172.044528820645</v>
      </c>
      <c r="CG410" s="45">
        <f t="shared" si="306"/>
        <v>-6201.6165350031242</v>
      </c>
      <c r="CH410" s="45">
        <f t="shared" si="306"/>
        <v>-5313.0119609203903</v>
      </c>
    </row>
    <row r="411" spans="1:86">
      <c r="A411" s="58">
        <f>'Q5-Q7 VaR'!G385</f>
        <v>46099</v>
      </c>
      <c r="B411" s="45">
        <f>'Q5-Q7 VaR'!L385</f>
        <v>-28417.357248368611</v>
      </c>
      <c r="C411" s="45">
        <f>1000000*'Q5-Q7 VaR'!K385/100</f>
        <v>-4930.4354053270827</v>
      </c>
      <c r="D411" s="45">
        <f t="shared" ref="D411:M420" si="307">$B411+D$26*$C411</f>
        <v>20886.996804902217</v>
      </c>
      <c r="E411" s="45">
        <f t="shared" si="307"/>
        <v>19654.387953570444</v>
      </c>
      <c r="F411" s="45">
        <f t="shared" si="307"/>
        <v>18421.779102238677</v>
      </c>
      <c r="G411" s="45">
        <f t="shared" si="307"/>
        <v>17189.170250906904</v>
      </c>
      <c r="H411" s="45">
        <f t="shared" si="307"/>
        <v>15956.56139957513</v>
      </c>
      <c r="I411" s="45">
        <f t="shared" si="307"/>
        <v>14723.952548243364</v>
      </c>
      <c r="J411" s="45">
        <f t="shared" si="307"/>
        <v>13491.34369691159</v>
      </c>
      <c r="K411" s="45">
        <f t="shared" si="307"/>
        <v>12258.734845579824</v>
      </c>
      <c r="L411" s="45">
        <f t="shared" si="307"/>
        <v>11026.12599424805</v>
      </c>
      <c r="M411" s="45">
        <f t="shared" si="307"/>
        <v>9793.5171429162765</v>
      </c>
      <c r="N411" s="45">
        <f t="shared" ref="N411:W420" si="308">$B411+N$26*$C411</f>
        <v>8560.9082915845102</v>
      </c>
      <c r="O411" s="45">
        <f t="shared" si="308"/>
        <v>7328.2994402527365</v>
      </c>
      <c r="P411" s="45">
        <f t="shared" si="308"/>
        <v>6095.6905889209702</v>
      </c>
      <c r="Q411" s="45">
        <f t="shared" si="308"/>
        <v>4863.0817375891966</v>
      </c>
      <c r="R411" s="45">
        <f t="shared" si="308"/>
        <v>3630.4728862574266</v>
      </c>
      <c r="S411" s="45">
        <f t="shared" si="308"/>
        <v>2397.8640349256566</v>
      </c>
      <c r="T411" s="45">
        <f t="shared" si="308"/>
        <v>1165.255183593883</v>
      </c>
      <c r="U411" s="45">
        <f t="shared" si="308"/>
        <v>-67.353667737887008</v>
      </c>
      <c r="V411" s="45">
        <f t="shared" si="308"/>
        <v>-1299.962519069657</v>
      </c>
      <c r="W411" s="45">
        <f t="shared" si="308"/>
        <v>-2532.571370401427</v>
      </c>
      <c r="X411" s="45">
        <f t="shared" ref="X411:AG420" si="309">$B411+X$26*$C411</f>
        <v>-3765.180221733197</v>
      </c>
      <c r="Y411" s="45">
        <f t="shared" si="309"/>
        <v>-4997.7890730649669</v>
      </c>
      <c r="Z411" s="45">
        <f t="shared" si="309"/>
        <v>-6230.3979243967406</v>
      </c>
      <c r="AA411" s="45">
        <f t="shared" si="309"/>
        <v>-7463.0067757285105</v>
      </c>
      <c r="AB411" s="45">
        <f t="shared" si="309"/>
        <v>-8695.6156270602805</v>
      </c>
      <c r="AC411" s="45">
        <f t="shared" si="309"/>
        <v>-9928.2244783920505</v>
      </c>
      <c r="AD411" s="45">
        <f t="shared" si="309"/>
        <v>-11160.83332972382</v>
      </c>
      <c r="AE411" s="45">
        <f t="shared" si="309"/>
        <v>-12393.442181055592</v>
      </c>
      <c r="AF411" s="45">
        <f t="shared" si="309"/>
        <v>-13626.051032387364</v>
      </c>
      <c r="AG411" s="45">
        <f t="shared" si="309"/>
        <v>-14858.659883719134</v>
      </c>
      <c r="AH411" s="45">
        <f t="shared" ref="AH411:AQ420" si="310">$B411+AH$26*$C411</f>
        <v>-16091.268735050904</v>
      </c>
      <c r="AI411" s="45">
        <f t="shared" si="310"/>
        <v>-17323.877586382674</v>
      </c>
      <c r="AJ411" s="45">
        <f t="shared" si="310"/>
        <v>-18556.486437714448</v>
      </c>
      <c r="AK411" s="45">
        <f t="shared" si="310"/>
        <v>-19789.095289046214</v>
      </c>
      <c r="AL411" s="45">
        <f t="shared" si="310"/>
        <v>-21021.704140377988</v>
      </c>
      <c r="AM411" s="45">
        <f t="shared" si="310"/>
        <v>-22254.312991709758</v>
      </c>
      <c r="AN411" s="45">
        <f t="shared" si="310"/>
        <v>-23486.921843041528</v>
      </c>
      <c r="AO411" s="45">
        <f t="shared" si="310"/>
        <v>-24719.530694373301</v>
      </c>
      <c r="AP411" s="45">
        <f t="shared" si="310"/>
        <v>-25952.139545705071</v>
      </c>
      <c r="AQ411" s="45">
        <f t="shared" si="310"/>
        <v>-27184.748397036841</v>
      </c>
      <c r="AR411" s="45">
        <f t="shared" ref="AR411:BA420" si="311">$B411+AR$26*$C411</f>
        <v>-28417.357248368611</v>
      </c>
      <c r="AS411" s="45">
        <f t="shared" si="311"/>
        <v>-29649.966099700381</v>
      </c>
      <c r="AT411" s="45">
        <f t="shared" si="311"/>
        <v>-30882.574951032151</v>
      </c>
      <c r="AU411" s="45">
        <f t="shared" si="311"/>
        <v>-32115.183802363921</v>
      </c>
      <c r="AV411" s="45">
        <f t="shared" si="311"/>
        <v>-33347.792653695695</v>
      </c>
      <c r="AW411" s="45">
        <f t="shared" si="311"/>
        <v>-34580.401505027461</v>
      </c>
      <c r="AX411" s="45">
        <f t="shared" si="311"/>
        <v>-35813.010356359235</v>
      </c>
      <c r="AY411" s="45">
        <f t="shared" si="311"/>
        <v>-37045.619207691008</v>
      </c>
      <c r="AZ411" s="45">
        <f t="shared" si="311"/>
        <v>-38278.228059022775</v>
      </c>
      <c r="BA411" s="45">
        <f t="shared" si="311"/>
        <v>-39510.836910354548</v>
      </c>
      <c r="BB411" s="45">
        <f t="shared" ref="BB411:BK420" si="312">$B411+BB$26*$C411</f>
        <v>-40743.445761686322</v>
      </c>
      <c r="BC411" s="45">
        <f t="shared" si="312"/>
        <v>-41976.054613018088</v>
      </c>
      <c r="BD411" s="45">
        <f t="shared" si="312"/>
        <v>-43208.663464349855</v>
      </c>
      <c r="BE411" s="45">
        <f t="shared" si="312"/>
        <v>-44441.272315681628</v>
      </c>
      <c r="BF411" s="45">
        <f t="shared" si="312"/>
        <v>-45673.881167013402</v>
      </c>
      <c r="BG411" s="45">
        <f t="shared" si="312"/>
        <v>-46906.490018345168</v>
      </c>
      <c r="BH411" s="45">
        <f t="shared" si="312"/>
        <v>-48139.098869676942</v>
      </c>
      <c r="BI411" s="45">
        <f t="shared" si="312"/>
        <v>-49371.707721008715</v>
      </c>
      <c r="BJ411" s="45">
        <f t="shared" si="312"/>
        <v>-50604.316572340482</v>
      </c>
      <c r="BK411" s="45">
        <f t="shared" si="312"/>
        <v>-51836.925423672255</v>
      </c>
      <c r="BL411" s="45">
        <f t="shared" ref="BL411:BU420" si="313">$B411+BL$26*$C411</f>
        <v>-53069.534275004029</v>
      </c>
      <c r="BM411" s="45">
        <f t="shared" si="313"/>
        <v>-54302.143126335795</v>
      </c>
      <c r="BN411" s="45">
        <f t="shared" si="313"/>
        <v>-55534.751977667562</v>
      </c>
      <c r="BO411" s="45">
        <f t="shared" si="313"/>
        <v>-56767.360828999335</v>
      </c>
      <c r="BP411" s="45">
        <f t="shared" si="313"/>
        <v>-57999.969680331109</v>
      </c>
      <c r="BQ411" s="45">
        <f t="shared" si="313"/>
        <v>-59232.578531662875</v>
      </c>
      <c r="BR411" s="45">
        <f t="shared" si="313"/>
        <v>-60465.187382994649</v>
      </c>
      <c r="BS411" s="45">
        <f t="shared" si="313"/>
        <v>-61697.796234326423</v>
      </c>
      <c r="BT411" s="45">
        <f t="shared" si="313"/>
        <v>-62930.405085658189</v>
      </c>
      <c r="BU411" s="45">
        <f t="shared" si="313"/>
        <v>-64163.013936989955</v>
      </c>
      <c r="BV411" s="45">
        <f t="shared" ref="BV411:CH420" si="314">$B411+BV$26*$C411</f>
        <v>-65395.622788321736</v>
      </c>
      <c r="BW411" s="45">
        <f t="shared" si="314"/>
        <v>-66628.231639653502</v>
      </c>
      <c r="BX411" s="45">
        <f t="shared" si="314"/>
        <v>-67860.840490985269</v>
      </c>
      <c r="BY411" s="45">
        <f t="shared" si="314"/>
        <v>-69093.44934231705</v>
      </c>
      <c r="BZ411" s="45">
        <f t="shared" si="314"/>
        <v>-70326.058193648816</v>
      </c>
      <c r="CA411" s="45">
        <f t="shared" si="314"/>
        <v>-71558.667044980582</v>
      </c>
      <c r="CB411" s="45">
        <f t="shared" si="314"/>
        <v>-72791.275896312349</v>
      </c>
      <c r="CC411" s="45">
        <f t="shared" si="314"/>
        <v>-74023.88474764413</v>
      </c>
      <c r="CD411" s="45">
        <f t="shared" si="314"/>
        <v>-75256.493598975896</v>
      </c>
      <c r="CE411" s="45">
        <f t="shared" si="314"/>
        <v>-76489.102450307662</v>
      </c>
      <c r="CF411" s="45">
        <f t="shared" si="314"/>
        <v>-77721.711301639443</v>
      </c>
      <c r="CG411" s="45">
        <f t="shared" si="314"/>
        <v>-9602.6233865338909</v>
      </c>
      <c r="CH411" s="45">
        <f t="shared" si="314"/>
        <v>-12897.063884453333</v>
      </c>
    </row>
    <row r="412" spans="1:86">
      <c r="A412" s="58">
        <f>'Q5-Q7 VaR'!G386</f>
        <v>46100</v>
      </c>
      <c r="B412" s="45">
        <f>'Q5-Q7 VaR'!L386</f>
        <v>-4506.3381487680044</v>
      </c>
      <c r="C412" s="45">
        <f>1000000*'Q5-Q7 VaR'!K386/100</f>
        <v>1182.004200542721</v>
      </c>
      <c r="D412" s="45">
        <f t="shared" si="307"/>
        <v>-16326.380154195216</v>
      </c>
      <c r="E412" s="45">
        <f t="shared" si="307"/>
        <v>-16030.879104059535</v>
      </c>
      <c r="F412" s="45">
        <f t="shared" si="307"/>
        <v>-15735.378053923854</v>
      </c>
      <c r="G412" s="45">
        <f t="shared" si="307"/>
        <v>-15439.877003788173</v>
      </c>
      <c r="H412" s="45">
        <f t="shared" si="307"/>
        <v>-15144.375953652492</v>
      </c>
      <c r="I412" s="45">
        <f t="shared" si="307"/>
        <v>-14848.874903516815</v>
      </c>
      <c r="J412" s="45">
        <f t="shared" si="307"/>
        <v>-14553.373853381134</v>
      </c>
      <c r="K412" s="45">
        <f t="shared" si="307"/>
        <v>-14257.872803245453</v>
      </c>
      <c r="L412" s="45">
        <f t="shared" si="307"/>
        <v>-13962.371753109772</v>
      </c>
      <c r="M412" s="45">
        <f t="shared" si="307"/>
        <v>-13666.870702974091</v>
      </c>
      <c r="N412" s="45">
        <f t="shared" si="308"/>
        <v>-13371.369652838413</v>
      </c>
      <c r="O412" s="45">
        <f t="shared" si="308"/>
        <v>-13075.868602702732</v>
      </c>
      <c r="P412" s="45">
        <f t="shared" si="308"/>
        <v>-12780.367552567051</v>
      </c>
      <c r="Q412" s="45">
        <f t="shared" si="308"/>
        <v>-12484.86650243137</v>
      </c>
      <c r="R412" s="45">
        <f t="shared" si="308"/>
        <v>-12189.365452295691</v>
      </c>
      <c r="S412" s="45">
        <f t="shared" si="308"/>
        <v>-11893.864402160012</v>
      </c>
      <c r="T412" s="45">
        <f t="shared" si="308"/>
        <v>-11598.363352024331</v>
      </c>
      <c r="U412" s="45">
        <f t="shared" si="308"/>
        <v>-11302.86230188865</v>
      </c>
      <c r="V412" s="45">
        <f t="shared" si="308"/>
        <v>-11007.361251752969</v>
      </c>
      <c r="W412" s="45">
        <f t="shared" si="308"/>
        <v>-10711.86020161729</v>
      </c>
      <c r="X412" s="45">
        <f t="shared" si="309"/>
        <v>-10416.359151481611</v>
      </c>
      <c r="Y412" s="45">
        <f t="shared" si="309"/>
        <v>-10120.85810134593</v>
      </c>
      <c r="Z412" s="45">
        <f t="shared" si="309"/>
        <v>-9825.3570512102488</v>
      </c>
      <c r="AA412" s="45">
        <f t="shared" si="309"/>
        <v>-9529.8560010745678</v>
      </c>
      <c r="AB412" s="45">
        <f t="shared" si="309"/>
        <v>-9234.3549509388886</v>
      </c>
      <c r="AC412" s="45">
        <f t="shared" si="309"/>
        <v>-8938.8539008032094</v>
      </c>
      <c r="AD412" s="45">
        <f t="shared" si="309"/>
        <v>-8643.3528506675284</v>
      </c>
      <c r="AE412" s="45">
        <f t="shared" si="309"/>
        <v>-8347.8518005318474</v>
      </c>
      <c r="AF412" s="45">
        <f t="shared" si="309"/>
        <v>-8052.3507503961673</v>
      </c>
      <c r="AG412" s="45">
        <f t="shared" si="309"/>
        <v>-7756.8497002604872</v>
      </c>
      <c r="AH412" s="45">
        <f t="shared" si="310"/>
        <v>-7461.3486501248071</v>
      </c>
      <c r="AI412" s="45">
        <f t="shared" si="310"/>
        <v>-7165.847599989127</v>
      </c>
      <c r="AJ412" s="45">
        <f t="shared" si="310"/>
        <v>-6870.346549853446</v>
      </c>
      <c r="AK412" s="45">
        <f t="shared" si="310"/>
        <v>-6574.8454997177669</v>
      </c>
      <c r="AL412" s="45">
        <f t="shared" si="310"/>
        <v>-6279.3444495820859</v>
      </c>
      <c r="AM412" s="45">
        <f t="shared" si="310"/>
        <v>-5983.8433994464058</v>
      </c>
      <c r="AN412" s="45">
        <f t="shared" si="310"/>
        <v>-5688.3423493107257</v>
      </c>
      <c r="AO412" s="45">
        <f t="shared" si="310"/>
        <v>-5392.8412991750447</v>
      </c>
      <c r="AP412" s="45">
        <f t="shared" si="310"/>
        <v>-5097.3402490393646</v>
      </c>
      <c r="AQ412" s="45">
        <f t="shared" si="310"/>
        <v>-4801.8391989036845</v>
      </c>
      <c r="AR412" s="45">
        <f t="shared" si="311"/>
        <v>-4506.3381487680044</v>
      </c>
      <c r="AS412" s="45">
        <f t="shared" si="311"/>
        <v>-4210.8370986323243</v>
      </c>
      <c r="AT412" s="45">
        <f t="shared" si="311"/>
        <v>-3915.3360484966438</v>
      </c>
      <c r="AU412" s="45">
        <f t="shared" si="311"/>
        <v>-3619.8349983609637</v>
      </c>
      <c r="AV412" s="45">
        <f t="shared" si="311"/>
        <v>-3324.3339482252832</v>
      </c>
      <c r="AW412" s="45">
        <f t="shared" si="311"/>
        <v>-3028.8328980896031</v>
      </c>
      <c r="AX412" s="45">
        <f t="shared" si="311"/>
        <v>-2733.331847953923</v>
      </c>
      <c r="AY412" s="45">
        <f t="shared" si="311"/>
        <v>-2437.8307978182424</v>
      </c>
      <c r="AZ412" s="45">
        <f t="shared" si="311"/>
        <v>-2142.3297476825624</v>
      </c>
      <c r="BA412" s="45">
        <f t="shared" si="311"/>
        <v>-1846.8286975468823</v>
      </c>
      <c r="BB412" s="45">
        <f t="shared" si="312"/>
        <v>-1551.3276474112017</v>
      </c>
      <c r="BC412" s="45">
        <f t="shared" si="312"/>
        <v>-1255.8265972755216</v>
      </c>
      <c r="BD412" s="45">
        <f t="shared" si="312"/>
        <v>-960.32554713984155</v>
      </c>
      <c r="BE412" s="45">
        <f t="shared" si="312"/>
        <v>-664.824497004161</v>
      </c>
      <c r="BF412" s="45">
        <f t="shared" si="312"/>
        <v>-369.32344686848046</v>
      </c>
      <c r="BG412" s="45">
        <f t="shared" si="312"/>
        <v>-73.822396732800371</v>
      </c>
      <c r="BH412" s="45">
        <f t="shared" si="312"/>
        <v>221.67865340287972</v>
      </c>
      <c r="BI412" s="45">
        <f t="shared" si="312"/>
        <v>517.17970353855981</v>
      </c>
      <c r="BJ412" s="45">
        <f t="shared" si="312"/>
        <v>812.6807536742399</v>
      </c>
      <c r="BK412" s="45">
        <f t="shared" si="312"/>
        <v>1108.1818038099209</v>
      </c>
      <c r="BL412" s="45">
        <f t="shared" si="313"/>
        <v>1403.682853945601</v>
      </c>
      <c r="BM412" s="45">
        <f t="shared" si="313"/>
        <v>1699.1839040812811</v>
      </c>
      <c r="BN412" s="45">
        <f t="shared" si="313"/>
        <v>1994.6849542169612</v>
      </c>
      <c r="BO412" s="45">
        <f t="shared" si="313"/>
        <v>2290.1860043526412</v>
      </c>
      <c r="BP412" s="45">
        <f t="shared" si="313"/>
        <v>2585.6870544883213</v>
      </c>
      <c r="BQ412" s="45">
        <f t="shared" si="313"/>
        <v>2881.1881046240023</v>
      </c>
      <c r="BR412" s="45">
        <f t="shared" si="313"/>
        <v>3176.6891547596824</v>
      </c>
      <c r="BS412" s="45">
        <f t="shared" si="313"/>
        <v>3472.1902048953625</v>
      </c>
      <c r="BT412" s="45">
        <f t="shared" si="313"/>
        <v>3767.6912550310435</v>
      </c>
      <c r="BU412" s="45">
        <f t="shared" si="313"/>
        <v>4063.1923051667227</v>
      </c>
      <c r="BV412" s="45">
        <f t="shared" si="314"/>
        <v>4358.6933553024037</v>
      </c>
      <c r="BW412" s="45">
        <f t="shared" si="314"/>
        <v>4654.1944054380829</v>
      </c>
      <c r="BX412" s="45">
        <f t="shared" si="314"/>
        <v>4949.6954555737639</v>
      </c>
      <c r="BY412" s="45">
        <f t="shared" si="314"/>
        <v>5245.1965057094449</v>
      </c>
      <c r="BZ412" s="45">
        <f t="shared" si="314"/>
        <v>5540.697555845124</v>
      </c>
      <c r="CA412" s="45">
        <f t="shared" si="314"/>
        <v>5836.198605980805</v>
      </c>
      <c r="CB412" s="45">
        <f t="shared" si="314"/>
        <v>6131.6996561164842</v>
      </c>
      <c r="CC412" s="45">
        <f t="shared" si="314"/>
        <v>6427.2007062521652</v>
      </c>
      <c r="CD412" s="45">
        <f t="shared" si="314"/>
        <v>6722.7017563878462</v>
      </c>
      <c r="CE412" s="45">
        <f t="shared" si="314"/>
        <v>7018.2028065235254</v>
      </c>
      <c r="CF412" s="45">
        <f t="shared" si="314"/>
        <v>7313.7038566592064</v>
      </c>
      <c r="CG412" s="45">
        <f t="shared" si="314"/>
        <v>-9016.9122925350657</v>
      </c>
      <c r="CH412" s="45">
        <f t="shared" si="314"/>
        <v>-8227.1154111538563</v>
      </c>
    </row>
    <row r="413" spans="1:86">
      <c r="A413" s="58">
        <f>'Q5-Q7 VaR'!G387</f>
        <v>46101</v>
      </c>
      <c r="B413" s="45">
        <f>'Q5-Q7 VaR'!L387</f>
        <v>-30665.301349658617</v>
      </c>
      <c r="C413" s="45">
        <f>1000000*'Q5-Q7 VaR'!K387/100</f>
        <v>-9611.1474784623824</v>
      </c>
      <c r="D413" s="45">
        <f t="shared" si="307"/>
        <v>65446.173434965211</v>
      </c>
      <c r="E413" s="45">
        <f t="shared" si="307"/>
        <v>63043.386565349603</v>
      </c>
      <c r="F413" s="45">
        <f t="shared" si="307"/>
        <v>60640.59969573401</v>
      </c>
      <c r="G413" s="45">
        <f t="shared" si="307"/>
        <v>58237.812826118417</v>
      </c>
      <c r="H413" s="45">
        <f t="shared" si="307"/>
        <v>55835.025956502825</v>
      </c>
      <c r="I413" s="45">
        <f t="shared" si="307"/>
        <v>53432.239086887232</v>
      </c>
      <c r="J413" s="45">
        <f t="shared" si="307"/>
        <v>51029.452217271624</v>
      </c>
      <c r="K413" s="45">
        <f t="shared" si="307"/>
        <v>48626.665347656031</v>
      </c>
      <c r="L413" s="45">
        <f t="shared" si="307"/>
        <v>46223.878478040438</v>
      </c>
      <c r="M413" s="45">
        <f t="shared" si="307"/>
        <v>43821.091608424846</v>
      </c>
      <c r="N413" s="45">
        <f t="shared" si="308"/>
        <v>41418.304738809253</v>
      </c>
      <c r="O413" s="45">
        <f t="shared" si="308"/>
        <v>39015.517869193645</v>
      </c>
      <c r="P413" s="45">
        <f t="shared" si="308"/>
        <v>36612.730999578052</v>
      </c>
      <c r="Q413" s="45">
        <f t="shared" si="308"/>
        <v>34209.94412996246</v>
      </c>
      <c r="R413" s="45">
        <f t="shared" si="308"/>
        <v>31807.15726034687</v>
      </c>
      <c r="S413" s="45">
        <f t="shared" si="308"/>
        <v>29404.37039073127</v>
      </c>
      <c r="T413" s="45">
        <f t="shared" si="308"/>
        <v>27001.583521115677</v>
      </c>
      <c r="U413" s="45">
        <f t="shared" si="308"/>
        <v>24598.796651500084</v>
      </c>
      <c r="V413" s="45">
        <f t="shared" si="308"/>
        <v>22196.009781884484</v>
      </c>
      <c r="W413" s="45">
        <f t="shared" si="308"/>
        <v>19793.222912268891</v>
      </c>
      <c r="X413" s="45">
        <f t="shared" si="309"/>
        <v>17390.436042653299</v>
      </c>
      <c r="Y413" s="45">
        <f t="shared" si="309"/>
        <v>14987.649173037698</v>
      </c>
      <c r="Z413" s="45">
        <f t="shared" si="309"/>
        <v>12584.862303422105</v>
      </c>
      <c r="AA413" s="45">
        <f t="shared" si="309"/>
        <v>10182.075433806505</v>
      </c>
      <c r="AB413" s="45">
        <f t="shared" si="309"/>
        <v>7779.2885641909124</v>
      </c>
      <c r="AC413" s="45">
        <f t="shared" si="309"/>
        <v>5376.5016945753196</v>
      </c>
      <c r="AD413" s="45">
        <f t="shared" si="309"/>
        <v>2973.7148249597194</v>
      </c>
      <c r="AE413" s="45">
        <f t="shared" si="309"/>
        <v>570.92795534412653</v>
      </c>
      <c r="AF413" s="45">
        <f t="shared" si="309"/>
        <v>-1831.85891427147</v>
      </c>
      <c r="AG413" s="45">
        <f t="shared" si="309"/>
        <v>-4234.6457838870665</v>
      </c>
      <c r="AH413" s="45">
        <f t="shared" si="310"/>
        <v>-6637.4326535026594</v>
      </c>
      <c r="AI413" s="45">
        <f t="shared" si="310"/>
        <v>-9040.2195231182559</v>
      </c>
      <c r="AJ413" s="45">
        <f t="shared" si="310"/>
        <v>-11443.006392733852</v>
      </c>
      <c r="AK413" s="45">
        <f t="shared" si="310"/>
        <v>-13845.793262349449</v>
      </c>
      <c r="AL413" s="45">
        <f t="shared" si="310"/>
        <v>-16248.580131965044</v>
      </c>
      <c r="AM413" s="45">
        <f t="shared" si="310"/>
        <v>-18651.367001580638</v>
      </c>
      <c r="AN413" s="45">
        <f t="shared" si="310"/>
        <v>-21054.153871196235</v>
      </c>
      <c r="AO413" s="45">
        <f t="shared" si="310"/>
        <v>-23456.940740811831</v>
      </c>
      <c r="AP413" s="45">
        <f t="shared" si="310"/>
        <v>-25859.727610427428</v>
      </c>
      <c r="AQ413" s="45">
        <f t="shared" si="310"/>
        <v>-28262.514480043021</v>
      </c>
      <c r="AR413" s="45">
        <f t="shared" si="311"/>
        <v>-30665.301349658617</v>
      </c>
      <c r="AS413" s="45">
        <f t="shared" si="311"/>
        <v>-33068.088219274214</v>
      </c>
      <c r="AT413" s="45">
        <f t="shared" si="311"/>
        <v>-35470.875088889807</v>
      </c>
      <c r="AU413" s="45">
        <f t="shared" si="311"/>
        <v>-37873.661958505407</v>
      </c>
      <c r="AV413" s="45">
        <f t="shared" si="311"/>
        <v>-40276.448828121</v>
      </c>
      <c r="AW413" s="45">
        <f t="shared" si="311"/>
        <v>-42679.2356977366</v>
      </c>
      <c r="AX413" s="45">
        <f t="shared" si="311"/>
        <v>-45082.022567352193</v>
      </c>
      <c r="AY413" s="45">
        <f t="shared" si="311"/>
        <v>-47484.809436967786</v>
      </c>
      <c r="AZ413" s="45">
        <f t="shared" si="311"/>
        <v>-49887.596306583378</v>
      </c>
      <c r="BA413" s="45">
        <f t="shared" si="311"/>
        <v>-52290.383176198979</v>
      </c>
      <c r="BB413" s="45">
        <f t="shared" si="312"/>
        <v>-54693.170045814579</v>
      </c>
      <c r="BC413" s="45">
        <f t="shared" si="312"/>
        <v>-57095.956915430172</v>
      </c>
      <c r="BD413" s="45">
        <f t="shared" si="312"/>
        <v>-59498.743785045765</v>
      </c>
      <c r="BE413" s="45">
        <f t="shared" si="312"/>
        <v>-61901.530654661357</v>
      </c>
      <c r="BF413" s="45">
        <f t="shared" si="312"/>
        <v>-64304.31752427695</v>
      </c>
      <c r="BG413" s="45">
        <f t="shared" si="312"/>
        <v>-66707.104393892558</v>
      </c>
      <c r="BH413" s="45">
        <f t="shared" si="312"/>
        <v>-69109.891263508151</v>
      </c>
      <c r="BI413" s="45">
        <f t="shared" si="312"/>
        <v>-71512.678133123743</v>
      </c>
      <c r="BJ413" s="45">
        <f t="shared" si="312"/>
        <v>-73915.465002739336</v>
      </c>
      <c r="BK413" s="45">
        <f t="shared" si="312"/>
        <v>-76318.251872354929</v>
      </c>
      <c r="BL413" s="45">
        <f t="shared" si="313"/>
        <v>-78721.038741970537</v>
      </c>
      <c r="BM413" s="45">
        <f t="shared" si="313"/>
        <v>-81123.82561158613</v>
      </c>
      <c r="BN413" s="45">
        <f t="shared" si="313"/>
        <v>-83526.612481201722</v>
      </c>
      <c r="BO413" s="45">
        <f t="shared" si="313"/>
        <v>-85929.399350817315</v>
      </c>
      <c r="BP413" s="45">
        <f t="shared" si="313"/>
        <v>-88332.186220432908</v>
      </c>
      <c r="BQ413" s="45">
        <f t="shared" si="313"/>
        <v>-90734.973090048501</v>
      </c>
      <c r="BR413" s="45">
        <f t="shared" si="313"/>
        <v>-93137.759959664108</v>
      </c>
      <c r="BS413" s="45">
        <f t="shared" si="313"/>
        <v>-95540.546829279701</v>
      </c>
      <c r="BT413" s="45">
        <f t="shared" si="313"/>
        <v>-97943.333698895294</v>
      </c>
      <c r="BU413" s="45">
        <f t="shared" si="313"/>
        <v>-100346.12056851089</v>
      </c>
      <c r="BV413" s="45">
        <f t="shared" si="314"/>
        <v>-102748.90743812649</v>
      </c>
      <c r="BW413" s="45">
        <f t="shared" si="314"/>
        <v>-105151.69430774209</v>
      </c>
      <c r="BX413" s="45">
        <f t="shared" si="314"/>
        <v>-107554.48117735768</v>
      </c>
      <c r="BY413" s="45">
        <f t="shared" si="314"/>
        <v>-109957.26804697327</v>
      </c>
      <c r="BZ413" s="45">
        <f t="shared" si="314"/>
        <v>-112360.05491658887</v>
      </c>
      <c r="CA413" s="45">
        <f t="shared" si="314"/>
        <v>-114762.84178620447</v>
      </c>
      <c r="CB413" s="45">
        <f t="shared" si="314"/>
        <v>-117165.62865582007</v>
      </c>
      <c r="CC413" s="45">
        <f t="shared" si="314"/>
        <v>-119568.41552543566</v>
      </c>
      <c r="CD413" s="45">
        <f t="shared" si="314"/>
        <v>-121971.20239505125</v>
      </c>
      <c r="CE413" s="45">
        <f t="shared" si="314"/>
        <v>-124373.98926466684</v>
      </c>
      <c r="CF413" s="45">
        <f t="shared" si="314"/>
        <v>-126776.77613428245</v>
      </c>
      <c r="CG413" s="45">
        <f t="shared" si="314"/>
        <v>6011.2123957065014</v>
      </c>
      <c r="CH413" s="45">
        <f t="shared" si="314"/>
        <v>-410.80734119385306</v>
      </c>
    </row>
    <row r="414" spans="1:86">
      <c r="A414" s="58">
        <f>'Q5-Q7 VaR'!G388</f>
        <v>46104</v>
      </c>
      <c r="B414" s="45">
        <f>'Q5-Q7 VaR'!L388</f>
        <v>13529.35666108801</v>
      </c>
      <c r="C414" s="45">
        <f>1000000*'Q5-Q7 VaR'!K388/100</f>
        <v>2736.0684005585244</v>
      </c>
      <c r="D414" s="45">
        <f t="shared" si="307"/>
        <v>-13831.327344497235</v>
      </c>
      <c r="E414" s="45">
        <f t="shared" si="307"/>
        <v>-13147.310244357604</v>
      </c>
      <c r="F414" s="45">
        <f t="shared" si="307"/>
        <v>-12463.293144217974</v>
      </c>
      <c r="G414" s="45">
        <f t="shared" si="307"/>
        <v>-11779.27604407834</v>
      </c>
      <c r="H414" s="45">
        <f t="shared" si="307"/>
        <v>-11095.25894393871</v>
      </c>
      <c r="I414" s="45">
        <f t="shared" si="307"/>
        <v>-10411.24184379908</v>
      </c>
      <c r="J414" s="45">
        <f t="shared" si="307"/>
        <v>-9727.2247436594462</v>
      </c>
      <c r="K414" s="45">
        <f t="shared" si="307"/>
        <v>-9043.207643519816</v>
      </c>
      <c r="L414" s="45">
        <f t="shared" si="307"/>
        <v>-8359.1905433801858</v>
      </c>
      <c r="M414" s="45">
        <f t="shared" si="307"/>
        <v>-7675.1734432405556</v>
      </c>
      <c r="N414" s="45">
        <f t="shared" si="308"/>
        <v>-6991.1563431009254</v>
      </c>
      <c r="O414" s="45">
        <f t="shared" si="308"/>
        <v>-6307.1392429612915</v>
      </c>
      <c r="P414" s="45">
        <f t="shared" si="308"/>
        <v>-5623.1221428216613</v>
      </c>
      <c r="Q414" s="45">
        <f t="shared" si="308"/>
        <v>-4939.1050426820311</v>
      </c>
      <c r="R414" s="45">
        <f t="shared" si="308"/>
        <v>-4255.0879425423973</v>
      </c>
      <c r="S414" s="45">
        <f t="shared" si="308"/>
        <v>-3571.0708424027671</v>
      </c>
      <c r="T414" s="45">
        <f t="shared" si="308"/>
        <v>-2887.0537422631369</v>
      </c>
      <c r="U414" s="45">
        <f t="shared" si="308"/>
        <v>-2203.0366421235067</v>
      </c>
      <c r="V414" s="45">
        <f t="shared" si="308"/>
        <v>-1519.0195419838747</v>
      </c>
      <c r="W414" s="45">
        <f t="shared" si="308"/>
        <v>-835.00244184424264</v>
      </c>
      <c r="X414" s="45">
        <f t="shared" si="309"/>
        <v>-150.98534170461244</v>
      </c>
      <c r="Y414" s="45">
        <f t="shared" si="309"/>
        <v>533.03175843501776</v>
      </c>
      <c r="Z414" s="45">
        <f t="shared" si="309"/>
        <v>1217.0488585746498</v>
      </c>
      <c r="AA414" s="45">
        <f t="shared" si="309"/>
        <v>1901.0659587142818</v>
      </c>
      <c r="AB414" s="45">
        <f t="shared" si="309"/>
        <v>2585.083058853912</v>
      </c>
      <c r="AC414" s="45">
        <f t="shared" si="309"/>
        <v>3269.1001589935422</v>
      </c>
      <c r="AD414" s="45">
        <f t="shared" si="309"/>
        <v>3953.1172591331742</v>
      </c>
      <c r="AE414" s="45">
        <f t="shared" si="309"/>
        <v>4637.1343592728063</v>
      </c>
      <c r="AF414" s="45">
        <f t="shared" si="309"/>
        <v>5321.1514594124365</v>
      </c>
      <c r="AG414" s="45">
        <f t="shared" si="309"/>
        <v>6005.1685595520676</v>
      </c>
      <c r="AH414" s="45">
        <f t="shared" si="310"/>
        <v>6689.1856596916987</v>
      </c>
      <c r="AI414" s="45">
        <f t="shared" si="310"/>
        <v>7373.2027598313298</v>
      </c>
      <c r="AJ414" s="45">
        <f t="shared" si="310"/>
        <v>8057.2198599709609</v>
      </c>
      <c r="AK414" s="45">
        <f t="shared" si="310"/>
        <v>8741.2369601105929</v>
      </c>
      <c r="AL414" s="45">
        <f t="shared" si="310"/>
        <v>9425.2540602502231</v>
      </c>
      <c r="AM414" s="45">
        <f t="shared" si="310"/>
        <v>10109.271160389853</v>
      </c>
      <c r="AN414" s="45">
        <f t="shared" si="310"/>
        <v>10793.288260529485</v>
      </c>
      <c r="AO414" s="45">
        <f t="shared" si="310"/>
        <v>11477.305360669117</v>
      </c>
      <c r="AP414" s="45">
        <f t="shared" si="310"/>
        <v>12161.322460808748</v>
      </c>
      <c r="AQ414" s="45">
        <f t="shared" si="310"/>
        <v>12845.339560948378</v>
      </c>
      <c r="AR414" s="45">
        <f t="shared" si="311"/>
        <v>13529.35666108801</v>
      </c>
      <c r="AS414" s="45">
        <f t="shared" si="311"/>
        <v>14213.373761227642</v>
      </c>
      <c r="AT414" s="45">
        <f t="shared" si="311"/>
        <v>14897.390861367272</v>
      </c>
      <c r="AU414" s="45">
        <f t="shared" si="311"/>
        <v>15581.407961506902</v>
      </c>
      <c r="AV414" s="45">
        <f t="shared" si="311"/>
        <v>16265.425061646534</v>
      </c>
      <c r="AW414" s="45">
        <f t="shared" si="311"/>
        <v>16949.442161786166</v>
      </c>
      <c r="AX414" s="45">
        <f t="shared" si="311"/>
        <v>17633.459261925796</v>
      </c>
      <c r="AY414" s="45">
        <f t="shared" si="311"/>
        <v>18317.476362065427</v>
      </c>
      <c r="AZ414" s="45">
        <f t="shared" si="311"/>
        <v>19001.493462205057</v>
      </c>
      <c r="BA414" s="45">
        <f t="shared" si="311"/>
        <v>19685.510562344691</v>
      </c>
      <c r="BB414" s="45">
        <f t="shared" si="312"/>
        <v>20369.527662484321</v>
      </c>
      <c r="BC414" s="45">
        <f t="shared" si="312"/>
        <v>21053.544762623951</v>
      </c>
      <c r="BD414" s="45">
        <f t="shared" si="312"/>
        <v>21737.561862763585</v>
      </c>
      <c r="BE414" s="45">
        <f t="shared" si="312"/>
        <v>22421.578962903215</v>
      </c>
      <c r="BF414" s="45">
        <f t="shared" si="312"/>
        <v>23105.596063042845</v>
      </c>
      <c r="BG414" s="45">
        <f t="shared" si="312"/>
        <v>23789.613163182476</v>
      </c>
      <c r="BH414" s="45">
        <f t="shared" si="312"/>
        <v>24473.630263322106</v>
      </c>
      <c r="BI414" s="45">
        <f t="shared" si="312"/>
        <v>25157.647363461736</v>
      </c>
      <c r="BJ414" s="45">
        <f t="shared" si="312"/>
        <v>25841.66446360137</v>
      </c>
      <c r="BK414" s="45">
        <f t="shared" si="312"/>
        <v>26525.681563741004</v>
      </c>
      <c r="BL414" s="45">
        <f t="shared" si="313"/>
        <v>27209.698663880634</v>
      </c>
      <c r="BM414" s="45">
        <f t="shared" si="313"/>
        <v>27893.715764020264</v>
      </c>
      <c r="BN414" s="45">
        <f t="shared" si="313"/>
        <v>28577.732864159894</v>
      </c>
      <c r="BO414" s="45">
        <f t="shared" si="313"/>
        <v>29261.749964299524</v>
      </c>
      <c r="BP414" s="45">
        <f t="shared" si="313"/>
        <v>29945.767064439155</v>
      </c>
      <c r="BQ414" s="45">
        <f t="shared" si="313"/>
        <v>30629.784164578785</v>
      </c>
      <c r="BR414" s="45">
        <f t="shared" si="313"/>
        <v>31313.801264718415</v>
      </c>
      <c r="BS414" s="45">
        <f t="shared" si="313"/>
        <v>31997.818364858053</v>
      </c>
      <c r="BT414" s="45">
        <f t="shared" si="313"/>
        <v>32681.835464997683</v>
      </c>
      <c r="BU414" s="45">
        <f t="shared" si="313"/>
        <v>33365.852565137313</v>
      </c>
      <c r="BV414" s="45">
        <f t="shared" si="314"/>
        <v>34049.869665276943</v>
      </c>
      <c r="BW414" s="45">
        <f t="shared" si="314"/>
        <v>34733.886765416573</v>
      </c>
      <c r="BX414" s="45">
        <f t="shared" si="314"/>
        <v>35417.903865556204</v>
      </c>
      <c r="BY414" s="45">
        <f t="shared" si="314"/>
        <v>36101.920965695834</v>
      </c>
      <c r="BZ414" s="45">
        <f t="shared" si="314"/>
        <v>36785.938065835464</v>
      </c>
      <c r="CA414" s="45">
        <f t="shared" si="314"/>
        <v>37469.955165975101</v>
      </c>
      <c r="CB414" s="45">
        <f t="shared" si="314"/>
        <v>38153.972266114732</v>
      </c>
      <c r="CC414" s="45">
        <f t="shared" si="314"/>
        <v>38837.989366254362</v>
      </c>
      <c r="CD414" s="45">
        <f t="shared" si="314"/>
        <v>39522.006466393992</v>
      </c>
      <c r="CE414" s="45">
        <f t="shared" si="314"/>
        <v>40206.023566533622</v>
      </c>
      <c r="CF414" s="45">
        <f t="shared" si="314"/>
        <v>40890.040666673252</v>
      </c>
      <c r="CG414" s="45">
        <f t="shared" si="314"/>
        <v>3088.4129000837256</v>
      </c>
      <c r="CH414" s="45">
        <f t="shared" si="314"/>
        <v>4916.6113861928261</v>
      </c>
    </row>
    <row r="415" spans="1:86">
      <c r="A415" s="58">
        <f>'Q5-Q7 VaR'!G389</f>
        <v>46105</v>
      </c>
      <c r="B415" s="45">
        <f>'Q5-Q7 VaR'!L389</f>
        <v>-10699.738620394448</v>
      </c>
      <c r="C415" s="45">
        <f>1000000*'Q5-Q7 VaR'!K389/100</f>
        <v>-1401.3331390784397</v>
      </c>
      <c r="D415" s="45">
        <f t="shared" si="307"/>
        <v>3313.5927703899488</v>
      </c>
      <c r="E415" s="45">
        <f t="shared" si="307"/>
        <v>2963.2594856203395</v>
      </c>
      <c r="F415" s="45">
        <f t="shared" si="307"/>
        <v>2612.9262008507285</v>
      </c>
      <c r="G415" s="45">
        <f t="shared" si="307"/>
        <v>2262.5929160811193</v>
      </c>
      <c r="H415" s="45">
        <f t="shared" si="307"/>
        <v>1912.25963131151</v>
      </c>
      <c r="I415" s="45">
        <f t="shared" si="307"/>
        <v>1561.926346541899</v>
      </c>
      <c r="J415" s="45">
        <f t="shared" si="307"/>
        <v>1211.5930617722897</v>
      </c>
      <c r="K415" s="45">
        <f t="shared" si="307"/>
        <v>861.25977700267867</v>
      </c>
      <c r="L415" s="45">
        <f t="shared" si="307"/>
        <v>510.92649223306944</v>
      </c>
      <c r="M415" s="45">
        <f t="shared" si="307"/>
        <v>160.5932074634602</v>
      </c>
      <c r="N415" s="45">
        <f t="shared" si="308"/>
        <v>-189.74007730615085</v>
      </c>
      <c r="O415" s="45">
        <f t="shared" si="308"/>
        <v>-540.07336207576009</v>
      </c>
      <c r="P415" s="45">
        <f t="shared" si="308"/>
        <v>-890.40664684537114</v>
      </c>
      <c r="Q415" s="45">
        <f t="shared" si="308"/>
        <v>-1240.7399316149804</v>
      </c>
      <c r="R415" s="45">
        <f t="shared" si="308"/>
        <v>-1591.0732163845896</v>
      </c>
      <c r="S415" s="45">
        <f t="shared" si="308"/>
        <v>-1941.4065011542007</v>
      </c>
      <c r="T415" s="45">
        <f t="shared" si="308"/>
        <v>-2291.7397859238099</v>
      </c>
      <c r="U415" s="45">
        <f t="shared" si="308"/>
        <v>-2642.07307069342</v>
      </c>
      <c r="V415" s="45">
        <f t="shared" si="308"/>
        <v>-2992.4063554630302</v>
      </c>
      <c r="W415" s="45">
        <f t="shared" si="308"/>
        <v>-3342.7396402326394</v>
      </c>
      <c r="X415" s="45">
        <f t="shared" si="309"/>
        <v>-3693.0729250022496</v>
      </c>
      <c r="Y415" s="45">
        <f t="shared" si="309"/>
        <v>-4043.4062097718597</v>
      </c>
      <c r="Z415" s="45">
        <f t="shared" si="309"/>
        <v>-4393.739494541469</v>
      </c>
      <c r="AA415" s="45">
        <f t="shared" si="309"/>
        <v>-4744.0727793110791</v>
      </c>
      <c r="AB415" s="45">
        <f t="shared" si="309"/>
        <v>-5094.4060640806892</v>
      </c>
      <c r="AC415" s="45">
        <f t="shared" si="309"/>
        <v>-5444.7393488502994</v>
      </c>
      <c r="AD415" s="45">
        <f t="shared" si="309"/>
        <v>-5795.0726336199095</v>
      </c>
      <c r="AE415" s="45">
        <f t="shared" si="309"/>
        <v>-6145.4059183895188</v>
      </c>
      <c r="AF415" s="45">
        <f t="shared" si="309"/>
        <v>-6495.7392031591289</v>
      </c>
      <c r="AG415" s="45">
        <f t="shared" si="309"/>
        <v>-6846.0724879287391</v>
      </c>
      <c r="AH415" s="45">
        <f t="shared" si="310"/>
        <v>-7196.4057726983483</v>
      </c>
      <c r="AI415" s="45">
        <f t="shared" si="310"/>
        <v>-7546.7390574679584</v>
      </c>
      <c r="AJ415" s="45">
        <f t="shared" si="310"/>
        <v>-7897.0723422375686</v>
      </c>
      <c r="AK415" s="45">
        <f t="shared" si="310"/>
        <v>-8247.4056270071778</v>
      </c>
      <c r="AL415" s="45">
        <f t="shared" si="310"/>
        <v>-8597.7389117767889</v>
      </c>
      <c r="AM415" s="45">
        <f t="shared" si="310"/>
        <v>-8948.0721965463981</v>
      </c>
      <c r="AN415" s="45">
        <f t="shared" si="310"/>
        <v>-9298.4054813160074</v>
      </c>
      <c r="AO415" s="45">
        <f t="shared" si="310"/>
        <v>-9648.7387660856184</v>
      </c>
      <c r="AP415" s="45">
        <f t="shared" si="310"/>
        <v>-9999.0720508552276</v>
      </c>
      <c r="AQ415" s="45">
        <f t="shared" si="310"/>
        <v>-10349.405335624839</v>
      </c>
      <c r="AR415" s="45">
        <f t="shared" si="311"/>
        <v>-10699.738620394448</v>
      </c>
      <c r="AS415" s="45">
        <f t="shared" si="311"/>
        <v>-11050.071905164057</v>
      </c>
      <c r="AT415" s="45">
        <f t="shared" si="311"/>
        <v>-11400.405189933668</v>
      </c>
      <c r="AU415" s="45">
        <f t="shared" si="311"/>
        <v>-11750.738474703277</v>
      </c>
      <c r="AV415" s="45">
        <f t="shared" si="311"/>
        <v>-12101.071759472889</v>
      </c>
      <c r="AW415" s="45">
        <f t="shared" si="311"/>
        <v>-12451.405044242498</v>
      </c>
      <c r="AX415" s="45">
        <f t="shared" si="311"/>
        <v>-12801.738329012107</v>
      </c>
      <c r="AY415" s="45">
        <f t="shared" si="311"/>
        <v>-13152.071613781718</v>
      </c>
      <c r="AZ415" s="45">
        <f t="shared" si="311"/>
        <v>-13502.404898551327</v>
      </c>
      <c r="BA415" s="45">
        <f t="shared" si="311"/>
        <v>-13852.738183320937</v>
      </c>
      <c r="BB415" s="45">
        <f t="shared" si="312"/>
        <v>-14203.071468090548</v>
      </c>
      <c r="BC415" s="45">
        <f t="shared" si="312"/>
        <v>-14553.404752860157</v>
      </c>
      <c r="BD415" s="45">
        <f t="shared" si="312"/>
        <v>-14903.738037629766</v>
      </c>
      <c r="BE415" s="45">
        <f t="shared" si="312"/>
        <v>-15254.071322399377</v>
      </c>
      <c r="BF415" s="45">
        <f t="shared" si="312"/>
        <v>-15604.404607168986</v>
      </c>
      <c r="BG415" s="45">
        <f t="shared" si="312"/>
        <v>-15954.737891938596</v>
      </c>
      <c r="BH415" s="45">
        <f t="shared" si="312"/>
        <v>-16305.071176708207</v>
      </c>
      <c r="BI415" s="45">
        <f t="shared" si="312"/>
        <v>-16655.404461477818</v>
      </c>
      <c r="BJ415" s="45">
        <f t="shared" si="312"/>
        <v>-17005.737746247425</v>
      </c>
      <c r="BK415" s="45">
        <f t="shared" si="312"/>
        <v>-17356.071031017036</v>
      </c>
      <c r="BL415" s="45">
        <f t="shared" si="313"/>
        <v>-17706.404315786647</v>
      </c>
      <c r="BM415" s="45">
        <f t="shared" si="313"/>
        <v>-18056.737600556255</v>
      </c>
      <c r="BN415" s="45">
        <f t="shared" si="313"/>
        <v>-18407.070885325866</v>
      </c>
      <c r="BO415" s="45">
        <f t="shared" si="313"/>
        <v>-18757.404170095477</v>
      </c>
      <c r="BP415" s="45">
        <f t="shared" si="313"/>
        <v>-19107.737454865084</v>
      </c>
      <c r="BQ415" s="45">
        <f t="shared" si="313"/>
        <v>-19458.070739634695</v>
      </c>
      <c r="BR415" s="45">
        <f t="shared" si="313"/>
        <v>-19808.404024404306</v>
      </c>
      <c r="BS415" s="45">
        <f t="shared" si="313"/>
        <v>-20158.737309173914</v>
      </c>
      <c r="BT415" s="45">
        <f t="shared" si="313"/>
        <v>-20509.070593943525</v>
      </c>
      <c r="BU415" s="45">
        <f t="shared" si="313"/>
        <v>-20859.403878713136</v>
      </c>
      <c r="BV415" s="45">
        <f t="shared" si="314"/>
        <v>-21209.737163482743</v>
      </c>
      <c r="BW415" s="45">
        <f t="shared" si="314"/>
        <v>-21560.070448252358</v>
      </c>
      <c r="BX415" s="45">
        <f t="shared" si="314"/>
        <v>-21910.403733021965</v>
      </c>
      <c r="BY415" s="45">
        <f t="shared" si="314"/>
        <v>-22260.737017791573</v>
      </c>
      <c r="BZ415" s="45">
        <f t="shared" si="314"/>
        <v>-22611.070302561187</v>
      </c>
      <c r="CA415" s="45">
        <f t="shared" si="314"/>
        <v>-22961.403587330795</v>
      </c>
      <c r="CB415" s="45">
        <f t="shared" si="314"/>
        <v>-23311.736872100406</v>
      </c>
      <c r="CC415" s="45">
        <f t="shared" si="314"/>
        <v>-23662.070156870017</v>
      </c>
      <c r="CD415" s="45">
        <f t="shared" si="314"/>
        <v>-24012.403441639624</v>
      </c>
      <c r="CE415" s="45">
        <f t="shared" si="314"/>
        <v>-24362.736726409235</v>
      </c>
      <c r="CF415" s="45">
        <f t="shared" si="314"/>
        <v>-24713.070011178846</v>
      </c>
      <c r="CG415" s="45">
        <f t="shared" si="314"/>
        <v>-5352.1966903159264</v>
      </c>
      <c r="CH415" s="45">
        <f t="shared" si="314"/>
        <v>-6288.5457680198115</v>
      </c>
    </row>
    <row r="416" spans="1:86">
      <c r="A416" s="58">
        <f>'Q5-Q7 VaR'!G390</f>
        <v>46106</v>
      </c>
      <c r="B416" s="45">
        <f>'Q5-Q7 VaR'!L390</f>
        <v>1126.8538657020008</v>
      </c>
      <c r="C416" s="45">
        <f>1000000*'Q5-Q7 VaR'!K390/100</f>
        <v>2217.7085175330185</v>
      </c>
      <c r="D416" s="45">
        <f t="shared" si="307"/>
        <v>-21050.231309628183</v>
      </c>
      <c r="E416" s="45">
        <f t="shared" si="307"/>
        <v>-20495.80418024493</v>
      </c>
      <c r="F416" s="45">
        <f t="shared" si="307"/>
        <v>-19941.377050861676</v>
      </c>
      <c r="G416" s="45">
        <f t="shared" si="307"/>
        <v>-19386.949921478423</v>
      </c>
      <c r="H416" s="45">
        <f t="shared" si="307"/>
        <v>-18832.522792095166</v>
      </c>
      <c r="I416" s="45">
        <f t="shared" si="307"/>
        <v>-18278.095662711912</v>
      </c>
      <c r="J416" s="45">
        <f t="shared" si="307"/>
        <v>-17723.668533328659</v>
      </c>
      <c r="K416" s="45">
        <f t="shared" si="307"/>
        <v>-17169.241403945402</v>
      </c>
      <c r="L416" s="45">
        <f t="shared" si="307"/>
        <v>-16614.814274562148</v>
      </c>
      <c r="M416" s="45">
        <f t="shared" si="307"/>
        <v>-16060.387145178895</v>
      </c>
      <c r="N416" s="45">
        <f t="shared" si="308"/>
        <v>-15505.960015795637</v>
      </c>
      <c r="O416" s="45">
        <f t="shared" si="308"/>
        <v>-14951.532886412384</v>
      </c>
      <c r="P416" s="45">
        <f t="shared" si="308"/>
        <v>-14397.10575702913</v>
      </c>
      <c r="Q416" s="45">
        <f t="shared" si="308"/>
        <v>-13842.678627645873</v>
      </c>
      <c r="R416" s="45">
        <f t="shared" si="308"/>
        <v>-13288.25149826262</v>
      </c>
      <c r="S416" s="45">
        <f t="shared" si="308"/>
        <v>-12733.824368879366</v>
      </c>
      <c r="T416" s="45">
        <f t="shared" si="308"/>
        <v>-12179.397239496109</v>
      </c>
      <c r="U416" s="45">
        <f t="shared" si="308"/>
        <v>-11624.970110112856</v>
      </c>
      <c r="V416" s="45">
        <f t="shared" si="308"/>
        <v>-11070.542980729602</v>
      </c>
      <c r="W416" s="45">
        <f t="shared" si="308"/>
        <v>-10516.115851346345</v>
      </c>
      <c r="X416" s="45">
        <f t="shared" si="309"/>
        <v>-9961.6887219630917</v>
      </c>
      <c r="Y416" s="45">
        <f t="shared" si="309"/>
        <v>-9407.2615925798382</v>
      </c>
      <c r="Z416" s="45">
        <f t="shared" si="309"/>
        <v>-8852.8344631965811</v>
      </c>
      <c r="AA416" s="45">
        <f t="shared" si="309"/>
        <v>-8298.4073338133276</v>
      </c>
      <c r="AB416" s="45">
        <f t="shared" si="309"/>
        <v>-7743.9802044300732</v>
      </c>
      <c r="AC416" s="45">
        <f t="shared" si="309"/>
        <v>-7189.5530750468179</v>
      </c>
      <c r="AD416" s="45">
        <f t="shared" si="309"/>
        <v>-6635.1259456635644</v>
      </c>
      <c r="AE416" s="45">
        <f t="shared" si="309"/>
        <v>-6080.6988162803091</v>
      </c>
      <c r="AF416" s="45">
        <f t="shared" si="309"/>
        <v>-5526.2716868970547</v>
      </c>
      <c r="AG416" s="45">
        <f t="shared" si="309"/>
        <v>-4971.8445575138003</v>
      </c>
      <c r="AH416" s="45">
        <f t="shared" si="310"/>
        <v>-4417.417428130545</v>
      </c>
      <c r="AI416" s="45">
        <f t="shared" si="310"/>
        <v>-3862.9902987472906</v>
      </c>
      <c r="AJ416" s="45">
        <f t="shared" si="310"/>
        <v>-3308.5631693640362</v>
      </c>
      <c r="AK416" s="45">
        <f t="shared" si="310"/>
        <v>-2754.1360399807818</v>
      </c>
      <c r="AL416" s="45">
        <f t="shared" si="310"/>
        <v>-2199.7089105975269</v>
      </c>
      <c r="AM416" s="45">
        <f t="shared" si="310"/>
        <v>-1645.2817812142721</v>
      </c>
      <c r="AN416" s="45">
        <f t="shared" si="310"/>
        <v>-1090.8546518310177</v>
      </c>
      <c r="AO416" s="45">
        <f t="shared" si="310"/>
        <v>-536.42752244776307</v>
      </c>
      <c r="AP416" s="45">
        <f t="shared" si="310"/>
        <v>17.999606935491556</v>
      </c>
      <c r="AQ416" s="45">
        <f t="shared" si="310"/>
        <v>572.42673631874618</v>
      </c>
      <c r="AR416" s="45">
        <f t="shared" si="311"/>
        <v>1126.8538657020008</v>
      </c>
      <c r="AS416" s="45">
        <f t="shared" si="311"/>
        <v>1681.2809950852554</v>
      </c>
      <c r="AT416" s="45">
        <f t="shared" si="311"/>
        <v>2235.7081244685101</v>
      </c>
      <c r="AU416" s="45">
        <f t="shared" si="311"/>
        <v>2790.1352538517649</v>
      </c>
      <c r="AV416" s="45">
        <f t="shared" si="311"/>
        <v>3344.5623832350193</v>
      </c>
      <c r="AW416" s="45">
        <f t="shared" si="311"/>
        <v>3898.9895126182737</v>
      </c>
      <c r="AX416" s="45">
        <f t="shared" si="311"/>
        <v>4453.4166420015281</v>
      </c>
      <c r="AY416" s="45">
        <f t="shared" si="311"/>
        <v>5007.8437713847834</v>
      </c>
      <c r="AZ416" s="45">
        <f t="shared" si="311"/>
        <v>5562.2709007680378</v>
      </c>
      <c r="BA416" s="45">
        <f t="shared" si="311"/>
        <v>6116.6980301512922</v>
      </c>
      <c r="BB416" s="45">
        <f t="shared" si="312"/>
        <v>6671.1251595345466</v>
      </c>
      <c r="BC416" s="45">
        <f t="shared" si="312"/>
        <v>7225.5522889178019</v>
      </c>
      <c r="BD416" s="45">
        <f t="shared" si="312"/>
        <v>7779.9794183010563</v>
      </c>
      <c r="BE416" s="45">
        <f t="shared" si="312"/>
        <v>8334.4065476843098</v>
      </c>
      <c r="BF416" s="45">
        <f t="shared" si="312"/>
        <v>8888.8336770675669</v>
      </c>
      <c r="BG416" s="45">
        <f t="shared" si="312"/>
        <v>9443.2608064508204</v>
      </c>
      <c r="BH416" s="45">
        <f t="shared" si="312"/>
        <v>9997.6879358340739</v>
      </c>
      <c r="BI416" s="45">
        <f t="shared" si="312"/>
        <v>10552.115065217331</v>
      </c>
      <c r="BJ416" s="45">
        <f t="shared" si="312"/>
        <v>11106.542194600584</v>
      </c>
      <c r="BK416" s="45">
        <f t="shared" si="312"/>
        <v>11660.969323983838</v>
      </c>
      <c r="BL416" s="45">
        <f t="shared" si="313"/>
        <v>12215.396453367091</v>
      </c>
      <c r="BM416" s="45">
        <f t="shared" si="313"/>
        <v>12769.823582750349</v>
      </c>
      <c r="BN416" s="45">
        <f t="shared" si="313"/>
        <v>13324.250712133602</v>
      </c>
      <c r="BO416" s="45">
        <f t="shared" si="313"/>
        <v>13878.677841516856</v>
      </c>
      <c r="BP416" s="45">
        <f t="shared" si="313"/>
        <v>14433.104970900113</v>
      </c>
      <c r="BQ416" s="45">
        <f t="shared" si="313"/>
        <v>14987.532100283366</v>
      </c>
      <c r="BR416" s="45">
        <f t="shared" si="313"/>
        <v>15541.95922966662</v>
      </c>
      <c r="BS416" s="45">
        <f t="shared" si="313"/>
        <v>16096.386359049877</v>
      </c>
      <c r="BT416" s="45">
        <f t="shared" si="313"/>
        <v>16650.81348843313</v>
      </c>
      <c r="BU416" s="45">
        <f t="shared" si="313"/>
        <v>17205.240617816384</v>
      </c>
      <c r="BV416" s="45">
        <f t="shared" si="314"/>
        <v>17759.667747199637</v>
      </c>
      <c r="BW416" s="45">
        <f t="shared" si="314"/>
        <v>18314.094876582894</v>
      </c>
      <c r="BX416" s="45">
        <f t="shared" si="314"/>
        <v>18868.522005966148</v>
      </c>
      <c r="BY416" s="45">
        <f t="shared" si="314"/>
        <v>19422.949135349401</v>
      </c>
      <c r="BZ416" s="45">
        <f t="shared" si="314"/>
        <v>19977.376264732658</v>
      </c>
      <c r="CA416" s="45">
        <f t="shared" si="314"/>
        <v>20531.803394115912</v>
      </c>
      <c r="CB416" s="45">
        <f t="shared" si="314"/>
        <v>21086.230523499165</v>
      </c>
      <c r="CC416" s="45">
        <f t="shared" si="314"/>
        <v>21640.657652882423</v>
      </c>
      <c r="CD416" s="45">
        <f t="shared" si="314"/>
        <v>22195.084782265676</v>
      </c>
      <c r="CE416" s="45">
        <f t="shared" si="314"/>
        <v>22749.51191164893</v>
      </c>
      <c r="CF416" s="45">
        <f t="shared" si="314"/>
        <v>23303.939041032183</v>
      </c>
      <c r="CG416" s="45">
        <f t="shared" si="314"/>
        <v>-7336.0083584791328</v>
      </c>
      <c r="CH416" s="45">
        <f t="shared" si="314"/>
        <v>-5854.1699097190512</v>
      </c>
    </row>
    <row r="417" spans="1:86">
      <c r="A417" s="58">
        <f>'Q5-Q7 VaR'!G391</f>
        <v>46107</v>
      </c>
      <c r="B417" s="45">
        <f>'Q5-Q7 VaR'!L391</f>
        <v>-27855.30389091868</v>
      </c>
      <c r="C417" s="45">
        <f>1000000*'Q5-Q7 VaR'!K391/100</f>
        <v>-5956.7589071844595</v>
      </c>
      <c r="D417" s="45">
        <f t="shared" si="307"/>
        <v>31712.285180925915</v>
      </c>
      <c r="E417" s="45">
        <f t="shared" si="307"/>
        <v>30223.095454129798</v>
      </c>
      <c r="F417" s="45">
        <f t="shared" si="307"/>
        <v>28733.905727333688</v>
      </c>
      <c r="G417" s="45">
        <f t="shared" si="307"/>
        <v>27244.71600053757</v>
      </c>
      <c r="H417" s="45">
        <f t="shared" si="307"/>
        <v>25755.526273741452</v>
      </c>
      <c r="I417" s="45">
        <f t="shared" si="307"/>
        <v>24266.336546945342</v>
      </c>
      <c r="J417" s="45">
        <f t="shared" si="307"/>
        <v>22777.146820149224</v>
      </c>
      <c r="K417" s="45">
        <f t="shared" si="307"/>
        <v>21287.957093353114</v>
      </c>
      <c r="L417" s="45">
        <f t="shared" si="307"/>
        <v>19798.767366556996</v>
      </c>
      <c r="M417" s="45">
        <f t="shared" si="307"/>
        <v>18309.577639760879</v>
      </c>
      <c r="N417" s="45">
        <f t="shared" si="308"/>
        <v>16820.387912964768</v>
      </c>
      <c r="O417" s="45">
        <f t="shared" si="308"/>
        <v>15331.198186168651</v>
      </c>
      <c r="P417" s="45">
        <f t="shared" si="308"/>
        <v>13842.008459372541</v>
      </c>
      <c r="Q417" s="45">
        <f t="shared" si="308"/>
        <v>12352.818732576423</v>
      </c>
      <c r="R417" s="45">
        <f t="shared" si="308"/>
        <v>10863.629005780305</v>
      </c>
      <c r="S417" s="45">
        <f t="shared" si="308"/>
        <v>9374.439278984195</v>
      </c>
      <c r="T417" s="45">
        <f t="shared" si="308"/>
        <v>7885.2495521880774</v>
      </c>
      <c r="U417" s="45">
        <f t="shared" si="308"/>
        <v>6396.0598253919597</v>
      </c>
      <c r="V417" s="45">
        <f t="shared" si="308"/>
        <v>4906.8700985958494</v>
      </c>
      <c r="W417" s="45">
        <f t="shared" si="308"/>
        <v>3417.6803717997318</v>
      </c>
      <c r="X417" s="45">
        <f t="shared" si="309"/>
        <v>1928.4906450036178</v>
      </c>
      <c r="Y417" s="45">
        <f t="shared" si="309"/>
        <v>439.30091820750386</v>
      </c>
      <c r="Z417" s="45">
        <f t="shared" si="309"/>
        <v>-1049.8888085886138</v>
      </c>
      <c r="AA417" s="45">
        <f t="shared" si="309"/>
        <v>-2539.0785353847277</v>
      </c>
      <c r="AB417" s="45">
        <f t="shared" si="309"/>
        <v>-4028.2682621808417</v>
      </c>
      <c r="AC417" s="45">
        <f t="shared" si="309"/>
        <v>-5517.4579889769557</v>
      </c>
      <c r="AD417" s="45">
        <f t="shared" si="309"/>
        <v>-7006.6477157730696</v>
      </c>
      <c r="AE417" s="45">
        <f t="shared" si="309"/>
        <v>-8495.8374425691873</v>
      </c>
      <c r="AF417" s="45">
        <f t="shared" si="309"/>
        <v>-9985.0271693653012</v>
      </c>
      <c r="AG417" s="45">
        <f t="shared" si="309"/>
        <v>-11474.216896161415</v>
      </c>
      <c r="AH417" s="45">
        <f t="shared" si="310"/>
        <v>-12963.406622957531</v>
      </c>
      <c r="AI417" s="45">
        <f t="shared" si="310"/>
        <v>-14452.596349753647</v>
      </c>
      <c r="AJ417" s="45">
        <f t="shared" si="310"/>
        <v>-15941.786076549761</v>
      </c>
      <c r="AK417" s="45">
        <f t="shared" si="310"/>
        <v>-17430.975803345875</v>
      </c>
      <c r="AL417" s="45">
        <f t="shared" si="310"/>
        <v>-18920.165530141989</v>
      </c>
      <c r="AM417" s="45">
        <f t="shared" si="310"/>
        <v>-20409.355256938106</v>
      </c>
      <c r="AN417" s="45">
        <f t="shared" si="310"/>
        <v>-21898.54498373422</v>
      </c>
      <c r="AO417" s="45">
        <f t="shared" si="310"/>
        <v>-23387.734710530334</v>
      </c>
      <c r="AP417" s="45">
        <f t="shared" si="310"/>
        <v>-24876.924437326452</v>
      </c>
      <c r="AQ417" s="45">
        <f t="shared" si="310"/>
        <v>-26366.114164122566</v>
      </c>
      <c r="AR417" s="45">
        <f t="shared" si="311"/>
        <v>-27855.30389091868</v>
      </c>
      <c r="AS417" s="45">
        <f t="shared" si="311"/>
        <v>-29344.493617714794</v>
      </c>
      <c r="AT417" s="45">
        <f t="shared" si="311"/>
        <v>-30833.683344510908</v>
      </c>
      <c r="AU417" s="45">
        <f t="shared" si="311"/>
        <v>-32322.873071307025</v>
      </c>
      <c r="AV417" s="45">
        <f t="shared" si="311"/>
        <v>-33812.062798103143</v>
      </c>
      <c r="AW417" s="45">
        <f t="shared" si="311"/>
        <v>-35301.252524899253</v>
      </c>
      <c r="AX417" s="45">
        <f t="shared" si="311"/>
        <v>-36790.442251695371</v>
      </c>
      <c r="AY417" s="45">
        <f t="shared" si="311"/>
        <v>-38279.631978491481</v>
      </c>
      <c r="AZ417" s="45">
        <f t="shared" si="311"/>
        <v>-39768.821705287599</v>
      </c>
      <c r="BA417" s="45">
        <f t="shared" si="311"/>
        <v>-41258.011432083716</v>
      </c>
      <c r="BB417" s="45">
        <f t="shared" si="312"/>
        <v>-42747.201158879827</v>
      </c>
      <c r="BC417" s="45">
        <f t="shared" si="312"/>
        <v>-44236.390885675944</v>
      </c>
      <c r="BD417" s="45">
        <f t="shared" si="312"/>
        <v>-45725.580612472055</v>
      </c>
      <c r="BE417" s="45">
        <f t="shared" si="312"/>
        <v>-47214.770339268172</v>
      </c>
      <c r="BF417" s="45">
        <f t="shared" si="312"/>
        <v>-48703.96006606429</v>
      </c>
      <c r="BG417" s="45">
        <f t="shared" si="312"/>
        <v>-50193.149792860408</v>
      </c>
      <c r="BH417" s="45">
        <f t="shared" si="312"/>
        <v>-51682.339519656518</v>
      </c>
      <c r="BI417" s="45">
        <f t="shared" si="312"/>
        <v>-53171.529246452628</v>
      </c>
      <c r="BJ417" s="45">
        <f t="shared" si="312"/>
        <v>-54660.718973248746</v>
      </c>
      <c r="BK417" s="45">
        <f t="shared" si="312"/>
        <v>-56149.908700044864</v>
      </c>
      <c r="BL417" s="45">
        <f t="shared" si="313"/>
        <v>-57639.098426840981</v>
      </c>
      <c r="BM417" s="45">
        <f t="shared" si="313"/>
        <v>-59128.288153637091</v>
      </c>
      <c r="BN417" s="45">
        <f t="shared" si="313"/>
        <v>-60617.477880433209</v>
      </c>
      <c r="BO417" s="45">
        <f t="shared" si="313"/>
        <v>-62106.667607229319</v>
      </c>
      <c r="BP417" s="45">
        <f t="shared" si="313"/>
        <v>-63595.857334025437</v>
      </c>
      <c r="BQ417" s="45">
        <f t="shared" si="313"/>
        <v>-65085.047060821555</v>
      </c>
      <c r="BR417" s="45">
        <f t="shared" si="313"/>
        <v>-66574.236787617672</v>
      </c>
      <c r="BS417" s="45">
        <f t="shared" si="313"/>
        <v>-68063.42651441379</v>
      </c>
      <c r="BT417" s="45">
        <f t="shared" si="313"/>
        <v>-69552.616241209907</v>
      </c>
      <c r="BU417" s="45">
        <f t="shared" si="313"/>
        <v>-71041.805968006011</v>
      </c>
      <c r="BV417" s="45">
        <f t="shared" si="314"/>
        <v>-72530.995694802128</v>
      </c>
      <c r="BW417" s="45">
        <f t="shared" si="314"/>
        <v>-74020.185421598231</v>
      </c>
      <c r="BX417" s="45">
        <f t="shared" si="314"/>
        <v>-75509.375148394349</v>
      </c>
      <c r="BY417" s="45">
        <f t="shared" si="314"/>
        <v>-76998.564875190466</v>
      </c>
      <c r="BZ417" s="45">
        <f t="shared" si="314"/>
        <v>-78487.754601986584</v>
      </c>
      <c r="CA417" s="45">
        <f t="shared" si="314"/>
        <v>-79976.944328782702</v>
      </c>
      <c r="CB417" s="45">
        <f t="shared" si="314"/>
        <v>-81466.134055578819</v>
      </c>
      <c r="CC417" s="45">
        <f t="shared" si="314"/>
        <v>-82955.323782374937</v>
      </c>
      <c r="CD417" s="45">
        <f t="shared" si="314"/>
        <v>-84444.513509171054</v>
      </c>
      <c r="CE417" s="45">
        <f t="shared" si="314"/>
        <v>-85933.703235967158</v>
      </c>
      <c r="CF417" s="45">
        <f t="shared" si="314"/>
        <v>-87422.892962763275</v>
      </c>
      <c r="CG417" s="45">
        <f t="shared" si="314"/>
        <v>-5124.0795051985224</v>
      </c>
      <c r="CH417" s="45">
        <f t="shared" si="314"/>
        <v>-9104.2934552622246</v>
      </c>
    </row>
    <row r="418" spans="1:86">
      <c r="A418" s="58">
        <f>'Q5-Q7 VaR'!G392</f>
        <v>46108</v>
      </c>
      <c r="B418" s="45">
        <f>'Q5-Q7 VaR'!L392</f>
        <v>20864.235536509583</v>
      </c>
      <c r="C418" s="45">
        <f>1000000*'Q5-Q7 VaR'!K392/100</f>
        <v>-1106.5228706167263</v>
      </c>
      <c r="D418" s="45">
        <f t="shared" si="307"/>
        <v>31929.464242676848</v>
      </c>
      <c r="E418" s="45">
        <f t="shared" si="307"/>
        <v>31652.833525022666</v>
      </c>
      <c r="F418" s="45">
        <f t="shared" si="307"/>
        <v>31376.202807368485</v>
      </c>
      <c r="G418" s="45">
        <f t="shared" si="307"/>
        <v>31099.572089714304</v>
      </c>
      <c r="H418" s="45">
        <f t="shared" si="307"/>
        <v>30822.941372060119</v>
      </c>
      <c r="I418" s="45">
        <f t="shared" si="307"/>
        <v>30546.310654405937</v>
      </c>
      <c r="J418" s="45">
        <f t="shared" si="307"/>
        <v>30269.679936751756</v>
      </c>
      <c r="K418" s="45">
        <f t="shared" si="307"/>
        <v>29993.049219097575</v>
      </c>
      <c r="L418" s="45">
        <f t="shared" si="307"/>
        <v>29716.418501443393</v>
      </c>
      <c r="M418" s="45">
        <f t="shared" si="307"/>
        <v>29439.787783789212</v>
      </c>
      <c r="N418" s="45">
        <f t="shared" si="308"/>
        <v>29163.157066135031</v>
      </c>
      <c r="O418" s="45">
        <f t="shared" si="308"/>
        <v>28886.526348480849</v>
      </c>
      <c r="P418" s="45">
        <f t="shared" si="308"/>
        <v>28609.895630826668</v>
      </c>
      <c r="Q418" s="45">
        <f t="shared" si="308"/>
        <v>28333.264913172487</v>
      </c>
      <c r="R418" s="45">
        <f t="shared" si="308"/>
        <v>28056.634195518302</v>
      </c>
      <c r="S418" s="45">
        <f t="shared" si="308"/>
        <v>27780.00347786412</v>
      </c>
      <c r="T418" s="45">
        <f t="shared" si="308"/>
        <v>27503.372760209939</v>
      </c>
      <c r="U418" s="45">
        <f t="shared" si="308"/>
        <v>27226.742042555758</v>
      </c>
      <c r="V418" s="45">
        <f t="shared" si="308"/>
        <v>26950.111324901576</v>
      </c>
      <c r="W418" s="45">
        <f t="shared" si="308"/>
        <v>26673.480607247395</v>
      </c>
      <c r="X418" s="45">
        <f t="shared" si="309"/>
        <v>26396.849889593213</v>
      </c>
      <c r="Y418" s="45">
        <f t="shared" si="309"/>
        <v>26120.219171939032</v>
      </c>
      <c r="Z418" s="45">
        <f t="shared" si="309"/>
        <v>25843.588454284851</v>
      </c>
      <c r="AA418" s="45">
        <f t="shared" si="309"/>
        <v>25566.957736630669</v>
      </c>
      <c r="AB418" s="45">
        <f t="shared" si="309"/>
        <v>25290.327018976488</v>
      </c>
      <c r="AC418" s="45">
        <f t="shared" si="309"/>
        <v>25013.696301322307</v>
      </c>
      <c r="AD418" s="45">
        <f t="shared" si="309"/>
        <v>24737.065583668125</v>
      </c>
      <c r="AE418" s="45">
        <f t="shared" si="309"/>
        <v>24460.434866013944</v>
      </c>
      <c r="AF418" s="45">
        <f t="shared" si="309"/>
        <v>24183.804148359763</v>
      </c>
      <c r="AG418" s="45">
        <f t="shared" si="309"/>
        <v>23907.173430705581</v>
      </c>
      <c r="AH418" s="45">
        <f t="shared" si="310"/>
        <v>23630.5427130514</v>
      </c>
      <c r="AI418" s="45">
        <f t="shared" si="310"/>
        <v>23353.911995397219</v>
      </c>
      <c r="AJ418" s="45">
        <f t="shared" si="310"/>
        <v>23077.281277743037</v>
      </c>
      <c r="AK418" s="45">
        <f t="shared" si="310"/>
        <v>22800.650560088852</v>
      </c>
      <c r="AL418" s="45">
        <f t="shared" si="310"/>
        <v>22524.019842434671</v>
      </c>
      <c r="AM418" s="45">
        <f t="shared" si="310"/>
        <v>22247.38912478049</v>
      </c>
      <c r="AN418" s="45">
        <f t="shared" si="310"/>
        <v>21970.758407126308</v>
      </c>
      <c r="AO418" s="45">
        <f t="shared" si="310"/>
        <v>21694.127689472127</v>
      </c>
      <c r="AP418" s="45">
        <f t="shared" si="310"/>
        <v>21417.496971817945</v>
      </c>
      <c r="AQ418" s="45">
        <f t="shared" si="310"/>
        <v>21140.866254163764</v>
      </c>
      <c r="AR418" s="45">
        <f t="shared" si="311"/>
        <v>20864.235536509583</v>
      </c>
      <c r="AS418" s="45">
        <f t="shared" si="311"/>
        <v>20587.604818855401</v>
      </c>
      <c r="AT418" s="45">
        <f t="shared" si="311"/>
        <v>20310.97410120122</v>
      </c>
      <c r="AU418" s="45">
        <f t="shared" si="311"/>
        <v>20034.343383547039</v>
      </c>
      <c r="AV418" s="45">
        <f t="shared" si="311"/>
        <v>19757.712665892857</v>
      </c>
      <c r="AW418" s="45">
        <f t="shared" si="311"/>
        <v>19481.081948238676</v>
      </c>
      <c r="AX418" s="45">
        <f t="shared" si="311"/>
        <v>19204.451230584495</v>
      </c>
      <c r="AY418" s="45">
        <f t="shared" si="311"/>
        <v>18927.820512930313</v>
      </c>
      <c r="AZ418" s="45">
        <f t="shared" si="311"/>
        <v>18651.189795276128</v>
      </c>
      <c r="BA418" s="45">
        <f t="shared" si="311"/>
        <v>18374.559077621947</v>
      </c>
      <c r="BB418" s="45">
        <f t="shared" si="312"/>
        <v>18097.928359967766</v>
      </c>
      <c r="BC418" s="45">
        <f t="shared" si="312"/>
        <v>17821.297642313584</v>
      </c>
      <c r="BD418" s="45">
        <f t="shared" si="312"/>
        <v>17544.666924659403</v>
      </c>
      <c r="BE418" s="45">
        <f t="shared" si="312"/>
        <v>17268.036207005222</v>
      </c>
      <c r="BF418" s="45">
        <f t="shared" si="312"/>
        <v>16991.40548935104</v>
      </c>
      <c r="BG418" s="45">
        <f t="shared" si="312"/>
        <v>16714.774771696859</v>
      </c>
      <c r="BH418" s="45">
        <f t="shared" si="312"/>
        <v>16438.144054042677</v>
      </c>
      <c r="BI418" s="45">
        <f t="shared" si="312"/>
        <v>16161.513336388496</v>
      </c>
      <c r="BJ418" s="45">
        <f t="shared" si="312"/>
        <v>15884.882618734315</v>
      </c>
      <c r="BK418" s="45">
        <f t="shared" si="312"/>
        <v>15608.251901080133</v>
      </c>
      <c r="BL418" s="45">
        <f t="shared" si="313"/>
        <v>15331.621183425952</v>
      </c>
      <c r="BM418" s="45">
        <f t="shared" si="313"/>
        <v>15054.990465771771</v>
      </c>
      <c r="BN418" s="45">
        <f t="shared" si="313"/>
        <v>14778.359748117588</v>
      </c>
      <c r="BO418" s="45">
        <f t="shared" si="313"/>
        <v>14501.729030463406</v>
      </c>
      <c r="BP418" s="45">
        <f t="shared" si="313"/>
        <v>14225.098312809225</v>
      </c>
      <c r="BQ418" s="45">
        <f t="shared" si="313"/>
        <v>13948.467595155043</v>
      </c>
      <c r="BR418" s="45">
        <f t="shared" si="313"/>
        <v>13671.836877500862</v>
      </c>
      <c r="BS418" s="45">
        <f t="shared" si="313"/>
        <v>13395.206159846679</v>
      </c>
      <c r="BT418" s="45">
        <f t="shared" si="313"/>
        <v>13118.575442192498</v>
      </c>
      <c r="BU418" s="45">
        <f t="shared" si="313"/>
        <v>12841.944724538316</v>
      </c>
      <c r="BV418" s="45">
        <f t="shared" si="314"/>
        <v>12565.314006884135</v>
      </c>
      <c r="BW418" s="45">
        <f t="shared" si="314"/>
        <v>12288.683289229954</v>
      </c>
      <c r="BX418" s="45">
        <f t="shared" si="314"/>
        <v>12012.052571575772</v>
      </c>
      <c r="BY418" s="45">
        <f t="shared" si="314"/>
        <v>11735.421853921591</v>
      </c>
      <c r="BZ418" s="45">
        <f t="shared" si="314"/>
        <v>11458.791136267409</v>
      </c>
      <c r="CA418" s="45">
        <f t="shared" si="314"/>
        <v>11182.160418613228</v>
      </c>
      <c r="CB418" s="45">
        <f t="shared" si="314"/>
        <v>10905.529700959047</v>
      </c>
      <c r="CC418" s="45">
        <f t="shared" si="314"/>
        <v>10628.898983304864</v>
      </c>
      <c r="CD418" s="45">
        <f t="shared" si="314"/>
        <v>10352.268265650682</v>
      </c>
      <c r="CE418" s="45">
        <f t="shared" si="314"/>
        <v>10075.637547996501</v>
      </c>
      <c r="CF418" s="45">
        <f t="shared" si="314"/>
        <v>9799.0068303423195</v>
      </c>
      <c r="CG418" s="45">
        <f t="shared" si="314"/>
        <v>25086.769980464225</v>
      </c>
      <c r="CH418" s="45">
        <f t="shared" si="314"/>
        <v>24347.408553500762</v>
      </c>
    </row>
    <row r="419" spans="1:86">
      <c r="A419" s="58">
        <f>'Q5-Q7 VaR'!G393</f>
        <v>46111</v>
      </c>
      <c r="B419" s="45">
        <f>'Q5-Q7 VaR'!L393</f>
        <v>23404.292551317303</v>
      </c>
      <c r="C419" s="45">
        <f>1000000*'Q5-Q7 VaR'!K393/100</f>
        <v>5927.7050135680047</v>
      </c>
      <c r="D419" s="45">
        <f t="shared" si="307"/>
        <v>-35872.757584362742</v>
      </c>
      <c r="E419" s="45">
        <f t="shared" si="307"/>
        <v>-34390.831330970745</v>
      </c>
      <c r="F419" s="45">
        <f t="shared" si="307"/>
        <v>-32908.90507757874</v>
      </c>
      <c r="G419" s="45">
        <f t="shared" si="307"/>
        <v>-31426.978824186743</v>
      </c>
      <c r="H419" s="45">
        <f t="shared" si="307"/>
        <v>-29945.052570794738</v>
      </c>
      <c r="I419" s="45">
        <f t="shared" si="307"/>
        <v>-28463.126317402741</v>
      </c>
      <c r="J419" s="45">
        <f t="shared" si="307"/>
        <v>-26981.200064010736</v>
      </c>
      <c r="K419" s="45">
        <f t="shared" si="307"/>
        <v>-25499.273810618739</v>
      </c>
      <c r="L419" s="45">
        <f t="shared" si="307"/>
        <v>-24017.347557226734</v>
      </c>
      <c r="M419" s="45">
        <f t="shared" si="307"/>
        <v>-22535.42130383473</v>
      </c>
      <c r="N419" s="45">
        <f t="shared" si="308"/>
        <v>-21053.495050442732</v>
      </c>
      <c r="O419" s="45">
        <f t="shared" si="308"/>
        <v>-19571.568797050728</v>
      </c>
      <c r="P419" s="45">
        <f t="shared" si="308"/>
        <v>-18089.642543658731</v>
      </c>
      <c r="Q419" s="45">
        <f t="shared" si="308"/>
        <v>-16607.716290266726</v>
      </c>
      <c r="R419" s="45">
        <f t="shared" si="308"/>
        <v>-15125.790036874729</v>
      </c>
      <c r="S419" s="45">
        <f t="shared" si="308"/>
        <v>-13643.863783482724</v>
      </c>
      <c r="T419" s="45">
        <f t="shared" si="308"/>
        <v>-12161.937530090727</v>
      </c>
      <c r="U419" s="45">
        <f t="shared" si="308"/>
        <v>-10680.011276698722</v>
      </c>
      <c r="V419" s="45">
        <f t="shared" si="308"/>
        <v>-9198.0850233067213</v>
      </c>
      <c r="W419" s="45">
        <f t="shared" si="308"/>
        <v>-7716.1587699147203</v>
      </c>
      <c r="X419" s="45">
        <f t="shared" si="309"/>
        <v>-6234.2325165227194</v>
      </c>
      <c r="Y419" s="45">
        <f t="shared" si="309"/>
        <v>-4752.3062631307184</v>
      </c>
      <c r="Z419" s="45">
        <f t="shared" si="309"/>
        <v>-3270.3800097387175</v>
      </c>
      <c r="AA419" s="45">
        <f t="shared" si="309"/>
        <v>-1788.4537563467165</v>
      </c>
      <c r="AB419" s="45">
        <f t="shared" si="309"/>
        <v>-306.5275029547156</v>
      </c>
      <c r="AC419" s="45">
        <f t="shared" si="309"/>
        <v>1175.3987504372853</v>
      </c>
      <c r="AD419" s="45">
        <f t="shared" si="309"/>
        <v>2657.3250038292863</v>
      </c>
      <c r="AE419" s="45">
        <f t="shared" si="309"/>
        <v>4139.2512572212872</v>
      </c>
      <c r="AF419" s="45">
        <f t="shared" si="309"/>
        <v>5621.1775106132882</v>
      </c>
      <c r="AG419" s="45">
        <f t="shared" si="309"/>
        <v>7103.1037640052909</v>
      </c>
      <c r="AH419" s="45">
        <f t="shared" si="310"/>
        <v>8585.0300173972919</v>
      </c>
      <c r="AI419" s="45">
        <f t="shared" si="310"/>
        <v>10066.956270789293</v>
      </c>
      <c r="AJ419" s="45">
        <f t="shared" si="310"/>
        <v>11548.882524181294</v>
      </c>
      <c r="AK419" s="45">
        <f t="shared" si="310"/>
        <v>13030.808777573295</v>
      </c>
      <c r="AL419" s="45">
        <f t="shared" si="310"/>
        <v>14512.735030965296</v>
      </c>
      <c r="AM419" s="45">
        <f t="shared" si="310"/>
        <v>15994.661284357298</v>
      </c>
      <c r="AN419" s="45">
        <f t="shared" si="310"/>
        <v>17476.587537749299</v>
      </c>
      <c r="AO419" s="45">
        <f t="shared" si="310"/>
        <v>18958.5137911413</v>
      </c>
      <c r="AP419" s="45">
        <f t="shared" si="310"/>
        <v>20440.440044533301</v>
      </c>
      <c r="AQ419" s="45">
        <f t="shared" si="310"/>
        <v>21922.366297925302</v>
      </c>
      <c r="AR419" s="45">
        <f t="shared" si="311"/>
        <v>23404.292551317303</v>
      </c>
      <c r="AS419" s="45">
        <f t="shared" si="311"/>
        <v>24886.218804709304</v>
      </c>
      <c r="AT419" s="45">
        <f t="shared" si="311"/>
        <v>26368.145058101305</v>
      </c>
      <c r="AU419" s="45">
        <f t="shared" si="311"/>
        <v>27850.071311493306</v>
      </c>
      <c r="AV419" s="45">
        <f t="shared" si="311"/>
        <v>29331.997564885307</v>
      </c>
      <c r="AW419" s="45">
        <f t="shared" si="311"/>
        <v>30813.923818277308</v>
      </c>
      <c r="AX419" s="45">
        <f t="shared" si="311"/>
        <v>32295.850071669309</v>
      </c>
      <c r="AY419" s="45">
        <f t="shared" si="311"/>
        <v>33777.776325061313</v>
      </c>
      <c r="AZ419" s="45">
        <f t="shared" si="311"/>
        <v>35259.702578453311</v>
      </c>
      <c r="BA419" s="45">
        <f t="shared" si="311"/>
        <v>36741.628831845315</v>
      </c>
      <c r="BB419" s="45">
        <f t="shared" si="312"/>
        <v>38223.555085237313</v>
      </c>
      <c r="BC419" s="45">
        <f t="shared" si="312"/>
        <v>39705.481338629317</v>
      </c>
      <c r="BD419" s="45">
        <f t="shared" si="312"/>
        <v>41187.407592021322</v>
      </c>
      <c r="BE419" s="45">
        <f t="shared" si="312"/>
        <v>42669.333845413319</v>
      </c>
      <c r="BF419" s="45">
        <f t="shared" si="312"/>
        <v>44151.260098805316</v>
      </c>
      <c r="BG419" s="45">
        <f t="shared" si="312"/>
        <v>45633.186352197321</v>
      </c>
      <c r="BH419" s="45">
        <f t="shared" si="312"/>
        <v>47115.112605589326</v>
      </c>
      <c r="BI419" s="45">
        <f t="shared" si="312"/>
        <v>48597.038858981323</v>
      </c>
      <c r="BJ419" s="45">
        <f t="shared" si="312"/>
        <v>50078.96511237332</v>
      </c>
      <c r="BK419" s="45">
        <f t="shared" si="312"/>
        <v>51560.891365765325</v>
      </c>
      <c r="BL419" s="45">
        <f t="shared" si="313"/>
        <v>53042.817619157329</v>
      </c>
      <c r="BM419" s="45">
        <f t="shared" si="313"/>
        <v>54524.743872549327</v>
      </c>
      <c r="BN419" s="45">
        <f t="shared" si="313"/>
        <v>56006.670125941324</v>
      </c>
      <c r="BO419" s="45">
        <f t="shared" si="313"/>
        <v>57488.596379333329</v>
      </c>
      <c r="BP419" s="45">
        <f t="shared" si="313"/>
        <v>58970.522632725333</v>
      </c>
      <c r="BQ419" s="45">
        <f t="shared" si="313"/>
        <v>60452.44888611733</v>
      </c>
      <c r="BR419" s="45">
        <f t="shared" si="313"/>
        <v>61934.375139509335</v>
      </c>
      <c r="BS419" s="45">
        <f t="shared" si="313"/>
        <v>63416.301392901332</v>
      </c>
      <c r="BT419" s="45">
        <f t="shared" si="313"/>
        <v>64898.227646293337</v>
      </c>
      <c r="BU419" s="45">
        <f t="shared" si="313"/>
        <v>66380.153899685334</v>
      </c>
      <c r="BV419" s="45">
        <f t="shared" si="314"/>
        <v>67862.080153077346</v>
      </c>
      <c r="BW419" s="45">
        <f t="shared" si="314"/>
        <v>69344.006406469329</v>
      </c>
      <c r="BX419" s="45">
        <f t="shared" si="314"/>
        <v>70825.932659861341</v>
      </c>
      <c r="BY419" s="45">
        <f t="shared" si="314"/>
        <v>72307.858913253353</v>
      </c>
      <c r="BZ419" s="45">
        <f t="shared" si="314"/>
        <v>73789.785166645335</v>
      </c>
      <c r="CA419" s="45">
        <f t="shared" si="314"/>
        <v>75271.711420037347</v>
      </c>
      <c r="CB419" s="45">
        <f t="shared" si="314"/>
        <v>76753.637673429344</v>
      </c>
      <c r="CC419" s="45">
        <f t="shared" si="314"/>
        <v>78235.563926821342</v>
      </c>
      <c r="CD419" s="45">
        <f t="shared" si="314"/>
        <v>79717.490180213354</v>
      </c>
      <c r="CE419" s="45">
        <f t="shared" si="314"/>
        <v>81199.416433605351</v>
      </c>
      <c r="CF419" s="45">
        <f t="shared" si="314"/>
        <v>82681.342686997348</v>
      </c>
      <c r="CG419" s="45">
        <f t="shared" si="314"/>
        <v>783.93895714083556</v>
      </c>
      <c r="CH419" s="45">
        <f t="shared" si="314"/>
        <v>4744.7395459324543</v>
      </c>
    </row>
    <row r="420" spans="1:86">
      <c r="A420" s="58">
        <f>'Q5-Q7 VaR'!G394</f>
        <v>46112</v>
      </c>
      <c r="B420" s="45">
        <f>'Q5-Q7 VaR'!L394</f>
        <v>9581.6917969695714</v>
      </c>
      <c r="C420" s="45">
        <f>1000000*'Q5-Q7 VaR'!K394/100</f>
        <v>2291.7392059435469</v>
      </c>
      <c r="D420" s="45">
        <f t="shared" si="307"/>
        <v>-13335.7002624659</v>
      </c>
      <c r="E420" s="45">
        <f t="shared" si="307"/>
        <v>-12762.765460980012</v>
      </c>
      <c r="F420" s="45">
        <f t="shared" si="307"/>
        <v>-12189.830659494124</v>
      </c>
      <c r="G420" s="45">
        <f t="shared" si="307"/>
        <v>-11616.895858008236</v>
      </c>
      <c r="H420" s="45">
        <f t="shared" si="307"/>
        <v>-11043.961056522352</v>
      </c>
      <c r="I420" s="45">
        <f t="shared" si="307"/>
        <v>-10471.026255036464</v>
      </c>
      <c r="J420" s="45">
        <f t="shared" si="307"/>
        <v>-9898.0914535505763</v>
      </c>
      <c r="K420" s="45">
        <f t="shared" si="307"/>
        <v>-9325.156652064692</v>
      </c>
      <c r="L420" s="45">
        <f t="shared" si="307"/>
        <v>-8752.2218505788042</v>
      </c>
      <c r="M420" s="45">
        <f t="shared" si="307"/>
        <v>-8179.2870490929163</v>
      </c>
      <c r="N420" s="45">
        <f t="shared" si="308"/>
        <v>-7606.352247607032</v>
      </c>
      <c r="O420" s="45">
        <f t="shared" si="308"/>
        <v>-7033.4174461211442</v>
      </c>
      <c r="P420" s="45">
        <f t="shared" si="308"/>
        <v>-6460.4826446352563</v>
      </c>
      <c r="Q420" s="45">
        <f t="shared" si="308"/>
        <v>-5887.5478431493702</v>
      </c>
      <c r="R420" s="45">
        <f t="shared" si="308"/>
        <v>-5314.6130416634842</v>
      </c>
      <c r="S420" s="45">
        <f t="shared" si="308"/>
        <v>-4741.6782401775963</v>
      </c>
      <c r="T420" s="45">
        <f t="shared" si="308"/>
        <v>-4168.7434386917103</v>
      </c>
      <c r="U420" s="45">
        <f t="shared" si="308"/>
        <v>-3595.8086372058242</v>
      </c>
      <c r="V420" s="45">
        <f t="shared" si="308"/>
        <v>-3022.8738357199363</v>
      </c>
      <c r="W420" s="45">
        <f t="shared" si="308"/>
        <v>-2449.9390342340503</v>
      </c>
      <c r="X420" s="45">
        <f t="shared" si="309"/>
        <v>-1877.0042327481642</v>
      </c>
      <c r="Y420" s="45">
        <f t="shared" si="309"/>
        <v>-1304.0694312622763</v>
      </c>
      <c r="Z420" s="45">
        <f t="shared" si="309"/>
        <v>-731.13462977639028</v>
      </c>
      <c r="AA420" s="45">
        <f t="shared" si="309"/>
        <v>-158.19982829050241</v>
      </c>
      <c r="AB420" s="45">
        <f t="shared" si="309"/>
        <v>414.73497319538365</v>
      </c>
      <c r="AC420" s="45">
        <f t="shared" si="309"/>
        <v>987.6697746812697</v>
      </c>
      <c r="AD420" s="45">
        <f t="shared" si="309"/>
        <v>1560.6045761671576</v>
      </c>
      <c r="AE420" s="45">
        <f t="shared" si="309"/>
        <v>2133.5393776530436</v>
      </c>
      <c r="AF420" s="45">
        <f t="shared" si="309"/>
        <v>2706.4741791389306</v>
      </c>
      <c r="AG420" s="45">
        <f t="shared" si="309"/>
        <v>3279.4089806248176</v>
      </c>
      <c r="AH420" s="45">
        <f t="shared" si="310"/>
        <v>3852.3437821107036</v>
      </c>
      <c r="AI420" s="45">
        <f t="shared" si="310"/>
        <v>4425.2785835965906</v>
      </c>
      <c r="AJ420" s="45">
        <f t="shared" si="310"/>
        <v>4998.2133850824775</v>
      </c>
      <c r="AK420" s="45">
        <f t="shared" si="310"/>
        <v>5571.1481865683645</v>
      </c>
      <c r="AL420" s="45">
        <f t="shared" si="310"/>
        <v>6144.0829880542515</v>
      </c>
      <c r="AM420" s="45">
        <f t="shared" si="310"/>
        <v>6717.0177895401375</v>
      </c>
      <c r="AN420" s="45">
        <f t="shared" si="310"/>
        <v>7289.9525910260245</v>
      </c>
      <c r="AO420" s="45">
        <f t="shared" si="310"/>
        <v>7862.8873925119115</v>
      </c>
      <c r="AP420" s="45">
        <f t="shared" si="310"/>
        <v>8435.8221939977975</v>
      </c>
      <c r="AQ420" s="45">
        <f t="shared" si="310"/>
        <v>9008.7569954836854</v>
      </c>
      <c r="AR420" s="45">
        <f t="shared" si="311"/>
        <v>9581.6917969695714</v>
      </c>
      <c r="AS420" s="45">
        <f t="shared" si="311"/>
        <v>10154.626598455457</v>
      </c>
      <c r="AT420" s="45">
        <f t="shared" si="311"/>
        <v>10727.561399941345</v>
      </c>
      <c r="AU420" s="45">
        <f t="shared" si="311"/>
        <v>11300.496201427231</v>
      </c>
      <c r="AV420" s="45">
        <f t="shared" si="311"/>
        <v>11873.431002913119</v>
      </c>
      <c r="AW420" s="45">
        <f t="shared" si="311"/>
        <v>12446.365804399005</v>
      </c>
      <c r="AX420" s="45">
        <f t="shared" si="311"/>
        <v>13019.300605884891</v>
      </c>
      <c r="AY420" s="45">
        <f t="shared" si="311"/>
        <v>13592.235407370779</v>
      </c>
      <c r="AZ420" s="45">
        <f t="shared" si="311"/>
        <v>14165.170208856665</v>
      </c>
      <c r="BA420" s="45">
        <f t="shared" si="311"/>
        <v>14738.105010342551</v>
      </c>
      <c r="BB420" s="45">
        <f t="shared" si="312"/>
        <v>15311.039811828439</v>
      </c>
      <c r="BC420" s="45">
        <f t="shared" si="312"/>
        <v>15883.974613314325</v>
      </c>
      <c r="BD420" s="45">
        <f t="shared" si="312"/>
        <v>16456.909414800211</v>
      </c>
      <c r="BE420" s="45">
        <f t="shared" si="312"/>
        <v>17029.844216286099</v>
      </c>
      <c r="BF420" s="45">
        <f t="shared" si="312"/>
        <v>17602.779017771987</v>
      </c>
      <c r="BG420" s="45">
        <f t="shared" si="312"/>
        <v>18175.713819257871</v>
      </c>
      <c r="BH420" s="45">
        <f t="shared" si="312"/>
        <v>18748.648620743759</v>
      </c>
      <c r="BI420" s="45">
        <f t="shared" si="312"/>
        <v>19321.583422229647</v>
      </c>
      <c r="BJ420" s="45">
        <f t="shared" si="312"/>
        <v>19894.518223715531</v>
      </c>
      <c r="BK420" s="45">
        <f t="shared" si="312"/>
        <v>20467.453025201419</v>
      </c>
      <c r="BL420" s="45">
        <f t="shared" si="313"/>
        <v>21040.387826687307</v>
      </c>
      <c r="BM420" s="45">
        <f t="shared" si="313"/>
        <v>21613.322628173191</v>
      </c>
      <c r="BN420" s="45">
        <f t="shared" si="313"/>
        <v>22186.257429659079</v>
      </c>
      <c r="BO420" s="45">
        <f t="shared" si="313"/>
        <v>22759.192231144967</v>
      </c>
      <c r="BP420" s="45">
        <f t="shared" si="313"/>
        <v>23332.127032630851</v>
      </c>
      <c r="BQ420" s="45">
        <f t="shared" si="313"/>
        <v>23905.061834116739</v>
      </c>
      <c r="BR420" s="45">
        <f t="shared" si="313"/>
        <v>24477.996635602627</v>
      </c>
      <c r="BS420" s="45">
        <f t="shared" si="313"/>
        <v>25050.931437088511</v>
      </c>
      <c r="BT420" s="45">
        <f t="shared" si="313"/>
        <v>25623.866238574399</v>
      </c>
      <c r="BU420" s="45">
        <f t="shared" si="313"/>
        <v>26196.801040060287</v>
      </c>
      <c r="BV420" s="45">
        <f t="shared" si="314"/>
        <v>26769.735841546175</v>
      </c>
      <c r="BW420" s="45">
        <f t="shared" si="314"/>
        <v>27342.670643032059</v>
      </c>
      <c r="BX420" s="45">
        <f t="shared" si="314"/>
        <v>27915.605444517947</v>
      </c>
      <c r="BY420" s="45">
        <f t="shared" si="314"/>
        <v>28488.540246003835</v>
      </c>
      <c r="BZ420" s="45">
        <f t="shared" si="314"/>
        <v>29061.475047489719</v>
      </c>
      <c r="CA420" s="45">
        <f t="shared" si="314"/>
        <v>29634.409848975607</v>
      </c>
      <c r="CB420" s="45">
        <f t="shared" si="314"/>
        <v>30207.344650461495</v>
      </c>
      <c r="CC420" s="45">
        <f t="shared" si="314"/>
        <v>30780.279451947379</v>
      </c>
      <c r="CD420" s="45">
        <f t="shared" si="314"/>
        <v>31353.214253433267</v>
      </c>
      <c r="CE420" s="45">
        <f t="shared" si="314"/>
        <v>31926.149054919155</v>
      </c>
      <c r="CF420" s="45">
        <f t="shared" si="314"/>
        <v>32499.083856405043</v>
      </c>
      <c r="CG420" s="45">
        <f t="shared" si="314"/>
        <v>836.32557759410156</v>
      </c>
      <c r="CH420" s="45">
        <f t="shared" si="314"/>
        <v>2367.6301846015849</v>
      </c>
    </row>
    <row r="421" spans="1:86">
      <c r="A421" s="58">
        <f>'Q5-Q7 VaR'!G395</f>
        <v>46113</v>
      </c>
      <c r="B421" s="45">
        <f>'Q5-Q7 VaR'!L395</f>
        <v>-2535.0273048837207</v>
      </c>
      <c r="C421" s="45">
        <f>1000000*'Q5-Q7 VaR'!K395/100</f>
        <v>-73.816546091654658</v>
      </c>
      <c r="D421" s="45">
        <f t="shared" ref="D421:M430" si="315">$B421+D$26*$C421</f>
        <v>-1796.8618439671741</v>
      </c>
      <c r="E421" s="45">
        <f t="shared" si="315"/>
        <v>-1815.3159804900879</v>
      </c>
      <c r="F421" s="45">
        <f t="shared" si="315"/>
        <v>-1833.7701170130015</v>
      </c>
      <c r="G421" s="45">
        <f t="shared" si="315"/>
        <v>-1852.2242535359151</v>
      </c>
      <c r="H421" s="45">
        <f t="shared" si="315"/>
        <v>-1870.6783900588289</v>
      </c>
      <c r="I421" s="45">
        <f t="shared" si="315"/>
        <v>-1889.1325265817425</v>
      </c>
      <c r="J421" s="45">
        <f t="shared" si="315"/>
        <v>-1907.5866631046561</v>
      </c>
      <c r="K421" s="45">
        <f t="shared" si="315"/>
        <v>-1926.0407996275699</v>
      </c>
      <c r="L421" s="45">
        <f t="shared" si="315"/>
        <v>-1944.4949361504835</v>
      </c>
      <c r="M421" s="45">
        <f t="shared" si="315"/>
        <v>-1962.949072673397</v>
      </c>
      <c r="N421" s="45">
        <f t="shared" ref="N421:W430" si="316">$B421+N$26*$C421</f>
        <v>-1981.4032091963109</v>
      </c>
      <c r="O421" s="45">
        <f t="shared" si="316"/>
        <v>-1999.8573457192244</v>
      </c>
      <c r="P421" s="45">
        <f t="shared" si="316"/>
        <v>-2018.311482242138</v>
      </c>
      <c r="Q421" s="45">
        <f t="shared" si="316"/>
        <v>-2036.7656187650518</v>
      </c>
      <c r="R421" s="45">
        <f t="shared" si="316"/>
        <v>-2055.2197552879652</v>
      </c>
      <c r="S421" s="45">
        <f t="shared" si="316"/>
        <v>-2073.673891810879</v>
      </c>
      <c r="T421" s="45">
        <f t="shared" si="316"/>
        <v>-2092.1280283337928</v>
      </c>
      <c r="U421" s="45">
        <f t="shared" si="316"/>
        <v>-2110.5821648567062</v>
      </c>
      <c r="V421" s="45">
        <f t="shared" si="316"/>
        <v>-2129.03630137962</v>
      </c>
      <c r="W421" s="45">
        <f t="shared" si="316"/>
        <v>-2147.4904379025338</v>
      </c>
      <c r="X421" s="45">
        <f t="shared" ref="X421:AG430" si="317">$B421+X$26*$C421</f>
        <v>-2165.9445744254472</v>
      </c>
      <c r="Y421" s="45">
        <f t="shared" si="317"/>
        <v>-2184.398710948361</v>
      </c>
      <c r="Z421" s="45">
        <f t="shared" si="317"/>
        <v>-2202.8528474712748</v>
      </c>
      <c r="AA421" s="45">
        <f t="shared" si="317"/>
        <v>-2221.3069839941886</v>
      </c>
      <c r="AB421" s="45">
        <f t="shared" si="317"/>
        <v>-2239.761120517102</v>
      </c>
      <c r="AC421" s="45">
        <f t="shared" si="317"/>
        <v>-2258.2152570400158</v>
      </c>
      <c r="AD421" s="45">
        <f t="shared" si="317"/>
        <v>-2276.6693935629296</v>
      </c>
      <c r="AE421" s="45">
        <f t="shared" si="317"/>
        <v>-2295.123530085843</v>
      </c>
      <c r="AF421" s="45">
        <f t="shared" si="317"/>
        <v>-2313.5776666087568</v>
      </c>
      <c r="AG421" s="45">
        <f t="shared" si="317"/>
        <v>-2332.0318031316706</v>
      </c>
      <c r="AH421" s="45">
        <f t="shared" ref="AH421:AQ430" si="318">$B421+AH$26*$C421</f>
        <v>-2350.4859396545839</v>
      </c>
      <c r="AI421" s="45">
        <f t="shared" si="318"/>
        <v>-2368.9400761774978</v>
      </c>
      <c r="AJ421" s="45">
        <f t="shared" si="318"/>
        <v>-2387.3942127004116</v>
      </c>
      <c r="AK421" s="45">
        <f t="shared" si="318"/>
        <v>-2405.8483492233249</v>
      </c>
      <c r="AL421" s="45">
        <f t="shared" si="318"/>
        <v>-2424.3024857462387</v>
      </c>
      <c r="AM421" s="45">
        <f t="shared" si="318"/>
        <v>-2442.7566222691526</v>
      </c>
      <c r="AN421" s="45">
        <f t="shared" si="318"/>
        <v>-2461.2107587920659</v>
      </c>
      <c r="AO421" s="45">
        <f t="shared" si="318"/>
        <v>-2479.6648953149797</v>
      </c>
      <c r="AP421" s="45">
        <f t="shared" si="318"/>
        <v>-2498.1190318378935</v>
      </c>
      <c r="AQ421" s="45">
        <f t="shared" si="318"/>
        <v>-2516.5731683608069</v>
      </c>
      <c r="AR421" s="45">
        <f t="shared" ref="AR421:BA430" si="319">$B421+AR$26*$C421</f>
        <v>-2535.0273048837207</v>
      </c>
      <c r="AS421" s="45">
        <f t="shared" si="319"/>
        <v>-2553.4814414066345</v>
      </c>
      <c r="AT421" s="45">
        <f t="shared" si="319"/>
        <v>-2571.9355779295479</v>
      </c>
      <c r="AU421" s="45">
        <f t="shared" si="319"/>
        <v>-2590.3897144524617</v>
      </c>
      <c r="AV421" s="45">
        <f t="shared" si="319"/>
        <v>-2608.8438509753755</v>
      </c>
      <c r="AW421" s="45">
        <f t="shared" si="319"/>
        <v>-2627.2979874982889</v>
      </c>
      <c r="AX421" s="45">
        <f t="shared" si="319"/>
        <v>-2645.7521240212027</v>
      </c>
      <c r="AY421" s="45">
        <f t="shared" si="319"/>
        <v>-2664.2062605441165</v>
      </c>
      <c r="AZ421" s="45">
        <f t="shared" si="319"/>
        <v>-2682.6603970670299</v>
      </c>
      <c r="BA421" s="45">
        <f t="shared" si="319"/>
        <v>-2701.1145335899437</v>
      </c>
      <c r="BB421" s="45">
        <f t="shared" ref="BB421:BK430" si="320">$B421+BB$26*$C421</f>
        <v>-2719.5686701128575</v>
      </c>
      <c r="BC421" s="45">
        <f t="shared" si="320"/>
        <v>-2738.0228066357708</v>
      </c>
      <c r="BD421" s="45">
        <f t="shared" si="320"/>
        <v>-2756.4769431586847</v>
      </c>
      <c r="BE421" s="45">
        <f t="shared" si="320"/>
        <v>-2774.9310796815985</v>
      </c>
      <c r="BF421" s="45">
        <f t="shared" si="320"/>
        <v>-2793.3852162045118</v>
      </c>
      <c r="BG421" s="45">
        <f t="shared" si="320"/>
        <v>-2811.8393527274256</v>
      </c>
      <c r="BH421" s="45">
        <f t="shared" si="320"/>
        <v>-2830.2934892503395</v>
      </c>
      <c r="BI421" s="45">
        <f t="shared" si="320"/>
        <v>-2848.7476257732528</v>
      </c>
      <c r="BJ421" s="45">
        <f t="shared" si="320"/>
        <v>-2867.2017622961666</v>
      </c>
      <c r="BK421" s="45">
        <f t="shared" si="320"/>
        <v>-2885.6558988190804</v>
      </c>
      <c r="BL421" s="45">
        <f t="shared" ref="BL421:BU430" si="321">$B421+BL$26*$C421</f>
        <v>-2904.1100353419943</v>
      </c>
      <c r="BM421" s="45">
        <f t="shared" si="321"/>
        <v>-2922.5641718649076</v>
      </c>
      <c r="BN421" s="45">
        <f t="shared" si="321"/>
        <v>-2941.0183083878214</v>
      </c>
      <c r="BO421" s="45">
        <f t="shared" si="321"/>
        <v>-2959.4724449107352</v>
      </c>
      <c r="BP421" s="45">
        <f t="shared" si="321"/>
        <v>-2977.9265814336486</v>
      </c>
      <c r="BQ421" s="45">
        <f t="shared" si="321"/>
        <v>-2996.3807179565624</v>
      </c>
      <c r="BR421" s="45">
        <f t="shared" si="321"/>
        <v>-3014.8348544794762</v>
      </c>
      <c r="BS421" s="45">
        <f t="shared" si="321"/>
        <v>-3033.2889910023896</v>
      </c>
      <c r="BT421" s="45">
        <f t="shared" si="321"/>
        <v>-3051.7431275253034</v>
      </c>
      <c r="BU421" s="45">
        <f t="shared" si="321"/>
        <v>-3070.1972640482172</v>
      </c>
      <c r="BV421" s="45">
        <f t="shared" ref="BV421:CH430" si="322">$B421+BV$26*$C421</f>
        <v>-3088.6514005711306</v>
      </c>
      <c r="BW421" s="45">
        <f t="shared" si="322"/>
        <v>-3107.1055370940444</v>
      </c>
      <c r="BX421" s="45">
        <f t="shared" si="322"/>
        <v>-3125.5596736169582</v>
      </c>
      <c r="BY421" s="45">
        <f t="shared" si="322"/>
        <v>-3144.0138101398716</v>
      </c>
      <c r="BZ421" s="45">
        <f t="shared" si="322"/>
        <v>-3162.4679466627854</v>
      </c>
      <c r="CA421" s="45">
        <f t="shared" si="322"/>
        <v>-3180.9220831856992</v>
      </c>
      <c r="CB421" s="45">
        <f t="shared" si="322"/>
        <v>-3199.3762197086126</v>
      </c>
      <c r="CC421" s="45">
        <f t="shared" si="322"/>
        <v>-3217.8303562315264</v>
      </c>
      <c r="CD421" s="45">
        <f t="shared" si="322"/>
        <v>-3236.2844927544402</v>
      </c>
      <c r="CE421" s="45">
        <f t="shared" si="322"/>
        <v>-3254.7386292773535</v>
      </c>
      <c r="CF421" s="45">
        <f t="shared" si="322"/>
        <v>-3273.1927658002674</v>
      </c>
      <c r="CG421" s="45">
        <f t="shared" si="322"/>
        <v>-2253.3404851327168</v>
      </c>
      <c r="CH421" s="45">
        <f t="shared" si="322"/>
        <v>-2302.6635568026418</v>
      </c>
    </row>
    <row r="422" spans="1:86">
      <c r="A422" s="58">
        <f>'Q5-Q7 VaR'!G396</f>
        <v>46114</v>
      </c>
      <c r="B422" s="45">
        <f>'Q5-Q7 VaR'!L396</f>
        <v>1690.321197829564</v>
      </c>
      <c r="C422" s="45">
        <f>1000000*'Q5-Q7 VaR'!K396/100</f>
        <v>960.24371051452249</v>
      </c>
      <c r="D422" s="45">
        <f t="shared" si="315"/>
        <v>-7912.1159073156614</v>
      </c>
      <c r="E422" s="45">
        <f t="shared" si="315"/>
        <v>-7672.0549796870309</v>
      </c>
      <c r="F422" s="45">
        <f t="shared" si="315"/>
        <v>-7431.9940520584005</v>
      </c>
      <c r="G422" s="45">
        <f t="shared" si="315"/>
        <v>-7191.9331244297682</v>
      </c>
      <c r="H422" s="45">
        <f t="shared" si="315"/>
        <v>-6951.8721968011378</v>
      </c>
      <c r="I422" s="45">
        <f t="shared" si="315"/>
        <v>-6711.8112691725073</v>
      </c>
      <c r="J422" s="45">
        <f t="shared" si="315"/>
        <v>-6471.7503415438769</v>
      </c>
      <c r="K422" s="45">
        <f t="shared" si="315"/>
        <v>-6231.6894139152464</v>
      </c>
      <c r="L422" s="45">
        <f t="shared" si="315"/>
        <v>-5991.628486286616</v>
      </c>
      <c r="M422" s="45">
        <f t="shared" si="315"/>
        <v>-5751.5675586579855</v>
      </c>
      <c r="N422" s="45">
        <f t="shared" si="316"/>
        <v>-5511.506631029355</v>
      </c>
      <c r="O422" s="45">
        <f t="shared" si="316"/>
        <v>-5271.4457034007237</v>
      </c>
      <c r="P422" s="45">
        <f t="shared" si="316"/>
        <v>-5031.3847757720932</v>
      </c>
      <c r="Q422" s="45">
        <f t="shared" si="316"/>
        <v>-4791.3238481434628</v>
      </c>
      <c r="R422" s="45">
        <f t="shared" si="316"/>
        <v>-4551.2629205148323</v>
      </c>
      <c r="S422" s="45">
        <f t="shared" si="316"/>
        <v>-4311.2019928862019</v>
      </c>
      <c r="T422" s="45">
        <f t="shared" si="316"/>
        <v>-4071.1410652575705</v>
      </c>
      <c r="U422" s="45">
        <f t="shared" si="316"/>
        <v>-3831.0801376289401</v>
      </c>
      <c r="V422" s="45">
        <f t="shared" si="316"/>
        <v>-3591.0192100003096</v>
      </c>
      <c r="W422" s="45">
        <f t="shared" si="316"/>
        <v>-3350.9582823716792</v>
      </c>
      <c r="X422" s="45">
        <f t="shared" si="317"/>
        <v>-3110.8973547430487</v>
      </c>
      <c r="Y422" s="45">
        <f t="shared" si="317"/>
        <v>-2870.8364271144183</v>
      </c>
      <c r="Z422" s="45">
        <f t="shared" si="317"/>
        <v>-2630.7754994857869</v>
      </c>
      <c r="AA422" s="45">
        <f t="shared" si="317"/>
        <v>-2390.7145718571564</v>
      </c>
      <c r="AB422" s="45">
        <f t="shared" si="317"/>
        <v>-2150.653644228526</v>
      </c>
      <c r="AC422" s="45">
        <f t="shared" si="317"/>
        <v>-1910.5927165998955</v>
      </c>
      <c r="AD422" s="45">
        <f t="shared" si="317"/>
        <v>-1670.5317889712646</v>
      </c>
      <c r="AE422" s="45">
        <f t="shared" si="317"/>
        <v>-1430.4708613426342</v>
      </c>
      <c r="AF422" s="45">
        <f t="shared" si="317"/>
        <v>-1190.4099337140033</v>
      </c>
      <c r="AG422" s="45">
        <f t="shared" si="317"/>
        <v>-950.34900608537282</v>
      </c>
      <c r="AH422" s="45">
        <f t="shared" si="318"/>
        <v>-710.28807845674237</v>
      </c>
      <c r="AI422" s="45">
        <f t="shared" si="318"/>
        <v>-470.22715082811146</v>
      </c>
      <c r="AJ422" s="45">
        <f t="shared" si="318"/>
        <v>-230.16622319948101</v>
      </c>
      <c r="AK422" s="45">
        <f t="shared" si="318"/>
        <v>9.8947044291496695</v>
      </c>
      <c r="AL422" s="45">
        <f t="shared" si="318"/>
        <v>249.95563205778035</v>
      </c>
      <c r="AM422" s="45">
        <f t="shared" si="318"/>
        <v>490.0165596864108</v>
      </c>
      <c r="AN422" s="45">
        <f t="shared" si="318"/>
        <v>730.07748731504148</v>
      </c>
      <c r="AO422" s="45">
        <f t="shared" si="318"/>
        <v>970.13841494367216</v>
      </c>
      <c r="AP422" s="45">
        <f t="shared" si="318"/>
        <v>1210.1993425723026</v>
      </c>
      <c r="AQ422" s="45">
        <f t="shared" si="318"/>
        <v>1450.2602702009333</v>
      </c>
      <c r="AR422" s="45">
        <f t="shared" si="319"/>
        <v>1690.321197829564</v>
      </c>
      <c r="AS422" s="45">
        <f t="shared" si="319"/>
        <v>1930.3821254581947</v>
      </c>
      <c r="AT422" s="45">
        <f t="shared" si="319"/>
        <v>2170.4430530868253</v>
      </c>
      <c r="AU422" s="45">
        <f t="shared" si="319"/>
        <v>2410.5039807154558</v>
      </c>
      <c r="AV422" s="45">
        <f t="shared" si="319"/>
        <v>2650.5649083440867</v>
      </c>
      <c r="AW422" s="45">
        <f t="shared" si="319"/>
        <v>2890.6258359727171</v>
      </c>
      <c r="AX422" s="45">
        <f t="shared" si="319"/>
        <v>3130.6867636013476</v>
      </c>
      <c r="AY422" s="45">
        <f t="shared" si="319"/>
        <v>3370.747691229978</v>
      </c>
      <c r="AZ422" s="45">
        <f t="shared" si="319"/>
        <v>3610.808618858609</v>
      </c>
      <c r="BA422" s="45">
        <f t="shared" si="319"/>
        <v>3850.8695464872394</v>
      </c>
      <c r="BB422" s="45">
        <f t="shared" si="320"/>
        <v>4090.9304741158703</v>
      </c>
      <c r="BC422" s="45">
        <f t="shared" si="320"/>
        <v>4330.9914017445008</v>
      </c>
      <c r="BD422" s="45">
        <f t="shared" si="320"/>
        <v>4571.0523293731312</v>
      </c>
      <c r="BE422" s="45">
        <f t="shared" si="320"/>
        <v>4811.1132570017617</v>
      </c>
      <c r="BF422" s="45">
        <f t="shared" si="320"/>
        <v>5051.1741846303921</v>
      </c>
      <c r="BG422" s="45">
        <f t="shared" si="320"/>
        <v>5291.2351122590235</v>
      </c>
      <c r="BH422" s="45">
        <f t="shared" si="320"/>
        <v>5531.2960398876539</v>
      </c>
      <c r="BI422" s="45">
        <f t="shared" si="320"/>
        <v>5771.3569675162844</v>
      </c>
      <c r="BJ422" s="45">
        <f t="shared" si="320"/>
        <v>6011.4178951449148</v>
      </c>
      <c r="BK422" s="45">
        <f t="shared" si="320"/>
        <v>6251.4788227735462</v>
      </c>
      <c r="BL422" s="45">
        <f t="shared" si="321"/>
        <v>6491.5397504021767</v>
      </c>
      <c r="BM422" s="45">
        <f t="shared" si="321"/>
        <v>6731.6006780308071</v>
      </c>
      <c r="BN422" s="45">
        <f t="shared" si="321"/>
        <v>6971.6616056594376</v>
      </c>
      <c r="BO422" s="45">
        <f t="shared" si="321"/>
        <v>7211.722533288068</v>
      </c>
      <c r="BP422" s="45">
        <f t="shared" si="321"/>
        <v>7451.7834609166985</v>
      </c>
      <c r="BQ422" s="45">
        <f t="shared" si="321"/>
        <v>7691.8443885453298</v>
      </c>
      <c r="BR422" s="45">
        <f t="shared" si="321"/>
        <v>7931.9053161739603</v>
      </c>
      <c r="BS422" s="45">
        <f t="shared" si="321"/>
        <v>8171.9662438025907</v>
      </c>
      <c r="BT422" s="45">
        <f t="shared" si="321"/>
        <v>8412.0271714312221</v>
      </c>
      <c r="BU422" s="45">
        <f t="shared" si="321"/>
        <v>8652.0880990598525</v>
      </c>
      <c r="BV422" s="45">
        <f t="shared" si="322"/>
        <v>8892.149026688483</v>
      </c>
      <c r="BW422" s="45">
        <f t="shared" si="322"/>
        <v>9132.2099543171134</v>
      </c>
      <c r="BX422" s="45">
        <f t="shared" si="322"/>
        <v>9372.2708819457439</v>
      </c>
      <c r="BY422" s="45">
        <f t="shared" si="322"/>
        <v>9612.3318095743743</v>
      </c>
      <c r="BZ422" s="45">
        <f t="shared" si="322"/>
        <v>9852.3927372030048</v>
      </c>
      <c r="CA422" s="45">
        <f t="shared" si="322"/>
        <v>10092.453664831635</v>
      </c>
      <c r="CB422" s="45">
        <f t="shared" si="322"/>
        <v>10332.514592460266</v>
      </c>
      <c r="CC422" s="45">
        <f t="shared" si="322"/>
        <v>10572.575520088896</v>
      </c>
      <c r="CD422" s="45">
        <f t="shared" si="322"/>
        <v>10812.636447717528</v>
      </c>
      <c r="CE422" s="45">
        <f t="shared" si="322"/>
        <v>11052.697375346159</v>
      </c>
      <c r="CF422" s="45">
        <f t="shared" si="322"/>
        <v>11292.758302974789</v>
      </c>
      <c r="CG422" s="45">
        <f t="shared" si="322"/>
        <v>-1974.0062642666289</v>
      </c>
      <c r="CH422" s="45">
        <f t="shared" si="322"/>
        <v>-1332.3863042173575</v>
      </c>
    </row>
    <row r="423" spans="1:86">
      <c r="A423" s="58">
        <f>'Q5-Q7 VaR'!G397</f>
        <v>46115</v>
      </c>
      <c r="B423" s="45">
        <f>'Q5-Q7 VaR'!L397</f>
        <v>-12388.282250058008</v>
      </c>
      <c r="C423" s="45">
        <f>1000000*'Q5-Q7 VaR'!K397/100</f>
        <v>-2873.7266053692078</v>
      </c>
      <c r="D423" s="45">
        <f t="shared" si="315"/>
        <v>16348.98380363407</v>
      </c>
      <c r="E423" s="45">
        <f t="shared" si="315"/>
        <v>15630.55215229177</v>
      </c>
      <c r="F423" s="45">
        <f t="shared" si="315"/>
        <v>14912.120500949466</v>
      </c>
      <c r="G423" s="45">
        <f t="shared" si="315"/>
        <v>14193.688849607166</v>
      </c>
      <c r="H423" s="45">
        <f t="shared" si="315"/>
        <v>13475.257198264862</v>
      </c>
      <c r="I423" s="45">
        <f t="shared" si="315"/>
        <v>12756.825546922562</v>
      </c>
      <c r="J423" s="45">
        <f t="shared" si="315"/>
        <v>12038.393895580259</v>
      </c>
      <c r="K423" s="45">
        <f t="shared" si="315"/>
        <v>11319.962244237959</v>
      </c>
      <c r="L423" s="45">
        <f t="shared" si="315"/>
        <v>10601.530592895655</v>
      </c>
      <c r="M423" s="45">
        <f t="shared" si="315"/>
        <v>9883.0989415533513</v>
      </c>
      <c r="N423" s="45">
        <f t="shared" si="316"/>
        <v>9164.6672902110513</v>
      </c>
      <c r="O423" s="45">
        <f t="shared" si="316"/>
        <v>8446.2356388687476</v>
      </c>
      <c r="P423" s="45">
        <f t="shared" si="316"/>
        <v>7727.8039875264476</v>
      </c>
      <c r="Q423" s="45">
        <f t="shared" si="316"/>
        <v>7009.3723361841439</v>
      </c>
      <c r="R423" s="45">
        <f t="shared" si="316"/>
        <v>6290.9406848418439</v>
      </c>
      <c r="S423" s="45">
        <f t="shared" si="316"/>
        <v>5572.5090334995402</v>
      </c>
      <c r="T423" s="45">
        <f t="shared" si="316"/>
        <v>4854.0773821572402</v>
      </c>
      <c r="U423" s="45">
        <f t="shared" si="316"/>
        <v>4135.6457308149365</v>
      </c>
      <c r="V423" s="45">
        <f t="shared" si="316"/>
        <v>3417.2140794726347</v>
      </c>
      <c r="W423" s="45">
        <f t="shared" si="316"/>
        <v>2698.7824281303328</v>
      </c>
      <c r="X423" s="45">
        <f t="shared" si="317"/>
        <v>1980.350776788031</v>
      </c>
      <c r="Y423" s="45">
        <f t="shared" si="317"/>
        <v>1261.9191254457292</v>
      </c>
      <c r="Z423" s="45">
        <f t="shared" si="317"/>
        <v>543.4874741034273</v>
      </c>
      <c r="AA423" s="45">
        <f t="shared" si="317"/>
        <v>-174.94417723887454</v>
      </c>
      <c r="AB423" s="45">
        <f t="shared" si="317"/>
        <v>-893.37582858117639</v>
      </c>
      <c r="AC423" s="45">
        <f t="shared" si="317"/>
        <v>-1611.8074799234782</v>
      </c>
      <c r="AD423" s="45">
        <f t="shared" si="317"/>
        <v>-2330.2391312657801</v>
      </c>
      <c r="AE423" s="45">
        <f t="shared" si="317"/>
        <v>-3048.6707826080819</v>
      </c>
      <c r="AF423" s="45">
        <f t="shared" si="317"/>
        <v>-3767.1024339503838</v>
      </c>
      <c r="AG423" s="45">
        <f t="shared" si="317"/>
        <v>-4485.5340852926865</v>
      </c>
      <c r="AH423" s="45">
        <f t="shared" si="318"/>
        <v>-5203.9657366349884</v>
      </c>
      <c r="AI423" s="45">
        <f t="shared" si="318"/>
        <v>-5922.3973879772902</v>
      </c>
      <c r="AJ423" s="45">
        <f t="shared" si="318"/>
        <v>-6640.8290393195921</v>
      </c>
      <c r="AK423" s="45">
        <f t="shared" si="318"/>
        <v>-7359.2606906618939</v>
      </c>
      <c r="AL423" s="45">
        <f t="shared" si="318"/>
        <v>-8077.6923420041958</v>
      </c>
      <c r="AM423" s="45">
        <f t="shared" si="318"/>
        <v>-8796.1239933464985</v>
      </c>
      <c r="AN423" s="45">
        <f t="shared" si="318"/>
        <v>-9514.5556446888004</v>
      </c>
      <c r="AO423" s="45">
        <f t="shared" si="318"/>
        <v>-10232.987296031102</v>
      </c>
      <c r="AP423" s="45">
        <f t="shared" si="318"/>
        <v>-10951.418947373404</v>
      </c>
      <c r="AQ423" s="45">
        <f t="shared" si="318"/>
        <v>-11669.850598715706</v>
      </c>
      <c r="AR423" s="45">
        <f t="shared" si="319"/>
        <v>-12388.282250058008</v>
      </c>
      <c r="AS423" s="45">
        <f t="shared" si="319"/>
        <v>-13106.71390140031</v>
      </c>
      <c r="AT423" s="45">
        <f t="shared" si="319"/>
        <v>-13825.145552742611</v>
      </c>
      <c r="AU423" s="45">
        <f t="shared" si="319"/>
        <v>-14543.577204084913</v>
      </c>
      <c r="AV423" s="45">
        <f t="shared" si="319"/>
        <v>-15262.008855427215</v>
      </c>
      <c r="AW423" s="45">
        <f t="shared" si="319"/>
        <v>-15980.440506769517</v>
      </c>
      <c r="AX423" s="45">
        <f t="shared" si="319"/>
        <v>-16698.872158111819</v>
      </c>
      <c r="AY423" s="45">
        <f t="shared" si="319"/>
        <v>-17417.303809454123</v>
      </c>
      <c r="AZ423" s="45">
        <f t="shared" si="319"/>
        <v>-18135.735460796423</v>
      </c>
      <c r="BA423" s="45">
        <f t="shared" si="319"/>
        <v>-18854.167112138726</v>
      </c>
      <c r="BB423" s="45">
        <f t="shared" si="320"/>
        <v>-19572.598763481026</v>
      </c>
      <c r="BC423" s="45">
        <f t="shared" si="320"/>
        <v>-20291.03041482333</v>
      </c>
      <c r="BD423" s="45">
        <f t="shared" si="320"/>
        <v>-21009.46206616563</v>
      </c>
      <c r="BE423" s="45">
        <f t="shared" si="320"/>
        <v>-21727.893717507934</v>
      </c>
      <c r="BF423" s="45">
        <f t="shared" si="320"/>
        <v>-22446.325368850237</v>
      </c>
      <c r="BG423" s="45">
        <f t="shared" si="320"/>
        <v>-23164.757020192537</v>
      </c>
      <c r="BH423" s="45">
        <f t="shared" si="320"/>
        <v>-23883.188671534837</v>
      </c>
      <c r="BI423" s="45">
        <f t="shared" si="320"/>
        <v>-24601.620322877141</v>
      </c>
      <c r="BJ423" s="45">
        <f t="shared" si="320"/>
        <v>-25320.051974219445</v>
      </c>
      <c r="BK423" s="45">
        <f t="shared" si="320"/>
        <v>-26038.483625561745</v>
      </c>
      <c r="BL423" s="45">
        <f t="shared" si="321"/>
        <v>-26756.915276904045</v>
      </c>
      <c r="BM423" s="45">
        <f t="shared" si="321"/>
        <v>-27475.346928246348</v>
      </c>
      <c r="BN423" s="45">
        <f t="shared" si="321"/>
        <v>-28193.778579588652</v>
      </c>
      <c r="BO423" s="45">
        <f t="shared" si="321"/>
        <v>-28912.210230930952</v>
      </c>
      <c r="BP423" s="45">
        <f t="shared" si="321"/>
        <v>-29630.641882273256</v>
      </c>
      <c r="BQ423" s="45">
        <f t="shared" si="321"/>
        <v>-30349.073533615556</v>
      </c>
      <c r="BR423" s="45">
        <f t="shared" si="321"/>
        <v>-31067.505184957859</v>
      </c>
      <c r="BS423" s="45">
        <f t="shared" si="321"/>
        <v>-31785.936836300159</v>
      </c>
      <c r="BT423" s="45">
        <f t="shared" si="321"/>
        <v>-32504.368487642463</v>
      </c>
      <c r="BU423" s="45">
        <f t="shared" si="321"/>
        <v>-33222.800138984763</v>
      </c>
      <c r="BV423" s="45">
        <f t="shared" si="322"/>
        <v>-33941.231790327067</v>
      </c>
      <c r="BW423" s="45">
        <f t="shared" si="322"/>
        <v>-34659.663441669371</v>
      </c>
      <c r="BX423" s="45">
        <f t="shared" si="322"/>
        <v>-35378.095093011667</v>
      </c>
      <c r="BY423" s="45">
        <f t="shared" si="322"/>
        <v>-36096.526744353978</v>
      </c>
      <c r="BZ423" s="45">
        <f t="shared" si="322"/>
        <v>-36814.958395696274</v>
      </c>
      <c r="CA423" s="45">
        <f t="shared" si="322"/>
        <v>-37533.390047038578</v>
      </c>
      <c r="CB423" s="45">
        <f t="shared" si="322"/>
        <v>-38251.821698380882</v>
      </c>
      <c r="CC423" s="45">
        <f t="shared" si="322"/>
        <v>-38970.253349723178</v>
      </c>
      <c r="CD423" s="45">
        <f t="shared" si="322"/>
        <v>-39688.685001065482</v>
      </c>
      <c r="CE423" s="45">
        <f t="shared" si="322"/>
        <v>-40407.116652407785</v>
      </c>
      <c r="CF423" s="45">
        <f t="shared" si="322"/>
        <v>-41125.548303750082</v>
      </c>
      <c r="CG423" s="45">
        <f t="shared" si="322"/>
        <v>-1422.0294089240906</v>
      </c>
      <c r="CH423" s="45">
        <f t="shared" si="322"/>
        <v>-3342.2089732781697</v>
      </c>
    </row>
    <row r="424" spans="1:86">
      <c r="A424" s="58">
        <f>'Q5-Q7 VaR'!G398</f>
        <v>46118</v>
      </c>
      <c r="B424" s="45">
        <f>'Q5-Q7 VaR'!L398</f>
        <v>-2253.384537192002</v>
      </c>
      <c r="C424" s="45">
        <f>1000000*'Q5-Q7 VaR'!K398/100</f>
        <v>960.24371051452249</v>
      </c>
      <c r="D424" s="45">
        <f t="shared" si="315"/>
        <v>-11855.821642337227</v>
      </c>
      <c r="E424" s="45">
        <f t="shared" si="315"/>
        <v>-11615.760714708596</v>
      </c>
      <c r="F424" s="45">
        <f t="shared" si="315"/>
        <v>-11375.699787079966</v>
      </c>
      <c r="G424" s="45">
        <f t="shared" si="315"/>
        <v>-11135.638859451334</v>
      </c>
      <c r="H424" s="45">
        <f t="shared" si="315"/>
        <v>-10895.577931822703</v>
      </c>
      <c r="I424" s="45">
        <f t="shared" si="315"/>
        <v>-10655.517004194073</v>
      </c>
      <c r="J424" s="45">
        <f t="shared" si="315"/>
        <v>-10415.456076565442</v>
      </c>
      <c r="K424" s="45">
        <f t="shared" si="315"/>
        <v>-10175.395148936812</v>
      </c>
      <c r="L424" s="45">
        <f t="shared" si="315"/>
        <v>-9935.3342213081814</v>
      </c>
      <c r="M424" s="45">
        <f t="shared" si="315"/>
        <v>-9695.273293679551</v>
      </c>
      <c r="N424" s="45">
        <f t="shared" si="316"/>
        <v>-9455.2123660509205</v>
      </c>
      <c r="O424" s="45">
        <f t="shared" si="316"/>
        <v>-9215.1514384222901</v>
      </c>
      <c r="P424" s="45">
        <f t="shared" si="316"/>
        <v>-8975.0905107936596</v>
      </c>
      <c r="Q424" s="45">
        <f t="shared" si="316"/>
        <v>-8735.0295831650292</v>
      </c>
      <c r="R424" s="45">
        <f t="shared" si="316"/>
        <v>-8494.9686555363987</v>
      </c>
      <c r="S424" s="45">
        <f t="shared" si="316"/>
        <v>-8254.9077279077683</v>
      </c>
      <c r="T424" s="45">
        <f t="shared" si="316"/>
        <v>-8014.846800279136</v>
      </c>
      <c r="U424" s="45">
        <f t="shared" si="316"/>
        <v>-7774.7858726505056</v>
      </c>
      <c r="V424" s="45">
        <f t="shared" si="316"/>
        <v>-7534.7249450218751</v>
      </c>
      <c r="W424" s="45">
        <f t="shared" si="316"/>
        <v>-7294.6640173932446</v>
      </c>
      <c r="X424" s="45">
        <f t="shared" si="317"/>
        <v>-7054.6030897646142</v>
      </c>
      <c r="Y424" s="45">
        <f t="shared" si="317"/>
        <v>-6814.5421621359837</v>
      </c>
      <c r="Z424" s="45">
        <f t="shared" si="317"/>
        <v>-6574.4812345073533</v>
      </c>
      <c r="AA424" s="45">
        <f t="shared" si="317"/>
        <v>-6334.4203068787228</v>
      </c>
      <c r="AB424" s="45">
        <f t="shared" si="317"/>
        <v>-6094.3593792500924</v>
      </c>
      <c r="AC424" s="45">
        <f t="shared" si="317"/>
        <v>-5854.2984516214619</v>
      </c>
      <c r="AD424" s="45">
        <f t="shared" si="317"/>
        <v>-5614.2375239928306</v>
      </c>
      <c r="AE424" s="45">
        <f t="shared" si="317"/>
        <v>-5374.1765963642001</v>
      </c>
      <c r="AF424" s="45">
        <f t="shared" si="317"/>
        <v>-5134.1156687355688</v>
      </c>
      <c r="AG424" s="45">
        <f t="shared" si="317"/>
        <v>-4894.0547411069383</v>
      </c>
      <c r="AH424" s="45">
        <f t="shared" si="318"/>
        <v>-4653.9938134783079</v>
      </c>
      <c r="AI424" s="45">
        <f t="shared" si="318"/>
        <v>-4413.9328858496774</v>
      </c>
      <c r="AJ424" s="45">
        <f t="shared" si="318"/>
        <v>-4173.871958221047</v>
      </c>
      <c r="AK424" s="45">
        <f t="shared" si="318"/>
        <v>-3933.8110305924165</v>
      </c>
      <c r="AL424" s="45">
        <f t="shared" si="318"/>
        <v>-3693.7501029637856</v>
      </c>
      <c r="AM424" s="45">
        <f t="shared" si="318"/>
        <v>-3453.6891753351551</v>
      </c>
      <c r="AN424" s="45">
        <f t="shared" si="318"/>
        <v>-3213.6282477065242</v>
      </c>
      <c r="AO424" s="45">
        <f t="shared" si="318"/>
        <v>-2973.5673200778938</v>
      </c>
      <c r="AP424" s="45">
        <f t="shared" si="318"/>
        <v>-2733.5063924492633</v>
      </c>
      <c r="AQ424" s="45">
        <f t="shared" si="318"/>
        <v>-2493.4454648206324</v>
      </c>
      <c r="AR424" s="45">
        <f t="shared" si="319"/>
        <v>-2253.384537192002</v>
      </c>
      <c r="AS424" s="45">
        <f t="shared" si="319"/>
        <v>-2013.3236095633713</v>
      </c>
      <c r="AT424" s="45">
        <f t="shared" si="319"/>
        <v>-1773.2626819347406</v>
      </c>
      <c r="AU424" s="45">
        <f t="shared" si="319"/>
        <v>-1533.2017543061102</v>
      </c>
      <c r="AV424" s="45">
        <f t="shared" si="319"/>
        <v>-1293.1408266774795</v>
      </c>
      <c r="AW424" s="45">
        <f t="shared" si="319"/>
        <v>-1053.0798990488488</v>
      </c>
      <c r="AX424" s="45">
        <f t="shared" si="319"/>
        <v>-813.01897142021835</v>
      </c>
      <c r="AY424" s="45">
        <f t="shared" si="319"/>
        <v>-572.95804379158767</v>
      </c>
      <c r="AZ424" s="45">
        <f t="shared" si="319"/>
        <v>-332.89711616295699</v>
      </c>
      <c r="BA424" s="45">
        <f t="shared" si="319"/>
        <v>-92.836188534326539</v>
      </c>
      <c r="BB424" s="45">
        <f t="shared" si="320"/>
        <v>147.22473909430437</v>
      </c>
      <c r="BC424" s="45">
        <f t="shared" si="320"/>
        <v>387.28566672293482</v>
      </c>
      <c r="BD424" s="45">
        <f t="shared" si="320"/>
        <v>627.34659435156527</v>
      </c>
      <c r="BE424" s="45">
        <f t="shared" si="320"/>
        <v>867.40752198019618</v>
      </c>
      <c r="BF424" s="45">
        <f t="shared" si="320"/>
        <v>1107.4684496088266</v>
      </c>
      <c r="BG424" s="45">
        <f t="shared" si="320"/>
        <v>1347.5293772374575</v>
      </c>
      <c r="BH424" s="45">
        <f t="shared" si="320"/>
        <v>1587.590304866088</v>
      </c>
      <c r="BI424" s="45">
        <f t="shared" si="320"/>
        <v>1827.6512324947184</v>
      </c>
      <c r="BJ424" s="45">
        <f t="shared" si="320"/>
        <v>2067.7121601233489</v>
      </c>
      <c r="BK424" s="45">
        <f t="shared" si="320"/>
        <v>2307.7730877519803</v>
      </c>
      <c r="BL424" s="45">
        <f t="shared" si="321"/>
        <v>2547.8340153806107</v>
      </c>
      <c r="BM424" s="45">
        <f t="shared" si="321"/>
        <v>2787.8949430092412</v>
      </c>
      <c r="BN424" s="45">
        <f t="shared" si="321"/>
        <v>3027.9558706378716</v>
      </c>
      <c r="BO424" s="45">
        <f t="shared" si="321"/>
        <v>3268.0167982665021</v>
      </c>
      <c r="BP424" s="45">
        <f t="shared" si="321"/>
        <v>3508.0777258951325</v>
      </c>
      <c r="BQ424" s="45">
        <f t="shared" si="321"/>
        <v>3748.1386535237639</v>
      </c>
      <c r="BR424" s="45">
        <f t="shared" si="321"/>
        <v>3988.1995811523943</v>
      </c>
      <c r="BS424" s="45">
        <f t="shared" si="321"/>
        <v>4228.2605087810243</v>
      </c>
      <c r="BT424" s="45">
        <f t="shared" si="321"/>
        <v>4468.3214364096548</v>
      </c>
      <c r="BU424" s="45">
        <f t="shared" si="321"/>
        <v>4708.3823640382852</v>
      </c>
      <c r="BV424" s="45">
        <f t="shared" si="322"/>
        <v>4948.4432916669175</v>
      </c>
      <c r="BW424" s="45">
        <f t="shared" si="322"/>
        <v>5188.504219295548</v>
      </c>
      <c r="BX424" s="45">
        <f t="shared" si="322"/>
        <v>5428.5651469241784</v>
      </c>
      <c r="BY424" s="45">
        <f t="shared" si="322"/>
        <v>5668.6260745528089</v>
      </c>
      <c r="BZ424" s="45">
        <f t="shared" si="322"/>
        <v>5908.6870021814393</v>
      </c>
      <c r="CA424" s="45">
        <f t="shared" si="322"/>
        <v>6148.7479298100698</v>
      </c>
      <c r="CB424" s="45">
        <f t="shared" si="322"/>
        <v>6388.8088574387002</v>
      </c>
      <c r="CC424" s="45">
        <f t="shared" si="322"/>
        <v>6628.8697850673307</v>
      </c>
      <c r="CD424" s="45">
        <f t="shared" si="322"/>
        <v>6868.9307126959629</v>
      </c>
      <c r="CE424" s="45">
        <f t="shared" si="322"/>
        <v>7108.9916403245934</v>
      </c>
      <c r="CF424" s="45">
        <f t="shared" si="322"/>
        <v>7349.0525679532238</v>
      </c>
      <c r="CG424" s="45">
        <f t="shared" si="322"/>
        <v>-5917.7119992881944</v>
      </c>
      <c r="CH424" s="45">
        <f t="shared" si="322"/>
        <v>-5276.0920392389235</v>
      </c>
    </row>
    <row r="425" spans="1:86">
      <c r="A425" s="58">
        <f>'Q5-Q7 VaR'!G399</f>
        <v>46119</v>
      </c>
      <c r="B425" s="45">
        <f>'Q5-Q7 VaR'!L399</f>
        <v>17196.227142321357</v>
      </c>
      <c r="C425" s="45">
        <f>1000000*'Q5-Q7 VaR'!K399/100</f>
        <v>2810.1474436862986</v>
      </c>
      <c r="D425" s="45">
        <f t="shared" si="315"/>
        <v>-10905.24729454163</v>
      </c>
      <c r="E425" s="45">
        <f t="shared" si="315"/>
        <v>-10202.710433620054</v>
      </c>
      <c r="F425" s="45">
        <f t="shared" si="315"/>
        <v>-9500.1735726984807</v>
      </c>
      <c r="G425" s="45">
        <f t="shared" si="315"/>
        <v>-8797.6367117769041</v>
      </c>
      <c r="H425" s="45">
        <f t="shared" si="315"/>
        <v>-8095.0998508553312</v>
      </c>
      <c r="I425" s="45">
        <f t="shared" si="315"/>
        <v>-7392.5629899337546</v>
      </c>
      <c r="J425" s="45">
        <f t="shared" si="315"/>
        <v>-6690.0261290121816</v>
      </c>
      <c r="K425" s="45">
        <f t="shared" si="315"/>
        <v>-5987.489268090605</v>
      </c>
      <c r="L425" s="45">
        <f t="shared" si="315"/>
        <v>-5284.9524071690321</v>
      </c>
      <c r="M425" s="45">
        <f t="shared" si="315"/>
        <v>-4582.4155462474591</v>
      </c>
      <c r="N425" s="45">
        <f t="shared" si="316"/>
        <v>-3879.8786853258825</v>
      </c>
      <c r="O425" s="45">
        <f t="shared" si="316"/>
        <v>-3177.3418244043096</v>
      </c>
      <c r="P425" s="45">
        <f t="shared" si="316"/>
        <v>-2474.804963482733</v>
      </c>
      <c r="Q425" s="45">
        <f t="shared" si="316"/>
        <v>-1772.26810256116</v>
      </c>
      <c r="R425" s="45">
        <f t="shared" si="316"/>
        <v>-1069.7312416395835</v>
      </c>
      <c r="S425" s="45">
        <f t="shared" si="316"/>
        <v>-367.19438071801051</v>
      </c>
      <c r="T425" s="45">
        <f t="shared" si="316"/>
        <v>335.34248020356608</v>
      </c>
      <c r="U425" s="45">
        <f t="shared" si="316"/>
        <v>1037.879341125139</v>
      </c>
      <c r="V425" s="45">
        <f t="shared" si="316"/>
        <v>1740.4162020467138</v>
      </c>
      <c r="W425" s="45">
        <f t="shared" si="316"/>
        <v>2442.9530629682886</v>
      </c>
      <c r="X425" s="45">
        <f t="shared" si="317"/>
        <v>3145.4899238898633</v>
      </c>
      <c r="Y425" s="45">
        <f t="shared" si="317"/>
        <v>3848.0267848114381</v>
      </c>
      <c r="Z425" s="45">
        <f t="shared" si="317"/>
        <v>4550.5636457330129</v>
      </c>
      <c r="AA425" s="45">
        <f t="shared" si="317"/>
        <v>5253.1005066545877</v>
      </c>
      <c r="AB425" s="45">
        <f t="shared" si="317"/>
        <v>5955.6373675761624</v>
      </c>
      <c r="AC425" s="45">
        <f t="shared" si="317"/>
        <v>6658.1742284977372</v>
      </c>
      <c r="AD425" s="45">
        <f t="shared" si="317"/>
        <v>7360.711089419312</v>
      </c>
      <c r="AE425" s="45">
        <f t="shared" si="317"/>
        <v>8063.2479503408867</v>
      </c>
      <c r="AF425" s="45">
        <f t="shared" si="317"/>
        <v>8765.7848112624615</v>
      </c>
      <c r="AG425" s="45">
        <f t="shared" si="317"/>
        <v>9468.3216721840363</v>
      </c>
      <c r="AH425" s="45">
        <f t="shared" si="318"/>
        <v>10170.858533105609</v>
      </c>
      <c r="AI425" s="45">
        <f t="shared" si="318"/>
        <v>10873.395394027186</v>
      </c>
      <c r="AJ425" s="45">
        <f t="shared" si="318"/>
        <v>11575.932254948759</v>
      </c>
      <c r="AK425" s="45">
        <f t="shared" si="318"/>
        <v>12278.469115870335</v>
      </c>
      <c r="AL425" s="45">
        <f t="shared" si="318"/>
        <v>12981.005976791908</v>
      </c>
      <c r="AM425" s="45">
        <f t="shared" si="318"/>
        <v>13683.542837713483</v>
      </c>
      <c r="AN425" s="45">
        <f t="shared" si="318"/>
        <v>14386.079698635058</v>
      </c>
      <c r="AO425" s="45">
        <f t="shared" si="318"/>
        <v>15088.616559556633</v>
      </c>
      <c r="AP425" s="45">
        <f t="shared" si="318"/>
        <v>15791.153420478207</v>
      </c>
      <c r="AQ425" s="45">
        <f t="shared" si="318"/>
        <v>16493.690281399784</v>
      </c>
      <c r="AR425" s="45">
        <f t="shared" si="319"/>
        <v>17196.227142321357</v>
      </c>
      <c r="AS425" s="45">
        <f t="shared" si="319"/>
        <v>17898.76400324293</v>
      </c>
      <c r="AT425" s="45">
        <f t="shared" si="319"/>
        <v>18601.300864164506</v>
      </c>
      <c r="AU425" s="45">
        <f t="shared" si="319"/>
        <v>19303.837725086079</v>
      </c>
      <c r="AV425" s="45">
        <f t="shared" si="319"/>
        <v>20006.374586007656</v>
      </c>
      <c r="AW425" s="45">
        <f t="shared" si="319"/>
        <v>20708.911446929229</v>
      </c>
      <c r="AX425" s="45">
        <f t="shared" si="319"/>
        <v>21411.448307850806</v>
      </c>
      <c r="AY425" s="45">
        <f t="shared" si="319"/>
        <v>22113.985168772379</v>
      </c>
      <c r="AZ425" s="45">
        <f t="shared" si="319"/>
        <v>22816.522029693955</v>
      </c>
      <c r="BA425" s="45">
        <f t="shared" si="319"/>
        <v>23519.058890615528</v>
      </c>
      <c r="BB425" s="45">
        <f t="shared" si="320"/>
        <v>24221.595751537105</v>
      </c>
      <c r="BC425" s="45">
        <f t="shared" si="320"/>
        <v>24924.132612458678</v>
      </c>
      <c r="BD425" s="45">
        <f t="shared" si="320"/>
        <v>25626.669473380251</v>
      </c>
      <c r="BE425" s="45">
        <f t="shared" si="320"/>
        <v>26329.206334301827</v>
      </c>
      <c r="BF425" s="45">
        <f t="shared" si="320"/>
        <v>27031.743195223404</v>
      </c>
      <c r="BG425" s="45">
        <f t="shared" si="320"/>
        <v>27734.280056144977</v>
      </c>
      <c r="BH425" s="45">
        <f t="shared" si="320"/>
        <v>28436.81691706655</v>
      </c>
      <c r="BI425" s="45">
        <f t="shared" si="320"/>
        <v>29139.353777988126</v>
      </c>
      <c r="BJ425" s="45">
        <f t="shared" si="320"/>
        <v>29841.890638909703</v>
      </c>
      <c r="BK425" s="45">
        <f t="shared" si="320"/>
        <v>30544.427499831276</v>
      </c>
      <c r="BL425" s="45">
        <f t="shared" si="321"/>
        <v>31246.964360752849</v>
      </c>
      <c r="BM425" s="45">
        <f t="shared" si="321"/>
        <v>31949.501221674425</v>
      </c>
      <c r="BN425" s="45">
        <f t="shared" si="321"/>
        <v>32652.038082596002</v>
      </c>
      <c r="BO425" s="45">
        <f t="shared" si="321"/>
        <v>33354.574943517575</v>
      </c>
      <c r="BP425" s="45">
        <f t="shared" si="321"/>
        <v>34057.111804439148</v>
      </c>
      <c r="BQ425" s="45">
        <f t="shared" si="321"/>
        <v>34759.648665360728</v>
      </c>
      <c r="BR425" s="45">
        <f t="shared" si="321"/>
        <v>35462.185526282294</v>
      </c>
      <c r="BS425" s="45">
        <f t="shared" si="321"/>
        <v>36164.722387203874</v>
      </c>
      <c r="BT425" s="45">
        <f t="shared" si="321"/>
        <v>36867.259248125447</v>
      </c>
      <c r="BU425" s="45">
        <f t="shared" si="321"/>
        <v>37569.79610904702</v>
      </c>
      <c r="BV425" s="45">
        <f t="shared" si="322"/>
        <v>38272.3329699686</v>
      </c>
      <c r="BW425" s="45">
        <f t="shared" si="322"/>
        <v>38974.869830890173</v>
      </c>
      <c r="BX425" s="45">
        <f t="shared" si="322"/>
        <v>39677.406691811746</v>
      </c>
      <c r="BY425" s="45">
        <f t="shared" si="322"/>
        <v>40379.943552733319</v>
      </c>
      <c r="BZ425" s="45">
        <f t="shared" si="322"/>
        <v>41082.480413654892</v>
      </c>
      <c r="CA425" s="45">
        <f t="shared" si="322"/>
        <v>41785.017274576472</v>
      </c>
      <c r="CB425" s="45">
        <f t="shared" si="322"/>
        <v>42487.554135498045</v>
      </c>
      <c r="CC425" s="45">
        <f t="shared" si="322"/>
        <v>43190.090996419618</v>
      </c>
      <c r="CD425" s="45">
        <f t="shared" si="322"/>
        <v>43892.627857341198</v>
      </c>
      <c r="CE425" s="45">
        <f t="shared" si="322"/>
        <v>44595.164718262764</v>
      </c>
      <c r="CF425" s="45">
        <f t="shared" si="322"/>
        <v>45297.701579184344</v>
      </c>
      <c r="CG425" s="45">
        <f t="shared" si="322"/>
        <v>6472.5948626352256</v>
      </c>
      <c r="CH425" s="45">
        <f t="shared" si="322"/>
        <v>8350.2918168641136</v>
      </c>
    </row>
    <row r="426" spans="1:86">
      <c r="A426" s="58">
        <f>'Q5-Q7 VaR'!G400</f>
        <v>46120</v>
      </c>
      <c r="B426" s="45">
        <f>'Q5-Q7 VaR'!L400</f>
        <v>281.70336660634399</v>
      </c>
      <c r="C426" s="45">
        <f>1000000*'Q5-Q7 VaR'!K400/100</f>
        <v>147.65381563346375</v>
      </c>
      <c r="D426" s="45">
        <f t="shared" si="315"/>
        <v>-1194.8347897282936</v>
      </c>
      <c r="E426" s="45">
        <f t="shared" si="315"/>
        <v>-1157.9213358199277</v>
      </c>
      <c r="F426" s="45">
        <f t="shared" si="315"/>
        <v>-1121.0078819115618</v>
      </c>
      <c r="G426" s="45">
        <f t="shared" si="315"/>
        <v>-1084.0944280031958</v>
      </c>
      <c r="H426" s="45">
        <f t="shared" si="315"/>
        <v>-1047.1809740948297</v>
      </c>
      <c r="I426" s="45">
        <f t="shared" si="315"/>
        <v>-1010.2675201864638</v>
      </c>
      <c r="J426" s="45">
        <f t="shared" si="315"/>
        <v>-973.35406627809789</v>
      </c>
      <c r="K426" s="45">
        <f t="shared" si="315"/>
        <v>-936.44061236973198</v>
      </c>
      <c r="L426" s="45">
        <f t="shared" si="315"/>
        <v>-899.52715846136607</v>
      </c>
      <c r="M426" s="45">
        <f t="shared" si="315"/>
        <v>-862.61370455300016</v>
      </c>
      <c r="N426" s="45">
        <f t="shared" si="316"/>
        <v>-825.70025064463425</v>
      </c>
      <c r="O426" s="45">
        <f t="shared" si="316"/>
        <v>-788.78679673626834</v>
      </c>
      <c r="P426" s="45">
        <f t="shared" si="316"/>
        <v>-751.87334282790243</v>
      </c>
      <c r="Q426" s="45">
        <f t="shared" si="316"/>
        <v>-714.9598889195363</v>
      </c>
      <c r="R426" s="45">
        <f t="shared" si="316"/>
        <v>-678.04643501117039</v>
      </c>
      <c r="S426" s="45">
        <f t="shared" si="316"/>
        <v>-641.13298110280448</v>
      </c>
      <c r="T426" s="45">
        <f t="shared" si="316"/>
        <v>-604.21952719443857</v>
      </c>
      <c r="U426" s="45">
        <f t="shared" si="316"/>
        <v>-567.30607328607266</v>
      </c>
      <c r="V426" s="45">
        <f t="shared" si="316"/>
        <v>-530.39261937770675</v>
      </c>
      <c r="W426" s="45">
        <f t="shared" si="316"/>
        <v>-493.47916546934067</v>
      </c>
      <c r="X426" s="45">
        <f t="shared" si="317"/>
        <v>-456.56571156097476</v>
      </c>
      <c r="Y426" s="45">
        <f t="shared" si="317"/>
        <v>-419.65225765260885</v>
      </c>
      <c r="Z426" s="45">
        <f t="shared" si="317"/>
        <v>-382.73880374424283</v>
      </c>
      <c r="AA426" s="45">
        <f t="shared" si="317"/>
        <v>-345.82534983587692</v>
      </c>
      <c r="AB426" s="45">
        <f t="shared" si="317"/>
        <v>-308.91189592751101</v>
      </c>
      <c r="AC426" s="45">
        <f t="shared" si="317"/>
        <v>-271.9984420191451</v>
      </c>
      <c r="AD426" s="45">
        <f t="shared" si="317"/>
        <v>-235.08498811077919</v>
      </c>
      <c r="AE426" s="45">
        <f t="shared" si="317"/>
        <v>-198.17153420241317</v>
      </c>
      <c r="AF426" s="45">
        <f t="shared" si="317"/>
        <v>-161.25808029404726</v>
      </c>
      <c r="AG426" s="45">
        <f t="shared" si="317"/>
        <v>-124.34462638568135</v>
      </c>
      <c r="AH426" s="45">
        <f t="shared" si="318"/>
        <v>-87.431172477315386</v>
      </c>
      <c r="AI426" s="45">
        <f t="shared" si="318"/>
        <v>-50.517718568949419</v>
      </c>
      <c r="AJ426" s="45">
        <f t="shared" si="318"/>
        <v>-13.60426466058351</v>
      </c>
      <c r="AK426" s="45">
        <f t="shared" si="318"/>
        <v>23.309189247782399</v>
      </c>
      <c r="AL426" s="45">
        <f t="shared" si="318"/>
        <v>60.222643156148365</v>
      </c>
      <c r="AM426" s="45">
        <f t="shared" si="318"/>
        <v>97.136097064514303</v>
      </c>
      <c r="AN426" s="45">
        <f t="shared" si="318"/>
        <v>134.04955097288024</v>
      </c>
      <c r="AO426" s="45">
        <f t="shared" si="318"/>
        <v>170.96300488124618</v>
      </c>
      <c r="AP426" s="45">
        <f t="shared" si="318"/>
        <v>207.87645878961212</v>
      </c>
      <c r="AQ426" s="45">
        <f t="shared" si="318"/>
        <v>244.78991269797805</v>
      </c>
      <c r="AR426" s="45">
        <f t="shared" si="319"/>
        <v>281.70336660634399</v>
      </c>
      <c r="AS426" s="45">
        <f t="shared" si="319"/>
        <v>318.61682051470996</v>
      </c>
      <c r="AT426" s="45">
        <f t="shared" si="319"/>
        <v>355.53027442307587</v>
      </c>
      <c r="AU426" s="45">
        <f t="shared" si="319"/>
        <v>392.44372833144178</v>
      </c>
      <c r="AV426" s="45">
        <f t="shared" si="319"/>
        <v>429.35718223980774</v>
      </c>
      <c r="AW426" s="45">
        <f t="shared" si="319"/>
        <v>466.27063614817371</v>
      </c>
      <c r="AX426" s="45">
        <f t="shared" si="319"/>
        <v>503.18409005653962</v>
      </c>
      <c r="AY426" s="45">
        <f t="shared" si="319"/>
        <v>540.09754396490553</v>
      </c>
      <c r="AZ426" s="45">
        <f t="shared" si="319"/>
        <v>577.01099787327144</v>
      </c>
      <c r="BA426" s="45">
        <f t="shared" si="319"/>
        <v>613.92445178163734</v>
      </c>
      <c r="BB426" s="45">
        <f t="shared" si="320"/>
        <v>650.83790569000337</v>
      </c>
      <c r="BC426" s="45">
        <f t="shared" si="320"/>
        <v>687.75135959836939</v>
      </c>
      <c r="BD426" s="45">
        <f t="shared" si="320"/>
        <v>724.6648135067353</v>
      </c>
      <c r="BE426" s="45">
        <f t="shared" si="320"/>
        <v>761.57826741510121</v>
      </c>
      <c r="BF426" s="45">
        <f t="shared" si="320"/>
        <v>798.49172132346712</v>
      </c>
      <c r="BG426" s="45">
        <f t="shared" si="320"/>
        <v>835.40517523183303</v>
      </c>
      <c r="BH426" s="45">
        <f t="shared" si="320"/>
        <v>872.31862914019894</v>
      </c>
      <c r="BI426" s="45">
        <f t="shared" si="320"/>
        <v>909.23208304856485</v>
      </c>
      <c r="BJ426" s="45">
        <f t="shared" si="320"/>
        <v>946.14553695693075</v>
      </c>
      <c r="BK426" s="45">
        <f t="shared" si="320"/>
        <v>983.05899086529689</v>
      </c>
      <c r="BL426" s="45">
        <f t="shared" si="321"/>
        <v>1019.9724447736628</v>
      </c>
      <c r="BM426" s="45">
        <f t="shared" si="321"/>
        <v>1056.8858986820287</v>
      </c>
      <c r="BN426" s="45">
        <f t="shared" si="321"/>
        <v>1093.7993525903946</v>
      </c>
      <c r="BO426" s="45">
        <f t="shared" si="321"/>
        <v>1130.7128064987605</v>
      </c>
      <c r="BP426" s="45">
        <f t="shared" si="321"/>
        <v>1167.6262604071264</v>
      </c>
      <c r="BQ426" s="45">
        <f t="shared" si="321"/>
        <v>1204.5397143154923</v>
      </c>
      <c r="BR426" s="45">
        <f t="shared" si="321"/>
        <v>1241.4531682238583</v>
      </c>
      <c r="BS426" s="45">
        <f t="shared" si="321"/>
        <v>1278.3666221322244</v>
      </c>
      <c r="BT426" s="45">
        <f t="shared" si="321"/>
        <v>1315.2800760405903</v>
      </c>
      <c r="BU426" s="45">
        <f t="shared" si="321"/>
        <v>1352.1935299489562</v>
      </c>
      <c r="BV426" s="45">
        <f t="shared" si="322"/>
        <v>1389.1069838573221</v>
      </c>
      <c r="BW426" s="45">
        <f t="shared" si="322"/>
        <v>1426.020437765688</v>
      </c>
      <c r="BX426" s="45">
        <f t="shared" si="322"/>
        <v>1462.9338916740539</v>
      </c>
      <c r="BY426" s="45">
        <f t="shared" si="322"/>
        <v>1499.8473455824198</v>
      </c>
      <c r="BZ426" s="45">
        <f t="shared" si="322"/>
        <v>1536.7607994907858</v>
      </c>
      <c r="CA426" s="45">
        <f t="shared" si="322"/>
        <v>1573.6742533991517</v>
      </c>
      <c r="CB426" s="45">
        <f t="shared" si="322"/>
        <v>1610.5877073075176</v>
      </c>
      <c r="CC426" s="45">
        <f t="shared" si="322"/>
        <v>1647.5011612158837</v>
      </c>
      <c r="CD426" s="45">
        <f t="shared" si="322"/>
        <v>1684.4146151242496</v>
      </c>
      <c r="CE426" s="45">
        <f t="shared" si="322"/>
        <v>1721.3280690326155</v>
      </c>
      <c r="CF426" s="45">
        <f t="shared" si="322"/>
        <v>1758.2415229409814</v>
      </c>
      <c r="CG426" s="45">
        <f t="shared" si="322"/>
        <v>-281.74935438995425</v>
      </c>
      <c r="CH426" s="45">
        <f t="shared" si="322"/>
        <v>-183.08936396200056</v>
      </c>
    </row>
    <row r="427" spans="1:86">
      <c r="A427" s="58">
        <f>'Q5-Q7 VaR'!G401</f>
        <v>46121</v>
      </c>
      <c r="B427" s="45">
        <f>'Q5-Q7 VaR'!L401</f>
        <v>5071.6907804655666</v>
      </c>
      <c r="C427" s="45">
        <f>1000000*'Q5-Q7 VaR'!K401/100</f>
        <v>1255.9381795189556</v>
      </c>
      <c r="D427" s="45">
        <f t="shared" si="315"/>
        <v>-7487.6910147239896</v>
      </c>
      <c r="E427" s="45">
        <f t="shared" si="315"/>
        <v>-7173.7064698442509</v>
      </c>
      <c r="F427" s="45">
        <f t="shared" si="315"/>
        <v>-6859.7219249645123</v>
      </c>
      <c r="G427" s="45">
        <f t="shared" si="315"/>
        <v>-6545.7373800847736</v>
      </c>
      <c r="H427" s="45">
        <f t="shared" si="315"/>
        <v>-6231.7528352050331</v>
      </c>
      <c r="I427" s="45">
        <f t="shared" si="315"/>
        <v>-5917.7682903252944</v>
      </c>
      <c r="J427" s="45">
        <f t="shared" si="315"/>
        <v>-5603.7837454455557</v>
      </c>
      <c r="K427" s="45">
        <f t="shared" si="315"/>
        <v>-5289.799200565817</v>
      </c>
      <c r="L427" s="45">
        <f t="shared" si="315"/>
        <v>-4975.8146556860784</v>
      </c>
      <c r="M427" s="45">
        <f t="shared" si="315"/>
        <v>-4661.8301108063397</v>
      </c>
      <c r="N427" s="45">
        <f t="shared" si="316"/>
        <v>-4347.845565926601</v>
      </c>
      <c r="O427" s="45">
        <f t="shared" si="316"/>
        <v>-4033.8610210468623</v>
      </c>
      <c r="P427" s="45">
        <f t="shared" si="316"/>
        <v>-3719.8764761671237</v>
      </c>
      <c r="Q427" s="45">
        <f t="shared" si="316"/>
        <v>-3405.8919312873832</v>
      </c>
      <c r="R427" s="45">
        <f t="shared" si="316"/>
        <v>-3091.9073864076445</v>
      </c>
      <c r="S427" s="45">
        <f t="shared" si="316"/>
        <v>-2777.9228415279058</v>
      </c>
      <c r="T427" s="45">
        <f t="shared" si="316"/>
        <v>-2463.9382966481671</v>
      </c>
      <c r="U427" s="45">
        <f t="shared" si="316"/>
        <v>-2149.9537517684284</v>
      </c>
      <c r="V427" s="45">
        <f t="shared" si="316"/>
        <v>-1835.9692068886898</v>
      </c>
      <c r="W427" s="45">
        <f t="shared" si="316"/>
        <v>-1521.9846620089502</v>
      </c>
      <c r="X427" s="45">
        <f t="shared" si="317"/>
        <v>-1208.0001171292115</v>
      </c>
      <c r="Y427" s="45">
        <f t="shared" si="317"/>
        <v>-894.01557224947283</v>
      </c>
      <c r="Z427" s="45">
        <f t="shared" si="317"/>
        <v>-580.03102736973324</v>
      </c>
      <c r="AA427" s="45">
        <f t="shared" si="317"/>
        <v>-266.04648248999456</v>
      </c>
      <c r="AB427" s="45">
        <f t="shared" si="317"/>
        <v>47.938062389744118</v>
      </c>
      <c r="AC427" s="45">
        <f t="shared" si="317"/>
        <v>361.9226072694828</v>
      </c>
      <c r="AD427" s="45">
        <f t="shared" si="317"/>
        <v>675.90715214922147</v>
      </c>
      <c r="AE427" s="45">
        <f t="shared" si="317"/>
        <v>989.89169702896106</v>
      </c>
      <c r="AF427" s="45">
        <f t="shared" si="317"/>
        <v>1303.8762419086997</v>
      </c>
      <c r="AG427" s="45">
        <f t="shared" si="317"/>
        <v>1617.8607867884384</v>
      </c>
      <c r="AH427" s="45">
        <f t="shared" si="318"/>
        <v>1931.8453316681776</v>
      </c>
      <c r="AI427" s="45">
        <f t="shared" si="318"/>
        <v>2245.8298765479167</v>
      </c>
      <c r="AJ427" s="45">
        <f t="shared" si="318"/>
        <v>2559.8144214276554</v>
      </c>
      <c r="AK427" s="45">
        <f t="shared" si="318"/>
        <v>2873.798966307394</v>
      </c>
      <c r="AL427" s="45">
        <f t="shared" si="318"/>
        <v>3187.7835111871332</v>
      </c>
      <c r="AM427" s="45">
        <f t="shared" si="318"/>
        <v>3501.7680560668723</v>
      </c>
      <c r="AN427" s="45">
        <f t="shared" si="318"/>
        <v>3815.752600946611</v>
      </c>
      <c r="AO427" s="45">
        <f t="shared" si="318"/>
        <v>4129.7371458263497</v>
      </c>
      <c r="AP427" s="45">
        <f t="shared" si="318"/>
        <v>4443.7216907060883</v>
      </c>
      <c r="AQ427" s="45">
        <f t="shared" si="318"/>
        <v>4757.7062355858279</v>
      </c>
      <c r="AR427" s="45">
        <f t="shared" si="319"/>
        <v>5071.6907804655666</v>
      </c>
      <c r="AS427" s="45">
        <f t="shared" si="319"/>
        <v>5385.6753253453053</v>
      </c>
      <c r="AT427" s="45">
        <f t="shared" si="319"/>
        <v>5699.6598702250449</v>
      </c>
      <c r="AU427" s="45">
        <f t="shared" si="319"/>
        <v>6013.6444151047835</v>
      </c>
      <c r="AV427" s="45">
        <f t="shared" si="319"/>
        <v>6327.6289599845222</v>
      </c>
      <c r="AW427" s="45">
        <f t="shared" si="319"/>
        <v>6641.6135048642609</v>
      </c>
      <c r="AX427" s="45">
        <f t="shared" si="319"/>
        <v>6955.5980497439996</v>
      </c>
      <c r="AY427" s="45">
        <f t="shared" si="319"/>
        <v>7269.5825946237392</v>
      </c>
      <c r="AZ427" s="45">
        <f t="shared" si="319"/>
        <v>7583.5671395034778</v>
      </c>
      <c r="BA427" s="45">
        <f t="shared" si="319"/>
        <v>7897.5516843832165</v>
      </c>
      <c r="BB427" s="45">
        <f t="shared" si="320"/>
        <v>8211.5362292629561</v>
      </c>
      <c r="BC427" s="45">
        <f t="shared" si="320"/>
        <v>8525.5207741426948</v>
      </c>
      <c r="BD427" s="45">
        <f t="shared" si="320"/>
        <v>8839.5053190224335</v>
      </c>
      <c r="BE427" s="45">
        <f t="shared" si="320"/>
        <v>9153.4898639021721</v>
      </c>
      <c r="BF427" s="45">
        <f t="shared" si="320"/>
        <v>9467.4744087819126</v>
      </c>
      <c r="BG427" s="45">
        <f t="shared" si="320"/>
        <v>9781.4589536616513</v>
      </c>
      <c r="BH427" s="45">
        <f t="shared" si="320"/>
        <v>10095.44349854139</v>
      </c>
      <c r="BI427" s="45">
        <f t="shared" si="320"/>
        <v>10409.428043421129</v>
      </c>
      <c r="BJ427" s="45">
        <f t="shared" si="320"/>
        <v>10723.412588300867</v>
      </c>
      <c r="BK427" s="45">
        <f t="shared" si="320"/>
        <v>11037.397133180606</v>
      </c>
      <c r="BL427" s="45">
        <f t="shared" si="321"/>
        <v>11351.381678060345</v>
      </c>
      <c r="BM427" s="45">
        <f t="shared" si="321"/>
        <v>11665.366222940083</v>
      </c>
      <c r="BN427" s="45">
        <f t="shared" si="321"/>
        <v>11979.350767819822</v>
      </c>
      <c r="BO427" s="45">
        <f t="shared" si="321"/>
        <v>12293.335312699561</v>
      </c>
      <c r="BP427" s="45">
        <f t="shared" si="321"/>
        <v>12607.319857579299</v>
      </c>
      <c r="BQ427" s="45">
        <f t="shared" si="321"/>
        <v>12921.304402459038</v>
      </c>
      <c r="BR427" s="45">
        <f t="shared" si="321"/>
        <v>13235.288947338777</v>
      </c>
      <c r="BS427" s="45">
        <f t="shared" si="321"/>
        <v>13549.273492218515</v>
      </c>
      <c r="BT427" s="45">
        <f t="shared" si="321"/>
        <v>13863.258037098258</v>
      </c>
      <c r="BU427" s="45">
        <f t="shared" si="321"/>
        <v>14177.242581977996</v>
      </c>
      <c r="BV427" s="45">
        <f t="shared" si="322"/>
        <v>14491.227126857735</v>
      </c>
      <c r="BW427" s="45">
        <f t="shared" si="322"/>
        <v>14805.211671737474</v>
      </c>
      <c r="BX427" s="45">
        <f t="shared" si="322"/>
        <v>15119.196216617212</v>
      </c>
      <c r="BY427" s="45">
        <f t="shared" si="322"/>
        <v>15433.180761496951</v>
      </c>
      <c r="BZ427" s="45">
        <f t="shared" si="322"/>
        <v>15747.16530637669</v>
      </c>
      <c r="CA427" s="45">
        <f t="shared" si="322"/>
        <v>16061.149851256429</v>
      </c>
      <c r="CB427" s="45">
        <f t="shared" si="322"/>
        <v>16375.134396136167</v>
      </c>
      <c r="CC427" s="45">
        <f t="shared" si="322"/>
        <v>16689.118941015906</v>
      </c>
      <c r="CD427" s="45">
        <f t="shared" si="322"/>
        <v>17003.103485895645</v>
      </c>
      <c r="CE427" s="45">
        <f t="shared" si="322"/>
        <v>17317.088030775383</v>
      </c>
      <c r="CF427" s="45">
        <f t="shared" si="322"/>
        <v>17631.072575655122</v>
      </c>
      <c r="CG427" s="45">
        <f t="shared" si="322"/>
        <v>278.98168847843863</v>
      </c>
      <c r="CH427" s="45">
        <f t="shared" si="322"/>
        <v>1118.1801083624086</v>
      </c>
    </row>
    <row r="428" spans="1:86">
      <c r="A428" s="58">
        <f>'Q5-Q7 VaR'!G402</f>
        <v>46122</v>
      </c>
      <c r="B428" s="45">
        <f>'Q5-Q7 VaR'!L402</f>
        <v>-7603.4457439526614</v>
      </c>
      <c r="C428" s="45">
        <f>1000000*'Q5-Q7 VaR'!K402/100</f>
        <v>-3167.8737234238811</v>
      </c>
      <c r="D428" s="45">
        <f t="shared" si="315"/>
        <v>24075.291490286152</v>
      </c>
      <c r="E428" s="45">
        <f t="shared" si="315"/>
        <v>23283.323059430179</v>
      </c>
      <c r="F428" s="45">
        <f t="shared" si="315"/>
        <v>22491.354628574212</v>
      </c>
      <c r="G428" s="45">
        <f t="shared" si="315"/>
        <v>21699.386197718239</v>
      </c>
      <c r="H428" s="45">
        <f t="shared" si="315"/>
        <v>20907.417766862265</v>
      </c>
      <c r="I428" s="45">
        <f t="shared" si="315"/>
        <v>20115.449336006299</v>
      </c>
      <c r="J428" s="45">
        <f t="shared" si="315"/>
        <v>19323.480905150325</v>
      </c>
      <c r="K428" s="45">
        <f t="shared" si="315"/>
        <v>18531.512474294359</v>
      </c>
      <c r="L428" s="45">
        <f t="shared" si="315"/>
        <v>17739.544043438385</v>
      </c>
      <c r="M428" s="45">
        <f t="shared" si="315"/>
        <v>16947.575612582419</v>
      </c>
      <c r="N428" s="45">
        <f t="shared" si="316"/>
        <v>16155.607181726447</v>
      </c>
      <c r="O428" s="45">
        <f t="shared" si="316"/>
        <v>15363.638750870477</v>
      </c>
      <c r="P428" s="45">
        <f t="shared" si="316"/>
        <v>14571.670320014508</v>
      </c>
      <c r="Q428" s="45">
        <f t="shared" si="316"/>
        <v>13779.701889158538</v>
      </c>
      <c r="R428" s="45">
        <f t="shared" si="316"/>
        <v>12987.733458302564</v>
      </c>
      <c r="S428" s="45">
        <f t="shared" si="316"/>
        <v>12195.765027446594</v>
      </c>
      <c r="T428" s="45">
        <f t="shared" si="316"/>
        <v>11403.796596590624</v>
      </c>
      <c r="U428" s="45">
        <f t="shared" si="316"/>
        <v>10611.828165734654</v>
      </c>
      <c r="V428" s="45">
        <f t="shared" si="316"/>
        <v>9819.8597348786843</v>
      </c>
      <c r="W428" s="45">
        <f t="shared" si="316"/>
        <v>9027.8913040227144</v>
      </c>
      <c r="X428" s="45">
        <f t="shared" si="317"/>
        <v>8235.9228731667445</v>
      </c>
      <c r="Y428" s="45">
        <f t="shared" si="317"/>
        <v>7443.9544423107745</v>
      </c>
      <c r="Z428" s="45">
        <f t="shared" si="317"/>
        <v>6651.9860114548028</v>
      </c>
      <c r="AA428" s="45">
        <f t="shared" si="317"/>
        <v>5860.0175805988329</v>
      </c>
      <c r="AB428" s="45">
        <f t="shared" si="317"/>
        <v>5068.0491497428629</v>
      </c>
      <c r="AC428" s="45">
        <f t="shared" si="317"/>
        <v>4276.080718886893</v>
      </c>
      <c r="AD428" s="45">
        <f t="shared" si="317"/>
        <v>3484.1122880309231</v>
      </c>
      <c r="AE428" s="45">
        <f t="shared" si="317"/>
        <v>2692.1438571749513</v>
      </c>
      <c r="AF428" s="45">
        <f t="shared" si="317"/>
        <v>1900.1754263189814</v>
      </c>
      <c r="AG428" s="45">
        <f t="shared" si="317"/>
        <v>1108.2069954630115</v>
      </c>
      <c r="AH428" s="45">
        <f t="shared" si="318"/>
        <v>316.23856460704155</v>
      </c>
      <c r="AI428" s="45">
        <f t="shared" si="318"/>
        <v>-475.72986624892928</v>
      </c>
      <c r="AJ428" s="45">
        <f t="shared" si="318"/>
        <v>-1267.6982971048992</v>
      </c>
      <c r="AK428" s="45">
        <f t="shared" si="318"/>
        <v>-2059.6667279608691</v>
      </c>
      <c r="AL428" s="45">
        <f t="shared" si="318"/>
        <v>-2851.63515881684</v>
      </c>
      <c r="AM428" s="45">
        <f t="shared" si="318"/>
        <v>-3643.6035896728099</v>
      </c>
      <c r="AN428" s="45">
        <f t="shared" si="318"/>
        <v>-4435.5720205287798</v>
      </c>
      <c r="AO428" s="45">
        <f t="shared" si="318"/>
        <v>-5227.5404513847507</v>
      </c>
      <c r="AP428" s="45">
        <f t="shared" si="318"/>
        <v>-6019.5088822407206</v>
      </c>
      <c r="AQ428" s="45">
        <f t="shared" si="318"/>
        <v>-6811.4773130966914</v>
      </c>
      <c r="AR428" s="45">
        <f t="shared" si="319"/>
        <v>-7603.4457439526614</v>
      </c>
      <c r="AS428" s="45">
        <f t="shared" si="319"/>
        <v>-8395.4141748086313</v>
      </c>
      <c r="AT428" s="45">
        <f t="shared" si="319"/>
        <v>-9187.3826056646012</v>
      </c>
      <c r="AU428" s="45">
        <f t="shared" si="319"/>
        <v>-9979.351036520573</v>
      </c>
      <c r="AV428" s="45">
        <f t="shared" si="319"/>
        <v>-10771.319467376543</v>
      </c>
      <c r="AW428" s="45">
        <f t="shared" si="319"/>
        <v>-11563.287898232513</v>
      </c>
      <c r="AX428" s="45">
        <f t="shared" si="319"/>
        <v>-12355.256329088483</v>
      </c>
      <c r="AY428" s="45">
        <f t="shared" si="319"/>
        <v>-13147.224759944453</v>
      </c>
      <c r="AZ428" s="45">
        <f t="shared" si="319"/>
        <v>-13939.193190800423</v>
      </c>
      <c r="BA428" s="45">
        <f t="shared" si="319"/>
        <v>-14731.161621656393</v>
      </c>
      <c r="BB428" s="45">
        <f t="shared" si="320"/>
        <v>-15523.130052512364</v>
      </c>
      <c r="BC428" s="45">
        <f t="shared" si="320"/>
        <v>-16315.098483368334</v>
      </c>
      <c r="BD428" s="45">
        <f t="shared" si="320"/>
        <v>-17107.066914224306</v>
      </c>
      <c r="BE428" s="45">
        <f t="shared" si="320"/>
        <v>-17899.035345080272</v>
      </c>
      <c r="BF428" s="45">
        <f t="shared" si="320"/>
        <v>-18691.003775936246</v>
      </c>
      <c r="BG428" s="45">
        <f t="shared" si="320"/>
        <v>-19482.972206792216</v>
      </c>
      <c r="BH428" s="45">
        <f t="shared" si="320"/>
        <v>-20274.940637648186</v>
      </c>
      <c r="BI428" s="45">
        <f t="shared" si="320"/>
        <v>-21066.909068504156</v>
      </c>
      <c r="BJ428" s="45">
        <f t="shared" si="320"/>
        <v>-21858.877499360126</v>
      </c>
      <c r="BK428" s="45">
        <f t="shared" si="320"/>
        <v>-22650.845930216099</v>
      </c>
      <c r="BL428" s="45">
        <f t="shared" si="321"/>
        <v>-23442.814361072065</v>
      </c>
      <c r="BM428" s="45">
        <f t="shared" si="321"/>
        <v>-24234.782791928039</v>
      </c>
      <c r="BN428" s="45">
        <f t="shared" si="321"/>
        <v>-25026.751222784005</v>
      </c>
      <c r="BO428" s="45">
        <f t="shared" si="321"/>
        <v>-25818.719653639979</v>
      </c>
      <c r="BP428" s="45">
        <f t="shared" si="321"/>
        <v>-26610.688084495945</v>
      </c>
      <c r="BQ428" s="45">
        <f t="shared" si="321"/>
        <v>-27402.656515351919</v>
      </c>
      <c r="BR428" s="45">
        <f t="shared" si="321"/>
        <v>-28194.624946207885</v>
      </c>
      <c r="BS428" s="45">
        <f t="shared" si="321"/>
        <v>-28986.593377063858</v>
      </c>
      <c r="BT428" s="45">
        <f t="shared" si="321"/>
        <v>-29778.561807919832</v>
      </c>
      <c r="BU428" s="45">
        <f t="shared" si="321"/>
        <v>-30570.530238775798</v>
      </c>
      <c r="BV428" s="45">
        <f t="shared" si="322"/>
        <v>-31362.498669631772</v>
      </c>
      <c r="BW428" s="45">
        <f t="shared" si="322"/>
        <v>-32154.467100487738</v>
      </c>
      <c r="BX428" s="45">
        <f t="shared" si="322"/>
        <v>-32946.435531343712</v>
      </c>
      <c r="BY428" s="45">
        <f t="shared" si="322"/>
        <v>-33738.403962199678</v>
      </c>
      <c r="BZ428" s="45">
        <f t="shared" si="322"/>
        <v>-34530.372393055652</v>
      </c>
      <c r="CA428" s="45">
        <f t="shared" si="322"/>
        <v>-35322.340823911618</v>
      </c>
      <c r="CB428" s="45">
        <f t="shared" si="322"/>
        <v>-36114.309254767591</v>
      </c>
      <c r="CC428" s="45">
        <f t="shared" si="322"/>
        <v>-36906.277685623558</v>
      </c>
      <c r="CD428" s="45">
        <f t="shared" si="322"/>
        <v>-37698.246116479531</v>
      </c>
      <c r="CE428" s="45">
        <f t="shared" si="322"/>
        <v>-38490.214547335505</v>
      </c>
      <c r="CF428" s="45">
        <f t="shared" si="322"/>
        <v>-39282.182978191471</v>
      </c>
      <c r="CG428" s="45">
        <f t="shared" si="322"/>
        <v>4485.2839754798406</v>
      </c>
      <c r="CH428" s="45">
        <f t="shared" si="322"/>
        <v>2368.5598672060496</v>
      </c>
    </row>
    <row r="429" spans="1:86">
      <c r="A429" s="58">
        <f>'Q5-Q7 VaR'!G403</f>
        <v>46125</v>
      </c>
      <c r="B429" s="45">
        <f>'Q5-Q7 VaR'!L403</f>
        <v>6480.8809347724127</v>
      </c>
      <c r="C429" s="45">
        <f>1000000*'Q5-Q7 VaR'!K403/100</f>
        <v>1847.658692731276</v>
      </c>
      <c r="D429" s="45">
        <f t="shared" si="315"/>
        <v>-11995.705992540348</v>
      </c>
      <c r="E429" s="45">
        <f t="shared" si="315"/>
        <v>-11533.79131935753</v>
      </c>
      <c r="F429" s="45">
        <f t="shared" si="315"/>
        <v>-11071.876646174711</v>
      </c>
      <c r="G429" s="45">
        <f t="shared" si="315"/>
        <v>-10609.961972991889</v>
      </c>
      <c r="H429" s="45">
        <f t="shared" si="315"/>
        <v>-10148.04729980907</v>
      </c>
      <c r="I429" s="45">
        <f t="shared" si="315"/>
        <v>-9686.1326266262531</v>
      </c>
      <c r="J429" s="45">
        <f t="shared" si="315"/>
        <v>-9224.2179534434326</v>
      </c>
      <c r="K429" s="45">
        <f t="shared" si="315"/>
        <v>-8762.303280260614</v>
      </c>
      <c r="L429" s="45">
        <f t="shared" si="315"/>
        <v>-8300.3886070777953</v>
      </c>
      <c r="M429" s="45">
        <f t="shared" si="315"/>
        <v>-7838.4739338949767</v>
      </c>
      <c r="N429" s="45">
        <f t="shared" si="316"/>
        <v>-7376.559260712158</v>
      </c>
      <c r="O429" s="45">
        <f t="shared" si="316"/>
        <v>-6914.6445875293375</v>
      </c>
      <c r="P429" s="45">
        <f t="shared" si="316"/>
        <v>-6452.7299143465189</v>
      </c>
      <c r="Q429" s="45">
        <f t="shared" si="316"/>
        <v>-5990.8152411637002</v>
      </c>
      <c r="R429" s="45">
        <f t="shared" si="316"/>
        <v>-5528.9005679808815</v>
      </c>
      <c r="S429" s="45">
        <f t="shared" si="316"/>
        <v>-5066.9858947980629</v>
      </c>
      <c r="T429" s="45">
        <f t="shared" si="316"/>
        <v>-4605.0712216152424</v>
      </c>
      <c r="U429" s="45">
        <f t="shared" si="316"/>
        <v>-4143.1565484324237</v>
      </c>
      <c r="V429" s="45">
        <f t="shared" si="316"/>
        <v>-3681.2418752496051</v>
      </c>
      <c r="W429" s="45">
        <f t="shared" si="316"/>
        <v>-3219.3272020667864</v>
      </c>
      <c r="X429" s="45">
        <f t="shared" si="317"/>
        <v>-2757.4125288839678</v>
      </c>
      <c r="Y429" s="45">
        <f t="shared" si="317"/>
        <v>-2295.4978557011491</v>
      </c>
      <c r="Z429" s="45">
        <f t="shared" si="317"/>
        <v>-1833.5831825183286</v>
      </c>
      <c r="AA429" s="45">
        <f t="shared" si="317"/>
        <v>-1371.66850933551</v>
      </c>
      <c r="AB429" s="45">
        <f t="shared" si="317"/>
        <v>-909.75383615269129</v>
      </c>
      <c r="AC429" s="45">
        <f t="shared" si="317"/>
        <v>-447.83916296987263</v>
      </c>
      <c r="AD429" s="45">
        <f t="shared" si="317"/>
        <v>14.075510212946938</v>
      </c>
      <c r="AE429" s="45">
        <f t="shared" si="317"/>
        <v>475.9901833957656</v>
      </c>
      <c r="AF429" s="45">
        <f t="shared" si="317"/>
        <v>937.90485657858517</v>
      </c>
      <c r="AG429" s="45">
        <f t="shared" si="317"/>
        <v>1399.8195297614038</v>
      </c>
      <c r="AH429" s="45">
        <f t="shared" si="318"/>
        <v>1861.7342029442225</v>
      </c>
      <c r="AI429" s="45">
        <f t="shared" si="318"/>
        <v>2323.6488761270421</v>
      </c>
      <c r="AJ429" s="45">
        <f t="shared" si="318"/>
        <v>2785.5635493098607</v>
      </c>
      <c r="AK429" s="45">
        <f t="shared" si="318"/>
        <v>3247.4782224926798</v>
      </c>
      <c r="AL429" s="45">
        <f t="shared" si="318"/>
        <v>3709.3928956754989</v>
      </c>
      <c r="AM429" s="45">
        <f t="shared" si="318"/>
        <v>4171.3075688583176</v>
      </c>
      <c r="AN429" s="45">
        <f t="shared" si="318"/>
        <v>4633.2222420411363</v>
      </c>
      <c r="AO429" s="45">
        <f t="shared" si="318"/>
        <v>5095.1369152239558</v>
      </c>
      <c r="AP429" s="45">
        <f t="shared" si="318"/>
        <v>5557.0515884067745</v>
      </c>
      <c r="AQ429" s="45">
        <f t="shared" si="318"/>
        <v>6018.9662615895941</v>
      </c>
      <c r="AR429" s="45">
        <f t="shared" si="319"/>
        <v>6480.8809347724127</v>
      </c>
      <c r="AS429" s="45">
        <f t="shared" si="319"/>
        <v>6942.7956079552314</v>
      </c>
      <c r="AT429" s="45">
        <f t="shared" si="319"/>
        <v>7404.710281138051</v>
      </c>
      <c r="AU429" s="45">
        <f t="shared" si="319"/>
        <v>7866.6249543208696</v>
      </c>
      <c r="AV429" s="45">
        <f t="shared" si="319"/>
        <v>8328.5396275036892</v>
      </c>
      <c r="AW429" s="45">
        <f t="shared" si="319"/>
        <v>8790.4543006865078</v>
      </c>
      <c r="AX429" s="45">
        <f t="shared" si="319"/>
        <v>9252.3689738693265</v>
      </c>
      <c r="AY429" s="45">
        <f t="shared" si="319"/>
        <v>9714.2836470521452</v>
      </c>
      <c r="AZ429" s="45">
        <f t="shared" si="319"/>
        <v>10176.198320234966</v>
      </c>
      <c r="BA429" s="45">
        <f t="shared" si="319"/>
        <v>10638.112993417784</v>
      </c>
      <c r="BB429" s="45">
        <f t="shared" si="320"/>
        <v>11100.027666600603</v>
      </c>
      <c r="BC429" s="45">
        <f t="shared" si="320"/>
        <v>11561.942339783422</v>
      </c>
      <c r="BD429" s="45">
        <f t="shared" si="320"/>
        <v>12023.85701296624</v>
      </c>
      <c r="BE429" s="45">
        <f t="shared" si="320"/>
        <v>12485.771686149059</v>
      </c>
      <c r="BF429" s="45">
        <f t="shared" si="320"/>
        <v>12947.686359331878</v>
      </c>
      <c r="BG429" s="45">
        <f t="shared" si="320"/>
        <v>13409.601032514698</v>
      </c>
      <c r="BH429" s="45">
        <f t="shared" si="320"/>
        <v>13871.515705697517</v>
      </c>
      <c r="BI429" s="45">
        <f t="shared" si="320"/>
        <v>14333.430378880335</v>
      </c>
      <c r="BJ429" s="45">
        <f t="shared" si="320"/>
        <v>14795.345052063154</v>
      </c>
      <c r="BK429" s="45">
        <f t="shared" si="320"/>
        <v>15257.259725245975</v>
      </c>
      <c r="BL429" s="45">
        <f t="shared" si="321"/>
        <v>15719.174398428793</v>
      </c>
      <c r="BM429" s="45">
        <f t="shared" si="321"/>
        <v>16181.089071611612</v>
      </c>
      <c r="BN429" s="45">
        <f t="shared" si="321"/>
        <v>16643.003744794431</v>
      </c>
      <c r="BO429" s="45">
        <f t="shared" si="321"/>
        <v>17104.918417977249</v>
      </c>
      <c r="BP429" s="45">
        <f t="shared" si="321"/>
        <v>17566.833091160068</v>
      </c>
      <c r="BQ429" s="45">
        <f t="shared" si="321"/>
        <v>18028.747764342887</v>
      </c>
      <c r="BR429" s="45">
        <f t="shared" si="321"/>
        <v>18490.662437525709</v>
      </c>
      <c r="BS429" s="45">
        <f t="shared" si="321"/>
        <v>18952.577110708524</v>
      </c>
      <c r="BT429" s="45">
        <f t="shared" si="321"/>
        <v>19414.491783891346</v>
      </c>
      <c r="BU429" s="45">
        <f t="shared" si="321"/>
        <v>19876.406457074161</v>
      </c>
      <c r="BV429" s="45">
        <f t="shared" si="322"/>
        <v>20338.321130256983</v>
      </c>
      <c r="BW429" s="45">
        <f t="shared" si="322"/>
        <v>20800.235803439802</v>
      </c>
      <c r="BX429" s="45">
        <f t="shared" si="322"/>
        <v>21262.150476622621</v>
      </c>
      <c r="BY429" s="45">
        <f t="shared" si="322"/>
        <v>21724.065149805439</v>
      </c>
      <c r="BZ429" s="45">
        <f t="shared" si="322"/>
        <v>22185.979822988258</v>
      </c>
      <c r="CA429" s="45">
        <f t="shared" si="322"/>
        <v>22647.89449617108</v>
      </c>
      <c r="CB429" s="45">
        <f t="shared" si="322"/>
        <v>23109.809169353895</v>
      </c>
      <c r="CC429" s="45">
        <f t="shared" si="322"/>
        <v>23571.723842536714</v>
      </c>
      <c r="CD429" s="45">
        <f t="shared" si="322"/>
        <v>24033.638515719536</v>
      </c>
      <c r="CE429" s="45">
        <f t="shared" si="322"/>
        <v>24495.553188902355</v>
      </c>
      <c r="CF429" s="45">
        <f t="shared" si="322"/>
        <v>24957.467862085174</v>
      </c>
      <c r="CG429" s="45">
        <f t="shared" si="322"/>
        <v>-569.8567209089797</v>
      </c>
      <c r="CH429" s="45">
        <f t="shared" si="322"/>
        <v>664.72017205469638</v>
      </c>
    </row>
    <row r="430" spans="1:86">
      <c r="A430" s="58">
        <f>'Q5-Q7 VaR'!G404</f>
        <v>46126</v>
      </c>
      <c r="B430" s="45">
        <f>'Q5-Q7 VaR'!L404</f>
        <v>7890.2394193980072</v>
      </c>
      <c r="C430" s="45">
        <f>1000000*'Q5-Q7 VaR'!K404/100</f>
        <v>3328.8941644492443</v>
      </c>
      <c r="D430" s="45">
        <f t="shared" si="315"/>
        <v>-25398.702225094436</v>
      </c>
      <c r="E430" s="45">
        <f t="shared" si="315"/>
        <v>-24566.478683982124</v>
      </c>
      <c r="F430" s="45">
        <f t="shared" si="315"/>
        <v>-23734.255142869813</v>
      </c>
      <c r="G430" s="45">
        <f t="shared" si="315"/>
        <v>-22902.031601757502</v>
      </c>
      <c r="H430" s="45">
        <f t="shared" si="315"/>
        <v>-22069.808060645191</v>
      </c>
      <c r="I430" s="45">
        <f t="shared" si="315"/>
        <v>-21237.58451953288</v>
      </c>
      <c r="J430" s="45">
        <f t="shared" si="315"/>
        <v>-20405.360978420569</v>
      </c>
      <c r="K430" s="45">
        <f t="shared" si="315"/>
        <v>-19573.137437308258</v>
      </c>
      <c r="L430" s="45">
        <f t="shared" si="315"/>
        <v>-18740.913896195947</v>
      </c>
      <c r="M430" s="45">
        <f t="shared" si="315"/>
        <v>-17908.690355083636</v>
      </c>
      <c r="N430" s="45">
        <f t="shared" si="316"/>
        <v>-17076.466813971325</v>
      </c>
      <c r="O430" s="45">
        <f t="shared" si="316"/>
        <v>-16244.243272859014</v>
      </c>
      <c r="P430" s="45">
        <f t="shared" si="316"/>
        <v>-15412.019731746703</v>
      </c>
      <c r="Q430" s="45">
        <f t="shared" si="316"/>
        <v>-14579.796190634392</v>
      </c>
      <c r="R430" s="45">
        <f t="shared" si="316"/>
        <v>-13747.572649522081</v>
      </c>
      <c r="S430" s="45">
        <f t="shared" si="316"/>
        <v>-12915.34910840977</v>
      </c>
      <c r="T430" s="45">
        <f t="shared" si="316"/>
        <v>-12083.125567297458</v>
      </c>
      <c r="U430" s="45">
        <f t="shared" si="316"/>
        <v>-11250.902026185147</v>
      </c>
      <c r="V430" s="45">
        <f t="shared" si="316"/>
        <v>-10418.678485072836</v>
      </c>
      <c r="W430" s="45">
        <f t="shared" si="316"/>
        <v>-9586.4549439605253</v>
      </c>
      <c r="X430" s="45">
        <f t="shared" si="317"/>
        <v>-8754.2314028482142</v>
      </c>
      <c r="Y430" s="45">
        <f t="shared" si="317"/>
        <v>-7922.0078617359031</v>
      </c>
      <c r="Z430" s="45">
        <f t="shared" si="317"/>
        <v>-7089.7843206235921</v>
      </c>
      <c r="AA430" s="45">
        <f t="shared" si="317"/>
        <v>-6257.560779511281</v>
      </c>
      <c r="AB430" s="45">
        <f t="shared" si="317"/>
        <v>-5425.3372383989699</v>
      </c>
      <c r="AC430" s="45">
        <f t="shared" si="317"/>
        <v>-4593.1136972866589</v>
      </c>
      <c r="AD430" s="45">
        <f t="shared" si="317"/>
        <v>-3760.8901561743478</v>
      </c>
      <c r="AE430" s="45">
        <f t="shared" si="317"/>
        <v>-2928.6666150620367</v>
      </c>
      <c r="AF430" s="45">
        <f t="shared" si="317"/>
        <v>-2096.4430739497257</v>
      </c>
      <c r="AG430" s="45">
        <f t="shared" si="317"/>
        <v>-1264.2195328374146</v>
      </c>
      <c r="AH430" s="45">
        <f t="shared" si="318"/>
        <v>-431.99599172510352</v>
      </c>
      <c r="AI430" s="45">
        <f t="shared" si="318"/>
        <v>400.22754938720755</v>
      </c>
      <c r="AJ430" s="45">
        <f t="shared" si="318"/>
        <v>1232.4510904995186</v>
      </c>
      <c r="AK430" s="45">
        <f t="shared" si="318"/>
        <v>2064.6746316118297</v>
      </c>
      <c r="AL430" s="45">
        <f t="shared" si="318"/>
        <v>2896.8981727241407</v>
      </c>
      <c r="AM430" s="45">
        <f t="shared" si="318"/>
        <v>3729.1217138364518</v>
      </c>
      <c r="AN430" s="45">
        <f t="shared" si="318"/>
        <v>4561.3452549487629</v>
      </c>
      <c r="AO430" s="45">
        <f t="shared" si="318"/>
        <v>5393.568796061074</v>
      </c>
      <c r="AP430" s="45">
        <f t="shared" si="318"/>
        <v>6225.792337173385</v>
      </c>
      <c r="AQ430" s="45">
        <f t="shared" si="318"/>
        <v>7058.0158782856961</v>
      </c>
      <c r="AR430" s="45">
        <f t="shared" si="319"/>
        <v>7890.2394193980072</v>
      </c>
      <c r="AS430" s="45">
        <f t="shared" si="319"/>
        <v>8722.4629605103182</v>
      </c>
      <c r="AT430" s="45">
        <f t="shared" si="319"/>
        <v>9554.6865016226293</v>
      </c>
      <c r="AU430" s="45">
        <f t="shared" si="319"/>
        <v>10386.91004273494</v>
      </c>
      <c r="AV430" s="45">
        <f t="shared" si="319"/>
        <v>11219.133583847251</v>
      </c>
      <c r="AW430" s="45">
        <f t="shared" si="319"/>
        <v>12051.357124959562</v>
      </c>
      <c r="AX430" s="45">
        <f t="shared" si="319"/>
        <v>12883.580666071874</v>
      </c>
      <c r="AY430" s="45">
        <f t="shared" si="319"/>
        <v>13715.804207184185</v>
      </c>
      <c r="AZ430" s="45">
        <f t="shared" si="319"/>
        <v>14548.027748296496</v>
      </c>
      <c r="BA430" s="45">
        <f t="shared" si="319"/>
        <v>15380.251289408807</v>
      </c>
      <c r="BB430" s="45">
        <f t="shared" si="320"/>
        <v>16212.474830521118</v>
      </c>
      <c r="BC430" s="45">
        <f t="shared" si="320"/>
        <v>17044.698371633429</v>
      </c>
      <c r="BD430" s="45">
        <f t="shared" si="320"/>
        <v>17876.92191274574</v>
      </c>
      <c r="BE430" s="45">
        <f t="shared" si="320"/>
        <v>18709.145453858051</v>
      </c>
      <c r="BF430" s="45">
        <f t="shared" si="320"/>
        <v>19541.368994970362</v>
      </c>
      <c r="BG430" s="45">
        <f t="shared" si="320"/>
        <v>20373.592536082673</v>
      </c>
      <c r="BH430" s="45">
        <f t="shared" si="320"/>
        <v>21205.816077194984</v>
      </c>
      <c r="BI430" s="45">
        <f t="shared" si="320"/>
        <v>22038.039618307295</v>
      </c>
      <c r="BJ430" s="45">
        <f t="shared" si="320"/>
        <v>22870.263159419606</v>
      </c>
      <c r="BK430" s="45">
        <f t="shared" si="320"/>
        <v>23702.486700531917</v>
      </c>
      <c r="BL430" s="45">
        <f t="shared" si="321"/>
        <v>24534.710241644229</v>
      </c>
      <c r="BM430" s="45">
        <f t="shared" si="321"/>
        <v>25366.93378275654</v>
      </c>
      <c r="BN430" s="45">
        <f t="shared" si="321"/>
        <v>26199.157323868851</v>
      </c>
      <c r="BO430" s="45">
        <f t="shared" si="321"/>
        <v>27031.380864981162</v>
      </c>
      <c r="BP430" s="45">
        <f t="shared" si="321"/>
        <v>27863.604406093473</v>
      </c>
      <c r="BQ430" s="45">
        <f t="shared" si="321"/>
        <v>28695.827947205784</v>
      </c>
      <c r="BR430" s="45">
        <f t="shared" si="321"/>
        <v>29528.051488318095</v>
      </c>
      <c r="BS430" s="45">
        <f t="shared" si="321"/>
        <v>30360.275029430406</v>
      </c>
      <c r="BT430" s="45">
        <f t="shared" si="321"/>
        <v>31192.498570542717</v>
      </c>
      <c r="BU430" s="45">
        <f t="shared" si="321"/>
        <v>32024.722111655028</v>
      </c>
      <c r="BV430" s="45">
        <f t="shared" si="322"/>
        <v>32856.945652767339</v>
      </c>
      <c r="BW430" s="45">
        <f t="shared" si="322"/>
        <v>33689.16919387965</v>
      </c>
      <c r="BX430" s="45">
        <f t="shared" si="322"/>
        <v>34521.392734991961</v>
      </c>
      <c r="BY430" s="45">
        <f t="shared" si="322"/>
        <v>35353.616276104272</v>
      </c>
      <c r="BZ430" s="45">
        <f t="shared" si="322"/>
        <v>36185.839817216583</v>
      </c>
      <c r="CA430" s="45">
        <f t="shared" si="322"/>
        <v>37018.063358328895</v>
      </c>
      <c r="CB430" s="45">
        <f t="shared" si="322"/>
        <v>37850.286899441206</v>
      </c>
      <c r="CC430" s="45">
        <f t="shared" si="322"/>
        <v>38682.510440553517</v>
      </c>
      <c r="CD430" s="45">
        <f t="shared" si="322"/>
        <v>39514.733981665828</v>
      </c>
      <c r="CE430" s="45">
        <f t="shared" si="322"/>
        <v>40346.957522778139</v>
      </c>
      <c r="CF430" s="45">
        <f t="shared" si="322"/>
        <v>41179.18106389045</v>
      </c>
      <c r="CG430" s="45">
        <f t="shared" si="322"/>
        <v>-4812.9505850093628</v>
      </c>
      <c r="CH430" s="45">
        <f t="shared" si="322"/>
        <v>-2588.6351144527089</v>
      </c>
    </row>
    <row r="431" spans="1:86">
      <c r="A431" s="58">
        <f>'Q5-Q7 VaR'!G405</f>
        <v>46127</v>
      </c>
      <c r="B431" s="45">
        <f>'Q5-Q7 VaR'!L405</f>
        <v>-5069.5092195345669</v>
      </c>
      <c r="C431" s="45">
        <f>1000000*'Q5-Q7 VaR'!K405/100</f>
        <v>-2653.0437347525149</v>
      </c>
      <c r="D431" s="45">
        <f t="shared" ref="D431:M440" si="323">$B431+D$26*$C431</f>
        <v>21460.928127990581</v>
      </c>
      <c r="E431" s="45">
        <f t="shared" si="323"/>
        <v>20797.667194302452</v>
      </c>
      <c r="F431" s="45">
        <f t="shared" si="323"/>
        <v>20134.406260614323</v>
      </c>
      <c r="G431" s="45">
        <f t="shared" si="323"/>
        <v>19471.145326926195</v>
      </c>
      <c r="H431" s="45">
        <f t="shared" si="323"/>
        <v>18807.884393238066</v>
      </c>
      <c r="I431" s="45">
        <f t="shared" si="323"/>
        <v>18144.623459549937</v>
      </c>
      <c r="J431" s="45">
        <f t="shared" si="323"/>
        <v>17481.362525861809</v>
      </c>
      <c r="K431" s="45">
        <f t="shared" si="323"/>
        <v>16818.10159217368</v>
      </c>
      <c r="L431" s="45">
        <f t="shared" si="323"/>
        <v>16154.840658485551</v>
      </c>
      <c r="M431" s="45">
        <f t="shared" si="323"/>
        <v>15491.579724797422</v>
      </c>
      <c r="N431" s="45">
        <f t="shared" ref="N431:W440" si="324">$B431+N$26*$C431</f>
        <v>14828.318791109294</v>
      </c>
      <c r="O431" s="45">
        <f t="shared" si="324"/>
        <v>14165.057857421165</v>
      </c>
      <c r="P431" s="45">
        <f t="shared" si="324"/>
        <v>13501.796923733036</v>
      </c>
      <c r="Q431" s="45">
        <f t="shared" si="324"/>
        <v>12838.535990044908</v>
      </c>
      <c r="R431" s="45">
        <f t="shared" si="324"/>
        <v>12175.275056356779</v>
      </c>
      <c r="S431" s="45">
        <f t="shared" si="324"/>
        <v>11512.01412266865</v>
      </c>
      <c r="T431" s="45">
        <f t="shared" si="324"/>
        <v>10848.753188980521</v>
      </c>
      <c r="U431" s="45">
        <f t="shared" si="324"/>
        <v>10185.492255292393</v>
      </c>
      <c r="V431" s="45">
        <f t="shared" si="324"/>
        <v>9522.2313216042639</v>
      </c>
      <c r="W431" s="45">
        <f t="shared" si="324"/>
        <v>8858.9703879161352</v>
      </c>
      <c r="X431" s="45">
        <f t="shared" ref="X431:AG440" si="325">$B431+X$26*$C431</f>
        <v>8195.7094542280065</v>
      </c>
      <c r="Y431" s="45">
        <f t="shared" si="325"/>
        <v>7532.4485205398787</v>
      </c>
      <c r="Z431" s="45">
        <f t="shared" si="325"/>
        <v>6869.18758685175</v>
      </c>
      <c r="AA431" s="45">
        <f t="shared" si="325"/>
        <v>6205.9266531636213</v>
      </c>
      <c r="AB431" s="45">
        <f t="shared" si="325"/>
        <v>5542.6657194754926</v>
      </c>
      <c r="AC431" s="45">
        <f t="shared" si="325"/>
        <v>4879.4047857873638</v>
      </c>
      <c r="AD431" s="45">
        <f t="shared" si="325"/>
        <v>4216.1438520992351</v>
      </c>
      <c r="AE431" s="45">
        <f t="shared" si="325"/>
        <v>3552.8829184111064</v>
      </c>
      <c r="AF431" s="45">
        <f t="shared" si="325"/>
        <v>2889.6219847229777</v>
      </c>
      <c r="AG431" s="45">
        <f t="shared" si="325"/>
        <v>2226.361051034849</v>
      </c>
      <c r="AH431" s="45">
        <f t="shared" ref="AH431:AQ440" si="326">$B431+AH$26*$C431</f>
        <v>1563.1001173467203</v>
      </c>
      <c r="AI431" s="45">
        <f t="shared" si="326"/>
        <v>899.83918365859154</v>
      </c>
      <c r="AJ431" s="45">
        <f t="shared" si="326"/>
        <v>236.57824997046282</v>
      </c>
      <c r="AK431" s="45">
        <f t="shared" si="326"/>
        <v>-426.6826837176659</v>
      </c>
      <c r="AL431" s="45">
        <f t="shared" si="326"/>
        <v>-1089.9436174057946</v>
      </c>
      <c r="AM431" s="45">
        <f t="shared" si="326"/>
        <v>-1753.2045510939233</v>
      </c>
      <c r="AN431" s="45">
        <f t="shared" si="326"/>
        <v>-2416.465484782052</v>
      </c>
      <c r="AO431" s="45">
        <f t="shared" si="326"/>
        <v>-3079.7264184701808</v>
      </c>
      <c r="AP431" s="45">
        <f t="shared" si="326"/>
        <v>-3742.9873521583095</v>
      </c>
      <c r="AQ431" s="45">
        <f t="shared" si="326"/>
        <v>-4406.2482858464382</v>
      </c>
      <c r="AR431" s="45">
        <f t="shared" ref="AR431:BA440" si="327">$B431+AR$26*$C431</f>
        <v>-5069.5092195345669</v>
      </c>
      <c r="AS431" s="45">
        <f t="shared" si="327"/>
        <v>-5732.7701532226956</v>
      </c>
      <c r="AT431" s="45">
        <f t="shared" si="327"/>
        <v>-6396.0310869108243</v>
      </c>
      <c r="AU431" s="45">
        <f t="shared" si="327"/>
        <v>-7059.2920205989531</v>
      </c>
      <c r="AV431" s="45">
        <f t="shared" si="327"/>
        <v>-7722.5529542870818</v>
      </c>
      <c r="AW431" s="45">
        <f t="shared" si="327"/>
        <v>-8385.8138879752114</v>
      </c>
      <c r="AX431" s="45">
        <f t="shared" si="327"/>
        <v>-9049.0748216633401</v>
      </c>
      <c r="AY431" s="45">
        <f t="shared" si="327"/>
        <v>-9712.3357553514688</v>
      </c>
      <c r="AZ431" s="45">
        <f t="shared" si="327"/>
        <v>-10375.596689039598</v>
      </c>
      <c r="BA431" s="45">
        <f t="shared" si="327"/>
        <v>-11038.857622727726</v>
      </c>
      <c r="BB431" s="45">
        <f t="shared" ref="BB431:BK440" si="328">$B431+BB$26*$C431</f>
        <v>-11702.118556415855</v>
      </c>
      <c r="BC431" s="45">
        <f t="shared" si="328"/>
        <v>-12365.379490103984</v>
      </c>
      <c r="BD431" s="45">
        <f t="shared" si="328"/>
        <v>-13028.640423792112</v>
      </c>
      <c r="BE431" s="45">
        <f t="shared" si="328"/>
        <v>-13691.901357480241</v>
      </c>
      <c r="BF431" s="45">
        <f t="shared" si="328"/>
        <v>-14355.16229116837</v>
      </c>
      <c r="BG431" s="45">
        <f t="shared" si="328"/>
        <v>-15018.423224856499</v>
      </c>
      <c r="BH431" s="45">
        <f t="shared" si="328"/>
        <v>-15681.684158544627</v>
      </c>
      <c r="BI431" s="45">
        <f t="shared" si="328"/>
        <v>-16344.945092232756</v>
      </c>
      <c r="BJ431" s="45">
        <f t="shared" si="328"/>
        <v>-17008.206025920885</v>
      </c>
      <c r="BK431" s="45">
        <f t="shared" si="328"/>
        <v>-17671.466959609013</v>
      </c>
      <c r="BL431" s="45">
        <f t="shared" ref="BL431:BU440" si="329">$B431+BL$26*$C431</f>
        <v>-18334.727893297142</v>
      </c>
      <c r="BM431" s="45">
        <f t="shared" si="329"/>
        <v>-18997.988826985271</v>
      </c>
      <c r="BN431" s="45">
        <f t="shared" si="329"/>
        <v>-19661.2497606734</v>
      </c>
      <c r="BO431" s="45">
        <f t="shared" si="329"/>
        <v>-20324.510694361528</v>
      </c>
      <c r="BP431" s="45">
        <f t="shared" si="329"/>
        <v>-20987.771628049657</v>
      </c>
      <c r="BQ431" s="45">
        <f t="shared" si="329"/>
        <v>-21651.032561737786</v>
      </c>
      <c r="BR431" s="45">
        <f t="shared" si="329"/>
        <v>-22314.293495425914</v>
      </c>
      <c r="BS431" s="45">
        <f t="shared" si="329"/>
        <v>-22977.554429114043</v>
      </c>
      <c r="BT431" s="45">
        <f t="shared" si="329"/>
        <v>-23640.815362802172</v>
      </c>
      <c r="BU431" s="45">
        <f t="shared" si="329"/>
        <v>-24304.076296490301</v>
      </c>
      <c r="BV431" s="45">
        <f t="shared" ref="BV431:CH440" si="330">$B431+BV$26*$C431</f>
        <v>-24967.337230178429</v>
      </c>
      <c r="BW431" s="45">
        <f t="shared" si="330"/>
        <v>-25630.598163866558</v>
      </c>
      <c r="BX431" s="45">
        <f t="shared" si="330"/>
        <v>-26293.859097554687</v>
      </c>
      <c r="BY431" s="45">
        <f t="shared" si="330"/>
        <v>-26957.120031242815</v>
      </c>
      <c r="BZ431" s="45">
        <f t="shared" si="330"/>
        <v>-27620.380964930944</v>
      </c>
      <c r="CA431" s="45">
        <f t="shared" si="330"/>
        <v>-28283.641898619073</v>
      </c>
      <c r="CB431" s="45">
        <f t="shared" si="330"/>
        <v>-28946.902832307202</v>
      </c>
      <c r="CC431" s="45">
        <f t="shared" si="330"/>
        <v>-29610.16376599533</v>
      </c>
      <c r="CD431" s="45">
        <f t="shared" si="330"/>
        <v>-30273.424699683459</v>
      </c>
      <c r="CE431" s="45">
        <f t="shared" si="330"/>
        <v>-30936.685633371588</v>
      </c>
      <c r="CF431" s="45">
        <f t="shared" si="330"/>
        <v>-31599.946567059716</v>
      </c>
      <c r="CG431" s="45">
        <f t="shared" si="330"/>
        <v>5054.6091776448347</v>
      </c>
      <c r="CH431" s="45">
        <f t="shared" si="330"/>
        <v>3281.8864860389995</v>
      </c>
    </row>
    <row r="432" spans="1:86">
      <c r="A432" s="58">
        <f>'Q5-Q7 VaR'!G406</f>
        <v>46128</v>
      </c>
      <c r="B432" s="45">
        <f>'Q5-Q7 VaR'!L406</f>
        <v>-3661.5310435225965</v>
      </c>
      <c r="C432" s="45">
        <f>1000000*'Q5-Q7 VaR'!K406/100</f>
        <v>-2064.252135837889</v>
      </c>
      <c r="D432" s="45">
        <f t="shared" si="323"/>
        <v>16980.990314856295</v>
      </c>
      <c r="E432" s="45">
        <f t="shared" si="323"/>
        <v>16464.927280896824</v>
      </c>
      <c r="F432" s="45">
        <f t="shared" si="323"/>
        <v>15948.86424693735</v>
      </c>
      <c r="G432" s="45">
        <f t="shared" si="323"/>
        <v>15432.801212977878</v>
      </c>
      <c r="H432" s="45">
        <f t="shared" si="323"/>
        <v>14916.738179018403</v>
      </c>
      <c r="I432" s="45">
        <f t="shared" si="323"/>
        <v>14400.675145058931</v>
      </c>
      <c r="J432" s="45">
        <f t="shared" si="323"/>
        <v>13884.612111099459</v>
      </c>
      <c r="K432" s="45">
        <f t="shared" si="323"/>
        <v>13368.549077139987</v>
      </c>
      <c r="L432" s="45">
        <f t="shared" si="323"/>
        <v>12852.486043180515</v>
      </c>
      <c r="M432" s="45">
        <f t="shared" si="323"/>
        <v>12336.423009221044</v>
      </c>
      <c r="N432" s="45">
        <f t="shared" si="324"/>
        <v>11820.359975261572</v>
      </c>
      <c r="O432" s="45">
        <f t="shared" si="324"/>
        <v>11304.296941302098</v>
      </c>
      <c r="P432" s="45">
        <f t="shared" si="324"/>
        <v>10788.233907342626</v>
      </c>
      <c r="Q432" s="45">
        <f t="shared" si="324"/>
        <v>10272.170873383155</v>
      </c>
      <c r="R432" s="45">
        <f t="shared" si="324"/>
        <v>9756.1078394236811</v>
      </c>
      <c r="S432" s="45">
        <f t="shared" si="324"/>
        <v>9240.0448054642093</v>
      </c>
      <c r="T432" s="45">
        <f t="shared" si="324"/>
        <v>8723.9817715047375</v>
      </c>
      <c r="U432" s="45">
        <f t="shared" si="324"/>
        <v>8207.9187375452657</v>
      </c>
      <c r="V432" s="45">
        <f t="shared" si="324"/>
        <v>7691.8557035857939</v>
      </c>
      <c r="W432" s="45">
        <f t="shared" si="324"/>
        <v>7175.7926696263203</v>
      </c>
      <c r="X432" s="45">
        <f t="shared" si="325"/>
        <v>6659.7296356668485</v>
      </c>
      <c r="Y432" s="45">
        <f t="shared" si="325"/>
        <v>6143.6666017073767</v>
      </c>
      <c r="Z432" s="45">
        <f t="shared" si="325"/>
        <v>5627.6035677479031</v>
      </c>
      <c r="AA432" s="45">
        <f t="shared" si="325"/>
        <v>5111.5405337884313</v>
      </c>
      <c r="AB432" s="45">
        <f t="shared" si="325"/>
        <v>4595.4774998289595</v>
      </c>
      <c r="AC432" s="45">
        <f t="shared" si="325"/>
        <v>4079.4144658694877</v>
      </c>
      <c r="AD432" s="45">
        <f t="shared" si="325"/>
        <v>3563.351431910015</v>
      </c>
      <c r="AE432" s="45">
        <f t="shared" si="325"/>
        <v>3047.2883979505423</v>
      </c>
      <c r="AF432" s="45">
        <f t="shared" si="325"/>
        <v>2531.2253639910705</v>
      </c>
      <c r="AG432" s="45">
        <f t="shared" si="325"/>
        <v>2015.1623300315987</v>
      </c>
      <c r="AH432" s="45">
        <f t="shared" si="326"/>
        <v>1499.099296072126</v>
      </c>
      <c r="AI432" s="45">
        <f t="shared" si="326"/>
        <v>983.03626211265328</v>
      </c>
      <c r="AJ432" s="45">
        <f t="shared" si="326"/>
        <v>466.97322815318148</v>
      </c>
      <c r="AK432" s="45">
        <f t="shared" si="326"/>
        <v>-49.089805806290769</v>
      </c>
      <c r="AL432" s="45">
        <f t="shared" si="326"/>
        <v>-565.15283976576302</v>
      </c>
      <c r="AM432" s="45">
        <f t="shared" si="326"/>
        <v>-1081.2158737252353</v>
      </c>
      <c r="AN432" s="45">
        <f t="shared" si="326"/>
        <v>-1597.2789076847075</v>
      </c>
      <c r="AO432" s="45">
        <f t="shared" si="326"/>
        <v>-2113.3419416441798</v>
      </c>
      <c r="AP432" s="45">
        <f t="shared" si="326"/>
        <v>-2629.404975603652</v>
      </c>
      <c r="AQ432" s="45">
        <f t="shared" si="326"/>
        <v>-3145.4680095631243</v>
      </c>
      <c r="AR432" s="45">
        <f t="shared" si="327"/>
        <v>-3661.5310435225965</v>
      </c>
      <c r="AS432" s="45">
        <f t="shared" si="327"/>
        <v>-4177.5940774820683</v>
      </c>
      <c r="AT432" s="45">
        <f t="shared" si="327"/>
        <v>-4693.657111441541</v>
      </c>
      <c r="AU432" s="45">
        <f t="shared" si="327"/>
        <v>-5209.7201454010137</v>
      </c>
      <c r="AV432" s="45">
        <f t="shared" si="327"/>
        <v>-5725.7831793604855</v>
      </c>
      <c r="AW432" s="45">
        <f t="shared" si="327"/>
        <v>-6241.8462133199573</v>
      </c>
      <c r="AX432" s="45">
        <f t="shared" si="327"/>
        <v>-6757.90924727943</v>
      </c>
      <c r="AY432" s="45">
        <f t="shared" si="327"/>
        <v>-7273.9722812389027</v>
      </c>
      <c r="AZ432" s="45">
        <f t="shared" si="327"/>
        <v>-7790.0353151983745</v>
      </c>
      <c r="BA432" s="45">
        <f t="shared" si="327"/>
        <v>-8306.0983491578463</v>
      </c>
      <c r="BB432" s="45">
        <f t="shared" si="328"/>
        <v>-8822.1613831173199</v>
      </c>
      <c r="BC432" s="45">
        <f t="shared" si="328"/>
        <v>-9338.2244170767917</v>
      </c>
      <c r="BD432" s="45">
        <f t="shared" si="328"/>
        <v>-9854.2874510362635</v>
      </c>
      <c r="BE432" s="45">
        <f t="shared" si="328"/>
        <v>-10370.350484995735</v>
      </c>
      <c r="BF432" s="45">
        <f t="shared" si="328"/>
        <v>-10886.413518955207</v>
      </c>
      <c r="BG432" s="45">
        <f t="shared" si="328"/>
        <v>-11402.476552914681</v>
      </c>
      <c r="BH432" s="45">
        <f t="shared" si="328"/>
        <v>-11918.539586874153</v>
      </c>
      <c r="BI432" s="45">
        <f t="shared" si="328"/>
        <v>-12434.602620833624</v>
      </c>
      <c r="BJ432" s="45">
        <f t="shared" si="328"/>
        <v>-12950.665654793096</v>
      </c>
      <c r="BK432" s="45">
        <f t="shared" si="328"/>
        <v>-13466.72868875257</v>
      </c>
      <c r="BL432" s="45">
        <f t="shared" si="329"/>
        <v>-13982.791722712042</v>
      </c>
      <c r="BM432" s="45">
        <f t="shared" si="329"/>
        <v>-14498.854756671513</v>
      </c>
      <c r="BN432" s="45">
        <f t="shared" si="329"/>
        <v>-15014.917790630987</v>
      </c>
      <c r="BO432" s="45">
        <f t="shared" si="329"/>
        <v>-15530.980824590459</v>
      </c>
      <c r="BP432" s="45">
        <f t="shared" si="329"/>
        <v>-16047.043858549931</v>
      </c>
      <c r="BQ432" s="45">
        <f t="shared" si="329"/>
        <v>-16563.1068925094</v>
      </c>
      <c r="BR432" s="45">
        <f t="shared" si="329"/>
        <v>-17079.169926468872</v>
      </c>
      <c r="BS432" s="45">
        <f t="shared" si="329"/>
        <v>-17595.232960428348</v>
      </c>
      <c r="BT432" s="45">
        <f t="shared" si="329"/>
        <v>-18111.29599438782</v>
      </c>
      <c r="BU432" s="45">
        <f t="shared" si="329"/>
        <v>-18627.359028347291</v>
      </c>
      <c r="BV432" s="45">
        <f t="shared" si="330"/>
        <v>-19143.422062306767</v>
      </c>
      <c r="BW432" s="45">
        <f t="shared" si="330"/>
        <v>-19659.485096266239</v>
      </c>
      <c r="BX432" s="45">
        <f t="shared" si="330"/>
        <v>-20175.54813022571</v>
      </c>
      <c r="BY432" s="45">
        <f t="shared" si="330"/>
        <v>-20691.611164185182</v>
      </c>
      <c r="BZ432" s="45">
        <f t="shared" si="330"/>
        <v>-21207.674198144654</v>
      </c>
      <c r="CA432" s="45">
        <f t="shared" si="330"/>
        <v>-21723.737232104126</v>
      </c>
      <c r="CB432" s="45">
        <f t="shared" si="330"/>
        <v>-22239.800266063598</v>
      </c>
      <c r="CC432" s="45">
        <f t="shared" si="330"/>
        <v>-22755.863300023069</v>
      </c>
      <c r="CD432" s="45">
        <f t="shared" si="330"/>
        <v>-23271.926333982541</v>
      </c>
      <c r="CE432" s="45">
        <f t="shared" si="330"/>
        <v>-23787.989367942013</v>
      </c>
      <c r="CF432" s="45">
        <f t="shared" si="330"/>
        <v>-24304.052401901485</v>
      </c>
      <c r="CG432" s="45">
        <f t="shared" si="330"/>
        <v>4215.7356411906694</v>
      </c>
      <c r="CH432" s="45">
        <f t="shared" si="330"/>
        <v>2836.4343675397868</v>
      </c>
    </row>
    <row r="433" spans="1:86">
      <c r="A433" s="58">
        <f>'Q5-Q7 VaR'!G407</f>
        <v>46129</v>
      </c>
      <c r="B433" s="45">
        <f>'Q5-Q7 VaR'!L407</f>
        <v>19453.328412951359</v>
      </c>
      <c r="C433" s="45">
        <f>1000000*'Q5-Q7 VaR'!K407/100</f>
        <v>4664.3685623205083</v>
      </c>
      <c r="D433" s="45">
        <f t="shared" si="323"/>
        <v>-27190.357210253725</v>
      </c>
      <c r="E433" s="45">
        <f t="shared" si="323"/>
        <v>-26024.265069673598</v>
      </c>
      <c r="F433" s="45">
        <f t="shared" si="323"/>
        <v>-24858.172929093471</v>
      </c>
      <c r="G433" s="45">
        <f t="shared" si="323"/>
        <v>-23692.080788513344</v>
      </c>
      <c r="H433" s="45">
        <f t="shared" si="323"/>
        <v>-22525.988647933216</v>
      </c>
      <c r="I433" s="45">
        <f t="shared" si="323"/>
        <v>-21359.896507353089</v>
      </c>
      <c r="J433" s="45">
        <f t="shared" si="323"/>
        <v>-20193.804366772962</v>
      </c>
      <c r="K433" s="45">
        <f t="shared" si="323"/>
        <v>-19027.712226192834</v>
      </c>
      <c r="L433" s="45">
        <f t="shared" si="323"/>
        <v>-17861.620085612707</v>
      </c>
      <c r="M433" s="45">
        <f t="shared" si="323"/>
        <v>-16695.52794503258</v>
      </c>
      <c r="N433" s="45">
        <f t="shared" si="324"/>
        <v>-15529.435804452452</v>
      </c>
      <c r="O433" s="45">
        <f t="shared" si="324"/>
        <v>-14363.343663872325</v>
      </c>
      <c r="P433" s="45">
        <f t="shared" si="324"/>
        <v>-13197.251523292198</v>
      </c>
      <c r="Q433" s="45">
        <f t="shared" si="324"/>
        <v>-12031.159382712071</v>
      </c>
      <c r="R433" s="45">
        <f t="shared" si="324"/>
        <v>-10865.067242131943</v>
      </c>
      <c r="S433" s="45">
        <f t="shared" si="324"/>
        <v>-9698.9751015518159</v>
      </c>
      <c r="T433" s="45">
        <f t="shared" si="324"/>
        <v>-8532.8829609716886</v>
      </c>
      <c r="U433" s="45">
        <f t="shared" si="324"/>
        <v>-7366.7908203915649</v>
      </c>
      <c r="V433" s="45">
        <f t="shared" si="324"/>
        <v>-6200.6986798114376</v>
      </c>
      <c r="W433" s="45">
        <f t="shared" si="324"/>
        <v>-5034.6065392313103</v>
      </c>
      <c r="X433" s="45">
        <f t="shared" si="325"/>
        <v>-3868.514398651183</v>
      </c>
      <c r="Y433" s="45">
        <f t="shared" si="325"/>
        <v>-2702.4222580710557</v>
      </c>
      <c r="Z433" s="45">
        <f t="shared" si="325"/>
        <v>-1536.3301174909284</v>
      </c>
      <c r="AA433" s="45">
        <f t="shared" si="325"/>
        <v>-370.23797691080108</v>
      </c>
      <c r="AB433" s="45">
        <f t="shared" si="325"/>
        <v>795.85416366932623</v>
      </c>
      <c r="AC433" s="45">
        <f t="shared" si="325"/>
        <v>1961.9463042494535</v>
      </c>
      <c r="AD433" s="45">
        <f t="shared" si="325"/>
        <v>3128.0384448295808</v>
      </c>
      <c r="AE433" s="45">
        <f t="shared" si="325"/>
        <v>4294.1305854097081</v>
      </c>
      <c r="AF433" s="45">
        <f t="shared" si="325"/>
        <v>5460.2227259898355</v>
      </c>
      <c r="AG433" s="45">
        <f t="shared" si="325"/>
        <v>6626.3148665699609</v>
      </c>
      <c r="AH433" s="45">
        <f t="shared" si="326"/>
        <v>7792.4070071500882</v>
      </c>
      <c r="AI433" s="45">
        <f t="shared" si="326"/>
        <v>8958.4991477302156</v>
      </c>
      <c r="AJ433" s="45">
        <f t="shared" si="326"/>
        <v>10124.591288310343</v>
      </c>
      <c r="AK433" s="45">
        <f t="shared" si="326"/>
        <v>11290.68342889047</v>
      </c>
      <c r="AL433" s="45">
        <f t="shared" si="326"/>
        <v>12456.775569470597</v>
      </c>
      <c r="AM433" s="45">
        <f t="shared" si="326"/>
        <v>13622.867710050723</v>
      </c>
      <c r="AN433" s="45">
        <f t="shared" si="326"/>
        <v>14788.95985063085</v>
      </c>
      <c r="AO433" s="45">
        <f t="shared" si="326"/>
        <v>15955.051991210978</v>
      </c>
      <c r="AP433" s="45">
        <f t="shared" si="326"/>
        <v>17121.144131791105</v>
      </c>
      <c r="AQ433" s="45">
        <f t="shared" si="326"/>
        <v>18287.236272371232</v>
      </c>
      <c r="AR433" s="45">
        <f t="shared" si="327"/>
        <v>19453.328412951359</v>
      </c>
      <c r="AS433" s="45">
        <f t="shared" si="327"/>
        <v>20619.420553531487</v>
      </c>
      <c r="AT433" s="45">
        <f t="shared" si="327"/>
        <v>21785.512694111614</v>
      </c>
      <c r="AU433" s="45">
        <f t="shared" si="327"/>
        <v>22951.604834691741</v>
      </c>
      <c r="AV433" s="45">
        <f t="shared" si="327"/>
        <v>24117.696975271869</v>
      </c>
      <c r="AW433" s="45">
        <f t="shared" si="327"/>
        <v>25283.789115851996</v>
      </c>
      <c r="AX433" s="45">
        <f t="shared" si="327"/>
        <v>26449.88125643212</v>
      </c>
      <c r="AY433" s="45">
        <f t="shared" si="327"/>
        <v>27615.973397012247</v>
      </c>
      <c r="AZ433" s="45">
        <f t="shared" si="327"/>
        <v>28782.065537592374</v>
      </c>
      <c r="BA433" s="45">
        <f t="shared" si="327"/>
        <v>29948.157678172502</v>
      </c>
      <c r="BB433" s="45">
        <f t="shared" si="328"/>
        <v>31114.249818752629</v>
      </c>
      <c r="BC433" s="45">
        <f t="shared" si="328"/>
        <v>32280.341959332756</v>
      </c>
      <c r="BD433" s="45">
        <f t="shared" si="328"/>
        <v>33446.434099912884</v>
      </c>
      <c r="BE433" s="45">
        <f t="shared" si="328"/>
        <v>34612.526240493011</v>
      </c>
      <c r="BF433" s="45">
        <f t="shared" si="328"/>
        <v>35778.618381073138</v>
      </c>
      <c r="BG433" s="45">
        <f t="shared" si="328"/>
        <v>36944.710521653265</v>
      </c>
      <c r="BH433" s="45">
        <f t="shared" si="328"/>
        <v>38110.802662233393</v>
      </c>
      <c r="BI433" s="45">
        <f t="shared" si="328"/>
        <v>39276.89480281352</v>
      </c>
      <c r="BJ433" s="45">
        <f t="shared" si="328"/>
        <v>40442.986943393647</v>
      </c>
      <c r="BK433" s="45">
        <f t="shared" si="328"/>
        <v>41609.079083973775</v>
      </c>
      <c r="BL433" s="45">
        <f t="shared" si="329"/>
        <v>42775.171224553902</v>
      </c>
      <c r="BM433" s="45">
        <f t="shared" si="329"/>
        <v>43941.263365134029</v>
      </c>
      <c r="BN433" s="45">
        <f t="shared" si="329"/>
        <v>45107.355505714157</v>
      </c>
      <c r="BO433" s="45">
        <f t="shared" si="329"/>
        <v>46273.447646294284</v>
      </c>
      <c r="BP433" s="45">
        <f t="shared" si="329"/>
        <v>47439.539786874404</v>
      </c>
      <c r="BQ433" s="45">
        <f t="shared" si="329"/>
        <v>48605.631927454539</v>
      </c>
      <c r="BR433" s="45">
        <f t="shared" si="329"/>
        <v>49771.724068034659</v>
      </c>
      <c r="BS433" s="45">
        <f t="shared" si="329"/>
        <v>50937.816208614793</v>
      </c>
      <c r="BT433" s="45">
        <f t="shared" si="329"/>
        <v>52103.908349194913</v>
      </c>
      <c r="BU433" s="45">
        <f t="shared" si="329"/>
        <v>53270.000489775048</v>
      </c>
      <c r="BV433" s="45">
        <f t="shared" si="330"/>
        <v>54436.092630355168</v>
      </c>
      <c r="BW433" s="45">
        <f t="shared" si="330"/>
        <v>55602.184770935302</v>
      </c>
      <c r="BX433" s="45">
        <f t="shared" si="330"/>
        <v>56768.276911515422</v>
      </c>
      <c r="BY433" s="45">
        <f t="shared" si="330"/>
        <v>57934.369052095557</v>
      </c>
      <c r="BZ433" s="45">
        <f t="shared" si="330"/>
        <v>59100.461192675677</v>
      </c>
      <c r="CA433" s="45">
        <f t="shared" si="330"/>
        <v>60266.553333255812</v>
      </c>
      <c r="CB433" s="45">
        <f t="shared" si="330"/>
        <v>61432.645473835932</v>
      </c>
      <c r="CC433" s="45">
        <f t="shared" si="330"/>
        <v>62598.737614416066</v>
      </c>
      <c r="CD433" s="45">
        <f t="shared" si="330"/>
        <v>63764.829754996186</v>
      </c>
      <c r="CE433" s="45">
        <f t="shared" si="330"/>
        <v>64930.921895576321</v>
      </c>
      <c r="CF433" s="45">
        <f t="shared" si="330"/>
        <v>66097.014036156441</v>
      </c>
      <c r="CG433" s="45">
        <f t="shared" si="330"/>
        <v>1653.9160043129523</v>
      </c>
      <c r="CH433" s="45">
        <f t="shared" si="330"/>
        <v>4770.5747627520723</v>
      </c>
    </row>
    <row r="434" spans="1:86">
      <c r="A434" s="58">
        <f>'Q5-Q7 VaR'!G408</f>
        <v>46132</v>
      </c>
      <c r="B434" s="45">
        <f>'Q5-Q7 VaR'!L408</f>
        <v>-4224.7425135656595</v>
      </c>
      <c r="C434" s="45">
        <f>1000000*'Q5-Q7 VaR'!K408/100</f>
        <v>-147.62618436650374</v>
      </c>
      <c r="D434" s="45">
        <f t="shared" si="323"/>
        <v>-2748.4806699006222</v>
      </c>
      <c r="E434" s="45">
        <f t="shared" si="323"/>
        <v>-2785.387215992248</v>
      </c>
      <c r="F434" s="45">
        <f t="shared" si="323"/>
        <v>-2822.2937620838738</v>
      </c>
      <c r="G434" s="45">
        <f t="shared" si="323"/>
        <v>-2859.2003081755001</v>
      </c>
      <c r="H434" s="45">
        <f t="shared" si="323"/>
        <v>-2896.1068542671255</v>
      </c>
      <c r="I434" s="45">
        <f t="shared" si="323"/>
        <v>-2933.0134003587518</v>
      </c>
      <c r="J434" s="45">
        <f t="shared" si="323"/>
        <v>-2969.9199464503777</v>
      </c>
      <c r="K434" s="45">
        <f t="shared" si="323"/>
        <v>-3006.8264925420035</v>
      </c>
      <c r="L434" s="45">
        <f t="shared" si="323"/>
        <v>-3043.7330386336298</v>
      </c>
      <c r="M434" s="45">
        <f t="shared" si="323"/>
        <v>-3080.6395847252552</v>
      </c>
      <c r="N434" s="45">
        <f t="shared" si="324"/>
        <v>-3117.5461308168815</v>
      </c>
      <c r="O434" s="45">
        <f t="shared" si="324"/>
        <v>-3154.4526769085073</v>
      </c>
      <c r="P434" s="45">
        <f t="shared" si="324"/>
        <v>-3191.3592230001332</v>
      </c>
      <c r="Q434" s="45">
        <f t="shared" si="324"/>
        <v>-3228.2657690917595</v>
      </c>
      <c r="R434" s="45">
        <f t="shared" si="324"/>
        <v>-3265.1723151833853</v>
      </c>
      <c r="S434" s="45">
        <f t="shared" si="324"/>
        <v>-3302.0788612750111</v>
      </c>
      <c r="T434" s="45">
        <f t="shared" si="324"/>
        <v>-3338.985407366637</v>
      </c>
      <c r="U434" s="45">
        <f t="shared" si="324"/>
        <v>-3375.8919534582628</v>
      </c>
      <c r="V434" s="45">
        <f t="shared" si="324"/>
        <v>-3412.7984995498891</v>
      </c>
      <c r="W434" s="45">
        <f t="shared" si="324"/>
        <v>-3449.705045641515</v>
      </c>
      <c r="X434" s="45">
        <f t="shared" si="325"/>
        <v>-3486.6115917331408</v>
      </c>
      <c r="Y434" s="45">
        <f t="shared" si="325"/>
        <v>-3523.5181378247667</v>
      </c>
      <c r="Z434" s="45">
        <f t="shared" si="325"/>
        <v>-3560.4246839163925</v>
      </c>
      <c r="AA434" s="45">
        <f t="shared" si="325"/>
        <v>-3597.3312300080188</v>
      </c>
      <c r="AB434" s="45">
        <f t="shared" si="325"/>
        <v>-3634.2377760996446</v>
      </c>
      <c r="AC434" s="45">
        <f t="shared" si="325"/>
        <v>-3671.1443221912705</v>
      </c>
      <c r="AD434" s="45">
        <f t="shared" si="325"/>
        <v>-3708.0508682828963</v>
      </c>
      <c r="AE434" s="45">
        <f t="shared" si="325"/>
        <v>-3744.9574143745222</v>
      </c>
      <c r="AF434" s="45">
        <f t="shared" si="325"/>
        <v>-3781.8639604661485</v>
      </c>
      <c r="AG434" s="45">
        <f t="shared" si="325"/>
        <v>-3818.7705065577743</v>
      </c>
      <c r="AH434" s="45">
        <f t="shared" si="326"/>
        <v>-3855.6770526494001</v>
      </c>
      <c r="AI434" s="45">
        <f t="shared" si="326"/>
        <v>-3892.583598741026</v>
      </c>
      <c r="AJ434" s="45">
        <f t="shared" si="326"/>
        <v>-3929.4901448326518</v>
      </c>
      <c r="AK434" s="45">
        <f t="shared" si="326"/>
        <v>-3966.3966909242781</v>
      </c>
      <c r="AL434" s="45">
        <f t="shared" si="326"/>
        <v>-4003.303237015904</v>
      </c>
      <c r="AM434" s="45">
        <f t="shared" si="326"/>
        <v>-4040.2097831075298</v>
      </c>
      <c r="AN434" s="45">
        <f t="shared" si="326"/>
        <v>-4077.1163291991556</v>
      </c>
      <c r="AO434" s="45">
        <f t="shared" si="326"/>
        <v>-4114.0228752907815</v>
      </c>
      <c r="AP434" s="45">
        <f t="shared" si="326"/>
        <v>-4150.9294213824078</v>
      </c>
      <c r="AQ434" s="45">
        <f t="shared" si="326"/>
        <v>-4187.8359674740332</v>
      </c>
      <c r="AR434" s="45">
        <f t="shared" si="327"/>
        <v>-4224.7425135656595</v>
      </c>
      <c r="AS434" s="45">
        <f t="shared" si="327"/>
        <v>-4261.6490596572858</v>
      </c>
      <c r="AT434" s="45">
        <f t="shared" si="327"/>
        <v>-4298.5556057489111</v>
      </c>
      <c r="AU434" s="45">
        <f t="shared" si="327"/>
        <v>-4335.4621518405374</v>
      </c>
      <c r="AV434" s="45">
        <f t="shared" si="327"/>
        <v>-4372.3686979321628</v>
      </c>
      <c r="AW434" s="45">
        <f t="shared" si="327"/>
        <v>-4409.2752440237891</v>
      </c>
      <c r="AX434" s="45">
        <f t="shared" si="327"/>
        <v>-4446.1817901154154</v>
      </c>
      <c r="AY434" s="45">
        <f t="shared" si="327"/>
        <v>-4483.0883362070408</v>
      </c>
      <c r="AZ434" s="45">
        <f t="shared" si="327"/>
        <v>-4519.9948822986671</v>
      </c>
      <c r="BA434" s="45">
        <f t="shared" si="327"/>
        <v>-4556.9014283902925</v>
      </c>
      <c r="BB434" s="45">
        <f t="shared" si="328"/>
        <v>-4593.8079744819188</v>
      </c>
      <c r="BC434" s="45">
        <f t="shared" si="328"/>
        <v>-4630.7145205735451</v>
      </c>
      <c r="BD434" s="45">
        <f t="shared" si="328"/>
        <v>-4667.6210666651705</v>
      </c>
      <c r="BE434" s="45">
        <f t="shared" si="328"/>
        <v>-4704.5276127567968</v>
      </c>
      <c r="BF434" s="45">
        <f t="shared" si="328"/>
        <v>-4741.4341588484222</v>
      </c>
      <c r="BG434" s="45">
        <f t="shared" si="328"/>
        <v>-4778.3407049400485</v>
      </c>
      <c r="BH434" s="45">
        <f t="shared" si="328"/>
        <v>-4815.2472510316748</v>
      </c>
      <c r="BI434" s="45">
        <f t="shared" si="328"/>
        <v>-4852.1537971233001</v>
      </c>
      <c r="BJ434" s="45">
        <f t="shared" si="328"/>
        <v>-4889.0603432149264</v>
      </c>
      <c r="BK434" s="45">
        <f t="shared" si="328"/>
        <v>-4925.9668893065518</v>
      </c>
      <c r="BL434" s="45">
        <f t="shared" si="329"/>
        <v>-4962.8734353981781</v>
      </c>
      <c r="BM434" s="45">
        <f t="shared" si="329"/>
        <v>-4999.7799814898044</v>
      </c>
      <c r="BN434" s="45">
        <f t="shared" si="329"/>
        <v>-5036.6865275814298</v>
      </c>
      <c r="BO434" s="45">
        <f t="shared" si="329"/>
        <v>-5073.5930736730561</v>
      </c>
      <c r="BP434" s="45">
        <f t="shared" si="329"/>
        <v>-5110.4996197646815</v>
      </c>
      <c r="BQ434" s="45">
        <f t="shared" si="329"/>
        <v>-5147.4061658563078</v>
      </c>
      <c r="BR434" s="45">
        <f t="shared" si="329"/>
        <v>-5184.3127119479341</v>
      </c>
      <c r="BS434" s="45">
        <f t="shared" si="329"/>
        <v>-5221.2192580395595</v>
      </c>
      <c r="BT434" s="45">
        <f t="shared" si="329"/>
        <v>-5258.1258041311858</v>
      </c>
      <c r="BU434" s="45">
        <f t="shared" si="329"/>
        <v>-5295.0323502228111</v>
      </c>
      <c r="BV434" s="45">
        <f t="shared" si="330"/>
        <v>-5331.9388963144374</v>
      </c>
      <c r="BW434" s="45">
        <f t="shared" si="330"/>
        <v>-5368.8454424060637</v>
      </c>
      <c r="BX434" s="45">
        <f t="shared" si="330"/>
        <v>-5405.7519884976891</v>
      </c>
      <c r="BY434" s="45">
        <f t="shared" si="330"/>
        <v>-5442.6585345893154</v>
      </c>
      <c r="BZ434" s="45">
        <f t="shared" si="330"/>
        <v>-5479.5650806809408</v>
      </c>
      <c r="CA434" s="45">
        <f t="shared" si="330"/>
        <v>-5516.4716267725671</v>
      </c>
      <c r="CB434" s="45">
        <f t="shared" si="330"/>
        <v>-5553.3781728641934</v>
      </c>
      <c r="CC434" s="45">
        <f t="shared" si="330"/>
        <v>-5590.2847189558188</v>
      </c>
      <c r="CD434" s="45">
        <f t="shared" si="330"/>
        <v>-5627.1912650474451</v>
      </c>
      <c r="CE434" s="45">
        <f t="shared" si="330"/>
        <v>-5664.0978111390705</v>
      </c>
      <c r="CF434" s="45">
        <f t="shared" si="330"/>
        <v>-5701.0043572306968</v>
      </c>
      <c r="CG434" s="45">
        <f t="shared" si="330"/>
        <v>-3661.3952345620819</v>
      </c>
      <c r="CH434" s="45">
        <f t="shared" si="330"/>
        <v>-3760.0367622058393</v>
      </c>
    </row>
    <row r="435" spans="1:86">
      <c r="A435" s="58">
        <f>'Q5-Q7 VaR'!G409</f>
        <v>46133</v>
      </c>
      <c r="B435" s="45">
        <f>'Q5-Q7 VaR'!L409</f>
        <v>-16327.274736154448</v>
      </c>
      <c r="C435" s="45">
        <f>1000000*'Q5-Q7 VaR'!K409/100</f>
        <v>-3020.8139800300573</v>
      </c>
      <c r="D435" s="45">
        <f t="shared" si="323"/>
        <v>13880.865064146126</v>
      </c>
      <c r="E435" s="45">
        <f t="shared" si="323"/>
        <v>13125.661569138612</v>
      </c>
      <c r="F435" s="45">
        <f t="shared" si="323"/>
        <v>12370.458074131098</v>
      </c>
      <c r="G435" s="45">
        <f t="shared" si="323"/>
        <v>11615.254579123581</v>
      </c>
      <c r="H435" s="45">
        <f t="shared" si="323"/>
        <v>10860.051084116067</v>
      </c>
      <c r="I435" s="45">
        <f t="shared" si="323"/>
        <v>10104.847589108553</v>
      </c>
      <c r="J435" s="45">
        <f t="shared" si="323"/>
        <v>9349.6440941010387</v>
      </c>
      <c r="K435" s="45">
        <f t="shared" si="323"/>
        <v>8594.4405990935247</v>
      </c>
      <c r="L435" s="45">
        <f t="shared" si="323"/>
        <v>7839.2371040860107</v>
      </c>
      <c r="M435" s="45">
        <f t="shared" si="323"/>
        <v>7084.0336090784967</v>
      </c>
      <c r="N435" s="45">
        <f t="shared" si="324"/>
        <v>6328.8301140709827</v>
      </c>
      <c r="O435" s="45">
        <f t="shared" si="324"/>
        <v>5573.6266190634688</v>
      </c>
      <c r="P435" s="45">
        <f t="shared" si="324"/>
        <v>4818.4231240559548</v>
      </c>
      <c r="Q435" s="45">
        <f t="shared" si="324"/>
        <v>4063.2196290484408</v>
      </c>
      <c r="R435" s="45">
        <f t="shared" si="324"/>
        <v>3308.0161340409231</v>
      </c>
      <c r="S435" s="45">
        <f t="shared" si="324"/>
        <v>2552.8126390334091</v>
      </c>
      <c r="T435" s="45">
        <f t="shared" si="324"/>
        <v>1797.6091440258951</v>
      </c>
      <c r="U435" s="45">
        <f t="shared" si="324"/>
        <v>1042.4056490183812</v>
      </c>
      <c r="V435" s="45">
        <f t="shared" si="324"/>
        <v>287.20215401086716</v>
      </c>
      <c r="W435" s="45">
        <f t="shared" si="324"/>
        <v>-468.00134099664683</v>
      </c>
      <c r="X435" s="45">
        <f t="shared" si="325"/>
        <v>-1223.2048360041608</v>
      </c>
      <c r="Y435" s="45">
        <f t="shared" si="325"/>
        <v>-1978.4083310116748</v>
      </c>
      <c r="Z435" s="45">
        <f t="shared" si="325"/>
        <v>-2733.6118260191906</v>
      </c>
      <c r="AA435" s="45">
        <f t="shared" si="325"/>
        <v>-3488.8153210267046</v>
      </c>
      <c r="AB435" s="45">
        <f t="shared" si="325"/>
        <v>-4244.0188160342186</v>
      </c>
      <c r="AC435" s="45">
        <f t="shared" si="325"/>
        <v>-4999.2223110417326</v>
      </c>
      <c r="AD435" s="45">
        <f t="shared" si="325"/>
        <v>-5754.4258060492466</v>
      </c>
      <c r="AE435" s="45">
        <f t="shared" si="325"/>
        <v>-6509.6293010567624</v>
      </c>
      <c r="AF435" s="45">
        <f t="shared" si="325"/>
        <v>-7264.8327960642764</v>
      </c>
      <c r="AG435" s="45">
        <f t="shared" si="325"/>
        <v>-8020.0362910717904</v>
      </c>
      <c r="AH435" s="45">
        <f t="shared" si="326"/>
        <v>-8775.2397860793044</v>
      </c>
      <c r="AI435" s="45">
        <f t="shared" si="326"/>
        <v>-9530.4432810868202</v>
      </c>
      <c r="AJ435" s="45">
        <f t="shared" si="326"/>
        <v>-10285.646776094334</v>
      </c>
      <c r="AK435" s="45">
        <f t="shared" si="326"/>
        <v>-11040.850271101848</v>
      </c>
      <c r="AL435" s="45">
        <f t="shared" si="326"/>
        <v>-11796.053766109362</v>
      </c>
      <c r="AM435" s="45">
        <f t="shared" si="326"/>
        <v>-12551.257261116876</v>
      </c>
      <c r="AN435" s="45">
        <f t="shared" si="326"/>
        <v>-13306.46075612439</v>
      </c>
      <c r="AO435" s="45">
        <f t="shared" si="326"/>
        <v>-14061.664251131904</v>
      </c>
      <c r="AP435" s="45">
        <f t="shared" si="326"/>
        <v>-14816.86774613942</v>
      </c>
      <c r="AQ435" s="45">
        <f t="shared" si="326"/>
        <v>-15572.071241146934</v>
      </c>
      <c r="AR435" s="45">
        <f t="shared" si="327"/>
        <v>-16327.274736154448</v>
      </c>
      <c r="AS435" s="45">
        <f t="shared" si="327"/>
        <v>-17082.478231161964</v>
      </c>
      <c r="AT435" s="45">
        <f t="shared" si="327"/>
        <v>-17837.681726169478</v>
      </c>
      <c r="AU435" s="45">
        <f t="shared" si="327"/>
        <v>-18592.885221176992</v>
      </c>
      <c r="AV435" s="45">
        <f t="shared" si="327"/>
        <v>-19348.088716184506</v>
      </c>
      <c r="AW435" s="45">
        <f t="shared" si="327"/>
        <v>-20103.29221119202</v>
      </c>
      <c r="AX435" s="45">
        <f t="shared" si="327"/>
        <v>-20858.495706199534</v>
      </c>
      <c r="AY435" s="45">
        <f t="shared" si="327"/>
        <v>-21613.699201207048</v>
      </c>
      <c r="AZ435" s="45">
        <f t="shared" si="327"/>
        <v>-22368.902696214562</v>
      </c>
      <c r="BA435" s="45">
        <f t="shared" si="327"/>
        <v>-23124.106191222076</v>
      </c>
      <c r="BB435" s="45">
        <f t="shared" si="328"/>
        <v>-23879.309686229593</v>
      </c>
      <c r="BC435" s="45">
        <f t="shared" si="328"/>
        <v>-24634.513181237104</v>
      </c>
      <c r="BD435" s="45">
        <f t="shared" si="328"/>
        <v>-25389.716676244621</v>
      </c>
      <c r="BE435" s="45">
        <f t="shared" si="328"/>
        <v>-26144.920171252132</v>
      </c>
      <c r="BF435" s="45">
        <f t="shared" si="328"/>
        <v>-26900.123666259649</v>
      </c>
      <c r="BG435" s="45">
        <f t="shared" si="328"/>
        <v>-27655.327161267163</v>
      </c>
      <c r="BH435" s="45">
        <f t="shared" si="328"/>
        <v>-28410.530656274677</v>
      </c>
      <c r="BI435" s="45">
        <f t="shared" si="328"/>
        <v>-29165.734151282191</v>
      </c>
      <c r="BJ435" s="45">
        <f t="shared" si="328"/>
        <v>-29920.937646289705</v>
      </c>
      <c r="BK435" s="45">
        <f t="shared" si="328"/>
        <v>-30676.141141297223</v>
      </c>
      <c r="BL435" s="45">
        <f t="shared" si="329"/>
        <v>-31431.344636304733</v>
      </c>
      <c r="BM435" s="45">
        <f t="shared" si="329"/>
        <v>-32186.548131312251</v>
      </c>
      <c r="BN435" s="45">
        <f t="shared" si="329"/>
        <v>-32941.751626319761</v>
      </c>
      <c r="BO435" s="45">
        <f t="shared" si="329"/>
        <v>-33696.955121327279</v>
      </c>
      <c r="BP435" s="45">
        <f t="shared" si="329"/>
        <v>-34452.158616334789</v>
      </c>
      <c r="BQ435" s="45">
        <f t="shared" si="329"/>
        <v>-35207.362111342307</v>
      </c>
      <c r="BR435" s="45">
        <f t="shared" si="329"/>
        <v>-35962.565606349817</v>
      </c>
      <c r="BS435" s="45">
        <f t="shared" si="329"/>
        <v>-36717.769101357335</v>
      </c>
      <c r="BT435" s="45">
        <f t="shared" si="329"/>
        <v>-37472.972596364853</v>
      </c>
      <c r="BU435" s="45">
        <f t="shared" si="329"/>
        <v>-38228.176091372363</v>
      </c>
      <c r="BV435" s="45">
        <f t="shared" si="330"/>
        <v>-38983.37958637988</v>
      </c>
      <c r="BW435" s="45">
        <f t="shared" si="330"/>
        <v>-39738.583081387391</v>
      </c>
      <c r="BX435" s="45">
        <f t="shared" si="330"/>
        <v>-40493.786576394908</v>
      </c>
      <c r="BY435" s="45">
        <f t="shared" si="330"/>
        <v>-41248.990071402419</v>
      </c>
      <c r="BZ435" s="45">
        <f t="shared" si="330"/>
        <v>-42004.193566409936</v>
      </c>
      <c r="CA435" s="45">
        <f t="shared" si="330"/>
        <v>-42759.397061417447</v>
      </c>
      <c r="CB435" s="45">
        <f t="shared" si="330"/>
        <v>-43514.600556424964</v>
      </c>
      <c r="CC435" s="45">
        <f t="shared" si="330"/>
        <v>-44269.804051432475</v>
      </c>
      <c r="CD435" s="45">
        <f t="shared" si="330"/>
        <v>-45025.007546439992</v>
      </c>
      <c r="CE435" s="45">
        <f t="shared" si="330"/>
        <v>-45780.21104144751</v>
      </c>
      <c r="CF435" s="45">
        <f t="shared" si="330"/>
        <v>-46535.41453645502</v>
      </c>
      <c r="CG435" s="45">
        <f t="shared" si="330"/>
        <v>-4799.7307348747527</v>
      </c>
      <c r="CH435" s="45">
        <f t="shared" si="330"/>
        <v>-6818.1918025808081</v>
      </c>
    </row>
    <row r="436" spans="1:86">
      <c r="A436" s="58">
        <f>'Q5-Q7 VaR'!G410</f>
        <v>46134</v>
      </c>
      <c r="B436" s="45">
        <f>'Q5-Q7 VaR'!L410</f>
        <v>-5351.0846550986616</v>
      </c>
      <c r="C436" s="45">
        <f>1000000*'Q5-Q7 VaR'!K410/100</f>
        <v>-737.85460916298427</v>
      </c>
      <c r="D436" s="45">
        <f t="shared" si="323"/>
        <v>2027.4614365311809</v>
      </c>
      <c r="E436" s="45">
        <f t="shared" si="323"/>
        <v>1842.9977842404351</v>
      </c>
      <c r="F436" s="45">
        <f t="shared" si="323"/>
        <v>1658.5341319496893</v>
      </c>
      <c r="G436" s="45">
        <f t="shared" si="323"/>
        <v>1474.0704796589425</v>
      </c>
      <c r="H436" s="45">
        <f t="shared" si="323"/>
        <v>1289.6068273681967</v>
      </c>
      <c r="I436" s="45">
        <f t="shared" si="323"/>
        <v>1105.1431750774509</v>
      </c>
      <c r="J436" s="45">
        <f t="shared" si="323"/>
        <v>920.67952278670509</v>
      </c>
      <c r="K436" s="45">
        <f t="shared" si="323"/>
        <v>736.21587049595837</v>
      </c>
      <c r="L436" s="45">
        <f t="shared" si="323"/>
        <v>551.75221820521256</v>
      </c>
      <c r="M436" s="45">
        <f t="shared" si="323"/>
        <v>367.28856591446674</v>
      </c>
      <c r="N436" s="45">
        <f t="shared" si="324"/>
        <v>182.82491362372002</v>
      </c>
      <c r="O436" s="45">
        <f t="shared" si="324"/>
        <v>-1.6387386670257911</v>
      </c>
      <c r="P436" s="45">
        <f t="shared" si="324"/>
        <v>-186.1023909577716</v>
      </c>
      <c r="Q436" s="45">
        <f t="shared" si="324"/>
        <v>-370.56604324851742</v>
      </c>
      <c r="R436" s="45">
        <f t="shared" si="324"/>
        <v>-555.02969553926414</v>
      </c>
      <c r="S436" s="45">
        <f t="shared" si="324"/>
        <v>-739.49334783000995</v>
      </c>
      <c r="T436" s="45">
        <f t="shared" si="324"/>
        <v>-923.95700012075577</v>
      </c>
      <c r="U436" s="45">
        <f t="shared" si="324"/>
        <v>-1108.4206524115025</v>
      </c>
      <c r="V436" s="45">
        <f t="shared" si="324"/>
        <v>-1292.8843047022483</v>
      </c>
      <c r="W436" s="45">
        <f t="shared" si="324"/>
        <v>-1477.3479569929941</v>
      </c>
      <c r="X436" s="45">
        <f t="shared" si="325"/>
        <v>-1661.8116092837404</v>
      </c>
      <c r="Y436" s="45">
        <f t="shared" si="325"/>
        <v>-1846.2752615744862</v>
      </c>
      <c r="Z436" s="45">
        <f t="shared" si="325"/>
        <v>-2030.7389138652325</v>
      </c>
      <c r="AA436" s="45">
        <f t="shared" si="325"/>
        <v>-2215.2025661559783</v>
      </c>
      <c r="AB436" s="45">
        <f t="shared" si="325"/>
        <v>-2399.6662184467245</v>
      </c>
      <c r="AC436" s="45">
        <f t="shared" si="325"/>
        <v>-2584.1298707374708</v>
      </c>
      <c r="AD436" s="45">
        <f t="shared" si="325"/>
        <v>-2768.5935230282166</v>
      </c>
      <c r="AE436" s="45">
        <f t="shared" si="325"/>
        <v>-2953.0571753189629</v>
      </c>
      <c r="AF436" s="45">
        <f t="shared" si="325"/>
        <v>-3137.5208276097087</v>
      </c>
      <c r="AG436" s="45">
        <f t="shared" si="325"/>
        <v>-3321.984479900455</v>
      </c>
      <c r="AH436" s="45">
        <f t="shared" si="326"/>
        <v>-3506.4481321912008</v>
      </c>
      <c r="AI436" s="45">
        <f t="shared" si="326"/>
        <v>-3690.9117844819471</v>
      </c>
      <c r="AJ436" s="45">
        <f t="shared" si="326"/>
        <v>-3875.3754367726933</v>
      </c>
      <c r="AK436" s="45">
        <f t="shared" si="326"/>
        <v>-4059.8390890634391</v>
      </c>
      <c r="AL436" s="45">
        <f t="shared" si="326"/>
        <v>-4244.3027413541849</v>
      </c>
      <c r="AM436" s="45">
        <f t="shared" si="326"/>
        <v>-4428.7663936449317</v>
      </c>
      <c r="AN436" s="45">
        <f t="shared" si="326"/>
        <v>-4613.2300459356775</v>
      </c>
      <c r="AO436" s="45">
        <f t="shared" si="326"/>
        <v>-4797.6936982264233</v>
      </c>
      <c r="AP436" s="45">
        <f t="shared" si="326"/>
        <v>-4982.1573505171691</v>
      </c>
      <c r="AQ436" s="45">
        <f t="shared" si="326"/>
        <v>-5166.6210028079158</v>
      </c>
      <c r="AR436" s="45">
        <f t="shared" si="327"/>
        <v>-5351.0846550986616</v>
      </c>
      <c r="AS436" s="45">
        <f t="shared" si="327"/>
        <v>-5535.5483073894075</v>
      </c>
      <c r="AT436" s="45">
        <f t="shared" si="327"/>
        <v>-5720.0119596801542</v>
      </c>
      <c r="AU436" s="45">
        <f t="shared" si="327"/>
        <v>-5904.4756119709</v>
      </c>
      <c r="AV436" s="45">
        <f t="shared" si="327"/>
        <v>-6088.9392642616458</v>
      </c>
      <c r="AW436" s="45">
        <f t="shared" si="327"/>
        <v>-6273.4029165523916</v>
      </c>
      <c r="AX436" s="45">
        <f t="shared" si="327"/>
        <v>-6457.8665688431383</v>
      </c>
      <c r="AY436" s="45">
        <f t="shared" si="327"/>
        <v>-6642.3302211338842</v>
      </c>
      <c r="AZ436" s="45">
        <f t="shared" si="327"/>
        <v>-6826.79387342463</v>
      </c>
      <c r="BA436" s="45">
        <f t="shared" si="327"/>
        <v>-7011.2575257153767</v>
      </c>
      <c r="BB436" s="45">
        <f t="shared" si="328"/>
        <v>-7195.7211780061225</v>
      </c>
      <c r="BC436" s="45">
        <f t="shared" si="328"/>
        <v>-7380.1848302968683</v>
      </c>
      <c r="BD436" s="45">
        <f t="shared" si="328"/>
        <v>-7564.6484825876141</v>
      </c>
      <c r="BE436" s="45">
        <f t="shared" si="328"/>
        <v>-7749.1121348783599</v>
      </c>
      <c r="BF436" s="45">
        <f t="shared" si="328"/>
        <v>-7933.5757871691067</v>
      </c>
      <c r="BG436" s="45">
        <f t="shared" si="328"/>
        <v>-8118.0394394598525</v>
      </c>
      <c r="BH436" s="45">
        <f t="shared" si="328"/>
        <v>-8302.5030917505992</v>
      </c>
      <c r="BI436" s="45">
        <f t="shared" si="328"/>
        <v>-8486.966744041345</v>
      </c>
      <c r="BJ436" s="45">
        <f t="shared" si="328"/>
        <v>-8671.4303963320908</v>
      </c>
      <c r="BK436" s="45">
        <f t="shared" si="328"/>
        <v>-8855.8940486228366</v>
      </c>
      <c r="BL436" s="45">
        <f t="shared" si="329"/>
        <v>-9040.3577009135824</v>
      </c>
      <c r="BM436" s="45">
        <f t="shared" si="329"/>
        <v>-9224.8213532043301</v>
      </c>
      <c r="BN436" s="45">
        <f t="shared" si="329"/>
        <v>-9409.2850054950759</v>
      </c>
      <c r="BO436" s="45">
        <f t="shared" si="329"/>
        <v>-9593.7486577858217</v>
      </c>
      <c r="BP436" s="45">
        <f t="shared" si="329"/>
        <v>-9778.2123100765675</v>
      </c>
      <c r="BQ436" s="45">
        <f t="shared" si="329"/>
        <v>-9962.6759623673133</v>
      </c>
      <c r="BR436" s="45">
        <f t="shared" si="329"/>
        <v>-10147.139614658059</v>
      </c>
      <c r="BS436" s="45">
        <f t="shared" si="329"/>
        <v>-10331.603266948805</v>
      </c>
      <c r="BT436" s="45">
        <f t="shared" si="329"/>
        <v>-10516.066919239551</v>
      </c>
      <c r="BU436" s="45">
        <f t="shared" si="329"/>
        <v>-10700.530571530297</v>
      </c>
      <c r="BV436" s="45">
        <f t="shared" si="330"/>
        <v>-10884.994223821042</v>
      </c>
      <c r="BW436" s="45">
        <f t="shared" si="330"/>
        <v>-11069.45787611179</v>
      </c>
      <c r="BX436" s="45">
        <f t="shared" si="330"/>
        <v>-11253.921528402536</v>
      </c>
      <c r="BY436" s="45">
        <f t="shared" si="330"/>
        <v>-11438.385180693282</v>
      </c>
      <c r="BZ436" s="45">
        <f t="shared" si="330"/>
        <v>-11622.848832984029</v>
      </c>
      <c r="CA436" s="45">
        <f t="shared" si="330"/>
        <v>-11807.312485274775</v>
      </c>
      <c r="CB436" s="45">
        <f t="shared" si="330"/>
        <v>-11991.776137565521</v>
      </c>
      <c r="CC436" s="45">
        <f t="shared" si="330"/>
        <v>-12176.239789856267</v>
      </c>
      <c r="CD436" s="45">
        <f t="shared" si="330"/>
        <v>-12360.703442147013</v>
      </c>
      <c r="CE436" s="45">
        <f t="shared" si="330"/>
        <v>-12545.167094437758</v>
      </c>
      <c r="CF436" s="45">
        <f t="shared" si="330"/>
        <v>-12729.630746728504</v>
      </c>
      <c r="CG436" s="45">
        <f t="shared" si="330"/>
        <v>-2535.402680007729</v>
      </c>
      <c r="CH436" s="45">
        <f t="shared" si="330"/>
        <v>-3028.4256903845981</v>
      </c>
    </row>
    <row r="437" spans="1:86">
      <c r="A437" s="58">
        <f>'Q5-Q7 VaR'!G411</f>
        <v>46135</v>
      </c>
      <c r="B437" s="45">
        <f>'Q5-Q7 VaR'!L411</f>
        <v>-10136.836878138009</v>
      </c>
      <c r="C437" s="45">
        <f>1000000*'Q5-Q7 VaR'!K411/100</f>
        <v>-1696.0328824722469</v>
      </c>
      <c r="D437" s="45">
        <f t="shared" si="323"/>
        <v>6823.4919465844614</v>
      </c>
      <c r="E437" s="45">
        <f t="shared" si="323"/>
        <v>6399.4837259663982</v>
      </c>
      <c r="F437" s="45">
        <f t="shared" si="323"/>
        <v>5975.4755053483368</v>
      </c>
      <c r="G437" s="45">
        <f t="shared" si="323"/>
        <v>5551.4672847302754</v>
      </c>
      <c r="H437" s="45">
        <f t="shared" si="323"/>
        <v>5127.459064112214</v>
      </c>
      <c r="I437" s="45">
        <f t="shared" si="323"/>
        <v>4703.4508434941527</v>
      </c>
      <c r="J437" s="45">
        <f t="shared" si="323"/>
        <v>4279.4426228760894</v>
      </c>
      <c r="K437" s="45">
        <f t="shared" si="323"/>
        <v>3855.4344022580281</v>
      </c>
      <c r="L437" s="45">
        <f t="shared" si="323"/>
        <v>3431.4261816399667</v>
      </c>
      <c r="M437" s="45">
        <f t="shared" si="323"/>
        <v>3007.4179610219053</v>
      </c>
      <c r="N437" s="45">
        <f t="shared" si="324"/>
        <v>2583.4097404038439</v>
      </c>
      <c r="O437" s="45">
        <f t="shared" si="324"/>
        <v>2159.4015197857807</v>
      </c>
      <c r="P437" s="45">
        <f t="shared" si="324"/>
        <v>1735.3932991677193</v>
      </c>
      <c r="Q437" s="45">
        <f t="shared" si="324"/>
        <v>1311.3850785496579</v>
      </c>
      <c r="R437" s="45">
        <f t="shared" si="324"/>
        <v>887.37685793159653</v>
      </c>
      <c r="S437" s="45">
        <f t="shared" si="324"/>
        <v>463.36863731353515</v>
      </c>
      <c r="T437" s="45">
        <f t="shared" si="324"/>
        <v>39.36041669547194</v>
      </c>
      <c r="U437" s="45">
        <f t="shared" si="324"/>
        <v>-384.64780392258945</v>
      </c>
      <c r="V437" s="45">
        <f t="shared" si="324"/>
        <v>-808.65602454065083</v>
      </c>
      <c r="W437" s="45">
        <f t="shared" si="324"/>
        <v>-1232.6642451587122</v>
      </c>
      <c r="X437" s="45">
        <f t="shared" si="325"/>
        <v>-1656.6724657767736</v>
      </c>
      <c r="Y437" s="45">
        <f t="shared" si="325"/>
        <v>-2080.6806863948359</v>
      </c>
      <c r="Z437" s="45">
        <f t="shared" si="325"/>
        <v>-2504.6889070128973</v>
      </c>
      <c r="AA437" s="45">
        <f t="shared" si="325"/>
        <v>-2928.6971276309596</v>
      </c>
      <c r="AB437" s="45">
        <f t="shared" si="325"/>
        <v>-3352.705348249021</v>
      </c>
      <c r="AC437" s="45">
        <f t="shared" si="325"/>
        <v>-3776.7135688670824</v>
      </c>
      <c r="AD437" s="45">
        <f t="shared" si="325"/>
        <v>-4200.7217894851447</v>
      </c>
      <c r="AE437" s="45">
        <f t="shared" si="325"/>
        <v>-4624.730010103206</v>
      </c>
      <c r="AF437" s="45">
        <f t="shared" si="325"/>
        <v>-5048.7382307212683</v>
      </c>
      <c r="AG437" s="45">
        <f t="shared" si="325"/>
        <v>-5472.7464513393297</v>
      </c>
      <c r="AH437" s="45">
        <f t="shared" si="326"/>
        <v>-5896.7546719573911</v>
      </c>
      <c r="AI437" s="45">
        <f t="shared" si="326"/>
        <v>-6320.7628925754525</v>
      </c>
      <c r="AJ437" s="45">
        <f t="shared" si="326"/>
        <v>-6744.7711131935148</v>
      </c>
      <c r="AK437" s="45">
        <f t="shared" si="326"/>
        <v>-7168.7793338115771</v>
      </c>
      <c r="AL437" s="45">
        <f t="shared" si="326"/>
        <v>-7592.7875544296385</v>
      </c>
      <c r="AM437" s="45">
        <f t="shared" si="326"/>
        <v>-8016.7957750476999</v>
      </c>
      <c r="AN437" s="45">
        <f t="shared" si="326"/>
        <v>-8440.8039956657612</v>
      </c>
      <c r="AO437" s="45">
        <f t="shared" si="326"/>
        <v>-8864.8122162838226</v>
      </c>
      <c r="AP437" s="45">
        <f t="shared" si="326"/>
        <v>-9288.8204369018858</v>
      </c>
      <c r="AQ437" s="45">
        <f t="shared" si="326"/>
        <v>-9712.8286575199472</v>
      </c>
      <c r="AR437" s="45">
        <f t="shared" si="327"/>
        <v>-10136.836878138009</v>
      </c>
      <c r="AS437" s="45">
        <f t="shared" si="327"/>
        <v>-10560.84509875607</v>
      </c>
      <c r="AT437" s="45">
        <f t="shared" si="327"/>
        <v>-10984.853319374131</v>
      </c>
      <c r="AU437" s="45">
        <f t="shared" si="327"/>
        <v>-11408.861539992195</v>
      </c>
      <c r="AV437" s="45">
        <f t="shared" si="327"/>
        <v>-11832.869760610256</v>
      </c>
      <c r="AW437" s="45">
        <f t="shared" si="327"/>
        <v>-12256.877981228317</v>
      </c>
      <c r="AX437" s="45">
        <f t="shared" si="327"/>
        <v>-12680.886201846379</v>
      </c>
      <c r="AY437" s="45">
        <f t="shared" si="327"/>
        <v>-13104.89442246444</v>
      </c>
      <c r="AZ437" s="45">
        <f t="shared" si="327"/>
        <v>-13528.902643082503</v>
      </c>
      <c r="BA437" s="45">
        <f t="shared" si="327"/>
        <v>-13952.910863700565</v>
      </c>
      <c r="BB437" s="45">
        <f t="shared" si="328"/>
        <v>-14376.919084318626</v>
      </c>
      <c r="BC437" s="45">
        <f t="shared" si="328"/>
        <v>-14800.927304936688</v>
      </c>
      <c r="BD437" s="45">
        <f t="shared" si="328"/>
        <v>-15224.935525554749</v>
      </c>
      <c r="BE437" s="45">
        <f t="shared" si="328"/>
        <v>-15648.943746172812</v>
      </c>
      <c r="BF437" s="45">
        <f t="shared" si="328"/>
        <v>-16072.951966790872</v>
      </c>
      <c r="BG437" s="45">
        <f t="shared" si="328"/>
        <v>-16496.960187408935</v>
      </c>
      <c r="BH437" s="45">
        <f t="shared" si="328"/>
        <v>-16920.968408026994</v>
      </c>
      <c r="BI437" s="45">
        <f t="shared" si="328"/>
        <v>-17344.976628645058</v>
      </c>
      <c r="BJ437" s="45">
        <f t="shared" si="328"/>
        <v>-17768.984849263121</v>
      </c>
      <c r="BK437" s="45">
        <f t="shared" si="328"/>
        <v>-18192.99306988118</v>
      </c>
      <c r="BL437" s="45">
        <f t="shared" si="329"/>
        <v>-18617.001290499244</v>
      </c>
      <c r="BM437" s="45">
        <f t="shared" si="329"/>
        <v>-19041.009511117307</v>
      </c>
      <c r="BN437" s="45">
        <f t="shared" si="329"/>
        <v>-19465.017731735366</v>
      </c>
      <c r="BO437" s="45">
        <f t="shared" si="329"/>
        <v>-19889.025952353426</v>
      </c>
      <c r="BP437" s="45">
        <f t="shared" si="329"/>
        <v>-20313.034172971489</v>
      </c>
      <c r="BQ437" s="45">
        <f t="shared" si="329"/>
        <v>-20737.042393589552</v>
      </c>
      <c r="BR437" s="45">
        <f t="shared" si="329"/>
        <v>-21161.050614207612</v>
      </c>
      <c r="BS437" s="45">
        <f t="shared" si="329"/>
        <v>-21585.058834825675</v>
      </c>
      <c r="BT437" s="45">
        <f t="shared" si="329"/>
        <v>-22009.067055443738</v>
      </c>
      <c r="BU437" s="45">
        <f t="shared" si="329"/>
        <v>-22433.075276061798</v>
      </c>
      <c r="BV437" s="45">
        <f t="shared" si="330"/>
        <v>-22857.083496679861</v>
      </c>
      <c r="BW437" s="45">
        <f t="shared" si="330"/>
        <v>-23281.091717297924</v>
      </c>
      <c r="BX437" s="45">
        <f t="shared" si="330"/>
        <v>-23705.099937915984</v>
      </c>
      <c r="BY437" s="45">
        <f t="shared" si="330"/>
        <v>-24129.108158534043</v>
      </c>
      <c r="BZ437" s="45">
        <f t="shared" si="330"/>
        <v>-24553.116379152107</v>
      </c>
      <c r="CA437" s="45">
        <f t="shared" si="330"/>
        <v>-24977.12459977017</v>
      </c>
      <c r="CB437" s="45">
        <f t="shared" si="330"/>
        <v>-25401.132820388229</v>
      </c>
      <c r="CC437" s="45">
        <f t="shared" si="330"/>
        <v>-25825.141041006293</v>
      </c>
      <c r="CD437" s="45">
        <f t="shared" si="330"/>
        <v>-26249.149261624356</v>
      </c>
      <c r="CE437" s="45">
        <f t="shared" si="330"/>
        <v>-26673.157482242415</v>
      </c>
      <c r="CF437" s="45">
        <f t="shared" si="330"/>
        <v>-27097.165702860479</v>
      </c>
      <c r="CG437" s="45">
        <f t="shared" si="330"/>
        <v>-3664.7092299067444</v>
      </c>
      <c r="CH437" s="45">
        <f t="shared" si="330"/>
        <v>-4797.9721072142192</v>
      </c>
    </row>
    <row r="438" spans="1:86">
      <c r="A438" s="58">
        <f>'Q5-Q7 VaR'!G412</f>
        <v>46136</v>
      </c>
      <c r="B438" s="45">
        <f>'Q5-Q7 VaR'!L412</f>
        <v>16067.838104112483</v>
      </c>
      <c r="C438" s="45">
        <f>1000000*'Q5-Q7 VaR'!K412/100</f>
        <v>1773.6694512211211</v>
      </c>
      <c r="D438" s="45">
        <f t="shared" si="323"/>
        <v>-1668.8564080987289</v>
      </c>
      <c r="E438" s="45">
        <f t="shared" si="323"/>
        <v>-1225.4390452934476</v>
      </c>
      <c r="F438" s="45">
        <f t="shared" si="323"/>
        <v>-782.02168248816633</v>
      </c>
      <c r="G438" s="45">
        <f t="shared" si="323"/>
        <v>-338.60431968288867</v>
      </c>
      <c r="H438" s="45">
        <f t="shared" si="323"/>
        <v>104.81304312239263</v>
      </c>
      <c r="I438" s="45">
        <f t="shared" si="323"/>
        <v>548.23040592767393</v>
      </c>
      <c r="J438" s="45">
        <f t="shared" si="323"/>
        <v>991.64776873295341</v>
      </c>
      <c r="K438" s="45">
        <f t="shared" si="323"/>
        <v>1435.0651315382347</v>
      </c>
      <c r="L438" s="45">
        <f t="shared" si="323"/>
        <v>1878.4824943435142</v>
      </c>
      <c r="M438" s="45">
        <f t="shared" si="323"/>
        <v>2321.8998571487937</v>
      </c>
      <c r="N438" s="45">
        <f t="shared" si="324"/>
        <v>2765.317219954075</v>
      </c>
      <c r="O438" s="45">
        <f t="shared" si="324"/>
        <v>3208.7345827593545</v>
      </c>
      <c r="P438" s="45">
        <f t="shared" si="324"/>
        <v>3652.1519455646358</v>
      </c>
      <c r="Q438" s="45">
        <f t="shared" si="324"/>
        <v>4095.5693083699152</v>
      </c>
      <c r="R438" s="45">
        <f t="shared" si="324"/>
        <v>4538.9866711751965</v>
      </c>
      <c r="S438" s="45">
        <f t="shared" si="324"/>
        <v>4982.404033980476</v>
      </c>
      <c r="T438" s="45">
        <f t="shared" si="324"/>
        <v>5425.8213967857573</v>
      </c>
      <c r="U438" s="45">
        <f t="shared" si="324"/>
        <v>5869.2387595910368</v>
      </c>
      <c r="V438" s="45">
        <f t="shared" si="324"/>
        <v>6312.6561223963163</v>
      </c>
      <c r="W438" s="45">
        <f t="shared" si="324"/>
        <v>6756.0734852015976</v>
      </c>
      <c r="X438" s="45">
        <f t="shared" si="325"/>
        <v>7199.4908480068771</v>
      </c>
      <c r="Y438" s="45">
        <f t="shared" si="325"/>
        <v>7642.9082108121584</v>
      </c>
      <c r="Z438" s="45">
        <f t="shared" si="325"/>
        <v>8086.3255736174378</v>
      </c>
      <c r="AA438" s="45">
        <f t="shared" si="325"/>
        <v>8529.7429364227173</v>
      </c>
      <c r="AB438" s="45">
        <f t="shared" si="325"/>
        <v>8973.1602992279986</v>
      </c>
      <c r="AC438" s="45">
        <f t="shared" si="325"/>
        <v>9416.5776620332799</v>
      </c>
      <c r="AD438" s="45">
        <f t="shared" si="325"/>
        <v>9859.9950248385594</v>
      </c>
      <c r="AE438" s="45">
        <f t="shared" si="325"/>
        <v>10303.412387643839</v>
      </c>
      <c r="AF438" s="45">
        <f t="shared" si="325"/>
        <v>10746.82975044912</v>
      </c>
      <c r="AG438" s="45">
        <f t="shared" si="325"/>
        <v>11190.2471132544</v>
      </c>
      <c r="AH438" s="45">
        <f t="shared" si="326"/>
        <v>11633.664476059679</v>
      </c>
      <c r="AI438" s="45">
        <f t="shared" si="326"/>
        <v>12077.08183886496</v>
      </c>
      <c r="AJ438" s="45">
        <f t="shared" si="326"/>
        <v>12520.499201670242</v>
      </c>
      <c r="AK438" s="45">
        <f t="shared" si="326"/>
        <v>12963.916564475521</v>
      </c>
      <c r="AL438" s="45">
        <f t="shared" si="326"/>
        <v>13407.333927280801</v>
      </c>
      <c r="AM438" s="45">
        <f t="shared" si="326"/>
        <v>13850.751290086082</v>
      </c>
      <c r="AN438" s="45">
        <f t="shared" si="326"/>
        <v>14294.168652891361</v>
      </c>
      <c r="AO438" s="45">
        <f t="shared" si="326"/>
        <v>14737.586015696643</v>
      </c>
      <c r="AP438" s="45">
        <f t="shared" si="326"/>
        <v>15181.003378501922</v>
      </c>
      <c r="AQ438" s="45">
        <f t="shared" si="326"/>
        <v>15624.420741307204</v>
      </c>
      <c r="AR438" s="45">
        <f t="shared" si="327"/>
        <v>16067.838104112483</v>
      </c>
      <c r="AS438" s="45">
        <f t="shared" si="327"/>
        <v>16511.255466917763</v>
      </c>
      <c r="AT438" s="45">
        <f t="shared" si="327"/>
        <v>16954.672829723044</v>
      </c>
      <c r="AU438" s="45">
        <f t="shared" si="327"/>
        <v>17398.090192528325</v>
      </c>
      <c r="AV438" s="45">
        <f t="shared" si="327"/>
        <v>17841.507555333603</v>
      </c>
      <c r="AW438" s="45">
        <f t="shared" si="327"/>
        <v>18284.924918138884</v>
      </c>
      <c r="AX438" s="45">
        <f t="shared" si="327"/>
        <v>18728.342280944165</v>
      </c>
      <c r="AY438" s="45">
        <f t="shared" si="327"/>
        <v>19171.759643749443</v>
      </c>
      <c r="AZ438" s="45">
        <f t="shared" si="327"/>
        <v>19615.177006554724</v>
      </c>
      <c r="BA438" s="45">
        <f t="shared" si="327"/>
        <v>20058.594369360006</v>
      </c>
      <c r="BB438" s="45">
        <f t="shared" si="328"/>
        <v>20502.011732165287</v>
      </c>
      <c r="BC438" s="45">
        <f t="shared" si="328"/>
        <v>20945.429094970568</v>
      </c>
      <c r="BD438" s="45">
        <f t="shared" si="328"/>
        <v>21388.846457775846</v>
      </c>
      <c r="BE438" s="45">
        <f t="shared" si="328"/>
        <v>21832.263820581127</v>
      </c>
      <c r="BF438" s="45">
        <f t="shared" si="328"/>
        <v>22275.681183386405</v>
      </c>
      <c r="BG438" s="45">
        <f t="shared" si="328"/>
        <v>22719.098546191686</v>
      </c>
      <c r="BH438" s="45">
        <f t="shared" si="328"/>
        <v>23162.515908996967</v>
      </c>
      <c r="BI438" s="45">
        <f t="shared" si="328"/>
        <v>23605.933271802249</v>
      </c>
      <c r="BJ438" s="45">
        <f t="shared" si="328"/>
        <v>24049.35063460753</v>
      </c>
      <c r="BK438" s="45">
        <f t="shared" si="328"/>
        <v>24492.767997412808</v>
      </c>
      <c r="BL438" s="45">
        <f t="shared" si="329"/>
        <v>24936.185360218089</v>
      </c>
      <c r="BM438" s="45">
        <f t="shared" si="329"/>
        <v>25379.602723023367</v>
      </c>
      <c r="BN438" s="45">
        <f t="shared" si="329"/>
        <v>25823.020085828648</v>
      </c>
      <c r="BO438" s="45">
        <f t="shared" si="329"/>
        <v>26266.437448633929</v>
      </c>
      <c r="BP438" s="45">
        <f t="shared" si="329"/>
        <v>26709.854811439211</v>
      </c>
      <c r="BQ438" s="45">
        <f t="shared" si="329"/>
        <v>27153.272174244492</v>
      </c>
      <c r="BR438" s="45">
        <f t="shared" si="329"/>
        <v>27596.68953704977</v>
      </c>
      <c r="BS438" s="45">
        <f t="shared" si="329"/>
        <v>28040.106899855051</v>
      </c>
      <c r="BT438" s="45">
        <f t="shared" si="329"/>
        <v>28483.524262660329</v>
      </c>
      <c r="BU438" s="45">
        <f t="shared" si="329"/>
        <v>28926.94162546561</v>
      </c>
      <c r="BV438" s="45">
        <f t="shared" si="330"/>
        <v>29370.358988270891</v>
      </c>
      <c r="BW438" s="45">
        <f t="shared" si="330"/>
        <v>29813.776351076172</v>
      </c>
      <c r="BX438" s="45">
        <f t="shared" si="330"/>
        <v>30257.193713881454</v>
      </c>
      <c r="BY438" s="45">
        <f t="shared" si="330"/>
        <v>30700.611076686731</v>
      </c>
      <c r="BZ438" s="45">
        <f t="shared" si="330"/>
        <v>31144.028439492013</v>
      </c>
      <c r="CA438" s="45">
        <f t="shared" si="330"/>
        <v>31587.44580229729</v>
      </c>
      <c r="CB438" s="45">
        <f t="shared" si="330"/>
        <v>32030.863165102572</v>
      </c>
      <c r="CC438" s="45">
        <f t="shared" si="330"/>
        <v>32474.280527907853</v>
      </c>
      <c r="CD438" s="45">
        <f t="shared" si="330"/>
        <v>32917.697890713134</v>
      </c>
      <c r="CE438" s="45">
        <f t="shared" si="330"/>
        <v>33361.115253518416</v>
      </c>
      <c r="CF438" s="45">
        <f t="shared" si="330"/>
        <v>33804.532616323697</v>
      </c>
      <c r="CG438" s="45">
        <f t="shared" si="330"/>
        <v>9299.4462806365991</v>
      </c>
      <c r="CH438" s="45">
        <f t="shared" si="330"/>
        <v>10484.584709529123</v>
      </c>
    </row>
    <row r="439" spans="1:86">
      <c r="A439" s="58">
        <f>'Q5-Q7 VaR'!G413</f>
        <v>46139</v>
      </c>
      <c r="B439" s="45">
        <f>'Q5-Q7 VaR'!L413</f>
        <v>-5351.0846550986616</v>
      </c>
      <c r="C439" s="45">
        <f>1000000*'Q5-Q7 VaR'!K413/100</f>
        <v>-2873.7266053692729</v>
      </c>
      <c r="D439" s="45">
        <f t="shared" si="323"/>
        <v>23386.181398594068</v>
      </c>
      <c r="E439" s="45">
        <f t="shared" si="323"/>
        <v>22667.74974725175</v>
      </c>
      <c r="F439" s="45">
        <f t="shared" si="323"/>
        <v>21949.318095909432</v>
      </c>
      <c r="G439" s="45">
        <f t="shared" si="323"/>
        <v>21230.886444567113</v>
      </c>
      <c r="H439" s="45">
        <f t="shared" si="323"/>
        <v>20512.454793224795</v>
      </c>
      <c r="I439" s="45">
        <f t="shared" si="323"/>
        <v>19794.023141882477</v>
      </c>
      <c r="J439" s="45">
        <f t="shared" si="323"/>
        <v>19075.591490540159</v>
      </c>
      <c r="K439" s="45">
        <f t="shared" si="323"/>
        <v>18357.15983919784</v>
      </c>
      <c r="L439" s="45">
        <f t="shared" si="323"/>
        <v>17638.728187855522</v>
      </c>
      <c r="M439" s="45">
        <f t="shared" si="323"/>
        <v>16920.296536513204</v>
      </c>
      <c r="N439" s="45">
        <f t="shared" si="324"/>
        <v>16201.864885170886</v>
      </c>
      <c r="O439" s="45">
        <f t="shared" si="324"/>
        <v>15483.433233828568</v>
      </c>
      <c r="P439" s="45">
        <f t="shared" si="324"/>
        <v>14765.001582486249</v>
      </c>
      <c r="Q439" s="45">
        <f t="shared" si="324"/>
        <v>14046.569931143931</v>
      </c>
      <c r="R439" s="45">
        <f t="shared" si="324"/>
        <v>13328.138279801613</v>
      </c>
      <c r="S439" s="45">
        <f t="shared" si="324"/>
        <v>12609.706628459295</v>
      </c>
      <c r="T439" s="45">
        <f t="shared" si="324"/>
        <v>11891.274977116977</v>
      </c>
      <c r="U439" s="45">
        <f t="shared" si="324"/>
        <v>11172.843325774658</v>
      </c>
      <c r="V439" s="45">
        <f t="shared" si="324"/>
        <v>10454.41167443234</v>
      </c>
      <c r="W439" s="45">
        <f t="shared" si="324"/>
        <v>9735.9800230900219</v>
      </c>
      <c r="X439" s="45">
        <f t="shared" si="325"/>
        <v>9017.5483717477036</v>
      </c>
      <c r="Y439" s="45">
        <f t="shared" si="325"/>
        <v>8299.1167204053854</v>
      </c>
      <c r="Z439" s="45">
        <f t="shared" si="325"/>
        <v>7580.6850690630663</v>
      </c>
      <c r="AA439" s="45">
        <f t="shared" si="325"/>
        <v>6862.2534177207481</v>
      </c>
      <c r="AB439" s="45">
        <f t="shared" si="325"/>
        <v>6143.8217663784299</v>
      </c>
      <c r="AC439" s="45">
        <f t="shared" si="325"/>
        <v>5425.3901150361116</v>
      </c>
      <c r="AD439" s="45">
        <f t="shared" si="325"/>
        <v>4706.9584636937934</v>
      </c>
      <c r="AE439" s="45">
        <f t="shared" si="325"/>
        <v>3988.5268123514752</v>
      </c>
      <c r="AF439" s="45">
        <f t="shared" si="325"/>
        <v>3270.095161009157</v>
      </c>
      <c r="AG439" s="45">
        <f t="shared" si="325"/>
        <v>2551.6635096668388</v>
      </c>
      <c r="AH439" s="45">
        <f t="shared" si="326"/>
        <v>1833.2318583245205</v>
      </c>
      <c r="AI439" s="45">
        <f t="shared" si="326"/>
        <v>1114.8002069822023</v>
      </c>
      <c r="AJ439" s="45">
        <f t="shared" si="326"/>
        <v>396.36855563988411</v>
      </c>
      <c r="AK439" s="45">
        <f t="shared" si="326"/>
        <v>-322.06309570243411</v>
      </c>
      <c r="AL439" s="45">
        <f t="shared" si="326"/>
        <v>-1040.4947470447523</v>
      </c>
      <c r="AM439" s="45">
        <f t="shared" si="326"/>
        <v>-1758.9263983870705</v>
      </c>
      <c r="AN439" s="45">
        <f t="shared" si="326"/>
        <v>-2477.3580497293888</v>
      </c>
      <c r="AO439" s="45">
        <f t="shared" si="326"/>
        <v>-3195.789701071707</v>
      </c>
      <c r="AP439" s="45">
        <f t="shared" si="326"/>
        <v>-3914.2213524140252</v>
      </c>
      <c r="AQ439" s="45">
        <f t="shared" si="326"/>
        <v>-4632.6530037563434</v>
      </c>
      <c r="AR439" s="45">
        <f t="shared" si="327"/>
        <v>-5351.0846550986616</v>
      </c>
      <c r="AS439" s="45">
        <f t="shared" si="327"/>
        <v>-6069.5163064409799</v>
      </c>
      <c r="AT439" s="45">
        <f t="shared" si="327"/>
        <v>-6787.9479577832981</v>
      </c>
      <c r="AU439" s="45">
        <f t="shared" si="327"/>
        <v>-7506.3796091256163</v>
      </c>
      <c r="AV439" s="45">
        <f t="shared" si="327"/>
        <v>-8224.8112604679336</v>
      </c>
      <c r="AW439" s="45">
        <f t="shared" si="327"/>
        <v>-8943.2429118102518</v>
      </c>
      <c r="AX439" s="45">
        <f t="shared" si="327"/>
        <v>-9661.67456315257</v>
      </c>
      <c r="AY439" s="45">
        <f t="shared" si="327"/>
        <v>-10380.106214494888</v>
      </c>
      <c r="AZ439" s="45">
        <f t="shared" si="327"/>
        <v>-11098.537865837206</v>
      </c>
      <c r="BA439" s="45">
        <f t="shared" si="327"/>
        <v>-11816.969517179525</v>
      </c>
      <c r="BB439" s="45">
        <f t="shared" si="328"/>
        <v>-12535.401168521843</v>
      </c>
      <c r="BC439" s="45">
        <f t="shared" si="328"/>
        <v>-13253.832819864161</v>
      </c>
      <c r="BD439" s="45">
        <f t="shared" si="328"/>
        <v>-13972.264471206479</v>
      </c>
      <c r="BE439" s="45">
        <f t="shared" si="328"/>
        <v>-14690.696122548798</v>
      </c>
      <c r="BF439" s="45">
        <f t="shared" si="328"/>
        <v>-15409.127773891116</v>
      </c>
      <c r="BG439" s="45">
        <f t="shared" si="328"/>
        <v>-16127.559425233434</v>
      </c>
      <c r="BH439" s="45">
        <f t="shared" si="328"/>
        <v>-16845.991076575752</v>
      </c>
      <c r="BI439" s="45">
        <f t="shared" si="328"/>
        <v>-17564.42272791807</v>
      </c>
      <c r="BJ439" s="45">
        <f t="shared" si="328"/>
        <v>-18282.854379260389</v>
      </c>
      <c r="BK439" s="45">
        <f t="shared" si="328"/>
        <v>-19001.286030602707</v>
      </c>
      <c r="BL439" s="45">
        <f t="shared" si="329"/>
        <v>-19719.717681945025</v>
      </c>
      <c r="BM439" s="45">
        <f t="shared" si="329"/>
        <v>-20438.149333287343</v>
      </c>
      <c r="BN439" s="45">
        <f t="shared" si="329"/>
        <v>-21156.580984629662</v>
      </c>
      <c r="BO439" s="45">
        <f t="shared" si="329"/>
        <v>-21875.01263597198</v>
      </c>
      <c r="BP439" s="45">
        <f t="shared" si="329"/>
        <v>-22593.444287314298</v>
      </c>
      <c r="BQ439" s="45">
        <f t="shared" si="329"/>
        <v>-23311.875938656616</v>
      </c>
      <c r="BR439" s="45">
        <f t="shared" si="329"/>
        <v>-24030.307589998934</v>
      </c>
      <c r="BS439" s="45">
        <f t="shared" si="329"/>
        <v>-24748.739241341253</v>
      </c>
      <c r="BT439" s="45">
        <f t="shared" si="329"/>
        <v>-25467.170892683571</v>
      </c>
      <c r="BU439" s="45">
        <f t="shared" si="329"/>
        <v>-26185.602544025889</v>
      </c>
      <c r="BV439" s="45">
        <f t="shared" si="330"/>
        <v>-26904.034195368207</v>
      </c>
      <c r="BW439" s="45">
        <f t="shared" si="330"/>
        <v>-27622.465846710526</v>
      </c>
      <c r="BX439" s="45">
        <f t="shared" si="330"/>
        <v>-28340.897498052844</v>
      </c>
      <c r="BY439" s="45">
        <f t="shared" si="330"/>
        <v>-29059.329149395162</v>
      </c>
      <c r="BZ439" s="45">
        <f t="shared" si="330"/>
        <v>-29777.76080073748</v>
      </c>
      <c r="CA439" s="45">
        <f t="shared" si="330"/>
        <v>-30496.192452079798</v>
      </c>
      <c r="CB439" s="45">
        <f t="shared" si="330"/>
        <v>-31214.624103422117</v>
      </c>
      <c r="CC439" s="45">
        <f t="shared" si="330"/>
        <v>-31933.055754764435</v>
      </c>
      <c r="CD439" s="45">
        <f t="shared" si="330"/>
        <v>-32651.487406106753</v>
      </c>
      <c r="CE439" s="45">
        <f t="shared" si="330"/>
        <v>-33369.919057449071</v>
      </c>
      <c r="CF439" s="45">
        <f t="shared" si="330"/>
        <v>-34088.350708791389</v>
      </c>
      <c r="CG439" s="45">
        <f t="shared" si="330"/>
        <v>5615.1681860355047</v>
      </c>
      <c r="CH439" s="45">
        <f t="shared" si="330"/>
        <v>3694.988621681382</v>
      </c>
    </row>
    <row r="440" spans="1:86">
      <c r="A440" s="58">
        <f>'Q5-Q7 VaR'!G414</f>
        <v>46140</v>
      </c>
      <c r="B440" s="45">
        <f>'Q5-Q7 VaR'!L414</f>
        <v>-10699.738620394572</v>
      </c>
      <c r="C440" s="45">
        <f>1000000*'Q5-Q7 VaR'!K414/100</f>
        <v>-442.79565929869676</v>
      </c>
      <c r="D440" s="45">
        <f t="shared" si="323"/>
        <v>-6271.7820274076039</v>
      </c>
      <c r="E440" s="45">
        <f t="shared" si="323"/>
        <v>-6382.4809422322778</v>
      </c>
      <c r="F440" s="45">
        <f t="shared" si="323"/>
        <v>-6493.1798570569526</v>
      </c>
      <c r="G440" s="45">
        <f t="shared" si="323"/>
        <v>-6603.8787718816266</v>
      </c>
      <c r="H440" s="45">
        <f t="shared" si="323"/>
        <v>-6714.5776867063014</v>
      </c>
      <c r="I440" s="45">
        <f t="shared" si="323"/>
        <v>-6825.2766015309753</v>
      </c>
      <c r="J440" s="45">
        <f t="shared" si="323"/>
        <v>-6935.9755163556492</v>
      </c>
      <c r="K440" s="45">
        <f t="shared" si="323"/>
        <v>-7046.6744311803232</v>
      </c>
      <c r="L440" s="45">
        <f t="shared" si="323"/>
        <v>-7157.3733460049971</v>
      </c>
      <c r="M440" s="45">
        <f t="shared" si="323"/>
        <v>-7268.0722608296719</v>
      </c>
      <c r="N440" s="45">
        <f t="shared" si="324"/>
        <v>-7378.7711756543458</v>
      </c>
      <c r="O440" s="45">
        <f t="shared" si="324"/>
        <v>-7489.4700904790207</v>
      </c>
      <c r="P440" s="45">
        <f t="shared" si="324"/>
        <v>-7600.1690053036946</v>
      </c>
      <c r="Q440" s="45">
        <f t="shared" si="324"/>
        <v>-7710.8679201283685</v>
      </c>
      <c r="R440" s="45">
        <f t="shared" si="324"/>
        <v>-7821.5668349530424</v>
      </c>
      <c r="S440" s="45">
        <f t="shared" si="324"/>
        <v>-7932.2657497777163</v>
      </c>
      <c r="T440" s="45">
        <f t="shared" si="324"/>
        <v>-8042.9646646023912</v>
      </c>
      <c r="U440" s="45">
        <f t="shared" si="324"/>
        <v>-8153.6635794270651</v>
      </c>
      <c r="V440" s="45">
        <f t="shared" si="324"/>
        <v>-8264.3624942517399</v>
      </c>
      <c r="W440" s="45">
        <f t="shared" si="324"/>
        <v>-8375.0614090764138</v>
      </c>
      <c r="X440" s="45">
        <f t="shared" si="325"/>
        <v>-8485.7603239010878</v>
      </c>
      <c r="Y440" s="45">
        <f t="shared" si="325"/>
        <v>-8596.4592387257617</v>
      </c>
      <c r="Z440" s="45">
        <f t="shared" si="325"/>
        <v>-8707.1581535504356</v>
      </c>
      <c r="AA440" s="45">
        <f t="shared" si="325"/>
        <v>-8817.8570683751095</v>
      </c>
      <c r="AB440" s="45">
        <f t="shared" si="325"/>
        <v>-8928.5559831997853</v>
      </c>
      <c r="AC440" s="45">
        <f t="shared" si="325"/>
        <v>-9039.2548980244592</v>
      </c>
      <c r="AD440" s="45">
        <f t="shared" si="325"/>
        <v>-9149.9538128491331</v>
      </c>
      <c r="AE440" s="45">
        <f t="shared" si="325"/>
        <v>-9260.652727673807</v>
      </c>
      <c r="AF440" s="45">
        <f t="shared" si="325"/>
        <v>-9371.3516424984809</v>
      </c>
      <c r="AG440" s="45">
        <f t="shared" si="325"/>
        <v>-9482.0505573231549</v>
      </c>
      <c r="AH440" s="45">
        <f t="shared" si="326"/>
        <v>-9592.7494721478288</v>
      </c>
      <c r="AI440" s="45">
        <f t="shared" si="326"/>
        <v>-9703.4483869725045</v>
      </c>
      <c r="AJ440" s="45">
        <f t="shared" si="326"/>
        <v>-9814.1473017971784</v>
      </c>
      <c r="AK440" s="45">
        <f t="shared" si="326"/>
        <v>-9924.8462166218524</v>
      </c>
      <c r="AL440" s="45">
        <f t="shared" si="326"/>
        <v>-10035.545131446526</v>
      </c>
      <c r="AM440" s="45">
        <f t="shared" si="326"/>
        <v>-10146.2440462712</v>
      </c>
      <c r="AN440" s="45">
        <f t="shared" si="326"/>
        <v>-10256.942961095874</v>
      </c>
      <c r="AO440" s="45">
        <f t="shared" si="326"/>
        <v>-10367.64187592055</v>
      </c>
      <c r="AP440" s="45">
        <f t="shared" si="326"/>
        <v>-10478.340790745224</v>
      </c>
      <c r="AQ440" s="45">
        <f t="shared" si="326"/>
        <v>-10589.039705569898</v>
      </c>
      <c r="AR440" s="45">
        <f t="shared" si="327"/>
        <v>-10699.738620394572</v>
      </c>
      <c r="AS440" s="45">
        <f t="shared" si="327"/>
        <v>-10810.437535219246</v>
      </c>
      <c r="AT440" s="45">
        <f t="shared" si="327"/>
        <v>-10921.136450043919</v>
      </c>
      <c r="AU440" s="45">
        <f t="shared" si="327"/>
        <v>-11031.835364868593</v>
      </c>
      <c r="AV440" s="45">
        <f t="shared" si="327"/>
        <v>-11142.534279693269</v>
      </c>
      <c r="AW440" s="45">
        <f t="shared" si="327"/>
        <v>-11253.233194517943</v>
      </c>
      <c r="AX440" s="45">
        <f t="shared" si="327"/>
        <v>-11363.932109342617</v>
      </c>
      <c r="AY440" s="45">
        <f t="shared" si="327"/>
        <v>-11474.631024167291</v>
      </c>
      <c r="AZ440" s="45">
        <f t="shared" si="327"/>
        <v>-11585.329938991965</v>
      </c>
      <c r="BA440" s="45">
        <f t="shared" si="327"/>
        <v>-11696.028853816639</v>
      </c>
      <c r="BB440" s="45">
        <f t="shared" si="328"/>
        <v>-11806.727768641314</v>
      </c>
      <c r="BC440" s="45">
        <f t="shared" si="328"/>
        <v>-11917.426683465988</v>
      </c>
      <c r="BD440" s="45">
        <f t="shared" si="328"/>
        <v>-12028.125598290662</v>
      </c>
      <c r="BE440" s="45">
        <f t="shared" si="328"/>
        <v>-12138.824513115336</v>
      </c>
      <c r="BF440" s="45">
        <f t="shared" si="328"/>
        <v>-12249.52342794001</v>
      </c>
      <c r="BG440" s="45">
        <f t="shared" si="328"/>
        <v>-12360.222342764684</v>
      </c>
      <c r="BH440" s="45">
        <f t="shared" si="328"/>
        <v>-12470.921257589358</v>
      </c>
      <c r="BI440" s="45">
        <f t="shared" si="328"/>
        <v>-12581.620172414034</v>
      </c>
      <c r="BJ440" s="45">
        <f t="shared" si="328"/>
        <v>-12692.319087238708</v>
      </c>
      <c r="BK440" s="45">
        <f t="shared" si="328"/>
        <v>-12803.018002063382</v>
      </c>
      <c r="BL440" s="45">
        <f t="shared" si="329"/>
        <v>-12913.716916888055</v>
      </c>
      <c r="BM440" s="45">
        <f t="shared" si="329"/>
        <v>-13024.415831712729</v>
      </c>
      <c r="BN440" s="45">
        <f t="shared" si="329"/>
        <v>-13135.114746537403</v>
      </c>
      <c r="BO440" s="45">
        <f t="shared" si="329"/>
        <v>-13245.813661362077</v>
      </c>
      <c r="BP440" s="45">
        <f t="shared" si="329"/>
        <v>-13356.512576186753</v>
      </c>
      <c r="BQ440" s="45">
        <f t="shared" si="329"/>
        <v>-13467.211491011427</v>
      </c>
      <c r="BR440" s="45">
        <f t="shared" si="329"/>
        <v>-13577.910405836101</v>
      </c>
      <c r="BS440" s="45">
        <f t="shared" si="329"/>
        <v>-13688.609320660775</v>
      </c>
      <c r="BT440" s="45">
        <f t="shared" si="329"/>
        <v>-13799.308235485449</v>
      </c>
      <c r="BU440" s="45">
        <f t="shared" si="329"/>
        <v>-13910.007150310123</v>
      </c>
      <c r="BV440" s="45">
        <f t="shared" si="330"/>
        <v>-14020.706065134797</v>
      </c>
      <c r="BW440" s="45">
        <f t="shared" si="330"/>
        <v>-14131.404979959472</v>
      </c>
      <c r="BX440" s="45">
        <f t="shared" si="330"/>
        <v>-14242.103894784146</v>
      </c>
      <c r="BY440" s="45">
        <f t="shared" si="330"/>
        <v>-14352.80280960882</v>
      </c>
      <c r="BZ440" s="45">
        <f t="shared" si="330"/>
        <v>-14463.501724433494</v>
      </c>
      <c r="CA440" s="45">
        <f t="shared" si="330"/>
        <v>-14574.200639258168</v>
      </c>
      <c r="CB440" s="45">
        <f t="shared" si="330"/>
        <v>-14684.899554082842</v>
      </c>
      <c r="CC440" s="45">
        <f t="shared" si="330"/>
        <v>-14795.598468907516</v>
      </c>
      <c r="CD440" s="45">
        <f t="shared" si="330"/>
        <v>-14906.297383732192</v>
      </c>
      <c r="CE440" s="45">
        <f t="shared" si="330"/>
        <v>-15016.996298556865</v>
      </c>
      <c r="CF440" s="45">
        <f t="shared" si="330"/>
        <v>-15127.695213381539</v>
      </c>
      <c r="CG440" s="45">
        <f t="shared" si="330"/>
        <v>-9010.013109361751</v>
      </c>
      <c r="CH440" s="45">
        <f t="shared" si="330"/>
        <v>-9305.8823039404779</v>
      </c>
    </row>
    <row r="441" spans="1:86">
      <c r="A441" s="58">
        <f>'Q5-Q7 VaR'!G415</f>
        <v>46141</v>
      </c>
      <c r="B441" s="45">
        <f>'Q5-Q7 VaR'!L415</f>
        <v>-31789.111803197618</v>
      </c>
      <c r="C441" s="45">
        <f>1000000*'Q5-Q7 VaR'!K415/100</f>
        <v>-6176.5092225412527</v>
      </c>
      <c r="D441" s="45">
        <f t="shared" ref="D441:M450" si="331">$B441+D$26*$C441</f>
        <v>29975.980422214907</v>
      </c>
      <c r="E441" s="45">
        <f t="shared" si="331"/>
        <v>28431.853116579598</v>
      </c>
      <c r="F441" s="45">
        <f t="shared" si="331"/>
        <v>26887.725810944281</v>
      </c>
      <c r="G441" s="45">
        <f t="shared" si="331"/>
        <v>25343.598505308972</v>
      </c>
      <c r="H441" s="45">
        <f t="shared" si="331"/>
        <v>23799.471199673655</v>
      </c>
      <c r="I441" s="45">
        <f t="shared" si="331"/>
        <v>22255.343894038346</v>
      </c>
      <c r="J441" s="45">
        <f t="shared" si="331"/>
        <v>20711.216588403029</v>
      </c>
      <c r="K441" s="45">
        <f t="shared" si="331"/>
        <v>19167.08928276772</v>
      </c>
      <c r="L441" s="45">
        <f t="shared" si="331"/>
        <v>17622.961977132403</v>
      </c>
      <c r="M441" s="45">
        <f t="shared" si="331"/>
        <v>16078.834671497087</v>
      </c>
      <c r="N441" s="45">
        <f t="shared" ref="N441:W450" si="332">$B441+N$26*$C441</f>
        <v>14534.707365861777</v>
      </c>
      <c r="O441" s="45">
        <f t="shared" si="332"/>
        <v>12990.580060226461</v>
      </c>
      <c r="P441" s="45">
        <f t="shared" si="332"/>
        <v>11446.452754591151</v>
      </c>
      <c r="Q441" s="45">
        <f t="shared" si="332"/>
        <v>9902.3254489558349</v>
      </c>
      <c r="R441" s="45">
        <f t="shared" si="332"/>
        <v>8358.1981433205256</v>
      </c>
      <c r="S441" s="45">
        <f t="shared" si="332"/>
        <v>6814.070837685209</v>
      </c>
      <c r="T441" s="45">
        <f t="shared" si="332"/>
        <v>5269.9435320498997</v>
      </c>
      <c r="U441" s="45">
        <f t="shared" si="332"/>
        <v>3725.8162264145831</v>
      </c>
      <c r="V441" s="45">
        <f t="shared" si="332"/>
        <v>2181.6889207792738</v>
      </c>
      <c r="W441" s="45">
        <f t="shared" si="332"/>
        <v>637.56161514395717</v>
      </c>
      <c r="X441" s="45">
        <f t="shared" ref="X441:AG450" si="333">$B441+X$26*$C441</f>
        <v>-906.56569049135578</v>
      </c>
      <c r="Y441" s="45">
        <f t="shared" si="333"/>
        <v>-2450.6929961266687</v>
      </c>
      <c r="Z441" s="45">
        <f t="shared" si="333"/>
        <v>-3994.8203017619817</v>
      </c>
      <c r="AA441" s="45">
        <f t="shared" si="333"/>
        <v>-5538.9476073972946</v>
      </c>
      <c r="AB441" s="45">
        <f t="shared" si="333"/>
        <v>-7083.0749130326076</v>
      </c>
      <c r="AC441" s="45">
        <f t="shared" si="333"/>
        <v>-8627.2022186679205</v>
      </c>
      <c r="AD441" s="45">
        <f t="shared" si="333"/>
        <v>-10171.329524303233</v>
      </c>
      <c r="AE441" s="45">
        <f t="shared" si="333"/>
        <v>-11715.456829938546</v>
      </c>
      <c r="AF441" s="45">
        <f t="shared" si="333"/>
        <v>-13259.584135573859</v>
      </c>
      <c r="AG441" s="45">
        <f t="shared" si="333"/>
        <v>-14803.711441209172</v>
      </c>
      <c r="AH441" s="45">
        <f t="shared" ref="AH441:AQ450" si="334">$B441+AH$26*$C441</f>
        <v>-16347.838746844487</v>
      </c>
      <c r="AI441" s="45">
        <f t="shared" si="334"/>
        <v>-17891.966052479802</v>
      </c>
      <c r="AJ441" s="45">
        <f t="shared" si="334"/>
        <v>-19436.093358115111</v>
      </c>
      <c r="AK441" s="45">
        <f t="shared" si="334"/>
        <v>-20980.220663750428</v>
      </c>
      <c r="AL441" s="45">
        <f t="shared" si="334"/>
        <v>-22524.347969385737</v>
      </c>
      <c r="AM441" s="45">
        <f t="shared" si="334"/>
        <v>-24068.475275021054</v>
      </c>
      <c r="AN441" s="45">
        <f t="shared" si="334"/>
        <v>-25612.602580656367</v>
      </c>
      <c r="AO441" s="45">
        <f t="shared" si="334"/>
        <v>-27156.72988629168</v>
      </c>
      <c r="AP441" s="45">
        <f t="shared" si="334"/>
        <v>-28700.857191926993</v>
      </c>
      <c r="AQ441" s="45">
        <f t="shared" si="334"/>
        <v>-30244.984497562305</v>
      </c>
      <c r="AR441" s="45">
        <f t="shared" ref="AR441:BA450" si="335">$B441+AR$26*$C441</f>
        <v>-31789.111803197618</v>
      </c>
      <c r="AS441" s="45">
        <f t="shared" si="335"/>
        <v>-33333.239108832931</v>
      </c>
      <c r="AT441" s="45">
        <f t="shared" si="335"/>
        <v>-34877.366414468248</v>
      </c>
      <c r="AU441" s="45">
        <f t="shared" si="335"/>
        <v>-36421.493720103557</v>
      </c>
      <c r="AV441" s="45">
        <f t="shared" si="335"/>
        <v>-37965.621025738874</v>
      </c>
      <c r="AW441" s="45">
        <f t="shared" si="335"/>
        <v>-39509.748331374183</v>
      </c>
      <c r="AX441" s="45">
        <f t="shared" si="335"/>
        <v>-41053.8756370095</v>
      </c>
      <c r="AY441" s="45">
        <f t="shared" si="335"/>
        <v>-42598.002942644809</v>
      </c>
      <c r="AZ441" s="45">
        <f t="shared" si="335"/>
        <v>-44142.130248280126</v>
      </c>
      <c r="BA441" s="45">
        <f t="shared" si="335"/>
        <v>-45686.257553915435</v>
      </c>
      <c r="BB441" s="45">
        <f t="shared" ref="BB441:BK450" si="336">$B441+BB$26*$C441</f>
        <v>-47230.384859550752</v>
      </c>
      <c r="BC441" s="45">
        <f t="shared" si="336"/>
        <v>-48774.512165186068</v>
      </c>
      <c r="BD441" s="45">
        <f t="shared" si="336"/>
        <v>-50318.639470821377</v>
      </c>
      <c r="BE441" s="45">
        <f t="shared" si="336"/>
        <v>-51862.766776456687</v>
      </c>
      <c r="BF441" s="45">
        <f t="shared" si="336"/>
        <v>-53406.894082092003</v>
      </c>
      <c r="BG441" s="45">
        <f t="shared" si="336"/>
        <v>-54951.02138772732</v>
      </c>
      <c r="BH441" s="45">
        <f t="shared" si="336"/>
        <v>-56495.148693362629</v>
      </c>
      <c r="BI441" s="45">
        <f t="shared" si="336"/>
        <v>-58039.275998997939</v>
      </c>
      <c r="BJ441" s="45">
        <f t="shared" si="336"/>
        <v>-59583.403304633255</v>
      </c>
      <c r="BK441" s="45">
        <f t="shared" si="336"/>
        <v>-61127.530610268572</v>
      </c>
      <c r="BL441" s="45">
        <f t="shared" ref="BL441:BU450" si="337">$B441+BL$26*$C441</f>
        <v>-62671.657915903881</v>
      </c>
      <c r="BM441" s="45">
        <f t="shared" si="337"/>
        <v>-64215.78522153919</v>
      </c>
      <c r="BN441" s="45">
        <f t="shared" si="337"/>
        <v>-65759.912527174514</v>
      </c>
      <c r="BO441" s="45">
        <f t="shared" si="337"/>
        <v>-67304.039832809824</v>
      </c>
      <c r="BP441" s="45">
        <f t="shared" si="337"/>
        <v>-68848.167138445133</v>
      </c>
      <c r="BQ441" s="45">
        <f t="shared" si="337"/>
        <v>-70392.294444080442</v>
      </c>
      <c r="BR441" s="45">
        <f t="shared" si="337"/>
        <v>-71936.421749715766</v>
      </c>
      <c r="BS441" s="45">
        <f t="shared" si="337"/>
        <v>-73480.549055351075</v>
      </c>
      <c r="BT441" s="45">
        <f t="shared" si="337"/>
        <v>-75024.676360986385</v>
      </c>
      <c r="BU441" s="45">
        <f t="shared" si="337"/>
        <v>-76568.803666621694</v>
      </c>
      <c r="BV441" s="45">
        <f t="shared" ref="BV441:CH450" si="338">$B441+BV$26*$C441</f>
        <v>-78112.930972257018</v>
      </c>
      <c r="BW441" s="45">
        <f t="shared" si="338"/>
        <v>-79657.058277892327</v>
      </c>
      <c r="BX441" s="45">
        <f t="shared" si="338"/>
        <v>-81201.185583527636</v>
      </c>
      <c r="BY441" s="45">
        <f t="shared" si="338"/>
        <v>-82745.31288916296</v>
      </c>
      <c r="BZ441" s="45">
        <f t="shared" si="338"/>
        <v>-84289.44019479827</v>
      </c>
      <c r="CA441" s="45">
        <f t="shared" si="338"/>
        <v>-85833.567500433579</v>
      </c>
      <c r="CB441" s="45">
        <f t="shared" si="338"/>
        <v>-87377.694806068888</v>
      </c>
      <c r="CC441" s="45">
        <f t="shared" si="338"/>
        <v>-88921.822111704212</v>
      </c>
      <c r="CD441" s="45">
        <f t="shared" si="338"/>
        <v>-90465.949417339521</v>
      </c>
      <c r="CE441" s="45">
        <f t="shared" si="338"/>
        <v>-92010.076722974831</v>
      </c>
      <c r="CF441" s="45">
        <f t="shared" si="338"/>
        <v>-93554.20402861014</v>
      </c>
      <c r="CG441" s="45">
        <f t="shared" si="338"/>
        <v>-8219.3116407772613</v>
      </c>
      <c r="CH441" s="45">
        <f t="shared" si="338"/>
        <v>-12346.359344622586</v>
      </c>
    </row>
    <row r="442" spans="1:86">
      <c r="A442" s="58">
        <f>'Q5-Q7 VaR'!G416</f>
        <v>46142</v>
      </c>
      <c r="B442" s="45">
        <f>'Q5-Q7 VaR'!L416</f>
        <v>21993.082433185584</v>
      </c>
      <c r="C442" s="45">
        <f>1000000*'Q5-Q7 VaR'!K416/100</f>
        <v>4367.4030550359821</v>
      </c>
      <c r="D442" s="45">
        <f t="shared" si="331"/>
        <v>-21680.948117174237</v>
      </c>
      <c r="E442" s="45">
        <f t="shared" si="331"/>
        <v>-20589.097353415244</v>
      </c>
      <c r="F442" s="45">
        <f t="shared" si="331"/>
        <v>-19497.24658965625</v>
      </c>
      <c r="G442" s="45">
        <f t="shared" si="331"/>
        <v>-18405.395825897249</v>
      </c>
      <c r="H442" s="45">
        <f t="shared" si="331"/>
        <v>-17313.545062138255</v>
      </c>
      <c r="I442" s="45">
        <f t="shared" si="331"/>
        <v>-16221.694298379261</v>
      </c>
      <c r="J442" s="45">
        <f t="shared" si="331"/>
        <v>-15129.84353462026</v>
      </c>
      <c r="K442" s="45">
        <f t="shared" si="331"/>
        <v>-14037.992770861267</v>
      </c>
      <c r="L442" s="45">
        <f t="shared" si="331"/>
        <v>-12946.142007102273</v>
      </c>
      <c r="M442" s="45">
        <f t="shared" si="331"/>
        <v>-11854.291243343279</v>
      </c>
      <c r="N442" s="45">
        <f t="shared" si="332"/>
        <v>-10762.440479584282</v>
      </c>
      <c r="O442" s="45">
        <f t="shared" si="332"/>
        <v>-9670.5897158252847</v>
      </c>
      <c r="P442" s="45">
        <f t="shared" si="332"/>
        <v>-8578.7389520662909</v>
      </c>
      <c r="Q442" s="45">
        <f t="shared" si="332"/>
        <v>-7486.8881883072972</v>
      </c>
      <c r="R442" s="45">
        <f t="shared" si="332"/>
        <v>-6395.0374245482999</v>
      </c>
      <c r="S442" s="45">
        <f t="shared" si="332"/>
        <v>-5303.1866607893026</v>
      </c>
      <c r="T442" s="45">
        <f t="shared" si="332"/>
        <v>-4211.3358970303088</v>
      </c>
      <c r="U442" s="45">
        <f t="shared" si="332"/>
        <v>-3119.4851332713151</v>
      </c>
      <c r="V442" s="45">
        <f t="shared" si="332"/>
        <v>-2027.6343695123178</v>
      </c>
      <c r="W442" s="45">
        <f t="shared" si="332"/>
        <v>-935.78360575332044</v>
      </c>
      <c r="X442" s="45">
        <f t="shared" si="333"/>
        <v>156.06715800567326</v>
      </c>
      <c r="Y442" s="45">
        <f t="shared" si="333"/>
        <v>1247.917921764667</v>
      </c>
      <c r="Z442" s="45">
        <f t="shared" si="333"/>
        <v>2339.7686855236643</v>
      </c>
      <c r="AA442" s="45">
        <f t="shared" si="333"/>
        <v>3431.6194492826617</v>
      </c>
      <c r="AB442" s="45">
        <f t="shared" si="333"/>
        <v>4523.4702130416554</v>
      </c>
      <c r="AC442" s="45">
        <f t="shared" si="333"/>
        <v>5615.3209768006509</v>
      </c>
      <c r="AD442" s="45">
        <f t="shared" si="333"/>
        <v>6707.1717405596464</v>
      </c>
      <c r="AE442" s="45">
        <f t="shared" si="333"/>
        <v>7799.0225043186419</v>
      </c>
      <c r="AF442" s="45">
        <f t="shared" si="333"/>
        <v>8890.8732680776375</v>
      </c>
      <c r="AG442" s="45">
        <f t="shared" si="333"/>
        <v>9982.724031836633</v>
      </c>
      <c r="AH442" s="45">
        <f t="shared" si="334"/>
        <v>11074.574795595629</v>
      </c>
      <c r="AI442" s="45">
        <f t="shared" si="334"/>
        <v>12166.425559354624</v>
      </c>
      <c r="AJ442" s="45">
        <f t="shared" si="334"/>
        <v>13258.27632311362</v>
      </c>
      <c r="AK442" s="45">
        <f t="shared" si="334"/>
        <v>14350.127086872615</v>
      </c>
      <c r="AL442" s="45">
        <f t="shared" si="334"/>
        <v>15441.977850631611</v>
      </c>
      <c r="AM442" s="45">
        <f t="shared" si="334"/>
        <v>16533.828614390608</v>
      </c>
      <c r="AN442" s="45">
        <f t="shared" si="334"/>
        <v>17625.679378149602</v>
      </c>
      <c r="AO442" s="45">
        <f t="shared" si="334"/>
        <v>18717.530141908595</v>
      </c>
      <c r="AP442" s="45">
        <f t="shared" si="334"/>
        <v>19809.380905667593</v>
      </c>
      <c r="AQ442" s="45">
        <f t="shared" si="334"/>
        <v>20901.23166942659</v>
      </c>
      <c r="AR442" s="45">
        <f t="shared" si="335"/>
        <v>21993.082433185584</v>
      </c>
      <c r="AS442" s="45">
        <f t="shared" si="335"/>
        <v>23084.933196944578</v>
      </c>
      <c r="AT442" s="45">
        <f t="shared" si="335"/>
        <v>24176.783960703575</v>
      </c>
      <c r="AU442" s="45">
        <f t="shared" si="335"/>
        <v>25268.634724462572</v>
      </c>
      <c r="AV442" s="45">
        <f t="shared" si="335"/>
        <v>26360.485488221566</v>
      </c>
      <c r="AW442" s="45">
        <f t="shared" si="335"/>
        <v>27452.33625198056</v>
      </c>
      <c r="AX442" s="45">
        <f t="shared" si="335"/>
        <v>28544.187015739557</v>
      </c>
      <c r="AY442" s="45">
        <f t="shared" si="335"/>
        <v>29636.037779498554</v>
      </c>
      <c r="AZ442" s="45">
        <f t="shared" si="335"/>
        <v>30727.888543257548</v>
      </c>
      <c r="BA442" s="45">
        <f t="shared" si="335"/>
        <v>31819.739307016542</v>
      </c>
      <c r="BB442" s="45">
        <f t="shared" si="336"/>
        <v>32911.590070775535</v>
      </c>
      <c r="BC442" s="45">
        <f t="shared" si="336"/>
        <v>34003.440834534536</v>
      </c>
      <c r="BD442" s="45">
        <f t="shared" si="336"/>
        <v>35095.29159829353</v>
      </c>
      <c r="BE442" s="45">
        <f t="shared" si="336"/>
        <v>36187.142362052524</v>
      </c>
      <c r="BF442" s="45">
        <f t="shared" si="336"/>
        <v>37278.993125811525</v>
      </c>
      <c r="BG442" s="45">
        <f t="shared" si="336"/>
        <v>38370.843889570519</v>
      </c>
      <c r="BH442" s="45">
        <f t="shared" si="336"/>
        <v>39462.694653329512</v>
      </c>
      <c r="BI442" s="45">
        <f t="shared" si="336"/>
        <v>40554.545417088506</v>
      </c>
      <c r="BJ442" s="45">
        <f t="shared" si="336"/>
        <v>41646.3961808475</v>
      </c>
      <c r="BK442" s="45">
        <f t="shared" si="336"/>
        <v>42738.246944606501</v>
      </c>
      <c r="BL442" s="45">
        <f t="shared" si="337"/>
        <v>43830.097708365494</v>
      </c>
      <c r="BM442" s="45">
        <f t="shared" si="337"/>
        <v>44921.948472124488</v>
      </c>
      <c r="BN442" s="45">
        <f t="shared" si="337"/>
        <v>46013.799235883489</v>
      </c>
      <c r="BO442" s="45">
        <f t="shared" si="337"/>
        <v>47105.649999642483</v>
      </c>
      <c r="BP442" s="45">
        <f t="shared" si="337"/>
        <v>48197.500763401476</v>
      </c>
      <c r="BQ442" s="45">
        <f t="shared" si="337"/>
        <v>49289.35152716047</v>
      </c>
      <c r="BR442" s="45">
        <f t="shared" si="337"/>
        <v>50381.202290919464</v>
      </c>
      <c r="BS442" s="45">
        <f t="shared" si="337"/>
        <v>51473.053054678465</v>
      </c>
      <c r="BT442" s="45">
        <f t="shared" si="337"/>
        <v>52564.903818437459</v>
      </c>
      <c r="BU442" s="45">
        <f t="shared" si="337"/>
        <v>53656.754582196452</v>
      </c>
      <c r="BV442" s="45">
        <f t="shared" si="338"/>
        <v>54748.605345955453</v>
      </c>
      <c r="BW442" s="45">
        <f t="shared" si="338"/>
        <v>55840.456109714447</v>
      </c>
      <c r="BX442" s="45">
        <f t="shared" si="338"/>
        <v>56932.306873473441</v>
      </c>
      <c r="BY442" s="45">
        <f t="shared" si="338"/>
        <v>58024.157637232434</v>
      </c>
      <c r="BZ442" s="45">
        <f t="shared" si="338"/>
        <v>59116.008400991428</v>
      </c>
      <c r="CA442" s="45">
        <f t="shared" si="338"/>
        <v>60207.859164750429</v>
      </c>
      <c r="CB442" s="45">
        <f t="shared" si="338"/>
        <v>61299.709928509423</v>
      </c>
      <c r="CC442" s="45">
        <f t="shared" si="338"/>
        <v>62391.560692268416</v>
      </c>
      <c r="CD442" s="45">
        <f t="shared" si="338"/>
        <v>63483.411456027417</v>
      </c>
      <c r="CE442" s="45">
        <f t="shared" si="338"/>
        <v>64575.262219786411</v>
      </c>
      <c r="CF442" s="45">
        <f t="shared" si="338"/>
        <v>65667.112983545405</v>
      </c>
      <c r="CG442" s="45">
        <f t="shared" si="338"/>
        <v>5326.9019861030029</v>
      </c>
      <c r="CH442" s="45">
        <f t="shared" si="338"/>
        <v>8245.132996634442</v>
      </c>
    </row>
    <row r="443" spans="1:86">
      <c r="A443" s="58">
        <f>'Q5-Q7 VaR'!G417</f>
        <v>46143</v>
      </c>
      <c r="B443" s="45">
        <f>'Q5-Q7 VaR'!L417</f>
        <v>-2253.384537192002</v>
      </c>
      <c r="C443" s="45">
        <f>1000000*'Q5-Q7 VaR'!K417/100</f>
        <v>73.823453908329085</v>
      </c>
      <c r="D443" s="45">
        <f t="shared" si="331"/>
        <v>-2991.6190762752931</v>
      </c>
      <c r="E443" s="45">
        <f t="shared" si="331"/>
        <v>-2973.1632127982107</v>
      </c>
      <c r="F443" s="45">
        <f t="shared" si="331"/>
        <v>-2954.7073493211283</v>
      </c>
      <c r="G443" s="45">
        <f t="shared" si="331"/>
        <v>-2936.2514858440459</v>
      </c>
      <c r="H443" s="45">
        <f t="shared" si="331"/>
        <v>-2917.7956223669635</v>
      </c>
      <c r="I443" s="45">
        <f t="shared" si="331"/>
        <v>-2899.3397588898815</v>
      </c>
      <c r="J443" s="45">
        <f t="shared" si="331"/>
        <v>-2880.8838954127991</v>
      </c>
      <c r="K443" s="45">
        <f t="shared" si="331"/>
        <v>-2862.4280319357167</v>
      </c>
      <c r="L443" s="45">
        <f t="shared" si="331"/>
        <v>-2843.9721684586348</v>
      </c>
      <c r="M443" s="45">
        <f t="shared" si="331"/>
        <v>-2825.5163049815524</v>
      </c>
      <c r="N443" s="45">
        <f t="shared" si="332"/>
        <v>-2807.06044150447</v>
      </c>
      <c r="O443" s="45">
        <f t="shared" si="332"/>
        <v>-2788.604578027388</v>
      </c>
      <c r="P443" s="45">
        <f t="shared" si="332"/>
        <v>-2770.1487145503056</v>
      </c>
      <c r="Q443" s="45">
        <f t="shared" si="332"/>
        <v>-2751.6928510732232</v>
      </c>
      <c r="R443" s="45">
        <f t="shared" si="332"/>
        <v>-2733.2369875961413</v>
      </c>
      <c r="S443" s="45">
        <f t="shared" si="332"/>
        <v>-2714.7811241190589</v>
      </c>
      <c r="T443" s="45">
        <f t="shared" si="332"/>
        <v>-2696.3252606419765</v>
      </c>
      <c r="U443" s="45">
        <f t="shared" si="332"/>
        <v>-2677.8693971648941</v>
      </c>
      <c r="V443" s="45">
        <f t="shared" si="332"/>
        <v>-2659.4135336878121</v>
      </c>
      <c r="W443" s="45">
        <f t="shared" si="332"/>
        <v>-2640.9576702107297</v>
      </c>
      <c r="X443" s="45">
        <f t="shared" si="333"/>
        <v>-2622.5018067336473</v>
      </c>
      <c r="Y443" s="45">
        <f t="shared" si="333"/>
        <v>-2604.0459432565649</v>
      </c>
      <c r="Z443" s="45">
        <f t="shared" si="333"/>
        <v>-2585.5900797794829</v>
      </c>
      <c r="AA443" s="45">
        <f t="shared" si="333"/>
        <v>-2567.1342163024005</v>
      </c>
      <c r="AB443" s="45">
        <f t="shared" si="333"/>
        <v>-2548.6783528253181</v>
      </c>
      <c r="AC443" s="45">
        <f t="shared" si="333"/>
        <v>-2530.2224893482362</v>
      </c>
      <c r="AD443" s="45">
        <f t="shared" si="333"/>
        <v>-2511.7666258711538</v>
      </c>
      <c r="AE443" s="45">
        <f t="shared" si="333"/>
        <v>-2493.3107623940714</v>
      </c>
      <c r="AF443" s="45">
        <f t="shared" si="333"/>
        <v>-2474.8548989169894</v>
      </c>
      <c r="AG443" s="45">
        <f t="shared" si="333"/>
        <v>-2456.399035439907</v>
      </c>
      <c r="AH443" s="45">
        <f t="shared" si="334"/>
        <v>-2437.9431719628246</v>
      </c>
      <c r="AI443" s="45">
        <f t="shared" si="334"/>
        <v>-2419.4873084857422</v>
      </c>
      <c r="AJ443" s="45">
        <f t="shared" si="334"/>
        <v>-2401.0314450086603</v>
      </c>
      <c r="AK443" s="45">
        <f t="shared" si="334"/>
        <v>-2382.5755815315779</v>
      </c>
      <c r="AL443" s="45">
        <f t="shared" si="334"/>
        <v>-2364.1197180544955</v>
      </c>
      <c r="AM443" s="45">
        <f t="shared" si="334"/>
        <v>-2345.6638545774135</v>
      </c>
      <c r="AN443" s="45">
        <f t="shared" si="334"/>
        <v>-2327.2079911003311</v>
      </c>
      <c r="AO443" s="45">
        <f t="shared" si="334"/>
        <v>-2308.7521276232487</v>
      </c>
      <c r="AP443" s="45">
        <f t="shared" si="334"/>
        <v>-2290.2962641461663</v>
      </c>
      <c r="AQ443" s="45">
        <f t="shared" si="334"/>
        <v>-2271.8404006690844</v>
      </c>
      <c r="AR443" s="45">
        <f t="shared" si="335"/>
        <v>-2253.384537192002</v>
      </c>
      <c r="AS443" s="45">
        <f t="shared" si="335"/>
        <v>-2234.9286737149196</v>
      </c>
      <c r="AT443" s="45">
        <f t="shared" si="335"/>
        <v>-2216.4728102378376</v>
      </c>
      <c r="AU443" s="45">
        <f t="shared" si="335"/>
        <v>-2198.0169467607552</v>
      </c>
      <c r="AV443" s="45">
        <f t="shared" si="335"/>
        <v>-2179.5610832836728</v>
      </c>
      <c r="AW443" s="45">
        <f t="shared" si="335"/>
        <v>-2161.1052198065904</v>
      </c>
      <c r="AX443" s="45">
        <f t="shared" si="335"/>
        <v>-2142.6493563295085</v>
      </c>
      <c r="AY443" s="45">
        <f t="shared" si="335"/>
        <v>-2124.1934928524261</v>
      </c>
      <c r="AZ443" s="45">
        <f t="shared" si="335"/>
        <v>-2105.7376293753437</v>
      </c>
      <c r="BA443" s="45">
        <f t="shared" si="335"/>
        <v>-2087.2817658982617</v>
      </c>
      <c r="BB443" s="45">
        <f t="shared" si="336"/>
        <v>-2068.8259024211793</v>
      </c>
      <c r="BC443" s="45">
        <f t="shared" si="336"/>
        <v>-2050.3700389440969</v>
      </c>
      <c r="BD443" s="45">
        <f t="shared" si="336"/>
        <v>-2031.9141754670147</v>
      </c>
      <c r="BE443" s="45">
        <f t="shared" si="336"/>
        <v>-2013.4583119899326</v>
      </c>
      <c r="BF443" s="45">
        <f t="shared" si="336"/>
        <v>-1995.0024485128502</v>
      </c>
      <c r="BG443" s="45">
        <f t="shared" si="336"/>
        <v>-1976.546585035768</v>
      </c>
      <c r="BH443" s="45">
        <f t="shared" si="336"/>
        <v>-1958.0907215586856</v>
      </c>
      <c r="BI443" s="45">
        <f t="shared" si="336"/>
        <v>-1939.6348580816034</v>
      </c>
      <c r="BJ443" s="45">
        <f t="shared" si="336"/>
        <v>-1921.178994604521</v>
      </c>
      <c r="BK443" s="45">
        <f t="shared" si="336"/>
        <v>-1902.7231311274388</v>
      </c>
      <c r="BL443" s="45">
        <f t="shared" si="337"/>
        <v>-1884.2672676503566</v>
      </c>
      <c r="BM443" s="45">
        <f t="shared" si="337"/>
        <v>-1865.8114041732742</v>
      </c>
      <c r="BN443" s="45">
        <f t="shared" si="337"/>
        <v>-1847.3555406961921</v>
      </c>
      <c r="BO443" s="45">
        <f t="shared" si="337"/>
        <v>-1828.8996772191097</v>
      </c>
      <c r="BP443" s="45">
        <f t="shared" si="337"/>
        <v>-1810.4438137420275</v>
      </c>
      <c r="BQ443" s="45">
        <f t="shared" si="337"/>
        <v>-1791.9879502649451</v>
      </c>
      <c r="BR443" s="45">
        <f t="shared" si="337"/>
        <v>-1773.5320867878629</v>
      </c>
      <c r="BS443" s="45">
        <f t="shared" si="337"/>
        <v>-1755.0762233107807</v>
      </c>
      <c r="BT443" s="45">
        <f t="shared" si="337"/>
        <v>-1736.6203598336983</v>
      </c>
      <c r="BU443" s="45">
        <f t="shared" si="337"/>
        <v>-1718.1644963566162</v>
      </c>
      <c r="BV443" s="45">
        <f t="shared" si="338"/>
        <v>-1699.708632879534</v>
      </c>
      <c r="BW443" s="45">
        <f t="shared" si="338"/>
        <v>-1681.2527694024516</v>
      </c>
      <c r="BX443" s="45">
        <f t="shared" si="338"/>
        <v>-1662.7969059253692</v>
      </c>
      <c r="BY443" s="45">
        <f t="shared" si="338"/>
        <v>-1644.341042448287</v>
      </c>
      <c r="BZ443" s="45">
        <f t="shared" si="338"/>
        <v>-1625.8851789712048</v>
      </c>
      <c r="CA443" s="45">
        <f t="shared" si="338"/>
        <v>-1607.4293154941224</v>
      </c>
      <c r="CB443" s="45">
        <f t="shared" si="338"/>
        <v>-1588.9734520170402</v>
      </c>
      <c r="CC443" s="45">
        <f t="shared" si="338"/>
        <v>-1570.5175885399581</v>
      </c>
      <c r="CD443" s="45">
        <f t="shared" si="338"/>
        <v>-1552.0617250628757</v>
      </c>
      <c r="CE443" s="45">
        <f t="shared" si="338"/>
        <v>-1533.6058615857933</v>
      </c>
      <c r="CF443" s="45">
        <f t="shared" si="338"/>
        <v>-1515.1499981087111</v>
      </c>
      <c r="CG443" s="45">
        <f t="shared" si="338"/>
        <v>-2535.0977174409359</v>
      </c>
      <c r="CH443" s="45">
        <f t="shared" si="338"/>
        <v>-2485.7700300750057</v>
      </c>
    </row>
    <row r="444" spans="1:86">
      <c r="A444" s="58">
        <f>'Q5-Q7 VaR'!G418</f>
        <v>46146</v>
      </c>
      <c r="B444" s="45">
        <f>'Q5-Q7 VaR'!L418</f>
        <v>-20827.36446349058</v>
      </c>
      <c r="C444" s="45">
        <f>1000000*'Q5-Q7 VaR'!K418/100</f>
        <v>-5003.7891276970922</v>
      </c>
      <c r="D444" s="45">
        <f t="shared" si="331"/>
        <v>29210.526813480341</v>
      </c>
      <c r="E444" s="45">
        <f t="shared" si="331"/>
        <v>27959.579531556068</v>
      </c>
      <c r="F444" s="45">
        <f t="shared" si="331"/>
        <v>26708.632249631795</v>
      </c>
      <c r="G444" s="45">
        <f t="shared" si="331"/>
        <v>25457.684967707522</v>
      </c>
      <c r="H444" s="45">
        <f t="shared" si="331"/>
        <v>24206.73768578325</v>
      </c>
      <c r="I444" s="45">
        <f t="shared" si="331"/>
        <v>22955.790403858977</v>
      </c>
      <c r="J444" s="45">
        <f t="shared" si="331"/>
        <v>21704.843121934704</v>
      </c>
      <c r="K444" s="45">
        <f t="shared" si="331"/>
        <v>20453.895840010431</v>
      </c>
      <c r="L444" s="45">
        <f t="shared" si="331"/>
        <v>19202.948558086158</v>
      </c>
      <c r="M444" s="45">
        <f t="shared" si="331"/>
        <v>17952.001276161885</v>
      </c>
      <c r="N444" s="45">
        <f t="shared" si="332"/>
        <v>16701.053994237613</v>
      </c>
      <c r="O444" s="45">
        <f t="shared" si="332"/>
        <v>15450.10671231334</v>
      </c>
      <c r="P444" s="45">
        <f t="shared" si="332"/>
        <v>14199.159430389067</v>
      </c>
      <c r="Q444" s="45">
        <f t="shared" si="332"/>
        <v>12948.212148464794</v>
      </c>
      <c r="R444" s="45">
        <f t="shared" si="332"/>
        <v>11697.264866540521</v>
      </c>
      <c r="S444" s="45">
        <f t="shared" si="332"/>
        <v>10446.317584616248</v>
      </c>
      <c r="T444" s="45">
        <f t="shared" si="332"/>
        <v>9195.3703026919757</v>
      </c>
      <c r="U444" s="45">
        <f t="shared" si="332"/>
        <v>7944.4230207676992</v>
      </c>
      <c r="V444" s="45">
        <f t="shared" si="332"/>
        <v>6693.4757388434264</v>
      </c>
      <c r="W444" s="45">
        <f t="shared" si="332"/>
        <v>5442.5284569191535</v>
      </c>
      <c r="X444" s="45">
        <f t="shared" si="333"/>
        <v>4191.5811749948807</v>
      </c>
      <c r="Y444" s="45">
        <f t="shared" si="333"/>
        <v>2940.6338930706079</v>
      </c>
      <c r="Z444" s="45">
        <f t="shared" si="333"/>
        <v>1689.6866111463351</v>
      </c>
      <c r="AA444" s="45">
        <f t="shared" si="333"/>
        <v>438.73932922206222</v>
      </c>
      <c r="AB444" s="45">
        <f t="shared" si="333"/>
        <v>-812.2079527022106</v>
      </c>
      <c r="AC444" s="45">
        <f t="shared" si="333"/>
        <v>-2063.1552346264834</v>
      </c>
      <c r="AD444" s="45">
        <f t="shared" si="333"/>
        <v>-3314.1025165507563</v>
      </c>
      <c r="AE444" s="45">
        <f t="shared" si="333"/>
        <v>-4565.0497984750291</v>
      </c>
      <c r="AF444" s="45">
        <f t="shared" si="333"/>
        <v>-5815.9970803993019</v>
      </c>
      <c r="AG444" s="45">
        <f t="shared" si="333"/>
        <v>-7066.9443623235766</v>
      </c>
      <c r="AH444" s="45">
        <f t="shared" si="334"/>
        <v>-8317.8916442478494</v>
      </c>
      <c r="AI444" s="45">
        <f t="shared" si="334"/>
        <v>-9568.8389261721222</v>
      </c>
      <c r="AJ444" s="45">
        <f t="shared" si="334"/>
        <v>-10819.786208096395</v>
      </c>
      <c r="AK444" s="45">
        <f t="shared" si="334"/>
        <v>-12070.733490020668</v>
      </c>
      <c r="AL444" s="45">
        <f t="shared" si="334"/>
        <v>-13321.680771944941</v>
      </c>
      <c r="AM444" s="45">
        <f t="shared" si="334"/>
        <v>-14572.628053869215</v>
      </c>
      <c r="AN444" s="45">
        <f t="shared" si="334"/>
        <v>-15823.575335793488</v>
      </c>
      <c r="AO444" s="45">
        <f t="shared" si="334"/>
        <v>-17074.522617717761</v>
      </c>
      <c r="AP444" s="45">
        <f t="shared" si="334"/>
        <v>-18325.469899642034</v>
      </c>
      <c r="AQ444" s="45">
        <f t="shared" si="334"/>
        <v>-19576.417181566307</v>
      </c>
      <c r="AR444" s="45">
        <f t="shared" si="335"/>
        <v>-20827.36446349058</v>
      </c>
      <c r="AS444" s="45">
        <f t="shared" si="335"/>
        <v>-22078.311745414852</v>
      </c>
      <c r="AT444" s="45">
        <f t="shared" si="335"/>
        <v>-23329.259027339125</v>
      </c>
      <c r="AU444" s="45">
        <f t="shared" si="335"/>
        <v>-24580.206309263398</v>
      </c>
      <c r="AV444" s="45">
        <f t="shared" si="335"/>
        <v>-25831.153591187671</v>
      </c>
      <c r="AW444" s="45">
        <f t="shared" si="335"/>
        <v>-27082.100873111944</v>
      </c>
      <c r="AX444" s="45">
        <f t="shared" si="335"/>
        <v>-28333.048155036216</v>
      </c>
      <c r="AY444" s="45">
        <f t="shared" si="335"/>
        <v>-29583.995436960489</v>
      </c>
      <c r="AZ444" s="45">
        <f t="shared" si="335"/>
        <v>-30834.942718884762</v>
      </c>
      <c r="BA444" s="45">
        <f t="shared" si="335"/>
        <v>-32085.890000809035</v>
      </c>
      <c r="BB444" s="45">
        <f t="shared" si="336"/>
        <v>-33336.837282733308</v>
      </c>
      <c r="BC444" s="45">
        <f t="shared" si="336"/>
        <v>-34587.784564657581</v>
      </c>
      <c r="BD444" s="45">
        <f t="shared" si="336"/>
        <v>-35838.731846581853</v>
      </c>
      <c r="BE444" s="45">
        <f t="shared" si="336"/>
        <v>-37089.679128506134</v>
      </c>
      <c r="BF444" s="45">
        <f t="shared" si="336"/>
        <v>-38340.626410430399</v>
      </c>
      <c r="BG444" s="45">
        <f t="shared" si="336"/>
        <v>-39591.573692354679</v>
      </c>
      <c r="BH444" s="45">
        <f t="shared" si="336"/>
        <v>-40842.520974278945</v>
      </c>
      <c r="BI444" s="45">
        <f t="shared" si="336"/>
        <v>-42093.468256203225</v>
      </c>
      <c r="BJ444" s="45">
        <f t="shared" si="336"/>
        <v>-43344.41553812749</v>
      </c>
      <c r="BK444" s="45">
        <f t="shared" si="336"/>
        <v>-44595.362820051771</v>
      </c>
      <c r="BL444" s="45">
        <f t="shared" si="337"/>
        <v>-45846.310101976036</v>
      </c>
      <c r="BM444" s="45">
        <f t="shared" si="337"/>
        <v>-47097.257383900316</v>
      </c>
      <c r="BN444" s="45">
        <f t="shared" si="337"/>
        <v>-48348.204665824582</v>
      </c>
      <c r="BO444" s="45">
        <f t="shared" si="337"/>
        <v>-49599.151947748862</v>
      </c>
      <c r="BP444" s="45">
        <f t="shared" si="337"/>
        <v>-50850.099229673135</v>
      </c>
      <c r="BQ444" s="45">
        <f t="shared" si="337"/>
        <v>-52101.046511597408</v>
      </c>
      <c r="BR444" s="45">
        <f t="shared" si="337"/>
        <v>-53351.99379352168</v>
      </c>
      <c r="BS444" s="45">
        <f t="shared" si="337"/>
        <v>-54602.941075445953</v>
      </c>
      <c r="BT444" s="45">
        <f t="shared" si="337"/>
        <v>-55853.888357370226</v>
      </c>
      <c r="BU444" s="45">
        <f t="shared" si="337"/>
        <v>-57104.835639294499</v>
      </c>
      <c r="BV444" s="45">
        <f t="shared" si="338"/>
        <v>-58355.782921218772</v>
      </c>
      <c r="BW444" s="45">
        <f t="shared" si="338"/>
        <v>-59606.730203143044</v>
      </c>
      <c r="BX444" s="45">
        <f t="shared" si="338"/>
        <v>-60857.677485067317</v>
      </c>
      <c r="BY444" s="45">
        <f t="shared" si="338"/>
        <v>-62108.62476699159</v>
      </c>
      <c r="BZ444" s="45">
        <f t="shared" si="338"/>
        <v>-63359.572048915863</v>
      </c>
      <c r="CA444" s="45">
        <f t="shared" si="338"/>
        <v>-64610.519330840136</v>
      </c>
      <c r="CB444" s="45">
        <f t="shared" si="338"/>
        <v>-65861.466612764401</v>
      </c>
      <c r="CC444" s="45">
        <f t="shared" si="338"/>
        <v>-67112.413894688681</v>
      </c>
      <c r="CD444" s="45">
        <f t="shared" si="338"/>
        <v>-68363.361176612962</v>
      </c>
      <c r="CE444" s="45">
        <f t="shared" si="338"/>
        <v>-69614.308458537227</v>
      </c>
      <c r="CF444" s="45">
        <f t="shared" si="338"/>
        <v>-70865.255740461493</v>
      </c>
      <c r="CG444" s="45">
        <f t="shared" si="338"/>
        <v>-1732.7099352831719</v>
      </c>
      <c r="CH444" s="45">
        <f t="shared" si="338"/>
        <v>-5076.1642532372116</v>
      </c>
    </row>
    <row r="445" spans="1:86">
      <c r="A445" s="58">
        <f>'Q5-Q7 VaR'!G419</f>
        <v>46147</v>
      </c>
      <c r="B445" s="45">
        <f>'Q5-Q7 VaR'!L419</f>
        <v>3099.1073593714086</v>
      </c>
      <c r="C445" s="45">
        <f>1000000*'Q5-Q7 VaR'!K419/100</f>
        <v>1034.1569660405373</v>
      </c>
      <c r="D445" s="45">
        <f t="shared" si="331"/>
        <v>-7242.4623010339656</v>
      </c>
      <c r="E445" s="45">
        <f t="shared" si="331"/>
        <v>-6983.9230595238314</v>
      </c>
      <c r="F445" s="45">
        <f t="shared" si="331"/>
        <v>-6725.3838180136972</v>
      </c>
      <c r="G445" s="45">
        <f t="shared" si="331"/>
        <v>-6466.8445765035613</v>
      </c>
      <c r="H445" s="45">
        <f t="shared" si="331"/>
        <v>-6208.3053349934271</v>
      </c>
      <c r="I445" s="45">
        <f t="shared" si="331"/>
        <v>-5949.7660934832929</v>
      </c>
      <c r="J445" s="45">
        <f t="shared" si="331"/>
        <v>-5691.2268519731588</v>
      </c>
      <c r="K445" s="45">
        <f t="shared" si="331"/>
        <v>-5432.6876104630246</v>
      </c>
      <c r="L445" s="45">
        <f t="shared" si="331"/>
        <v>-5174.1483689528905</v>
      </c>
      <c r="M445" s="45">
        <f t="shared" si="331"/>
        <v>-4915.6091274427563</v>
      </c>
      <c r="N445" s="45">
        <f t="shared" si="332"/>
        <v>-4657.0698859326221</v>
      </c>
      <c r="O445" s="45">
        <f t="shared" si="332"/>
        <v>-4398.5306444224861</v>
      </c>
      <c r="P445" s="45">
        <f t="shared" si="332"/>
        <v>-4139.991402912352</v>
      </c>
      <c r="Q445" s="45">
        <f t="shared" si="332"/>
        <v>-3881.4521614022183</v>
      </c>
      <c r="R445" s="45">
        <f t="shared" si="332"/>
        <v>-3622.9129198920841</v>
      </c>
      <c r="S445" s="45">
        <f t="shared" si="332"/>
        <v>-3364.37367838195</v>
      </c>
      <c r="T445" s="45">
        <f t="shared" si="332"/>
        <v>-3105.8344368718149</v>
      </c>
      <c r="U445" s="45">
        <f t="shared" si="332"/>
        <v>-2847.2951953616807</v>
      </c>
      <c r="V445" s="45">
        <f t="shared" si="332"/>
        <v>-2588.7559538515466</v>
      </c>
      <c r="W445" s="45">
        <f t="shared" si="332"/>
        <v>-2330.2167123414124</v>
      </c>
      <c r="X445" s="45">
        <f t="shared" si="333"/>
        <v>-2071.6774708312782</v>
      </c>
      <c r="Y445" s="45">
        <f t="shared" si="333"/>
        <v>-1813.1382293211441</v>
      </c>
      <c r="Z445" s="45">
        <f t="shared" si="333"/>
        <v>-1554.598987811009</v>
      </c>
      <c r="AA445" s="45">
        <f t="shared" si="333"/>
        <v>-1296.0597463008748</v>
      </c>
      <c r="AB445" s="45">
        <f t="shared" si="333"/>
        <v>-1037.5205047907407</v>
      </c>
      <c r="AC445" s="45">
        <f t="shared" si="333"/>
        <v>-778.98126328060653</v>
      </c>
      <c r="AD445" s="45">
        <f t="shared" si="333"/>
        <v>-520.44202177047191</v>
      </c>
      <c r="AE445" s="45">
        <f t="shared" si="333"/>
        <v>-261.90278026033775</v>
      </c>
      <c r="AF445" s="45">
        <f t="shared" si="333"/>
        <v>-3.3635387502031335</v>
      </c>
      <c r="AG445" s="45">
        <f t="shared" si="333"/>
        <v>255.17570275993103</v>
      </c>
      <c r="AH445" s="45">
        <f t="shared" si="334"/>
        <v>513.71494427006519</v>
      </c>
      <c r="AI445" s="45">
        <f t="shared" si="334"/>
        <v>772.2541857801998</v>
      </c>
      <c r="AJ445" s="45">
        <f t="shared" si="334"/>
        <v>1030.793427290334</v>
      </c>
      <c r="AK445" s="45">
        <f t="shared" si="334"/>
        <v>1289.3326688004684</v>
      </c>
      <c r="AL445" s="45">
        <f t="shared" si="334"/>
        <v>1547.8719103106027</v>
      </c>
      <c r="AM445" s="45">
        <f t="shared" si="334"/>
        <v>1806.4111518207369</v>
      </c>
      <c r="AN445" s="45">
        <f t="shared" si="334"/>
        <v>2064.9503933308715</v>
      </c>
      <c r="AO445" s="45">
        <f t="shared" si="334"/>
        <v>2323.4896348410057</v>
      </c>
      <c r="AP445" s="45">
        <f t="shared" si="334"/>
        <v>2582.0288763511398</v>
      </c>
      <c r="AQ445" s="45">
        <f t="shared" si="334"/>
        <v>2840.5681178612745</v>
      </c>
      <c r="AR445" s="45">
        <f t="shared" si="335"/>
        <v>3099.1073593714086</v>
      </c>
      <c r="AS445" s="45">
        <f t="shared" si="335"/>
        <v>3357.6466008815428</v>
      </c>
      <c r="AT445" s="45">
        <f t="shared" si="335"/>
        <v>3616.1858423916774</v>
      </c>
      <c r="AU445" s="45">
        <f t="shared" si="335"/>
        <v>3874.7250839018116</v>
      </c>
      <c r="AV445" s="45">
        <f t="shared" si="335"/>
        <v>4133.2643254119457</v>
      </c>
      <c r="AW445" s="45">
        <f t="shared" si="335"/>
        <v>4391.8035669220808</v>
      </c>
      <c r="AX445" s="45">
        <f t="shared" si="335"/>
        <v>4650.342808432215</v>
      </c>
      <c r="AY445" s="45">
        <f t="shared" si="335"/>
        <v>4908.8820499423491</v>
      </c>
      <c r="AZ445" s="45">
        <f t="shared" si="335"/>
        <v>5167.4212914524833</v>
      </c>
      <c r="BA445" s="45">
        <f t="shared" si="335"/>
        <v>5425.9605329626174</v>
      </c>
      <c r="BB445" s="45">
        <f t="shared" si="336"/>
        <v>5684.4997744727516</v>
      </c>
      <c r="BC445" s="45">
        <f t="shared" si="336"/>
        <v>5943.0390159828858</v>
      </c>
      <c r="BD445" s="45">
        <f t="shared" si="336"/>
        <v>6201.5782574930199</v>
      </c>
      <c r="BE445" s="45">
        <f t="shared" si="336"/>
        <v>6460.117499003155</v>
      </c>
      <c r="BF445" s="45">
        <f t="shared" si="336"/>
        <v>6718.6567405132892</v>
      </c>
      <c r="BG445" s="45">
        <f t="shared" si="336"/>
        <v>6977.1959820234242</v>
      </c>
      <c r="BH445" s="45">
        <f t="shared" si="336"/>
        <v>7235.7352235335584</v>
      </c>
      <c r="BI445" s="45">
        <f t="shared" si="336"/>
        <v>7494.2744650436925</v>
      </c>
      <c r="BJ445" s="45">
        <f t="shared" si="336"/>
        <v>7752.8137065538267</v>
      </c>
      <c r="BK445" s="45">
        <f t="shared" si="336"/>
        <v>8011.3529480639609</v>
      </c>
      <c r="BL445" s="45">
        <f t="shared" si="337"/>
        <v>8269.892189574095</v>
      </c>
      <c r="BM445" s="45">
        <f t="shared" si="337"/>
        <v>8528.4314310842292</v>
      </c>
      <c r="BN445" s="45">
        <f t="shared" si="337"/>
        <v>8786.9706725943634</v>
      </c>
      <c r="BO445" s="45">
        <f t="shared" si="337"/>
        <v>9045.5099141044975</v>
      </c>
      <c r="BP445" s="45">
        <f t="shared" si="337"/>
        <v>9304.0491556146317</v>
      </c>
      <c r="BQ445" s="45">
        <f t="shared" si="337"/>
        <v>9562.5883971247677</v>
      </c>
      <c r="BR445" s="45">
        <f t="shared" si="337"/>
        <v>9821.1276386349018</v>
      </c>
      <c r="BS445" s="45">
        <f t="shared" si="337"/>
        <v>10079.666880145036</v>
      </c>
      <c r="BT445" s="45">
        <f t="shared" si="337"/>
        <v>10338.20612165517</v>
      </c>
      <c r="BU445" s="45">
        <f t="shared" si="337"/>
        <v>10596.745363165304</v>
      </c>
      <c r="BV445" s="45">
        <f t="shared" si="338"/>
        <v>10855.284604675438</v>
      </c>
      <c r="BW445" s="45">
        <f t="shared" si="338"/>
        <v>11113.823846185573</v>
      </c>
      <c r="BX445" s="45">
        <f t="shared" si="338"/>
        <v>11372.363087695707</v>
      </c>
      <c r="BY445" s="45">
        <f t="shared" si="338"/>
        <v>11630.902329205841</v>
      </c>
      <c r="BZ445" s="45">
        <f t="shared" si="338"/>
        <v>11889.441570715975</v>
      </c>
      <c r="CA445" s="45">
        <f t="shared" si="338"/>
        <v>12147.980812226109</v>
      </c>
      <c r="CB445" s="45">
        <f t="shared" si="338"/>
        <v>12406.520053736243</v>
      </c>
      <c r="CC445" s="45">
        <f t="shared" si="338"/>
        <v>12665.059295246378</v>
      </c>
      <c r="CD445" s="45">
        <f t="shared" si="338"/>
        <v>12923.598536756514</v>
      </c>
      <c r="CE445" s="45">
        <f t="shared" si="338"/>
        <v>13182.137778266648</v>
      </c>
      <c r="CF445" s="45">
        <f t="shared" si="338"/>
        <v>13440.677019776782</v>
      </c>
      <c r="CG445" s="45">
        <f t="shared" si="338"/>
        <v>-847.27596945031109</v>
      </c>
      <c r="CH445" s="45">
        <f t="shared" si="338"/>
        <v>-156.26831798642752</v>
      </c>
    </row>
    <row r="446" spans="1:86">
      <c r="A446" s="58">
        <f>'Q5-Q7 VaR'!G420</f>
        <v>46148</v>
      </c>
      <c r="B446" s="45">
        <f>'Q5-Q7 VaR'!L420</f>
        <v>21710.86060919736</v>
      </c>
      <c r="C446" s="45">
        <f>1000000*'Q5-Q7 VaR'!K420/100</f>
        <v>5630.2697747450911</v>
      </c>
      <c r="D446" s="45">
        <f t="shared" si="331"/>
        <v>-34591.837138253555</v>
      </c>
      <c r="E446" s="45">
        <f t="shared" si="331"/>
        <v>-33184.26969456728</v>
      </c>
      <c r="F446" s="45">
        <f t="shared" si="331"/>
        <v>-31776.702250881008</v>
      </c>
      <c r="G446" s="45">
        <f t="shared" si="331"/>
        <v>-30369.134807194732</v>
      </c>
      <c r="H446" s="45">
        <f t="shared" si="331"/>
        <v>-28961.567363508457</v>
      </c>
      <c r="I446" s="45">
        <f t="shared" si="331"/>
        <v>-27553.999919822189</v>
      </c>
      <c r="J446" s="45">
        <f t="shared" si="331"/>
        <v>-26146.432476135913</v>
      </c>
      <c r="K446" s="45">
        <f t="shared" si="331"/>
        <v>-24738.865032449645</v>
      </c>
      <c r="L446" s="45">
        <f t="shared" si="331"/>
        <v>-23331.297588763369</v>
      </c>
      <c r="M446" s="45">
        <f t="shared" si="331"/>
        <v>-21923.730145077094</v>
      </c>
      <c r="N446" s="45">
        <f t="shared" si="332"/>
        <v>-20516.162701390826</v>
      </c>
      <c r="O446" s="45">
        <f t="shared" si="332"/>
        <v>-19108.59525770455</v>
      </c>
      <c r="P446" s="45">
        <f t="shared" si="332"/>
        <v>-17701.027814018282</v>
      </c>
      <c r="Q446" s="45">
        <f t="shared" si="332"/>
        <v>-16293.460370332006</v>
      </c>
      <c r="R446" s="45">
        <f t="shared" si="332"/>
        <v>-14885.892926645731</v>
      </c>
      <c r="S446" s="45">
        <f t="shared" si="332"/>
        <v>-13478.325482959463</v>
      </c>
      <c r="T446" s="45">
        <f t="shared" si="332"/>
        <v>-12070.758039273187</v>
      </c>
      <c r="U446" s="45">
        <f t="shared" si="332"/>
        <v>-10663.190595586915</v>
      </c>
      <c r="V446" s="45">
        <f t="shared" si="332"/>
        <v>-9255.6231519006433</v>
      </c>
      <c r="W446" s="45">
        <f t="shared" si="332"/>
        <v>-7848.0557082143678</v>
      </c>
      <c r="X446" s="45">
        <f t="shared" si="333"/>
        <v>-6440.4882645280959</v>
      </c>
      <c r="Y446" s="45">
        <f t="shared" si="333"/>
        <v>-5032.920820841824</v>
      </c>
      <c r="Z446" s="45">
        <f t="shared" si="333"/>
        <v>-3625.3533771555485</v>
      </c>
      <c r="AA446" s="45">
        <f t="shared" si="333"/>
        <v>-2217.7859334692766</v>
      </c>
      <c r="AB446" s="45">
        <f t="shared" si="333"/>
        <v>-810.21848978300477</v>
      </c>
      <c r="AC446" s="45">
        <f t="shared" si="333"/>
        <v>597.3489539032671</v>
      </c>
      <c r="AD446" s="45">
        <f t="shared" si="333"/>
        <v>2004.916397589539</v>
      </c>
      <c r="AE446" s="45">
        <f t="shared" si="333"/>
        <v>3412.4838412758145</v>
      </c>
      <c r="AF446" s="45">
        <f t="shared" si="333"/>
        <v>4820.0512849620864</v>
      </c>
      <c r="AG446" s="45">
        <f t="shared" si="333"/>
        <v>6227.6187286483582</v>
      </c>
      <c r="AH446" s="45">
        <f t="shared" si="334"/>
        <v>7635.1861723346319</v>
      </c>
      <c r="AI446" s="45">
        <f t="shared" si="334"/>
        <v>9042.7536160209056</v>
      </c>
      <c r="AJ446" s="45">
        <f t="shared" si="334"/>
        <v>10450.321059707177</v>
      </c>
      <c r="AK446" s="45">
        <f t="shared" si="334"/>
        <v>11857.888503393449</v>
      </c>
      <c r="AL446" s="45">
        <f t="shared" si="334"/>
        <v>13265.455947079723</v>
      </c>
      <c r="AM446" s="45">
        <f t="shared" si="334"/>
        <v>14673.023390765997</v>
      </c>
      <c r="AN446" s="45">
        <f t="shared" si="334"/>
        <v>16080.590834452269</v>
      </c>
      <c r="AO446" s="45">
        <f t="shared" si="334"/>
        <v>17488.15827813854</v>
      </c>
      <c r="AP446" s="45">
        <f t="shared" si="334"/>
        <v>18895.725721824812</v>
      </c>
      <c r="AQ446" s="45">
        <f t="shared" si="334"/>
        <v>20303.293165511088</v>
      </c>
      <c r="AR446" s="45">
        <f t="shared" si="335"/>
        <v>21710.86060919736</v>
      </c>
      <c r="AS446" s="45">
        <f t="shared" si="335"/>
        <v>23118.428052883632</v>
      </c>
      <c r="AT446" s="45">
        <f t="shared" si="335"/>
        <v>24525.995496569907</v>
      </c>
      <c r="AU446" s="45">
        <f t="shared" si="335"/>
        <v>25933.562940256179</v>
      </c>
      <c r="AV446" s="45">
        <f t="shared" si="335"/>
        <v>27341.130383942451</v>
      </c>
      <c r="AW446" s="45">
        <f t="shared" si="335"/>
        <v>28748.697827628723</v>
      </c>
      <c r="AX446" s="45">
        <f t="shared" si="335"/>
        <v>30156.265271314995</v>
      </c>
      <c r="AY446" s="45">
        <f t="shared" si="335"/>
        <v>31563.83271500127</v>
      </c>
      <c r="AZ446" s="45">
        <f t="shared" si="335"/>
        <v>32971.400158687538</v>
      </c>
      <c r="BA446" s="45">
        <f t="shared" si="335"/>
        <v>34378.967602373814</v>
      </c>
      <c r="BB446" s="45">
        <f t="shared" si="336"/>
        <v>35786.535046060089</v>
      </c>
      <c r="BC446" s="45">
        <f t="shared" si="336"/>
        <v>37194.102489746365</v>
      </c>
      <c r="BD446" s="45">
        <f t="shared" si="336"/>
        <v>38601.669933432633</v>
      </c>
      <c r="BE446" s="45">
        <f t="shared" si="336"/>
        <v>40009.237377118901</v>
      </c>
      <c r="BF446" s="45">
        <f t="shared" si="336"/>
        <v>41416.804820805177</v>
      </c>
      <c r="BG446" s="45">
        <f t="shared" si="336"/>
        <v>42824.372264491452</v>
      </c>
      <c r="BH446" s="45">
        <f t="shared" si="336"/>
        <v>44231.939708177728</v>
      </c>
      <c r="BI446" s="45">
        <f t="shared" si="336"/>
        <v>45639.507151863996</v>
      </c>
      <c r="BJ446" s="45">
        <f t="shared" si="336"/>
        <v>47047.074595550264</v>
      </c>
      <c r="BK446" s="45">
        <f t="shared" si="336"/>
        <v>48454.64203923654</v>
      </c>
      <c r="BL446" s="45">
        <f t="shared" si="337"/>
        <v>49862.209482922815</v>
      </c>
      <c r="BM446" s="45">
        <f t="shared" si="337"/>
        <v>51269.776926609091</v>
      </c>
      <c r="BN446" s="45">
        <f t="shared" si="337"/>
        <v>52677.344370295366</v>
      </c>
      <c r="BO446" s="45">
        <f t="shared" si="337"/>
        <v>54084.911813981635</v>
      </c>
      <c r="BP446" s="45">
        <f t="shared" si="337"/>
        <v>55492.479257667903</v>
      </c>
      <c r="BQ446" s="45">
        <f t="shared" si="337"/>
        <v>56900.046701354178</v>
      </c>
      <c r="BR446" s="45">
        <f t="shared" si="337"/>
        <v>58307.614145040454</v>
      </c>
      <c r="BS446" s="45">
        <f t="shared" si="337"/>
        <v>59715.181588726729</v>
      </c>
      <c r="BT446" s="45">
        <f t="shared" si="337"/>
        <v>61122.749032413005</v>
      </c>
      <c r="BU446" s="45">
        <f t="shared" si="337"/>
        <v>62530.316476099266</v>
      </c>
      <c r="BV446" s="45">
        <f t="shared" si="338"/>
        <v>63937.883919785541</v>
      </c>
      <c r="BW446" s="45">
        <f t="shared" si="338"/>
        <v>65345.451363471817</v>
      </c>
      <c r="BX446" s="45">
        <f t="shared" si="338"/>
        <v>66753.018807158092</v>
      </c>
      <c r="BY446" s="45">
        <f t="shared" si="338"/>
        <v>68160.586250844368</v>
      </c>
      <c r="BZ446" s="45">
        <f t="shared" si="338"/>
        <v>69568.153694530629</v>
      </c>
      <c r="CA446" s="45">
        <f t="shared" si="338"/>
        <v>70975.721138216904</v>
      </c>
      <c r="CB446" s="45">
        <f t="shared" si="338"/>
        <v>72383.28858190318</v>
      </c>
      <c r="CC446" s="45">
        <f t="shared" si="338"/>
        <v>73790.856025589455</v>
      </c>
      <c r="CD446" s="45">
        <f t="shared" si="338"/>
        <v>75198.423469275731</v>
      </c>
      <c r="CE446" s="45">
        <f t="shared" si="338"/>
        <v>76605.990912961992</v>
      </c>
      <c r="CF446" s="45">
        <f t="shared" si="338"/>
        <v>78013.558356648267</v>
      </c>
      <c r="CG446" s="45">
        <f t="shared" si="338"/>
        <v>225.53149045322425</v>
      </c>
      <c r="CH446" s="45">
        <f t="shared" si="338"/>
        <v>3987.5904640057852</v>
      </c>
    </row>
    <row r="447" spans="1:86">
      <c r="A447" s="58">
        <f>'Q5-Q7 VaR'!G421</f>
        <v>46149</v>
      </c>
      <c r="B447" s="45">
        <f>'Q5-Q7 VaR'!L421</f>
        <v>-12951.076260910449</v>
      </c>
      <c r="C447" s="45">
        <f>1000000*'Q5-Q7 VaR'!K421/100</f>
        <v>-2800.1725563136738</v>
      </c>
      <c r="D447" s="45">
        <f t="shared" si="331"/>
        <v>15050.649302226288</v>
      </c>
      <c r="E447" s="45">
        <f t="shared" si="331"/>
        <v>14350.60616314787</v>
      </c>
      <c r="F447" s="45">
        <f t="shared" si="331"/>
        <v>13650.563024069452</v>
      </c>
      <c r="G447" s="45">
        <f t="shared" si="331"/>
        <v>12950.519884991034</v>
      </c>
      <c r="H447" s="45">
        <f t="shared" si="331"/>
        <v>12250.476745912616</v>
      </c>
      <c r="I447" s="45">
        <f t="shared" si="331"/>
        <v>11550.433606834195</v>
      </c>
      <c r="J447" s="45">
        <f t="shared" si="331"/>
        <v>10850.390467755777</v>
      </c>
      <c r="K447" s="45">
        <f t="shared" si="331"/>
        <v>10150.347328677359</v>
      </c>
      <c r="L447" s="45">
        <f t="shared" si="331"/>
        <v>9450.3041895989409</v>
      </c>
      <c r="M447" s="45">
        <f t="shared" si="331"/>
        <v>8750.261050520523</v>
      </c>
      <c r="N447" s="45">
        <f t="shared" si="332"/>
        <v>8050.2179114421051</v>
      </c>
      <c r="O447" s="45">
        <f t="shared" si="332"/>
        <v>7350.1747723636872</v>
      </c>
      <c r="P447" s="45">
        <f t="shared" si="332"/>
        <v>6650.1316332852657</v>
      </c>
      <c r="Q447" s="45">
        <f t="shared" si="332"/>
        <v>5950.0884942068478</v>
      </c>
      <c r="R447" s="45">
        <f t="shared" si="332"/>
        <v>5250.0453551284299</v>
      </c>
      <c r="S447" s="45">
        <f t="shared" si="332"/>
        <v>4550.0022160500121</v>
      </c>
      <c r="T447" s="45">
        <f t="shared" si="332"/>
        <v>3849.9590769715942</v>
      </c>
      <c r="U447" s="45">
        <f t="shared" si="332"/>
        <v>3149.9159378931745</v>
      </c>
      <c r="V447" s="45">
        <f t="shared" si="332"/>
        <v>2449.8727988147566</v>
      </c>
      <c r="W447" s="45">
        <f t="shared" si="332"/>
        <v>1749.8296597363387</v>
      </c>
      <c r="X447" s="45">
        <f t="shared" si="333"/>
        <v>1049.786520657919</v>
      </c>
      <c r="Y447" s="45">
        <f t="shared" si="333"/>
        <v>349.74338157950115</v>
      </c>
      <c r="Z447" s="45">
        <f t="shared" si="333"/>
        <v>-350.29975749891673</v>
      </c>
      <c r="AA447" s="45">
        <f t="shared" si="333"/>
        <v>-1050.3428965773364</v>
      </c>
      <c r="AB447" s="45">
        <f t="shared" si="333"/>
        <v>-1750.3860356557543</v>
      </c>
      <c r="AC447" s="45">
        <f t="shared" si="333"/>
        <v>-2450.4291747341722</v>
      </c>
      <c r="AD447" s="45">
        <f t="shared" si="333"/>
        <v>-3150.4723138125919</v>
      </c>
      <c r="AE447" s="45">
        <f t="shared" si="333"/>
        <v>-3850.5154528910098</v>
      </c>
      <c r="AF447" s="45">
        <f t="shared" si="333"/>
        <v>-4550.5585919694277</v>
      </c>
      <c r="AG447" s="45">
        <f t="shared" si="333"/>
        <v>-5250.6017310478464</v>
      </c>
      <c r="AH447" s="45">
        <f t="shared" si="334"/>
        <v>-5950.6448701262652</v>
      </c>
      <c r="AI447" s="45">
        <f t="shared" si="334"/>
        <v>-6650.6880092046831</v>
      </c>
      <c r="AJ447" s="45">
        <f t="shared" si="334"/>
        <v>-7350.7311482831019</v>
      </c>
      <c r="AK447" s="45">
        <f t="shared" si="334"/>
        <v>-8050.7742873615207</v>
      </c>
      <c r="AL447" s="45">
        <f t="shared" si="334"/>
        <v>-8750.8174264399386</v>
      </c>
      <c r="AM447" s="45">
        <f t="shared" si="334"/>
        <v>-9450.8605655183565</v>
      </c>
      <c r="AN447" s="45">
        <f t="shared" si="334"/>
        <v>-10150.903704596776</v>
      </c>
      <c r="AO447" s="45">
        <f t="shared" si="334"/>
        <v>-10850.946843675194</v>
      </c>
      <c r="AP447" s="45">
        <f t="shared" si="334"/>
        <v>-11550.989982753612</v>
      </c>
      <c r="AQ447" s="45">
        <f t="shared" si="334"/>
        <v>-12251.033121832032</v>
      </c>
      <c r="AR447" s="45">
        <f t="shared" si="335"/>
        <v>-12951.076260910449</v>
      </c>
      <c r="AS447" s="45">
        <f t="shared" si="335"/>
        <v>-13651.119399988867</v>
      </c>
      <c r="AT447" s="45">
        <f t="shared" si="335"/>
        <v>-14351.162539067287</v>
      </c>
      <c r="AU447" s="45">
        <f t="shared" si="335"/>
        <v>-15051.205678145705</v>
      </c>
      <c r="AV447" s="45">
        <f t="shared" si="335"/>
        <v>-15751.248817224123</v>
      </c>
      <c r="AW447" s="45">
        <f t="shared" si="335"/>
        <v>-16451.291956302543</v>
      </c>
      <c r="AX447" s="45">
        <f t="shared" si="335"/>
        <v>-17151.33509538096</v>
      </c>
      <c r="AY447" s="45">
        <f t="shared" si="335"/>
        <v>-17851.378234459378</v>
      </c>
      <c r="AZ447" s="45">
        <f t="shared" si="335"/>
        <v>-18551.421373537796</v>
      </c>
      <c r="BA447" s="45">
        <f t="shared" si="335"/>
        <v>-19251.464512616214</v>
      </c>
      <c r="BB447" s="45">
        <f t="shared" si="336"/>
        <v>-19951.507651694636</v>
      </c>
      <c r="BC447" s="45">
        <f t="shared" si="336"/>
        <v>-20651.550790773053</v>
      </c>
      <c r="BD447" s="45">
        <f t="shared" si="336"/>
        <v>-21351.593929851471</v>
      </c>
      <c r="BE447" s="45">
        <f t="shared" si="336"/>
        <v>-22051.637068929889</v>
      </c>
      <c r="BF447" s="45">
        <f t="shared" si="336"/>
        <v>-22751.680208008307</v>
      </c>
      <c r="BG447" s="45">
        <f t="shared" si="336"/>
        <v>-23451.723347086729</v>
      </c>
      <c r="BH447" s="45">
        <f t="shared" si="336"/>
        <v>-24151.766486165143</v>
      </c>
      <c r="BI447" s="45">
        <f t="shared" si="336"/>
        <v>-24851.809625243564</v>
      </c>
      <c r="BJ447" s="45">
        <f t="shared" si="336"/>
        <v>-25551.852764321982</v>
      </c>
      <c r="BK447" s="45">
        <f t="shared" si="336"/>
        <v>-26251.8959034004</v>
      </c>
      <c r="BL447" s="45">
        <f t="shared" si="337"/>
        <v>-26951.939042478818</v>
      </c>
      <c r="BM447" s="45">
        <f t="shared" si="337"/>
        <v>-27651.982181557236</v>
      </c>
      <c r="BN447" s="45">
        <f t="shared" si="337"/>
        <v>-28352.025320635657</v>
      </c>
      <c r="BO447" s="45">
        <f t="shared" si="337"/>
        <v>-29052.068459714072</v>
      </c>
      <c r="BP447" s="45">
        <f t="shared" si="337"/>
        <v>-29752.111598792493</v>
      </c>
      <c r="BQ447" s="45">
        <f t="shared" si="337"/>
        <v>-30452.154737870911</v>
      </c>
      <c r="BR447" s="45">
        <f t="shared" si="337"/>
        <v>-31152.197876949329</v>
      </c>
      <c r="BS447" s="45">
        <f t="shared" si="337"/>
        <v>-31852.241016027747</v>
      </c>
      <c r="BT447" s="45">
        <f t="shared" si="337"/>
        <v>-32552.284155106165</v>
      </c>
      <c r="BU447" s="45">
        <f t="shared" si="337"/>
        <v>-33252.327294184586</v>
      </c>
      <c r="BV447" s="45">
        <f t="shared" si="338"/>
        <v>-33952.370433263</v>
      </c>
      <c r="BW447" s="45">
        <f t="shared" si="338"/>
        <v>-34652.413572341422</v>
      </c>
      <c r="BX447" s="45">
        <f t="shared" si="338"/>
        <v>-35352.456711419843</v>
      </c>
      <c r="BY447" s="45">
        <f t="shared" si="338"/>
        <v>-36052.499850498258</v>
      </c>
      <c r="BZ447" s="45">
        <f t="shared" si="338"/>
        <v>-36752.542989576672</v>
      </c>
      <c r="CA447" s="45">
        <f t="shared" si="338"/>
        <v>-37452.586128655093</v>
      </c>
      <c r="CB447" s="45">
        <f t="shared" si="338"/>
        <v>-38152.629267733515</v>
      </c>
      <c r="CC447" s="45">
        <f t="shared" si="338"/>
        <v>-38852.672406811937</v>
      </c>
      <c r="CD447" s="45">
        <f t="shared" si="338"/>
        <v>-39552.715545890351</v>
      </c>
      <c r="CE447" s="45">
        <f t="shared" si="338"/>
        <v>-40252.758684968765</v>
      </c>
      <c r="CF447" s="45">
        <f t="shared" si="338"/>
        <v>-40952.801824047187</v>
      </c>
      <c r="CG447" s="45">
        <f t="shared" si="338"/>
        <v>-2265.5085405966875</v>
      </c>
      <c r="CH447" s="45">
        <f t="shared" si="338"/>
        <v>-4136.5404297307068</v>
      </c>
    </row>
    <row r="448" spans="1:86">
      <c r="A448" s="58">
        <f>'Q5-Q7 VaR'!G422</f>
        <v>46150</v>
      </c>
      <c r="B448" s="45">
        <f>'Q5-Q7 VaR'!L422</f>
        <v>7326.4758259094424</v>
      </c>
      <c r="C448" s="45">
        <f>1000000*'Q5-Q7 VaR'!K422/100</f>
        <v>2365.7768021708162</v>
      </c>
      <c r="D448" s="45">
        <f t="shared" si="331"/>
        <v>-16331.29219579872</v>
      </c>
      <c r="E448" s="45">
        <f t="shared" si="331"/>
        <v>-15739.847995256016</v>
      </c>
      <c r="F448" s="45">
        <f t="shared" si="331"/>
        <v>-15148.403794713311</v>
      </c>
      <c r="G448" s="45">
        <f t="shared" si="331"/>
        <v>-14556.959594170607</v>
      </c>
      <c r="H448" s="45">
        <f t="shared" si="331"/>
        <v>-13965.515393627906</v>
      </c>
      <c r="I448" s="45">
        <f t="shared" si="331"/>
        <v>-13374.071193085201</v>
      </c>
      <c r="J448" s="45">
        <f t="shared" si="331"/>
        <v>-12782.626992542497</v>
      </c>
      <c r="K448" s="45">
        <f t="shared" si="331"/>
        <v>-12191.182791999792</v>
      </c>
      <c r="L448" s="45">
        <f t="shared" si="331"/>
        <v>-11599.738591457088</v>
      </c>
      <c r="M448" s="45">
        <f t="shared" si="331"/>
        <v>-11008.294390914383</v>
      </c>
      <c r="N448" s="45">
        <f t="shared" si="332"/>
        <v>-10416.850190371679</v>
      </c>
      <c r="O448" s="45">
        <f t="shared" si="332"/>
        <v>-9825.4059898289743</v>
      </c>
      <c r="P448" s="45">
        <f t="shared" si="332"/>
        <v>-9233.9617892862698</v>
      </c>
      <c r="Q448" s="45">
        <f t="shared" si="332"/>
        <v>-8642.5175887435653</v>
      </c>
      <c r="R448" s="45">
        <f t="shared" si="332"/>
        <v>-8051.0733882008635</v>
      </c>
      <c r="S448" s="45">
        <f t="shared" si="332"/>
        <v>-7459.629187658159</v>
      </c>
      <c r="T448" s="45">
        <f t="shared" si="332"/>
        <v>-6868.1849871154545</v>
      </c>
      <c r="U448" s="45">
        <f t="shared" si="332"/>
        <v>-6276.74078657275</v>
      </c>
      <c r="V448" s="45">
        <f t="shared" si="332"/>
        <v>-5685.2965860300455</v>
      </c>
      <c r="W448" s="45">
        <f t="shared" si="332"/>
        <v>-5093.8523854873429</v>
      </c>
      <c r="X448" s="45">
        <f t="shared" si="333"/>
        <v>-4502.4081849446384</v>
      </c>
      <c r="Y448" s="45">
        <f t="shared" si="333"/>
        <v>-3910.9639844019339</v>
      </c>
      <c r="Z448" s="45">
        <f t="shared" si="333"/>
        <v>-3319.5197838592312</v>
      </c>
      <c r="AA448" s="45">
        <f t="shared" si="333"/>
        <v>-2728.0755833165267</v>
      </c>
      <c r="AB448" s="45">
        <f t="shared" si="333"/>
        <v>-2136.6313827738222</v>
      </c>
      <c r="AC448" s="45">
        <f t="shared" si="333"/>
        <v>-1545.1871822311177</v>
      </c>
      <c r="AD448" s="45">
        <f t="shared" si="333"/>
        <v>-953.74298168841324</v>
      </c>
      <c r="AE448" s="45">
        <f t="shared" si="333"/>
        <v>-362.29878114571056</v>
      </c>
      <c r="AF448" s="45">
        <f t="shared" si="333"/>
        <v>229.14541939699393</v>
      </c>
      <c r="AG448" s="45">
        <f t="shared" si="333"/>
        <v>820.58961993969842</v>
      </c>
      <c r="AH448" s="45">
        <f t="shared" si="334"/>
        <v>1412.033820482402</v>
      </c>
      <c r="AI448" s="45">
        <f t="shared" si="334"/>
        <v>2003.4780210251056</v>
      </c>
      <c r="AJ448" s="45">
        <f t="shared" si="334"/>
        <v>2594.9222215678101</v>
      </c>
      <c r="AK448" s="45">
        <f t="shared" si="334"/>
        <v>3186.3664221105146</v>
      </c>
      <c r="AL448" s="45">
        <f t="shared" si="334"/>
        <v>3777.8106226532182</v>
      </c>
      <c r="AM448" s="45">
        <f t="shared" si="334"/>
        <v>4369.2548231959227</v>
      </c>
      <c r="AN448" s="45">
        <f t="shared" si="334"/>
        <v>4960.6990237386262</v>
      </c>
      <c r="AO448" s="45">
        <f t="shared" si="334"/>
        <v>5552.1432242813298</v>
      </c>
      <c r="AP448" s="45">
        <f t="shared" si="334"/>
        <v>6143.5874248240343</v>
      </c>
      <c r="AQ448" s="45">
        <f t="shared" si="334"/>
        <v>6735.0316253667388</v>
      </c>
      <c r="AR448" s="45">
        <f t="shared" si="335"/>
        <v>7326.4758259094424</v>
      </c>
      <c r="AS448" s="45">
        <f t="shared" si="335"/>
        <v>7917.920026452146</v>
      </c>
      <c r="AT448" s="45">
        <f t="shared" si="335"/>
        <v>8509.3642269948505</v>
      </c>
      <c r="AU448" s="45">
        <f t="shared" si="335"/>
        <v>9100.808427537555</v>
      </c>
      <c r="AV448" s="45">
        <f t="shared" si="335"/>
        <v>9692.2526280802595</v>
      </c>
      <c r="AW448" s="45">
        <f t="shared" si="335"/>
        <v>10283.696828622962</v>
      </c>
      <c r="AX448" s="45">
        <f t="shared" si="335"/>
        <v>10875.141029165667</v>
      </c>
      <c r="AY448" s="45">
        <f t="shared" si="335"/>
        <v>11466.585229708369</v>
      </c>
      <c r="AZ448" s="45">
        <f t="shared" si="335"/>
        <v>12058.029430251074</v>
      </c>
      <c r="BA448" s="45">
        <f t="shared" si="335"/>
        <v>12649.473630793778</v>
      </c>
      <c r="BB448" s="45">
        <f t="shared" si="336"/>
        <v>13240.917831336483</v>
      </c>
      <c r="BC448" s="45">
        <f t="shared" si="336"/>
        <v>13832.362031879187</v>
      </c>
      <c r="BD448" s="45">
        <f t="shared" si="336"/>
        <v>14423.806232421892</v>
      </c>
      <c r="BE448" s="45">
        <f t="shared" si="336"/>
        <v>15015.250432964596</v>
      </c>
      <c r="BF448" s="45">
        <f t="shared" si="336"/>
        <v>15606.694633507297</v>
      </c>
      <c r="BG448" s="45">
        <f t="shared" si="336"/>
        <v>16198.138834050002</v>
      </c>
      <c r="BH448" s="45">
        <f t="shared" si="336"/>
        <v>16789.583034592706</v>
      </c>
      <c r="BI448" s="45">
        <f t="shared" si="336"/>
        <v>17381.027235135411</v>
      </c>
      <c r="BJ448" s="45">
        <f t="shared" si="336"/>
        <v>17972.471435678115</v>
      </c>
      <c r="BK448" s="45">
        <f t="shared" si="336"/>
        <v>18563.91563622082</v>
      </c>
      <c r="BL448" s="45">
        <f t="shared" si="337"/>
        <v>19155.359836763524</v>
      </c>
      <c r="BM448" s="45">
        <f t="shared" si="337"/>
        <v>19746.804037306229</v>
      </c>
      <c r="BN448" s="45">
        <f t="shared" si="337"/>
        <v>20338.248237848929</v>
      </c>
      <c r="BO448" s="45">
        <f t="shared" si="337"/>
        <v>20929.692438391634</v>
      </c>
      <c r="BP448" s="45">
        <f t="shared" si="337"/>
        <v>21521.136638934338</v>
      </c>
      <c r="BQ448" s="45">
        <f t="shared" si="337"/>
        <v>22112.580839477043</v>
      </c>
      <c r="BR448" s="45">
        <f t="shared" si="337"/>
        <v>22704.025040019747</v>
      </c>
      <c r="BS448" s="45">
        <f t="shared" si="337"/>
        <v>23295.469240562452</v>
      </c>
      <c r="BT448" s="45">
        <f t="shared" si="337"/>
        <v>23886.913441105153</v>
      </c>
      <c r="BU448" s="45">
        <f t="shared" si="337"/>
        <v>24478.357641647857</v>
      </c>
      <c r="BV448" s="45">
        <f t="shared" si="338"/>
        <v>25069.801842190562</v>
      </c>
      <c r="BW448" s="45">
        <f t="shared" si="338"/>
        <v>25661.246042733266</v>
      </c>
      <c r="BX448" s="45">
        <f t="shared" si="338"/>
        <v>26252.690243275971</v>
      </c>
      <c r="BY448" s="45">
        <f t="shared" si="338"/>
        <v>26844.134443818675</v>
      </c>
      <c r="BZ448" s="45">
        <f t="shared" si="338"/>
        <v>27435.57864436138</v>
      </c>
      <c r="CA448" s="45">
        <f t="shared" si="338"/>
        <v>28027.022844904084</v>
      </c>
      <c r="CB448" s="45">
        <f t="shared" si="338"/>
        <v>28618.467045446789</v>
      </c>
      <c r="CC448" s="45">
        <f t="shared" si="338"/>
        <v>29209.91124598949</v>
      </c>
      <c r="CD448" s="45">
        <f t="shared" si="338"/>
        <v>29801.355446532194</v>
      </c>
      <c r="CE448" s="45">
        <f t="shared" si="338"/>
        <v>30392.799647074899</v>
      </c>
      <c r="CF448" s="45">
        <f t="shared" si="338"/>
        <v>30984.243847617603</v>
      </c>
      <c r="CG448" s="45">
        <f t="shared" si="338"/>
        <v>-1701.4207491585448</v>
      </c>
      <c r="CH448" s="45">
        <f t="shared" si="338"/>
        <v>-120.64536820761168</v>
      </c>
    </row>
    <row r="449" spans="1:86">
      <c r="A449" s="58">
        <f>'Q5-Q7 VaR'!G423</f>
        <v>46153</v>
      </c>
      <c r="B449" s="45">
        <f>'Q5-Q7 VaR'!L423</f>
        <v>-19421.27158704861</v>
      </c>
      <c r="C449" s="45">
        <f>1000000*'Q5-Q7 VaR'!K423/100</f>
        <v>-4343.3569449639772</v>
      </c>
      <c r="D449" s="45">
        <f t="shared" si="331"/>
        <v>24012.29786259116</v>
      </c>
      <c r="E449" s="45">
        <f t="shared" si="331"/>
        <v>22926.458626350166</v>
      </c>
      <c r="F449" s="45">
        <f t="shared" si="331"/>
        <v>21840.619390109172</v>
      </c>
      <c r="G449" s="45">
        <f t="shared" si="331"/>
        <v>20754.780153868178</v>
      </c>
      <c r="H449" s="45">
        <f t="shared" si="331"/>
        <v>19668.940917627184</v>
      </c>
      <c r="I449" s="45">
        <f t="shared" si="331"/>
        <v>18583.10168138619</v>
      </c>
      <c r="J449" s="45">
        <f t="shared" si="331"/>
        <v>17497.262445145196</v>
      </c>
      <c r="K449" s="45">
        <f t="shared" si="331"/>
        <v>16411.423208904202</v>
      </c>
      <c r="L449" s="45">
        <f t="shared" si="331"/>
        <v>15325.583972663208</v>
      </c>
      <c r="M449" s="45">
        <f t="shared" si="331"/>
        <v>14239.744736422213</v>
      </c>
      <c r="N449" s="45">
        <f t="shared" si="332"/>
        <v>13153.905500181219</v>
      </c>
      <c r="O449" s="45">
        <f t="shared" si="332"/>
        <v>12068.066263940225</v>
      </c>
      <c r="P449" s="45">
        <f t="shared" si="332"/>
        <v>10982.227027699231</v>
      </c>
      <c r="Q449" s="45">
        <f t="shared" si="332"/>
        <v>9896.3877914582372</v>
      </c>
      <c r="R449" s="45">
        <f t="shared" si="332"/>
        <v>8810.5485552172431</v>
      </c>
      <c r="S449" s="45">
        <f t="shared" si="332"/>
        <v>7724.7093189762491</v>
      </c>
      <c r="T449" s="45">
        <f t="shared" si="332"/>
        <v>6638.870082735255</v>
      </c>
      <c r="U449" s="45">
        <f t="shared" si="332"/>
        <v>5553.0308464942573</v>
      </c>
      <c r="V449" s="45">
        <f t="shared" si="332"/>
        <v>4467.1916102532632</v>
      </c>
      <c r="W449" s="45">
        <f t="shared" si="332"/>
        <v>3381.3523740122691</v>
      </c>
      <c r="X449" s="45">
        <f t="shared" si="333"/>
        <v>2295.5131377712751</v>
      </c>
      <c r="Y449" s="45">
        <f t="shared" si="333"/>
        <v>1209.673901530281</v>
      </c>
      <c r="Z449" s="45">
        <f t="shared" si="333"/>
        <v>123.83466528928693</v>
      </c>
      <c r="AA449" s="45">
        <f t="shared" si="333"/>
        <v>-962.00457095170714</v>
      </c>
      <c r="AB449" s="45">
        <f t="shared" si="333"/>
        <v>-2047.8438071927012</v>
      </c>
      <c r="AC449" s="45">
        <f t="shared" si="333"/>
        <v>-3133.6830434336953</v>
      </c>
      <c r="AD449" s="45">
        <f t="shared" si="333"/>
        <v>-4219.5222796746893</v>
      </c>
      <c r="AE449" s="45">
        <f t="shared" si="333"/>
        <v>-5305.3615159156834</v>
      </c>
      <c r="AF449" s="45">
        <f t="shared" si="333"/>
        <v>-6391.2007521566775</v>
      </c>
      <c r="AG449" s="45">
        <f t="shared" si="333"/>
        <v>-7477.0399883976734</v>
      </c>
      <c r="AH449" s="45">
        <f t="shared" si="334"/>
        <v>-8562.8792246386674</v>
      </c>
      <c r="AI449" s="45">
        <f t="shared" si="334"/>
        <v>-9648.7184608796615</v>
      </c>
      <c r="AJ449" s="45">
        <f t="shared" si="334"/>
        <v>-10734.557697120656</v>
      </c>
      <c r="AK449" s="45">
        <f t="shared" si="334"/>
        <v>-11820.39693336165</v>
      </c>
      <c r="AL449" s="45">
        <f t="shared" si="334"/>
        <v>-12906.236169602644</v>
      </c>
      <c r="AM449" s="45">
        <f t="shared" si="334"/>
        <v>-13992.07540584364</v>
      </c>
      <c r="AN449" s="45">
        <f t="shared" si="334"/>
        <v>-15077.914642084634</v>
      </c>
      <c r="AO449" s="45">
        <f t="shared" si="334"/>
        <v>-16163.753878325628</v>
      </c>
      <c r="AP449" s="45">
        <f t="shared" si="334"/>
        <v>-17249.593114566622</v>
      </c>
      <c r="AQ449" s="45">
        <f t="shared" si="334"/>
        <v>-18335.432350807616</v>
      </c>
      <c r="AR449" s="45">
        <f t="shared" si="335"/>
        <v>-19421.27158704861</v>
      </c>
      <c r="AS449" s="45">
        <f t="shared" si="335"/>
        <v>-20507.110823289604</v>
      </c>
      <c r="AT449" s="45">
        <f t="shared" si="335"/>
        <v>-21592.950059530598</v>
      </c>
      <c r="AU449" s="45">
        <f t="shared" si="335"/>
        <v>-22678.789295771592</v>
      </c>
      <c r="AV449" s="45">
        <f t="shared" si="335"/>
        <v>-23764.628532012586</v>
      </c>
      <c r="AW449" s="45">
        <f t="shared" si="335"/>
        <v>-24850.46776825358</v>
      </c>
      <c r="AX449" s="45">
        <f t="shared" si="335"/>
        <v>-25936.307004494578</v>
      </c>
      <c r="AY449" s="45">
        <f t="shared" si="335"/>
        <v>-27022.146240735572</v>
      </c>
      <c r="AZ449" s="45">
        <f t="shared" si="335"/>
        <v>-28107.985476976566</v>
      </c>
      <c r="BA449" s="45">
        <f t="shared" si="335"/>
        <v>-29193.82471321756</v>
      </c>
      <c r="BB449" s="45">
        <f t="shared" si="336"/>
        <v>-30279.663949458554</v>
      </c>
      <c r="BC449" s="45">
        <f t="shared" si="336"/>
        <v>-31365.503185699548</v>
      </c>
      <c r="BD449" s="45">
        <f t="shared" si="336"/>
        <v>-32451.342421940542</v>
      </c>
      <c r="BE449" s="45">
        <f t="shared" si="336"/>
        <v>-33537.181658181536</v>
      </c>
      <c r="BF449" s="45">
        <f t="shared" si="336"/>
        <v>-34623.020894422531</v>
      </c>
      <c r="BG449" s="45">
        <f t="shared" si="336"/>
        <v>-35708.860130663525</v>
      </c>
      <c r="BH449" s="45">
        <f t="shared" si="336"/>
        <v>-36794.699366904519</v>
      </c>
      <c r="BI449" s="45">
        <f t="shared" si="336"/>
        <v>-37880.538603145513</v>
      </c>
      <c r="BJ449" s="45">
        <f t="shared" si="336"/>
        <v>-38966.377839386507</v>
      </c>
      <c r="BK449" s="45">
        <f t="shared" si="336"/>
        <v>-40052.217075627501</v>
      </c>
      <c r="BL449" s="45">
        <f t="shared" si="337"/>
        <v>-41138.056311868495</v>
      </c>
      <c r="BM449" s="45">
        <f t="shared" si="337"/>
        <v>-42223.895548109489</v>
      </c>
      <c r="BN449" s="45">
        <f t="shared" si="337"/>
        <v>-43309.734784350483</v>
      </c>
      <c r="BO449" s="45">
        <f t="shared" si="337"/>
        <v>-44395.574020591477</v>
      </c>
      <c r="BP449" s="45">
        <f t="shared" si="337"/>
        <v>-45481.413256832471</v>
      </c>
      <c r="BQ449" s="45">
        <f t="shared" si="337"/>
        <v>-46567.252493073465</v>
      </c>
      <c r="BR449" s="45">
        <f t="shared" si="337"/>
        <v>-47653.091729314459</v>
      </c>
      <c r="BS449" s="45">
        <f t="shared" si="337"/>
        <v>-48738.930965555453</v>
      </c>
      <c r="BT449" s="45">
        <f t="shared" si="337"/>
        <v>-49824.770201796448</v>
      </c>
      <c r="BU449" s="45">
        <f t="shared" si="337"/>
        <v>-50910.609438037442</v>
      </c>
      <c r="BV449" s="45">
        <f t="shared" si="338"/>
        <v>-51996.448674278436</v>
      </c>
      <c r="BW449" s="45">
        <f t="shared" si="338"/>
        <v>-53082.28791051943</v>
      </c>
      <c r="BX449" s="45">
        <f t="shared" si="338"/>
        <v>-54168.127146760424</v>
      </c>
      <c r="BY449" s="45">
        <f t="shared" si="338"/>
        <v>-55253.966383001418</v>
      </c>
      <c r="BZ449" s="45">
        <f t="shared" si="338"/>
        <v>-56339.805619242412</v>
      </c>
      <c r="CA449" s="45">
        <f t="shared" si="338"/>
        <v>-57425.644855483406</v>
      </c>
      <c r="CB449" s="45">
        <f t="shared" si="338"/>
        <v>-58511.4840917244</v>
      </c>
      <c r="CC449" s="45">
        <f t="shared" si="338"/>
        <v>-59597.323327965394</v>
      </c>
      <c r="CD449" s="45">
        <f t="shared" si="338"/>
        <v>-60683.162564206388</v>
      </c>
      <c r="CE449" s="45">
        <f t="shared" si="338"/>
        <v>-61769.001800447382</v>
      </c>
      <c r="CF449" s="45">
        <f t="shared" si="338"/>
        <v>-62854.841036688376</v>
      </c>
      <c r="CG449" s="45">
        <f t="shared" si="338"/>
        <v>-2846.8520341313488</v>
      </c>
      <c r="CH449" s="45">
        <f t="shared" si="338"/>
        <v>-5749.0158067160028</v>
      </c>
    </row>
    <row r="450" spans="1:86">
      <c r="A450" s="58">
        <f>'Q5-Q7 VaR'!G424</f>
        <v>46154</v>
      </c>
      <c r="B450" s="45">
        <f>'Q5-Q7 VaR'!L424</f>
        <v>-10418.291115872602</v>
      </c>
      <c r="C450" s="45">
        <f>1000000*'Q5-Q7 VaR'!K424/100</f>
        <v>-3608.8871660036575</v>
      </c>
      <c r="D450" s="45">
        <f t="shared" si="331"/>
        <v>25670.580544163971</v>
      </c>
      <c r="E450" s="45">
        <f t="shared" si="331"/>
        <v>24768.358752663062</v>
      </c>
      <c r="F450" s="45">
        <f t="shared" si="331"/>
        <v>23866.136961162145</v>
      </c>
      <c r="G450" s="45">
        <f t="shared" si="331"/>
        <v>22963.915169661228</v>
      </c>
      <c r="H450" s="45">
        <f t="shared" si="331"/>
        <v>22061.693378160315</v>
      </c>
      <c r="I450" s="45">
        <f t="shared" si="331"/>
        <v>21159.471586659402</v>
      </c>
      <c r="J450" s="45">
        <f t="shared" si="331"/>
        <v>20257.249795158488</v>
      </c>
      <c r="K450" s="45">
        <f t="shared" si="331"/>
        <v>19355.028003657571</v>
      </c>
      <c r="L450" s="45">
        <f t="shared" si="331"/>
        <v>18452.806212156658</v>
      </c>
      <c r="M450" s="45">
        <f t="shared" si="331"/>
        <v>17550.584420655745</v>
      </c>
      <c r="N450" s="45">
        <f t="shared" si="332"/>
        <v>16648.362629154828</v>
      </c>
      <c r="O450" s="45">
        <f t="shared" si="332"/>
        <v>15746.140837653915</v>
      </c>
      <c r="P450" s="45">
        <f t="shared" si="332"/>
        <v>14843.919046153002</v>
      </c>
      <c r="Q450" s="45">
        <f t="shared" si="332"/>
        <v>13941.697254652085</v>
      </c>
      <c r="R450" s="45">
        <f t="shared" si="332"/>
        <v>13039.475463151171</v>
      </c>
      <c r="S450" s="45">
        <f t="shared" si="332"/>
        <v>12137.253671650258</v>
      </c>
      <c r="T450" s="45">
        <f t="shared" si="332"/>
        <v>11235.031880149345</v>
      </c>
      <c r="U450" s="45">
        <f t="shared" si="332"/>
        <v>10332.810088648428</v>
      </c>
      <c r="V450" s="45">
        <f t="shared" si="332"/>
        <v>9430.5882971475148</v>
      </c>
      <c r="W450" s="45">
        <f t="shared" si="332"/>
        <v>8528.3665056466016</v>
      </c>
      <c r="X450" s="45">
        <f t="shared" si="333"/>
        <v>7626.1447141456847</v>
      </c>
      <c r="Y450" s="45">
        <f t="shared" si="333"/>
        <v>6723.9229226447715</v>
      </c>
      <c r="Z450" s="45">
        <f t="shared" si="333"/>
        <v>5821.7011311438564</v>
      </c>
      <c r="AA450" s="45">
        <f t="shared" si="333"/>
        <v>4919.4793396429432</v>
      </c>
      <c r="AB450" s="45">
        <f t="shared" si="333"/>
        <v>4017.2575481420281</v>
      </c>
      <c r="AC450" s="45">
        <f t="shared" si="333"/>
        <v>3115.035756641113</v>
      </c>
      <c r="AD450" s="45">
        <f t="shared" si="333"/>
        <v>2212.8139651401998</v>
      </c>
      <c r="AE450" s="45">
        <f t="shared" si="333"/>
        <v>1310.5921736392847</v>
      </c>
      <c r="AF450" s="45">
        <f t="shared" si="333"/>
        <v>408.3703821383715</v>
      </c>
      <c r="AG450" s="45">
        <f t="shared" si="333"/>
        <v>-493.85140936254356</v>
      </c>
      <c r="AH450" s="45">
        <f t="shared" si="334"/>
        <v>-1396.0732008634586</v>
      </c>
      <c r="AI450" s="45">
        <f t="shared" si="334"/>
        <v>-2298.2949923643728</v>
      </c>
      <c r="AJ450" s="45">
        <f t="shared" si="334"/>
        <v>-3200.5167838652869</v>
      </c>
      <c r="AK450" s="45">
        <f t="shared" si="334"/>
        <v>-4102.7385753662011</v>
      </c>
      <c r="AL450" s="45">
        <f t="shared" si="334"/>
        <v>-5004.9603668671152</v>
      </c>
      <c r="AM450" s="45">
        <f t="shared" si="334"/>
        <v>-5907.1821583680303</v>
      </c>
      <c r="AN450" s="45">
        <f t="shared" si="334"/>
        <v>-6809.4039498689444</v>
      </c>
      <c r="AO450" s="45">
        <f t="shared" si="334"/>
        <v>-7711.6257413698586</v>
      </c>
      <c r="AP450" s="45">
        <f t="shared" si="334"/>
        <v>-8613.8475328707736</v>
      </c>
      <c r="AQ450" s="45">
        <f t="shared" si="334"/>
        <v>-9516.0693243716869</v>
      </c>
      <c r="AR450" s="45">
        <f t="shared" si="335"/>
        <v>-10418.291115872602</v>
      </c>
      <c r="AS450" s="45">
        <f t="shared" si="335"/>
        <v>-11320.512907373517</v>
      </c>
      <c r="AT450" s="45">
        <f t="shared" si="335"/>
        <v>-12222.73469887443</v>
      </c>
      <c r="AU450" s="45">
        <f t="shared" si="335"/>
        <v>-13124.956490375345</v>
      </c>
      <c r="AV450" s="45">
        <f t="shared" si="335"/>
        <v>-14027.178281876259</v>
      </c>
      <c r="AW450" s="45">
        <f t="shared" si="335"/>
        <v>-14929.400073377174</v>
      </c>
      <c r="AX450" s="45">
        <f t="shared" si="335"/>
        <v>-15831.621864878089</v>
      </c>
      <c r="AY450" s="45">
        <f t="shared" si="335"/>
        <v>-16733.843656379002</v>
      </c>
      <c r="AZ450" s="45">
        <f t="shared" si="335"/>
        <v>-17636.065447879919</v>
      </c>
      <c r="BA450" s="45">
        <f t="shared" si="335"/>
        <v>-18538.287239380832</v>
      </c>
      <c r="BB450" s="45">
        <f t="shared" si="336"/>
        <v>-19440.509030881745</v>
      </c>
      <c r="BC450" s="45">
        <f t="shared" si="336"/>
        <v>-20342.730822382662</v>
      </c>
      <c r="BD450" s="45">
        <f t="shared" si="336"/>
        <v>-21244.952613883575</v>
      </c>
      <c r="BE450" s="45">
        <f t="shared" si="336"/>
        <v>-22147.174405384489</v>
      </c>
      <c r="BF450" s="45">
        <f t="shared" si="336"/>
        <v>-23049.396196885406</v>
      </c>
      <c r="BG450" s="45">
        <f t="shared" si="336"/>
        <v>-23951.617988386315</v>
      </c>
      <c r="BH450" s="45">
        <f t="shared" si="336"/>
        <v>-24853.839779887232</v>
      </c>
      <c r="BI450" s="45">
        <f t="shared" si="336"/>
        <v>-25756.061571388149</v>
      </c>
      <c r="BJ450" s="45">
        <f t="shared" si="336"/>
        <v>-26658.283362889058</v>
      </c>
      <c r="BK450" s="45">
        <f t="shared" si="336"/>
        <v>-27560.505154389975</v>
      </c>
      <c r="BL450" s="45">
        <f t="shared" si="337"/>
        <v>-28462.726945890889</v>
      </c>
      <c r="BM450" s="45">
        <f t="shared" si="337"/>
        <v>-29364.948737391805</v>
      </c>
      <c r="BN450" s="45">
        <f t="shared" si="337"/>
        <v>-30267.170528892719</v>
      </c>
      <c r="BO450" s="45">
        <f t="shared" si="337"/>
        <v>-31169.392320393632</v>
      </c>
      <c r="BP450" s="45">
        <f t="shared" si="337"/>
        <v>-32071.614111894549</v>
      </c>
      <c r="BQ450" s="45">
        <f t="shared" si="337"/>
        <v>-32973.835903395462</v>
      </c>
      <c r="BR450" s="45">
        <f t="shared" si="337"/>
        <v>-33876.057694896372</v>
      </c>
      <c r="BS450" s="45">
        <f t="shared" si="337"/>
        <v>-34778.279486397289</v>
      </c>
      <c r="BT450" s="45">
        <f t="shared" si="337"/>
        <v>-35680.501277898205</v>
      </c>
      <c r="BU450" s="45">
        <f t="shared" si="337"/>
        <v>-36582.723069399115</v>
      </c>
      <c r="BV450" s="45">
        <f t="shared" si="338"/>
        <v>-37484.944860900032</v>
      </c>
      <c r="BW450" s="45">
        <f t="shared" si="338"/>
        <v>-38387.166652400949</v>
      </c>
      <c r="BX450" s="45">
        <f t="shared" si="338"/>
        <v>-39289.388443901858</v>
      </c>
      <c r="BY450" s="45">
        <f t="shared" si="338"/>
        <v>-40191.610235402775</v>
      </c>
      <c r="BZ450" s="45">
        <f t="shared" si="338"/>
        <v>-41093.832026903692</v>
      </c>
      <c r="CA450" s="45">
        <f t="shared" si="338"/>
        <v>-41996.053818404602</v>
      </c>
      <c r="CB450" s="45">
        <f t="shared" si="338"/>
        <v>-42898.275609905519</v>
      </c>
      <c r="CC450" s="45">
        <f t="shared" si="338"/>
        <v>-43800.497401406436</v>
      </c>
      <c r="CD450" s="45">
        <f t="shared" si="338"/>
        <v>-44702.719192907345</v>
      </c>
      <c r="CE450" s="45">
        <f t="shared" si="338"/>
        <v>-45604.940984408269</v>
      </c>
      <c r="CF450" s="45">
        <f t="shared" si="338"/>
        <v>-46507.162775909179</v>
      </c>
      <c r="CG450" s="45">
        <f t="shared" si="338"/>
        <v>3353.3631060622429</v>
      </c>
      <c r="CH450" s="45">
        <f t="shared" si="338"/>
        <v>941.96065279037975</v>
      </c>
    </row>
    <row r="451" spans="1:86">
      <c r="A451" s="58">
        <f>'Q5-Q7 VaR'!G425</f>
        <v>46155</v>
      </c>
      <c r="B451" s="45">
        <f>'Q5-Q7 VaR'!L425</f>
        <v>3099.1073593714086</v>
      </c>
      <c r="C451" s="45">
        <f>1000000*'Q5-Q7 VaR'!K425/100</f>
        <v>-442.79565929869676</v>
      </c>
      <c r="D451" s="45">
        <f t="shared" ref="D451:M460" si="339">$B451+D$26*$C451</f>
        <v>7527.0639523583759</v>
      </c>
      <c r="E451" s="45">
        <f t="shared" si="339"/>
        <v>7416.365037533702</v>
      </c>
      <c r="F451" s="45">
        <f t="shared" si="339"/>
        <v>7305.6661227090281</v>
      </c>
      <c r="G451" s="45">
        <f t="shared" si="339"/>
        <v>7194.9672078843541</v>
      </c>
      <c r="H451" s="45">
        <f t="shared" si="339"/>
        <v>7084.2682930596793</v>
      </c>
      <c r="I451" s="45">
        <f t="shared" si="339"/>
        <v>6973.5693782350054</v>
      </c>
      <c r="J451" s="45">
        <f t="shared" si="339"/>
        <v>6862.8704634103306</v>
      </c>
      <c r="K451" s="45">
        <f t="shared" si="339"/>
        <v>6752.1715485856566</v>
      </c>
      <c r="L451" s="45">
        <f t="shared" si="339"/>
        <v>6641.4726337609827</v>
      </c>
      <c r="M451" s="45">
        <f t="shared" si="339"/>
        <v>6530.7737189363088</v>
      </c>
      <c r="N451" s="45">
        <f t="shared" ref="N451:W460" si="340">$B451+N$26*$C451</f>
        <v>6420.0748041116349</v>
      </c>
      <c r="O451" s="45">
        <f t="shared" si="340"/>
        <v>6309.37588928696</v>
      </c>
      <c r="P451" s="45">
        <f t="shared" si="340"/>
        <v>6198.6769744622861</v>
      </c>
      <c r="Q451" s="45">
        <f t="shared" si="340"/>
        <v>6087.9780596376113</v>
      </c>
      <c r="R451" s="45">
        <f t="shared" si="340"/>
        <v>5977.2791448129374</v>
      </c>
      <c r="S451" s="45">
        <f t="shared" si="340"/>
        <v>5866.5802299882635</v>
      </c>
      <c r="T451" s="45">
        <f t="shared" si="340"/>
        <v>5755.8813151635895</v>
      </c>
      <c r="U451" s="45">
        <f t="shared" si="340"/>
        <v>5645.1824003389156</v>
      </c>
      <c r="V451" s="45">
        <f t="shared" si="340"/>
        <v>5534.4834855142408</v>
      </c>
      <c r="W451" s="45">
        <f t="shared" si="340"/>
        <v>5423.784570689566</v>
      </c>
      <c r="X451" s="45">
        <f t="shared" ref="X451:AG460" si="341">$B451+X$26*$C451</f>
        <v>5313.085655864892</v>
      </c>
      <c r="Y451" s="45">
        <f t="shared" si="341"/>
        <v>5202.3867410402181</v>
      </c>
      <c r="Z451" s="45">
        <f t="shared" si="341"/>
        <v>5091.6878262155442</v>
      </c>
      <c r="AA451" s="45">
        <f t="shared" si="341"/>
        <v>4980.9889113908703</v>
      </c>
      <c r="AB451" s="45">
        <f t="shared" si="341"/>
        <v>4870.2899965661954</v>
      </c>
      <c r="AC451" s="45">
        <f t="shared" si="341"/>
        <v>4759.5910817415215</v>
      </c>
      <c r="AD451" s="45">
        <f t="shared" si="341"/>
        <v>4648.8921669168476</v>
      </c>
      <c r="AE451" s="45">
        <f t="shared" si="341"/>
        <v>4538.1932520921728</v>
      </c>
      <c r="AF451" s="45">
        <f t="shared" si="341"/>
        <v>4427.4943372674988</v>
      </c>
      <c r="AG451" s="45">
        <f t="shared" si="341"/>
        <v>4316.7954224428249</v>
      </c>
      <c r="AH451" s="45">
        <f t="shared" ref="AH451:AQ460" si="342">$B451+AH$26*$C451</f>
        <v>4206.096507618151</v>
      </c>
      <c r="AI451" s="45">
        <f t="shared" si="342"/>
        <v>4095.3975927934762</v>
      </c>
      <c r="AJ451" s="45">
        <f t="shared" si="342"/>
        <v>3984.6986779688023</v>
      </c>
      <c r="AK451" s="45">
        <f t="shared" si="342"/>
        <v>3873.9997631441279</v>
      </c>
      <c r="AL451" s="45">
        <f t="shared" si="342"/>
        <v>3763.3008483194535</v>
      </c>
      <c r="AM451" s="45">
        <f t="shared" si="342"/>
        <v>3652.6019334947796</v>
      </c>
      <c r="AN451" s="45">
        <f t="shared" si="342"/>
        <v>3541.9030186701052</v>
      </c>
      <c r="AO451" s="45">
        <f t="shared" si="342"/>
        <v>3431.2041038454313</v>
      </c>
      <c r="AP451" s="45">
        <f t="shared" si="342"/>
        <v>3320.5051890207569</v>
      </c>
      <c r="AQ451" s="45">
        <f t="shared" si="342"/>
        <v>3209.806274196083</v>
      </c>
      <c r="AR451" s="45">
        <f t="shared" ref="AR451:BA460" si="343">$B451+AR$26*$C451</f>
        <v>3099.1073593714086</v>
      </c>
      <c r="AS451" s="45">
        <f t="shared" si="343"/>
        <v>2988.4084445467342</v>
      </c>
      <c r="AT451" s="45">
        <f t="shared" si="343"/>
        <v>2877.7095297220603</v>
      </c>
      <c r="AU451" s="45">
        <f t="shared" si="343"/>
        <v>2767.0106148973859</v>
      </c>
      <c r="AV451" s="45">
        <f t="shared" si="343"/>
        <v>2656.311700072712</v>
      </c>
      <c r="AW451" s="45">
        <f t="shared" si="343"/>
        <v>2545.6127852480377</v>
      </c>
      <c r="AX451" s="45">
        <f t="shared" si="343"/>
        <v>2434.9138704233637</v>
      </c>
      <c r="AY451" s="45">
        <f t="shared" si="343"/>
        <v>2324.2149555986894</v>
      </c>
      <c r="AZ451" s="45">
        <f t="shared" si="343"/>
        <v>2213.516040774015</v>
      </c>
      <c r="BA451" s="45">
        <f t="shared" si="343"/>
        <v>2102.8171259493411</v>
      </c>
      <c r="BB451" s="45">
        <f t="shared" ref="BB451:BK460" si="344">$B451+BB$26*$C451</f>
        <v>1992.1182111246667</v>
      </c>
      <c r="BC451" s="45">
        <f t="shared" si="344"/>
        <v>1881.4192962999925</v>
      </c>
      <c r="BD451" s="45">
        <f t="shared" si="344"/>
        <v>1770.7203814753184</v>
      </c>
      <c r="BE451" s="45">
        <f t="shared" si="344"/>
        <v>1660.0214666506442</v>
      </c>
      <c r="BF451" s="45">
        <f t="shared" si="344"/>
        <v>1549.3225518259699</v>
      </c>
      <c r="BG451" s="45">
        <f t="shared" si="344"/>
        <v>1438.6236370012957</v>
      </c>
      <c r="BH451" s="45">
        <f t="shared" si="344"/>
        <v>1327.9247221766216</v>
      </c>
      <c r="BI451" s="45">
        <f t="shared" si="344"/>
        <v>1217.2258073519474</v>
      </c>
      <c r="BJ451" s="45">
        <f t="shared" si="344"/>
        <v>1106.5268925272733</v>
      </c>
      <c r="BK451" s="45">
        <f t="shared" si="344"/>
        <v>995.82797770259913</v>
      </c>
      <c r="BL451" s="45">
        <f t="shared" ref="BL451:BU460" si="345">$B451+BL$26*$C451</f>
        <v>885.12906287792475</v>
      </c>
      <c r="BM451" s="45">
        <f t="shared" si="345"/>
        <v>774.43014805325083</v>
      </c>
      <c r="BN451" s="45">
        <f t="shared" si="345"/>
        <v>663.73123322857646</v>
      </c>
      <c r="BO451" s="45">
        <f t="shared" si="345"/>
        <v>553.03231840390208</v>
      </c>
      <c r="BP451" s="45">
        <f t="shared" si="345"/>
        <v>442.33340357922816</v>
      </c>
      <c r="BQ451" s="45">
        <f t="shared" si="345"/>
        <v>331.63448875455379</v>
      </c>
      <c r="BR451" s="45">
        <f t="shared" si="345"/>
        <v>220.93557392987987</v>
      </c>
      <c r="BS451" s="45">
        <f t="shared" si="345"/>
        <v>110.23665910520549</v>
      </c>
      <c r="BT451" s="45">
        <f t="shared" si="345"/>
        <v>-0.46225571946888522</v>
      </c>
      <c r="BU451" s="45">
        <f t="shared" si="345"/>
        <v>-111.16117054414281</v>
      </c>
      <c r="BV451" s="45">
        <f t="shared" ref="BV451:CH460" si="346">$B451+BV$26*$C451</f>
        <v>-221.86008536881718</v>
      </c>
      <c r="BW451" s="45">
        <f t="shared" si="346"/>
        <v>-332.5590001934911</v>
      </c>
      <c r="BX451" s="45">
        <f t="shared" si="346"/>
        <v>-443.25791501816548</v>
      </c>
      <c r="BY451" s="45">
        <f t="shared" si="346"/>
        <v>-553.95682984283985</v>
      </c>
      <c r="BZ451" s="45">
        <f t="shared" si="346"/>
        <v>-664.65574466751377</v>
      </c>
      <c r="CA451" s="45">
        <f t="shared" si="346"/>
        <v>-775.35465949218815</v>
      </c>
      <c r="CB451" s="45">
        <f t="shared" si="346"/>
        <v>-886.05357431686207</v>
      </c>
      <c r="CC451" s="45">
        <f t="shared" si="346"/>
        <v>-996.75248914153644</v>
      </c>
      <c r="CD451" s="45">
        <f t="shared" si="346"/>
        <v>-1107.4514039662104</v>
      </c>
      <c r="CE451" s="45">
        <f t="shared" si="346"/>
        <v>-1218.1503187908852</v>
      </c>
      <c r="CF451" s="45">
        <f t="shared" si="346"/>
        <v>-1328.8492336155591</v>
      </c>
      <c r="CG451" s="45">
        <f t="shared" si="346"/>
        <v>4788.8328704042297</v>
      </c>
      <c r="CH451" s="45">
        <f t="shared" si="346"/>
        <v>4492.9636758255019</v>
      </c>
    </row>
    <row r="452" spans="1:86">
      <c r="A452" s="58">
        <f>'Q5-Q7 VaR'!G426</f>
        <v>46156</v>
      </c>
      <c r="B452" s="45">
        <f>'Q5-Q7 VaR'!L426</f>
        <v>-10981.179391703541</v>
      </c>
      <c r="C452" s="45">
        <f>1000000*'Q5-Q7 VaR'!K426/100</f>
        <v>-1032.8030339594318</v>
      </c>
      <c r="D452" s="45">
        <f t="shared" si="339"/>
        <v>-653.1490521092237</v>
      </c>
      <c r="E452" s="45">
        <f t="shared" si="339"/>
        <v>-911.34981059908205</v>
      </c>
      <c r="F452" s="45">
        <f t="shared" si="339"/>
        <v>-1169.5505690889386</v>
      </c>
      <c r="G452" s="45">
        <f t="shared" si="339"/>
        <v>-1427.7513275787969</v>
      </c>
      <c r="H452" s="45">
        <f t="shared" si="339"/>
        <v>-1685.9520860686553</v>
      </c>
      <c r="I452" s="45">
        <f t="shared" si="339"/>
        <v>-1944.1528445585136</v>
      </c>
      <c r="J452" s="45">
        <f t="shared" si="339"/>
        <v>-2202.3536030483701</v>
      </c>
      <c r="K452" s="45">
        <f t="shared" si="339"/>
        <v>-2460.5543615382285</v>
      </c>
      <c r="L452" s="45">
        <f t="shared" si="339"/>
        <v>-2718.7551200280868</v>
      </c>
      <c r="M452" s="45">
        <f t="shared" si="339"/>
        <v>-2976.9558785179452</v>
      </c>
      <c r="N452" s="45">
        <f t="shared" si="340"/>
        <v>-3235.1566370078026</v>
      </c>
      <c r="O452" s="45">
        <f t="shared" si="340"/>
        <v>-3493.3573954976609</v>
      </c>
      <c r="P452" s="45">
        <f t="shared" si="340"/>
        <v>-3751.5581539875184</v>
      </c>
      <c r="Q452" s="45">
        <f t="shared" si="340"/>
        <v>-4009.7589124773767</v>
      </c>
      <c r="R452" s="45">
        <f t="shared" si="340"/>
        <v>-4267.9596709672342</v>
      </c>
      <c r="S452" s="45">
        <f t="shared" si="340"/>
        <v>-4526.1604294570925</v>
      </c>
      <c r="T452" s="45">
        <f t="shared" si="340"/>
        <v>-4784.3611879469499</v>
      </c>
      <c r="U452" s="45">
        <f t="shared" si="340"/>
        <v>-5042.5619464368083</v>
      </c>
      <c r="V452" s="45">
        <f t="shared" si="340"/>
        <v>-5300.7627049266666</v>
      </c>
      <c r="W452" s="45">
        <f t="shared" si="340"/>
        <v>-5558.9634634165241</v>
      </c>
      <c r="X452" s="45">
        <f t="shared" si="341"/>
        <v>-5817.1642219063824</v>
      </c>
      <c r="Y452" s="45">
        <f t="shared" si="341"/>
        <v>-6075.3649803962398</v>
      </c>
      <c r="Z452" s="45">
        <f t="shared" si="341"/>
        <v>-6333.5657388860982</v>
      </c>
      <c r="AA452" s="45">
        <f t="shared" si="341"/>
        <v>-6591.7664973759556</v>
      </c>
      <c r="AB452" s="45">
        <f t="shared" si="341"/>
        <v>-6849.967255865814</v>
      </c>
      <c r="AC452" s="45">
        <f t="shared" si="341"/>
        <v>-7108.1680143556714</v>
      </c>
      <c r="AD452" s="45">
        <f t="shared" si="341"/>
        <v>-7366.3687728455297</v>
      </c>
      <c r="AE452" s="45">
        <f t="shared" si="341"/>
        <v>-7624.5695313353881</v>
      </c>
      <c r="AF452" s="45">
        <f t="shared" si="341"/>
        <v>-7882.7702898252455</v>
      </c>
      <c r="AG452" s="45">
        <f t="shared" si="341"/>
        <v>-8140.9710483151039</v>
      </c>
      <c r="AH452" s="45">
        <f t="shared" si="342"/>
        <v>-8399.1718068049613</v>
      </c>
      <c r="AI452" s="45">
        <f t="shared" si="342"/>
        <v>-8657.3725652948197</v>
      </c>
      <c r="AJ452" s="45">
        <f t="shared" si="342"/>
        <v>-8915.573323784678</v>
      </c>
      <c r="AK452" s="45">
        <f t="shared" si="342"/>
        <v>-9173.7740822745363</v>
      </c>
      <c r="AL452" s="45">
        <f t="shared" si="342"/>
        <v>-9431.9748407643929</v>
      </c>
      <c r="AM452" s="45">
        <f t="shared" si="342"/>
        <v>-9690.1755992542512</v>
      </c>
      <c r="AN452" s="45">
        <f t="shared" si="342"/>
        <v>-9948.3763577441096</v>
      </c>
      <c r="AO452" s="45">
        <f t="shared" si="342"/>
        <v>-10206.577116233968</v>
      </c>
      <c r="AP452" s="45">
        <f t="shared" si="342"/>
        <v>-10464.777874723824</v>
      </c>
      <c r="AQ452" s="45">
        <f t="shared" si="342"/>
        <v>-10722.978633213683</v>
      </c>
      <c r="AR452" s="45">
        <f t="shared" si="343"/>
        <v>-10981.179391703541</v>
      </c>
      <c r="AS452" s="45">
        <f t="shared" si="343"/>
        <v>-11239.380150193399</v>
      </c>
      <c r="AT452" s="45">
        <f t="shared" si="343"/>
        <v>-11497.580908683258</v>
      </c>
      <c r="AU452" s="45">
        <f t="shared" si="343"/>
        <v>-11755.781667173114</v>
      </c>
      <c r="AV452" s="45">
        <f t="shared" si="343"/>
        <v>-12013.982425662973</v>
      </c>
      <c r="AW452" s="45">
        <f t="shared" si="343"/>
        <v>-12272.183184152831</v>
      </c>
      <c r="AX452" s="45">
        <f t="shared" si="343"/>
        <v>-12530.383942642689</v>
      </c>
      <c r="AY452" s="45">
        <f t="shared" si="343"/>
        <v>-12788.584701132546</v>
      </c>
      <c r="AZ452" s="45">
        <f t="shared" si="343"/>
        <v>-13046.785459622404</v>
      </c>
      <c r="BA452" s="45">
        <f t="shared" si="343"/>
        <v>-13304.986218112263</v>
      </c>
      <c r="BB452" s="45">
        <f t="shared" si="344"/>
        <v>-13563.186976602121</v>
      </c>
      <c r="BC452" s="45">
        <f t="shared" si="344"/>
        <v>-13821.387735091979</v>
      </c>
      <c r="BD452" s="45">
        <f t="shared" si="344"/>
        <v>-14079.588493581836</v>
      </c>
      <c r="BE452" s="45">
        <f t="shared" si="344"/>
        <v>-14337.789252071694</v>
      </c>
      <c r="BF452" s="45">
        <f t="shared" si="344"/>
        <v>-14595.990010561552</v>
      </c>
      <c r="BG452" s="45">
        <f t="shared" si="344"/>
        <v>-14854.190769051411</v>
      </c>
      <c r="BH452" s="45">
        <f t="shared" si="344"/>
        <v>-15112.391527541269</v>
      </c>
      <c r="BI452" s="45">
        <f t="shared" si="344"/>
        <v>-15370.592286031126</v>
      </c>
      <c r="BJ452" s="45">
        <f t="shared" si="344"/>
        <v>-15628.793044520984</v>
      </c>
      <c r="BK452" s="45">
        <f t="shared" si="344"/>
        <v>-15886.993803010842</v>
      </c>
      <c r="BL452" s="45">
        <f t="shared" si="345"/>
        <v>-16145.194561500699</v>
      </c>
      <c r="BM452" s="45">
        <f t="shared" si="345"/>
        <v>-16403.395319990559</v>
      </c>
      <c r="BN452" s="45">
        <f t="shared" si="345"/>
        <v>-16661.596078480416</v>
      </c>
      <c r="BO452" s="45">
        <f t="shared" si="345"/>
        <v>-16919.796836970272</v>
      </c>
      <c r="BP452" s="45">
        <f t="shared" si="345"/>
        <v>-17177.997595460132</v>
      </c>
      <c r="BQ452" s="45">
        <f t="shared" si="345"/>
        <v>-17436.198353949989</v>
      </c>
      <c r="BR452" s="45">
        <f t="shared" si="345"/>
        <v>-17694.399112439849</v>
      </c>
      <c r="BS452" s="45">
        <f t="shared" si="345"/>
        <v>-17952.599870929706</v>
      </c>
      <c r="BT452" s="45">
        <f t="shared" si="345"/>
        <v>-18210.800629419566</v>
      </c>
      <c r="BU452" s="45">
        <f t="shared" si="345"/>
        <v>-18469.001387909422</v>
      </c>
      <c r="BV452" s="45">
        <f t="shared" si="346"/>
        <v>-18727.202146399279</v>
      </c>
      <c r="BW452" s="45">
        <f t="shared" si="346"/>
        <v>-18985.402904889139</v>
      </c>
      <c r="BX452" s="45">
        <f t="shared" si="346"/>
        <v>-19243.603663378995</v>
      </c>
      <c r="BY452" s="45">
        <f t="shared" si="346"/>
        <v>-19501.804421868852</v>
      </c>
      <c r="BZ452" s="45">
        <f t="shared" si="346"/>
        <v>-19760.005180358712</v>
      </c>
      <c r="CA452" s="45">
        <f t="shared" si="346"/>
        <v>-20018.205938848569</v>
      </c>
      <c r="CB452" s="45">
        <f t="shared" si="346"/>
        <v>-20276.406697338425</v>
      </c>
      <c r="CC452" s="45">
        <f t="shared" si="346"/>
        <v>-20534.607455828285</v>
      </c>
      <c r="CD452" s="45">
        <f t="shared" si="346"/>
        <v>-20792.808214318145</v>
      </c>
      <c r="CE452" s="45">
        <f t="shared" si="346"/>
        <v>-21051.008972807998</v>
      </c>
      <c r="CF452" s="45">
        <f t="shared" si="346"/>
        <v>-21309.209731297859</v>
      </c>
      <c r="CG452" s="45">
        <f t="shared" si="346"/>
        <v>-7039.9627205253792</v>
      </c>
      <c r="CH452" s="45">
        <f t="shared" si="346"/>
        <v>-7730.0656955636059</v>
      </c>
    </row>
    <row r="453" spans="1:86">
      <c r="A453" s="58">
        <f>'Q5-Q7 VaR'!G427</f>
        <v>46157</v>
      </c>
      <c r="B453" s="45">
        <f>'Q5-Q7 VaR'!L427</f>
        <v>-14639.296696362135</v>
      </c>
      <c r="C453" s="45">
        <f>1000000*'Q5-Q7 VaR'!K427/100</f>
        <v>-8151.4643949732763</v>
      </c>
      <c r="D453" s="45">
        <f t="shared" si="339"/>
        <v>66875.347253370637</v>
      </c>
      <c r="E453" s="45">
        <f t="shared" si="339"/>
        <v>64837.481154627305</v>
      </c>
      <c r="F453" s="45">
        <f t="shared" si="339"/>
        <v>62799.615055883995</v>
      </c>
      <c r="G453" s="45">
        <f t="shared" si="339"/>
        <v>60761.74895714067</v>
      </c>
      <c r="H453" s="45">
        <f t="shared" si="339"/>
        <v>58723.882858397345</v>
      </c>
      <c r="I453" s="45">
        <f t="shared" si="339"/>
        <v>56686.016759654034</v>
      </c>
      <c r="J453" s="45">
        <f t="shared" si="339"/>
        <v>54648.150660910709</v>
      </c>
      <c r="K453" s="45">
        <f t="shared" si="339"/>
        <v>52610.284562167399</v>
      </c>
      <c r="L453" s="45">
        <f t="shared" si="339"/>
        <v>50572.418463424074</v>
      </c>
      <c r="M453" s="45">
        <f t="shared" si="339"/>
        <v>48534.552364680756</v>
      </c>
      <c r="N453" s="45">
        <f t="shared" si="340"/>
        <v>46496.686265937438</v>
      </c>
      <c r="O453" s="45">
        <f t="shared" si="340"/>
        <v>44458.820167194113</v>
      </c>
      <c r="P453" s="45">
        <f t="shared" si="340"/>
        <v>42420.954068450796</v>
      </c>
      <c r="Q453" s="45">
        <f t="shared" si="340"/>
        <v>40383.087969707478</v>
      </c>
      <c r="R453" s="45">
        <f t="shared" si="340"/>
        <v>38345.22187096416</v>
      </c>
      <c r="S453" s="45">
        <f t="shared" si="340"/>
        <v>36307.355772220842</v>
      </c>
      <c r="T453" s="45">
        <f t="shared" si="340"/>
        <v>34269.489673477517</v>
      </c>
      <c r="U453" s="45">
        <f t="shared" si="340"/>
        <v>32231.6235747342</v>
      </c>
      <c r="V453" s="45">
        <f t="shared" si="340"/>
        <v>30193.757475990882</v>
      </c>
      <c r="W453" s="45">
        <f t="shared" si="340"/>
        <v>28155.891377247564</v>
      </c>
      <c r="X453" s="45">
        <f t="shared" si="341"/>
        <v>26118.025278504247</v>
      </c>
      <c r="Y453" s="45">
        <f t="shared" si="341"/>
        <v>24080.159179760929</v>
      </c>
      <c r="Z453" s="45">
        <f t="shared" si="341"/>
        <v>22042.293081017604</v>
      </c>
      <c r="AA453" s="45">
        <f t="shared" si="341"/>
        <v>20004.426982274286</v>
      </c>
      <c r="AB453" s="45">
        <f t="shared" si="341"/>
        <v>17966.560883530969</v>
      </c>
      <c r="AC453" s="45">
        <f t="shared" si="341"/>
        <v>15928.694784787653</v>
      </c>
      <c r="AD453" s="45">
        <f t="shared" si="341"/>
        <v>13890.828686044331</v>
      </c>
      <c r="AE453" s="45">
        <f t="shared" si="341"/>
        <v>11852.962587301014</v>
      </c>
      <c r="AF453" s="45">
        <f t="shared" si="341"/>
        <v>9815.0964885576923</v>
      </c>
      <c r="AG453" s="45">
        <f t="shared" si="341"/>
        <v>7777.2303898143746</v>
      </c>
      <c r="AH453" s="45">
        <f t="shared" si="342"/>
        <v>5739.3642910710569</v>
      </c>
      <c r="AI453" s="45">
        <f t="shared" si="342"/>
        <v>3701.4981923277355</v>
      </c>
      <c r="AJ453" s="45">
        <f t="shared" si="342"/>
        <v>1663.6320935844178</v>
      </c>
      <c r="AK453" s="45">
        <f t="shared" si="342"/>
        <v>-374.23400515890171</v>
      </c>
      <c r="AL453" s="45">
        <f t="shared" si="342"/>
        <v>-2412.1001039022212</v>
      </c>
      <c r="AM453" s="45">
        <f t="shared" si="342"/>
        <v>-4449.9662026455389</v>
      </c>
      <c r="AN453" s="45">
        <f t="shared" si="342"/>
        <v>-6487.8323013888585</v>
      </c>
      <c r="AO453" s="45">
        <f t="shared" si="342"/>
        <v>-8525.698400132178</v>
      </c>
      <c r="AP453" s="45">
        <f t="shared" si="342"/>
        <v>-10563.564498875498</v>
      </c>
      <c r="AQ453" s="45">
        <f t="shared" si="342"/>
        <v>-12601.430597618815</v>
      </c>
      <c r="AR453" s="45">
        <f t="shared" si="343"/>
        <v>-14639.296696362135</v>
      </c>
      <c r="AS453" s="45">
        <f t="shared" si="343"/>
        <v>-16677.162795105454</v>
      </c>
      <c r="AT453" s="45">
        <f t="shared" si="343"/>
        <v>-18715.028893848772</v>
      </c>
      <c r="AU453" s="45">
        <f t="shared" si="343"/>
        <v>-20752.89499259209</v>
      </c>
      <c r="AV453" s="45">
        <f t="shared" si="343"/>
        <v>-22790.761091335411</v>
      </c>
      <c r="AW453" s="45">
        <f t="shared" si="343"/>
        <v>-24828.627190078732</v>
      </c>
      <c r="AX453" s="45">
        <f t="shared" si="343"/>
        <v>-26866.49328882205</v>
      </c>
      <c r="AY453" s="45">
        <f t="shared" si="343"/>
        <v>-28904.359387565368</v>
      </c>
      <c r="AZ453" s="45">
        <f t="shared" si="343"/>
        <v>-30942.225486308686</v>
      </c>
      <c r="BA453" s="45">
        <f t="shared" si="343"/>
        <v>-32980.091585052003</v>
      </c>
      <c r="BB453" s="45">
        <f t="shared" si="344"/>
        <v>-35017.957683795328</v>
      </c>
      <c r="BC453" s="45">
        <f t="shared" si="344"/>
        <v>-37055.823782538646</v>
      </c>
      <c r="BD453" s="45">
        <f t="shared" si="344"/>
        <v>-39093.689881281964</v>
      </c>
      <c r="BE453" s="45">
        <f t="shared" si="344"/>
        <v>-41131.555980025281</v>
      </c>
      <c r="BF453" s="45">
        <f t="shared" si="344"/>
        <v>-43169.422078768599</v>
      </c>
      <c r="BG453" s="45">
        <f t="shared" si="344"/>
        <v>-45207.288177511924</v>
      </c>
      <c r="BH453" s="45">
        <f t="shared" si="344"/>
        <v>-47245.154276255242</v>
      </c>
      <c r="BI453" s="45">
        <f t="shared" si="344"/>
        <v>-49283.020374998559</v>
      </c>
      <c r="BJ453" s="45">
        <f t="shared" si="344"/>
        <v>-51320.886473741877</v>
      </c>
      <c r="BK453" s="45">
        <f t="shared" si="344"/>
        <v>-53358.752572485202</v>
      </c>
      <c r="BL453" s="45">
        <f t="shared" si="345"/>
        <v>-55396.61867122852</v>
      </c>
      <c r="BM453" s="45">
        <f t="shared" si="345"/>
        <v>-57434.484769971838</v>
      </c>
      <c r="BN453" s="45">
        <f t="shared" si="345"/>
        <v>-59472.350868715155</v>
      </c>
      <c r="BO453" s="45">
        <f t="shared" si="345"/>
        <v>-61510.216967458473</v>
      </c>
      <c r="BP453" s="45">
        <f t="shared" si="345"/>
        <v>-63548.083066201791</v>
      </c>
      <c r="BQ453" s="45">
        <f t="shared" si="345"/>
        <v>-65585.949164945108</v>
      </c>
      <c r="BR453" s="45">
        <f t="shared" si="345"/>
        <v>-67623.815263688433</v>
      </c>
      <c r="BS453" s="45">
        <f t="shared" si="345"/>
        <v>-69661.681362431744</v>
      </c>
      <c r="BT453" s="45">
        <f t="shared" si="345"/>
        <v>-71699.547461175069</v>
      </c>
      <c r="BU453" s="45">
        <f t="shared" si="345"/>
        <v>-73737.413559918379</v>
      </c>
      <c r="BV453" s="45">
        <f t="shared" si="346"/>
        <v>-75775.279658661704</v>
      </c>
      <c r="BW453" s="45">
        <f t="shared" si="346"/>
        <v>-77813.145757405029</v>
      </c>
      <c r="BX453" s="45">
        <f t="shared" si="346"/>
        <v>-79851.01185614834</v>
      </c>
      <c r="BY453" s="45">
        <f t="shared" si="346"/>
        <v>-81888.877954891665</v>
      </c>
      <c r="BZ453" s="45">
        <f t="shared" si="346"/>
        <v>-83926.744053634975</v>
      </c>
      <c r="CA453" s="45">
        <f t="shared" si="346"/>
        <v>-85964.6101523783</v>
      </c>
      <c r="CB453" s="45">
        <f t="shared" si="346"/>
        <v>-88002.47625112161</v>
      </c>
      <c r="CC453" s="45">
        <f t="shared" si="346"/>
        <v>-90040.342349864935</v>
      </c>
      <c r="CD453" s="45">
        <f t="shared" si="346"/>
        <v>-92078.20844860826</v>
      </c>
      <c r="CE453" s="45">
        <f t="shared" si="346"/>
        <v>-94116.074547351571</v>
      </c>
      <c r="CF453" s="45">
        <f t="shared" si="346"/>
        <v>-96153.940646094896</v>
      </c>
      <c r="CG453" s="45">
        <f t="shared" si="346"/>
        <v>16467.009454599283</v>
      </c>
      <c r="CH453" s="45">
        <f t="shared" si="346"/>
        <v>11020.327323618831</v>
      </c>
    </row>
    <row r="454" spans="1:86">
      <c r="A454" s="58">
        <f>'Q5-Q7 VaR'!G428</f>
        <v>46160</v>
      </c>
      <c r="B454" s="45">
        <f>'Q5-Q7 VaR'!L428</f>
        <v>7326.4758259094424</v>
      </c>
      <c r="C454" s="45">
        <f>1000000*'Q5-Q7 VaR'!K428/100</f>
        <v>443.04434070133675</v>
      </c>
      <c r="D454" s="45">
        <f t="shared" si="339"/>
        <v>2896.0324188960749</v>
      </c>
      <c r="E454" s="45">
        <f t="shared" si="339"/>
        <v>3006.7935040714092</v>
      </c>
      <c r="F454" s="45">
        <f t="shared" si="339"/>
        <v>3117.5545892467435</v>
      </c>
      <c r="G454" s="45">
        <f t="shared" si="339"/>
        <v>3228.3156744220778</v>
      </c>
      <c r="H454" s="45">
        <f t="shared" si="339"/>
        <v>3339.0767595974116</v>
      </c>
      <c r="I454" s="45">
        <f t="shared" si="339"/>
        <v>3449.8378447727459</v>
      </c>
      <c r="J454" s="45">
        <f t="shared" si="339"/>
        <v>3560.5989299480798</v>
      </c>
      <c r="K454" s="45">
        <f t="shared" si="339"/>
        <v>3671.3600151234141</v>
      </c>
      <c r="L454" s="45">
        <f t="shared" si="339"/>
        <v>3782.1211002987484</v>
      </c>
      <c r="M454" s="45">
        <f t="shared" si="339"/>
        <v>3892.8821854740827</v>
      </c>
      <c r="N454" s="45">
        <f t="shared" si="340"/>
        <v>4003.643270649417</v>
      </c>
      <c r="O454" s="45">
        <f t="shared" si="340"/>
        <v>4114.4043558247504</v>
      </c>
      <c r="P454" s="45">
        <f t="shared" si="340"/>
        <v>4225.1654410000847</v>
      </c>
      <c r="Q454" s="45">
        <f t="shared" si="340"/>
        <v>4335.926526175419</v>
      </c>
      <c r="R454" s="45">
        <f t="shared" si="340"/>
        <v>4446.6876113507533</v>
      </c>
      <c r="S454" s="45">
        <f t="shared" si="340"/>
        <v>4557.4486965260876</v>
      </c>
      <c r="T454" s="45">
        <f t="shared" si="340"/>
        <v>4668.2097817014219</v>
      </c>
      <c r="U454" s="45">
        <f t="shared" si="340"/>
        <v>4778.9708668767562</v>
      </c>
      <c r="V454" s="45">
        <f t="shared" si="340"/>
        <v>4889.7319520520905</v>
      </c>
      <c r="W454" s="45">
        <f t="shared" si="340"/>
        <v>5000.4930372274248</v>
      </c>
      <c r="X454" s="45">
        <f t="shared" si="341"/>
        <v>5111.2541224027591</v>
      </c>
      <c r="Y454" s="45">
        <f t="shared" si="341"/>
        <v>5222.0152075780934</v>
      </c>
      <c r="Z454" s="45">
        <f t="shared" si="341"/>
        <v>5332.7762927534268</v>
      </c>
      <c r="AA454" s="45">
        <f t="shared" si="341"/>
        <v>5443.5373779287611</v>
      </c>
      <c r="AB454" s="45">
        <f t="shared" si="341"/>
        <v>5554.2984631040954</v>
      </c>
      <c r="AC454" s="45">
        <f t="shared" si="341"/>
        <v>5665.0595482794297</v>
      </c>
      <c r="AD454" s="45">
        <f t="shared" si="341"/>
        <v>5775.820633454764</v>
      </c>
      <c r="AE454" s="45">
        <f t="shared" si="341"/>
        <v>5886.5817186300974</v>
      </c>
      <c r="AF454" s="45">
        <f t="shared" si="341"/>
        <v>5997.3428038054317</v>
      </c>
      <c r="AG454" s="45">
        <f t="shared" si="341"/>
        <v>6108.103888980766</v>
      </c>
      <c r="AH454" s="45">
        <f t="shared" si="342"/>
        <v>6218.8649741561003</v>
      </c>
      <c r="AI454" s="45">
        <f t="shared" si="342"/>
        <v>6329.6260593314346</v>
      </c>
      <c r="AJ454" s="45">
        <f t="shared" si="342"/>
        <v>6440.3871445067689</v>
      </c>
      <c r="AK454" s="45">
        <f t="shared" si="342"/>
        <v>6551.1482296821032</v>
      </c>
      <c r="AL454" s="45">
        <f t="shared" si="342"/>
        <v>6661.9093148574375</v>
      </c>
      <c r="AM454" s="45">
        <f t="shared" si="342"/>
        <v>6772.6704000327718</v>
      </c>
      <c r="AN454" s="45">
        <f t="shared" si="342"/>
        <v>6883.4314852081061</v>
      </c>
      <c r="AO454" s="45">
        <f t="shared" si="342"/>
        <v>6994.1925703834395</v>
      </c>
      <c r="AP454" s="45">
        <f t="shared" si="342"/>
        <v>7104.9536555587738</v>
      </c>
      <c r="AQ454" s="45">
        <f t="shared" si="342"/>
        <v>7215.7147407341081</v>
      </c>
      <c r="AR454" s="45">
        <f t="shared" si="343"/>
        <v>7326.4758259094424</v>
      </c>
      <c r="AS454" s="45">
        <f t="shared" si="343"/>
        <v>7437.2369110847767</v>
      </c>
      <c r="AT454" s="45">
        <f t="shared" si="343"/>
        <v>7547.997996260111</v>
      </c>
      <c r="AU454" s="45">
        <f t="shared" si="343"/>
        <v>7658.7590814354453</v>
      </c>
      <c r="AV454" s="45">
        <f t="shared" si="343"/>
        <v>7769.5201666107787</v>
      </c>
      <c r="AW454" s="45">
        <f t="shared" si="343"/>
        <v>7880.281251786113</v>
      </c>
      <c r="AX454" s="45">
        <f t="shared" si="343"/>
        <v>7991.0423369614473</v>
      </c>
      <c r="AY454" s="45">
        <f t="shared" si="343"/>
        <v>8101.8034221367816</v>
      </c>
      <c r="AZ454" s="45">
        <f t="shared" si="343"/>
        <v>8212.5645073121159</v>
      </c>
      <c r="BA454" s="45">
        <f t="shared" si="343"/>
        <v>8323.3255924874502</v>
      </c>
      <c r="BB454" s="45">
        <f t="shared" si="344"/>
        <v>8434.0866776627845</v>
      </c>
      <c r="BC454" s="45">
        <f t="shared" si="344"/>
        <v>8544.8477628381188</v>
      </c>
      <c r="BD454" s="45">
        <f t="shared" si="344"/>
        <v>8655.6088480134531</v>
      </c>
      <c r="BE454" s="45">
        <f t="shared" si="344"/>
        <v>8766.3699331887874</v>
      </c>
      <c r="BF454" s="45">
        <f t="shared" si="344"/>
        <v>8877.1310183641217</v>
      </c>
      <c r="BG454" s="45">
        <f t="shared" si="344"/>
        <v>8987.892103539456</v>
      </c>
      <c r="BH454" s="45">
        <f t="shared" si="344"/>
        <v>9098.6531887147903</v>
      </c>
      <c r="BI454" s="45">
        <f t="shared" si="344"/>
        <v>9209.4142738901246</v>
      </c>
      <c r="BJ454" s="45">
        <f t="shared" si="344"/>
        <v>9320.1753590654571</v>
      </c>
      <c r="BK454" s="45">
        <f t="shared" si="344"/>
        <v>9430.9364442407914</v>
      </c>
      <c r="BL454" s="45">
        <f t="shared" si="345"/>
        <v>9541.6975294161257</v>
      </c>
      <c r="BM454" s="45">
        <f t="shared" si="345"/>
        <v>9652.45861459146</v>
      </c>
      <c r="BN454" s="45">
        <f t="shared" si="345"/>
        <v>9763.2196997667943</v>
      </c>
      <c r="BO454" s="45">
        <f t="shared" si="345"/>
        <v>9873.9807849421286</v>
      </c>
      <c r="BP454" s="45">
        <f t="shared" si="345"/>
        <v>9984.7418701174629</v>
      </c>
      <c r="BQ454" s="45">
        <f t="shared" si="345"/>
        <v>10095.502955292797</v>
      </c>
      <c r="BR454" s="45">
        <f t="shared" si="345"/>
        <v>10206.264040468131</v>
      </c>
      <c r="BS454" s="45">
        <f t="shared" si="345"/>
        <v>10317.025125643466</v>
      </c>
      <c r="BT454" s="45">
        <f t="shared" si="345"/>
        <v>10427.7862108188</v>
      </c>
      <c r="BU454" s="45">
        <f t="shared" si="345"/>
        <v>10538.547295994134</v>
      </c>
      <c r="BV454" s="45">
        <f t="shared" si="346"/>
        <v>10649.308381169467</v>
      </c>
      <c r="BW454" s="45">
        <f t="shared" si="346"/>
        <v>10760.069466344801</v>
      </c>
      <c r="BX454" s="45">
        <f t="shared" si="346"/>
        <v>10870.830551520135</v>
      </c>
      <c r="BY454" s="45">
        <f t="shared" si="346"/>
        <v>10981.59163669547</v>
      </c>
      <c r="BZ454" s="45">
        <f t="shared" si="346"/>
        <v>11092.352721870804</v>
      </c>
      <c r="CA454" s="45">
        <f t="shared" si="346"/>
        <v>11203.113807046138</v>
      </c>
      <c r="CB454" s="45">
        <f t="shared" si="346"/>
        <v>11313.874892221473</v>
      </c>
      <c r="CC454" s="45">
        <f t="shared" si="346"/>
        <v>11424.635977396807</v>
      </c>
      <c r="CD454" s="45">
        <f t="shared" si="346"/>
        <v>11535.397062572141</v>
      </c>
      <c r="CE454" s="45">
        <f t="shared" si="346"/>
        <v>11646.158147747476</v>
      </c>
      <c r="CF454" s="45">
        <f t="shared" si="346"/>
        <v>11756.91923292281</v>
      </c>
      <c r="CG454" s="45">
        <f t="shared" si="346"/>
        <v>5635.801336942136</v>
      </c>
      <c r="CH454" s="45">
        <f t="shared" si="346"/>
        <v>5931.8366965786299</v>
      </c>
    </row>
    <row r="455" spans="1:86">
      <c r="A455" s="58">
        <f>'Q5-Q7 VaR'!G429</f>
        <v>46161</v>
      </c>
      <c r="B455" s="45">
        <f>'Q5-Q7 VaR'!L429</f>
        <v>-20827.364463490456</v>
      </c>
      <c r="C455" s="45">
        <f>1000000*'Q5-Q7 VaR'!K429/100</f>
        <v>-5810.2241578628109</v>
      </c>
      <c r="D455" s="45">
        <f t="shared" si="339"/>
        <v>37274.87711513765</v>
      </c>
      <c r="E455" s="45">
        <f t="shared" si="339"/>
        <v>35822.321075671949</v>
      </c>
      <c r="F455" s="45">
        <f t="shared" si="339"/>
        <v>34369.765036206249</v>
      </c>
      <c r="G455" s="45">
        <f t="shared" si="339"/>
        <v>32917.208996740548</v>
      </c>
      <c r="H455" s="45">
        <f t="shared" si="339"/>
        <v>31464.65295727484</v>
      </c>
      <c r="I455" s="45">
        <f t="shared" si="339"/>
        <v>30012.09691780914</v>
      </c>
      <c r="J455" s="45">
        <f t="shared" si="339"/>
        <v>28559.54087834344</v>
      </c>
      <c r="K455" s="45">
        <f t="shared" si="339"/>
        <v>27106.984838877732</v>
      </c>
      <c r="L455" s="45">
        <f t="shared" si="339"/>
        <v>25654.428799412031</v>
      </c>
      <c r="M455" s="45">
        <f t="shared" si="339"/>
        <v>24201.872759946331</v>
      </c>
      <c r="N455" s="45">
        <f t="shared" si="340"/>
        <v>22749.316720480623</v>
      </c>
      <c r="O455" s="45">
        <f t="shared" si="340"/>
        <v>21296.760681014923</v>
      </c>
      <c r="P455" s="45">
        <f t="shared" si="340"/>
        <v>19844.204641549222</v>
      </c>
      <c r="Q455" s="45">
        <f t="shared" si="340"/>
        <v>18391.648602083515</v>
      </c>
      <c r="R455" s="45">
        <f t="shared" si="340"/>
        <v>16939.092562617814</v>
      </c>
      <c r="S455" s="45">
        <f t="shared" si="340"/>
        <v>15486.536523152114</v>
      </c>
      <c r="T455" s="45">
        <f t="shared" si="340"/>
        <v>14033.980483686413</v>
      </c>
      <c r="U455" s="45">
        <f t="shared" si="340"/>
        <v>12581.424444220705</v>
      </c>
      <c r="V455" s="45">
        <f t="shared" si="340"/>
        <v>11128.868404755005</v>
      </c>
      <c r="W455" s="45">
        <f t="shared" si="340"/>
        <v>9676.3123652893009</v>
      </c>
      <c r="X455" s="45">
        <f t="shared" si="341"/>
        <v>8223.7563258235969</v>
      </c>
      <c r="Y455" s="45">
        <f t="shared" si="341"/>
        <v>6771.2002863578964</v>
      </c>
      <c r="Z455" s="45">
        <f t="shared" si="341"/>
        <v>5318.6442468921923</v>
      </c>
      <c r="AA455" s="45">
        <f t="shared" si="341"/>
        <v>3866.0882074264919</v>
      </c>
      <c r="AB455" s="45">
        <f t="shared" si="341"/>
        <v>2413.5321679607878</v>
      </c>
      <c r="AC455" s="45">
        <f t="shared" si="341"/>
        <v>960.97612849508369</v>
      </c>
      <c r="AD455" s="45">
        <f t="shared" si="341"/>
        <v>-491.57991097061677</v>
      </c>
      <c r="AE455" s="45">
        <f t="shared" si="341"/>
        <v>-1944.1359504363209</v>
      </c>
      <c r="AF455" s="45">
        <f t="shared" si="341"/>
        <v>-3396.6919899020213</v>
      </c>
      <c r="AG455" s="45">
        <f t="shared" si="341"/>
        <v>-4849.2480293677254</v>
      </c>
      <c r="AH455" s="45">
        <f t="shared" si="342"/>
        <v>-6301.8040688334295</v>
      </c>
      <c r="AI455" s="45">
        <f t="shared" si="342"/>
        <v>-7754.3601082991318</v>
      </c>
      <c r="AJ455" s="45">
        <f t="shared" si="342"/>
        <v>-9206.916147764834</v>
      </c>
      <c r="AK455" s="45">
        <f t="shared" si="342"/>
        <v>-10659.472187230536</v>
      </c>
      <c r="AL455" s="45">
        <f t="shared" si="342"/>
        <v>-12112.028226696239</v>
      </c>
      <c r="AM455" s="45">
        <f t="shared" si="342"/>
        <v>-13564.584266161943</v>
      </c>
      <c r="AN455" s="45">
        <f t="shared" si="342"/>
        <v>-15017.140305627645</v>
      </c>
      <c r="AO455" s="45">
        <f t="shared" si="342"/>
        <v>-16469.696345093347</v>
      </c>
      <c r="AP455" s="45">
        <f t="shared" si="342"/>
        <v>-17922.252384559051</v>
      </c>
      <c r="AQ455" s="45">
        <f t="shared" si="342"/>
        <v>-19374.808424024752</v>
      </c>
      <c r="AR455" s="45">
        <f t="shared" si="343"/>
        <v>-20827.364463490456</v>
      </c>
      <c r="AS455" s="45">
        <f t="shared" si="343"/>
        <v>-22279.92050295616</v>
      </c>
      <c r="AT455" s="45">
        <f t="shared" si="343"/>
        <v>-23732.47654242186</v>
      </c>
      <c r="AU455" s="45">
        <f t="shared" si="343"/>
        <v>-25185.032581887564</v>
      </c>
      <c r="AV455" s="45">
        <f t="shared" si="343"/>
        <v>-26637.588621353265</v>
      </c>
      <c r="AW455" s="45">
        <f t="shared" si="343"/>
        <v>-28090.144660818969</v>
      </c>
      <c r="AX455" s="45">
        <f t="shared" si="343"/>
        <v>-29542.700700284673</v>
      </c>
      <c r="AY455" s="45">
        <f t="shared" si="343"/>
        <v>-30995.256739750374</v>
      </c>
      <c r="AZ455" s="45">
        <f t="shared" si="343"/>
        <v>-32447.812779216078</v>
      </c>
      <c r="BA455" s="45">
        <f t="shared" si="343"/>
        <v>-33900.368818681782</v>
      </c>
      <c r="BB455" s="45">
        <f t="shared" si="344"/>
        <v>-35352.924858147482</v>
      </c>
      <c r="BC455" s="45">
        <f t="shared" si="344"/>
        <v>-36805.48089761319</v>
      </c>
      <c r="BD455" s="45">
        <f t="shared" si="344"/>
        <v>-38258.03693707889</v>
      </c>
      <c r="BE455" s="45">
        <f t="shared" si="344"/>
        <v>-39710.592976544591</v>
      </c>
      <c r="BF455" s="45">
        <f t="shared" si="344"/>
        <v>-41163.149016010299</v>
      </c>
      <c r="BG455" s="45">
        <f t="shared" si="344"/>
        <v>-42615.705055475992</v>
      </c>
      <c r="BH455" s="45">
        <f t="shared" si="344"/>
        <v>-44068.261094941699</v>
      </c>
      <c r="BI455" s="45">
        <f t="shared" si="344"/>
        <v>-45520.817134407407</v>
      </c>
      <c r="BJ455" s="45">
        <f t="shared" si="344"/>
        <v>-46973.3731738731</v>
      </c>
      <c r="BK455" s="45">
        <f t="shared" si="344"/>
        <v>-48425.929213338808</v>
      </c>
      <c r="BL455" s="45">
        <f t="shared" si="345"/>
        <v>-49878.485252804508</v>
      </c>
      <c r="BM455" s="45">
        <f t="shared" si="345"/>
        <v>-51331.041292270209</v>
      </c>
      <c r="BN455" s="45">
        <f t="shared" si="345"/>
        <v>-52783.597331735917</v>
      </c>
      <c r="BO455" s="45">
        <f t="shared" si="345"/>
        <v>-54236.153371201617</v>
      </c>
      <c r="BP455" s="45">
        <f t="shared" si="345"/>
        <v>-55688.709410667325</v>
      </c>
      <c r="BQ455" s="45">
        <f t="shared" si="345"/>
        <v>-57141.265450133025</v>
      </c>
      <c r="BR455" s="45">
        <f t="shared" si="345"/>
        <v>-58593.821489598726</v>
      </c>
      <c r="BS455" s="45">
        <f t="shared" si="345"/>
        <v>-60046.377529064426</v>
      </c>
      <c r="BT455" s="45">
        <f t="shared" si="345"/>
        <v>-61498.933568530134</v>
      </c>
      <c r="BU455" s="45">
        <f t="shared" si="345"/>
        <v>-62951.489607995834</v>
      </c>
      <c r="BV455" s="45">
        <f t="shared" si="346"/>
        <v>-64404.045647461535</v>
      </c>
      <c r="BW455" s="45">
        <f t="shared" si="346"/>
        <v>-65856.601686927243</v>
      </c>
      <c r="BX455" s="45">
        <f t="shared" si="346"/>
        <v>-67309.157726392936</v>
      </c>
      <c r="BY455" s="45">
        <f t="shared" si="346"/>
        <v>-68761.713765858643</v>
      </c>
      <c r="BZ455" s="45">
        <f t="shared" si="346"/>
        <v>-70214.269805324351</v>
      </c>
      <c r="CA455" s="45">
        <f t="shared" si="346"/>
        <v>-71666.825844790059</v>
      </c>
      <c r="CB455" s="45">
        <f t="shared" si="346"/>
        <v>-73119.381884255752</v>
      </c>
      <c r="CC455" s="45">
        <f t="shared" si="346"/>
        <v>-74571.93792372146</v>
      </c>
      <c r="CD455" s="45">
        <f t="shared" si="346"/>
        <v>-76024.493963187153</v>
      </c>
      <c r="CE455" s="45">
        <f t="shared" si="346"/>
        <v>-77477.050002652861</v>
      </c>
      <c r="CF455" s="45">
        <f t="shared" si="346"/>
        <v>-78929.606042118568</v>
      </c>
      <c r="CG455" s="45">
        <f t="shared" si="346"/>
        <v>1344.6776019383396</v>
      </c>
      <c r="CH455" s="45">
        <f t="shared" si="346"/>
        <v>-2537.624100457313</v>
      </c>
    </row>
    <row r="456" spans="1:86">
      <c r="A456" s="58">
        <f>'Q5-Q7 VaR'!G430</f>
        <v>46162</v>
      </c>
      <c r="B456" s="45">
        <f>'Q5-Q7 VaR'!L430</f>
        <v>18042.589619712016</v>
      </c>
      <c r="C456" s="45">
        <f>1000000*'Q5-Q7 VaR'!K430/100</f>
        <v>6002.0810928155342</v>
      </c>
      <c r="D456" s="45">
        <f t="shared" si="339"/>
        <v>-41978.221308443324</v>
      </c>
      <c r="E456" s="45">
        <f t="shared" si="339"/>
        <v>-40477.701035239443</v>
      </c>
      <c r="F456" s="45">
        <f t="shared" si="339"/>
        <v>-38977.180762035561</v>
      </c>
      <c r="G456" s="45">
        <f t="shared" si="339"/>
        <v>-37476.660488831672</v>
      </c>
      <c r="H456" s="45">
        <f t="shared" si="339"/>
        <v>-35976.140215627791</v>
      </c>
      <c r="I456" s="45">
        <f t="shared" si="339"/>
        <v>-34475.619942423909</v>
      </c>
      <c r="J456" s="45">
        <f t="shared" si="339"/>
        <v>-32975.099669220028</v>
      </c>
      <c r="K456" s="45">
        <f t="shared" si="339"/>
        <v>-31474.579396016139</v>
      </c>
      <c r="L456" s="45">
        <f t="shared" si="339"/>
        <v>-29974.059122812258</v>
      </c>
      <c r="M456" s="45">
        <f t="shared" si="339"/>
        <v>-28473.538849608376</v>
      </c>
      <c r="N456" s="45">
        <f t="shared" si="340"/>
        <v>-26973.018576404487</v>
      </c>
      <c r="O456" s="45">
        <f t="shared" si="340"/>
        <v>-25472.498303200606</v>
      </c>
      <c r="P456" s="45">
        <f t="shared" si="340"/>
        <v>-23971.978029996724</v>
      </c>
      <c r="Q456" s="45">
        <f t="shared" si="340"/>
        <v>-22471.457756792843</v>
      </c>
      <c r="R456" s="45">
        <f t="shared" si="340"/>
        <v>-20970.937483588954</v>
      </c>
      <c r="S456" s="45">
        <f t="shared" si="340"/>
        <v>-19470.417210385072</v>
      </c>
      <c r="T456" s="45">
        <f t="shared" si="340"/>
        <v>-17969.896937181191</v>
      </c>
      <c r="U456" s="45">
        <f t="shared" si="340"/>
        <v>-16469.376663977302</v>
      </c>
      <c r="V456" s="45">
        <f t="shared" si="340"/>
        <v>-14968.856390773421</v>
      </c>
      <c r="W456" s="45">
        <f t="shared" si="340"/>
        <v>-13468.336117569539</v>
      </c>
      <c r="X456" s="45">
        <f t="shared" si="341"/>
        <v>-11967.815844365654</v>
      </c>
      <c r="Y456" s="45">
        <f t="shared" si="341"/>
        <v>-10467.295571161772</v>
      </c>
      <c r="Z456" s="45">
        <f t="shared" si="341"/>
        <v>-8966.7752979578872</v>
      </c>
      <c r="AA456" s="45">
        <f t="shared" si="341"/>
        <v>-7466.2550247540057</v>
      </c>
      <c r="AB456" s="45">
        <f t="shared" si="341"/>
        <v>-5965.7347515501206</v>
      </c>
      <c r="AC456" s="45">
        <f t="shared" si="341"/>
        <v>-4465.2144783462354</v>
      </c>
      <c r="AD456" s="45">
        <f t="shared" si="341"/>
        <v>-2964.6942051423539</v>
      </c>
      <c r="AE456" s="45">
        <f t="shared" si="341"/>
        <v>-1464.1739319384687</v>
      </c>
      <c r="AF456" s="45">
        <f t="shared" si="341"/>
        <v>36.346341265412775</v>
      </c>
      <c r="AG456" s="45">
        <f t="shared" si="341"/>
        <v>1536.8666144692979</v>
      </c>
      <c r="AH456" s="45">
        <f t="shared" si="342"/>
        <v>3037.3868876731813</v>
      </c>
      <c r="AI456" s="45">
        <f t="shared" si="342"/>
        <v>4537.9071608770646</v>
      </c>
      <c r="AJ456" s="45">
        <f t="shared" si="342"/>
        <v>6038.4274340809479</v>
      </c>
      <c r="AK456" s="45">
        <f t="shared" si="342"/>
        <v>7538.9477072848313</v>
      </c>
      <c r="AL456" s="45">
        <f t="shared" si="342"/>
        <v>9039.4679804887146</v>
      </c>
      <c r="AM456" s="45">
        <f t="shared" si="342"/>
        <v>10539.988253692598</v>
      </c>
      <c r="AN456" s="45">
        <f t="shared" si="342"/>
        <v>12040.508526896483</v>
      </c>
      <c r="AO456" s="45">
        <f t="shared" si="342"/>
        <v>13541.028800100365</v>
      </c>
      <c r="AP456" s="45">
        <f t="shared" si="342"/>
        <v>15041.54907330425</v>
      </c>
      <c r="AQ456" s="45">
        <f t="shared" si="342"/>
        <v>16542.069346508131</v>
      </c>
      <c r="AR456" s="45">
        <f t="shared" si="343"/>
        <v>18042.589619712016</v>
      </c>
      <c r="AS456" s="45">
        <f t="shared" si="343"/>
        <v>19543.109892915902</v>
      </c>
      <c r="AT456" s="45">
        <f t="shared" si="343"/>
        <v>21043.630166119783</v>
      </c>
      <c r="AU456" s="45">
        <f t="shared" si="343"/>
        <v>22544.150439323668</v>
      </c>
      <c r="AV456" s="45">
        <f t="shared" si="343"/>
        <v>24044.67071252755</v>
      </c>
      <c r="AW456" s="45">
        <f t="shared" si="343"/>
        <v>25545.190985731435</v>
      </c>
      <c r="AX456" s="45">
        <f t="shared" si="343"/>
        <v>27045.71125893532</v>
      </c>
      <c r="AY456" s="45">
        <f t="shared" si="343"/>
        <v>28546.231532139202</v>
      </c>
      <c r="AZ456" s="45">
        <f t="shared" si="343"/>
        <v>30046.751805343083</v>
      </c>
      <c r="BA456" s="45">
        <f t="shared" si="343"/>
        <v>31547.272078546968</v>
      </c>
      <c r="BB456" s="45">
        <f t="shared" si="344"/>
        <v>33047.792351750853</v>
      </c>
      <c r="BC456" s="45">
        <f t="shared" si="344"/>
        <v>34548.312624954735</v>
      </c>
      <c r="BD456" s="45">
        <f t="shared" si="344"/>
        <v>36048.832898158624</v>
      </c>
      <c r="BE456" s="45">
        <f t="shared" si="344"/>
        <v>37549.353171362498</v>
      </c>
      <c r="BF456" s="45">
        <f t="shared" si="344"/>
        <v>39049.873444566387</v>
      </c>
      <c r="BG456" s="45">
        <f t="shared" si="344"/>
        <v>40550.393717770268</v>
      </c>
      <c r="BH456" s="45">
        <f t="shared" si="344"/>
        <v>42050.91399097415</v>
      </c>
      <c r="BI456" s="45">
        <f t="shared" si="344"/>
        <v>43551.434264178039</v>
      </c>
      <c r="BJ456" s="45">
        <f t="shared" si="344"/>
        <v>45051.95453738192</v>
      </c>
      <c r="BK456" s="45">
        <f t="shared" si="344"/>
        <v>46552.474810585802</v>
      </c>
      <c r="BL456" s="45">
        <f t="shared" si="345"/>
        <v>48052.99508378969</v>
      </c>
      <c r="BM456" s="45">
        <f t="shared" si="345"/>
        <v>49553.515356993572</v>
      </c>
      <c r="BN456" s="45">
        <f t="shared" si="345"/>
        <v>51054.035630197453</v>
      </c>
      <c r="BO456" s="45">
        <f t="shared" si="345"/>
        <v>52554.555903401335</v>
      </c>
      <c r="BP456" s="45">
        <f t="shared" si="345"/>
        <v>54055.076176605224</v>
      </c>
      <c r="BQ456" s="45">
        <f t="shared" si="345"/>
        <v>55555.596449809105</v>
      </c>
      <c r="BR456" s="45">
        <f t="shared" si="345"/>
        <v>57056.116723012987</v>
      </c>
      <c r="BS456" s="45">
        <f t="shared" si="345"/>
        <v>58556.636996216876</v>
      </c>
      <c r="BT456" s="45">
        <f t="shared" si="345"/>
        <v>60057.157269420757</v>
      </c>
      <c r="BU456" s="45">
        <f t="shared" si="345"/>
        <v>61557.677542624639</v>
      </c>
      <c r="BV456" s="45">
        <f t="shared" si="346"/>
        <v>63058.19781582852</v>
      </c>
      <c r="BW456" s="45">
        <f t="shared" si="346"/>
        <v>64558.718089032409</v>
      </c>
      <c r="BX456" s="45">
        <f t="shared" si="346"/>
        <v>66059.238362236298</v>
      </c>
      <c r="BY456" s="45">
        <f t="shared" si="346"/>
        <v>67559.758635440172</v>
      </c>
      <c r="BZ456" s="45">
        <f t="shared" si="346"/>
        <v>69060.278908644061</v>
      </c>
      <c r="CA456" s="45">
        <f t="shared" si="346"/>
        <v>70560.79918184795</v>
      </c>
      <c r="CB456" s="45">
        <f t="shared" si="346"/>
        <v>72061.319455051824</v>
      </c>
      <c r="CC456" s="45">
        <f t="shared" si="346"/>
        <v>73561.839728255698</v>
      </c>
      <c r="CD456" s="45">
        <f t="shared" si="346"/>
        <v>75062.360001459601</v>
      </c>
      <c r="CE456" s="45">
        <f t="shared" si="346"/>
        <v>76562.880274663476</v>
      </c>
      <c r="CF456" s="45">
        <f t="shared" si="346"/>
        <v>78063.40054786735</v>
      </c>
      <c r="CG456" s="45">
        <f t="shared" si="346"/>
        <v>-4861.5859945677985</v>
      </c>
      <c r="CH456" s="45">
        <f t="shared" si="346"/>
        <v>-851.08846272632218</v>
      </c>
    </row>
    <row r="457" spans="1:86">
      <c r="A457" s="58">
        <f>'Q5-Q7 VaR'!G431</f>
        <v>46163</v>
      </c>
      <c r="B457" s="45">
        <f>'Q5-Q7 VaR'!L431</f>
        <v>-7884.9605806018808</v>
      </c>
      <c r="C457" s="45">
        <f>1000000*'Q5-Q7 VaR'!K431/100</f>
        <v>1034.1569660405373</v>
      </c>
      <c r="D457" s="45">
        <f t="shared" si="339"/>
        <v>-18226.530241007255</v>
      </c>
      <c r="E457" s="45">
        <f t="shared" si="339"/>
        <v>-17967.99099949712</v>
      </c>
      <c r="F457" s="45">
        <f t="shared" si="339"/>
        <v>-17709.451757986986</v>
      </c>
      <c r="G457" s="45">
        <f t="shared" si="339"/>
        <v>-17450.912516476848</v>
      </c>
      <c r="H457" s="45">
        <f t="shared" si="339"/>
        <v>-17192.373274966718</v>
      </c>
      <c r="I457" s="45">
        <f t="shared" si="339"/>
        <v>-16933.83403345658</v>
      </c>
      <c r="J457" s="45">
        <f t="shared" si="339"/>
        <v>-16675.29479194645</v>
      </c>
      <c r="K457" s="45">
        <f t="shared" si="339"/>
        <v>-16416.755550436312</v>
      </c>
      <c r="L457" s="45">
        <f t="shared" si="339"/>
        <v>-16158.216308926179</v>
      </c>
      <c r="M457" s="45">
        <f t="shared" si="339"/>
        <v>-15899.677067416045</v>
      </c>
      <c r="N457" s="45">
        <f t="shared" si="340"/>
        <v>-15641.137825905911</v>
      </c>
      <c r="O457" s="45">
        <f t="shared" si="340"/>
        <v>-15382.598584395775</v>
      </c>
      <c r="P457" s="45">
        <f t="shared" si="340"/>
        <v>-15124.059342885641</v>
      </c>
      <c r="Q457" s="45">
        <f t="shared" si="340"/>
        <v>-14865.520101375507</v>
      </c>
      <c r="R457" s="45">
        <f t="shared" si="340"/>
        <v>-14606.980859865373</v>
      </c>
      <c r="S457" s="45">
        <f t="shared" si="340"/>
        <v>-14348.441618355238</v>
      </c>
      <c r="T457" s="45">
        <f t="shared" si="340"/>
        <v>-14089.902376845104</v>
      </c>
      <c r="U457" s="45">
        <f t="shared" si="340"/>
        <v>-13831.36313533497</v>
      </c>
      <c r="V457" s="45">
        <f t="shared" si="340"/>
        <v>-13572.823893824836</v>
      </c>
      <c r="W457" s="45">
        <f t="shared" si="340"/>
        <v>-13314.284652314702</v>
      </c>
      <c r="X457" s="45">
        <f t="shared" si="341"/>
        <v>-13055.745410804568</v>
      </c>
      <c r="Y457" s="45">
        <f t="shared" si="341"/>
        <v>-12797.206169294433</v>
      </c>
      <c r="Z457" s="45">
        <f t="shared" si="341"/>
        <v>-12538.666927784299</v>
      </c>
      <c r="AA457" s="45">
        <f t="shared" si="341"/>
        <v>-12280.127686274165</v>
      </c>
      <c r="AB457" s="45">
        <f t="shared" si="341"/>
        <v>-12021.588444764031</v>
      </c>
      <c r="AC457" s="45">
        <f t="shared" si="341"/>
        <v>-11763.049203253897</v>
      </c>
      <c r="AD457" s="45">
        <f t="shared" si="341"/>
        <v>-11504.509961743761</v>
      </c>
      <c r="AE457" s="45">
        <f t="shared" si="341"/>
        <v>-11245.970720233627</v>
      </c>
      <c r="AF457" s="45">
        <f t="shared" si="341"/>
        <v>-10987.431478723493</v>
      </c>
      <c r="AG457" s="45">
        <f t="shared" si="341"/>
        <v>-10728.892237213358</v>
      </c>
      <c r="AH457" s="45">
        <f t="shared" si="342"/>
        <v>-10470.352995703224</v>
      </c>
      <c r="AI457" s="45">
        <f t="shared" si="342"/>
        <v>-10211.81375419309</v>
      </c>
      <c r="AJ457" s="45">
        <f t="shared" si="342"/>
        <v>-9953.2745126829559</v>
      </c>
      <c r="AK457" s="45">
        <f t="shared" si="342"/>
        <v>-9694.7352711728217</v>
      </c>
      <c r="AL457" s="45">
        <f t="shared" si="342"/>
        <v>-9436.1960296626858</v>
      </c>
      <c r="AM457" s="45">
        <f t="shared" si="342"/>
        <v>-9177.6567881525516</v>
      </c>
      <c r="AN457" s="45">
        <f t="shared" si="342"/>
        <v>-8919.1175466424174</v>
      </c>
      <c r="AO457" s="45">
        <f t="shared" si="342"/>
        <v>-8660.5783051322833</v>
      </c>
      <c r="AP457" s="45">
        <f t="shared" si="342"/>
        <v>-8402.0390636221491</v>
      </c>
      <c r="AQ457" s="45">
        <f t="shared" si="342"/>
        <v>-8143.499822112015</v>
      </c>
      <c r="AR457" s="45">
        <f t="shared" si="343"/>
        <v>-7884.9605806018808</v>
      </c>
      <c r="AS457" s="45">
        <f t="shared" si="343"/>
        <v>-7626.4213390917466</v>
      </c>
      <c r="AT457" s="45">
        <f t="shared" si="343"/>
        <v>-7367.8820975816125</v>
      </c>
      <c r="AU457" s="45">
        <f t="shared" si="343"/>
        <v>-7109.3428560714783</v>
      </c>
      <c r="AV457" s="45">
        <f t="shared" si="343"/>
        <v>-6850.8036145613432</v>
      </c>
      <c r="AW457" s="45">
        <f t="shared" si="343"/>
        <v>-6592.2643730512091</v>
      </c>
      <c r="AX457" s="45">
        <f t="shared" si="343"/>
        <v>-6333.7251315410749</v>
      </c>
      <c r="AY457" s="45">
        <f t="shared" si="343"/>
        <v>-6075.1858900309408</v>
      </c>
      <c r="AZ457" s="45">
        <f t="shared" si="343"/>
        <v>-5816.6466485208057</v>
      </c>
      <c r="BA457" s="45">
        <f t="shared" si="343"/>
        <v>-5558.1074070106715</v>
      </c>
      <c r="BB457" s="45">
        <f t="shared" si="344"/>
        <v>-5299.5681655005374</v>
      </c>
      <c r="BC457" s="45">
        <f t="shared" si="344"/>
        <v>-5041.0289239904032</v>
      </c>
      <c r="BD457" s="45">
        <f t="shared" si="344"/>
        <v>-4782.489682480269</v>
      </c>
      <c r="BE457" s="45">
        <f t="shared" si="344"/>
        <v>-4523.9504409701349</v>
      </c>
      <c r="BF457" s="45">
        <f t="shared" si="344"/>
        <v>-4265.4111994600007</v>
      </c>
      <c r="BG457" s="45">
        <f t="shared" si="344"/>
        <v>-4006.8719579498656</v>
      </c>
      <c r="BH457" s="45">
        <f t="shared" si="344"/>
        <v>-3748.3327164397315</v>
      </c>
      <c r="BI457" s="45">
        <f t="shared" si="344"/>
        <v>-3489.7934749295973</v>
      </c>
      <c r="BJ457" s="45">
        <f t="shared" si="344"/>
        <v>-3231.2542334194632</v>
      </c>
      <c r="BK457" s="45">
        <f t="shared" si="344"/>
        <v>-2972.7149919093281</v>
      </c>
      <c r="BL457" s="45">
        <f t="shared" si="345"/>
        <v>-2714.1757503991939</v>
      </c>
      <c r="BM457" s="45">
        <f t="shared" si="345"/>
        <v>-2455.6365088890598</v>
      </c>
      <c r="BN457" s="45">
        <f t="shared" si="345"/>
        <v>-2197.0972673789256</v>
      </c>
      <c r="BO457" s="45">
        <f t="shared" si="345"/>
        <v>-1938.5580258687914</v>
      </c>
      <c r="BP457" s="45">
        <f t="shared" si="345"/>
        <v>-1680.0187843586573</v>
      </c>
      <c r="BQ457" s="45">
        <f t="shared" si="345"/>
        <v>-1421.4795428485222</v>
      </c>
      <c r="BR457" s="45">
        <f t="shared" si="345"/>
        <v>-1162.9403013383881</v>
      </c>
      <c r="BS457" s="45">
        <f t="shared" si="345"/>
        <v>-904.40105982825389</v>
      </c>
      <c r="BT457" s="45">
        <f t="shared" si="345"/>
        <v>-645.86181831811973</v>
      </c>
      <c r="BU457" s="45">
        <f t="shared" si="345"/>
        <v>-387.32257680798557</v>
      </c>
      <c r="BV457" s="45">
        <f t="shared" si="346"/>
        <v>-128.7833352978505</v>
      </c>
      <c r="BW457" s="45">
        <f t="shared" si="346"/>
        <v>129.75590621228366</v>
      </c>
      <c r="BX457" s="45">
        <f t="shared" si="346"/>
        <v>388.29514772241782</v>
      </c>
      <c r="BY457" s="45">
        <f t="shared" si="346"/>
        <v>646.83438923255198</v>
      </c>
      <c r="BZ457" s="45">
        <f t="shared" si="346"/>
        <v>905.37363074268615</v>
      </c>
      <c r="CA457" s="45">
        <f t="shared" si="346"/>
        <v>1163.9128722528203</v>
      </c>
      <c r="CB457" s="45">
        <f t="shared" si="346"/>
        <v>1422.4521137629545</v>
      </c>
      <c r="CC457" s="45">
        <f t="shared" si="346"/>
        <v>1680.9913552730886</v>
      </c>
      <c r="CD457" s="45">
        <f t="shared" si="346"/>
        <v>1939.5305967832246</v>
      </c>
      <c r="CE457" s="45">
        <f t="shared" si="346"/>
        <v>2198.0698382933588</v>
      </c>
      <c r="CF457" s="45">
        <f t="shared" si="346"/>
        <v>2456.6090798034929</v>
      </c>
      <c r="CG457" s="45">
        <f t="shared" si="346"/>
        <v>-11831.3439094236</v>
      </c>
      <c r="CH457" s="45">
        <f t="shared" si="346"/>
        <v>-11140.336257959716</v>
      </c>
    </row>
    <row r="458" spans="1:86">
      <c r="A458" s="58">
        <f>'Q5-Q7 VaR'!G432</f>
        <v>46164</v>
      </c>
      <c r="B458" s="45">
        <f>'Q5-Q7 VaR'!L432</f>
        <v>-10981.17939170379</v>
      </c>
      <c r="C458" s="45">
        <f>1000000*'Q5-Q7 VaR'!K432/100</f>
        <v>960.24371051452249</v>
      </c>
      <c r="D458" s="45">
        <f t="shared" si="339"/>
        <v>-20583.616496849016</v>
      </c>
      <c r="E458" s="45">
        <f t="shared" si="339"/>
        <v>-20343.555569220385</v>
      </c>
      <c r="F458" s="45">
        <f t="shared" si="339"/>
        <v>-20103.494641591755</v>
      </c>
      <c r="G458" s="45">
        <f t="shared" si="339"/>
        <v>-19863.433713963124</v>
      </c>
      <c r="H458" s="45">
        <f t="shared" si="339"/>
        <v>-19623.37278633449</v>
      </c>
      <c r="I458" s="45">
        <f t="shared" si="339"/>
        <v>-19383.311858705863</v>
      </c>
      <c r="J458" s="45">
        <f t="shared" si="339"/>
        <v>-19143.250931077229</v>
      </c>
      <c r="K458" s="45">
        <f t="shared" si="339"/>
        <v>-18903.190003448603</v>
      </c>
      <c r="L458" s="45">
        <f t="shared" si="339"/>
        <v>-18663.129075819968</v>
      </c>
      <c r="M458" s="45">
        <f t="shared" si="339"/>
        <v>-18423.068148191342</v>
      </c>
      <c r="N458" s="45">
        <f t="shared" si="340"/>
        <v>-18183.007220562708</v>
      </c>
      <c r="O458" s="45">
        <f t="shared" si="340"/>
        <v>-17942.946292934077</v>
      </c>
      <c r="P458" s="45">
        <f t="shared" si="340"/>
        <v>-17702.885365305447</v>
      </c>
      <c r="Q458" s="45">
        <f t="shared" si="340"/>
        <v>-17462.824437676816</v>
      </c>
      <c r="R458" s="45">
        <f t="shared" si="340"/>
        <v>-17222.763510048186</v>
      </c>
      <c r="S458" s="45">
        <f t="shared" si="340"/>
        <v>-16982.702582419555</v>
      </c>
      <c r="T458" s="45">
        <f t="shared" si="340"/>
        <v>-16742.641654790925</v>
      </c>
      <c r="U458" s="45">
        <f t="shared" si="340"/>
        <v>-16502.580727162294</v>
      </c>
      <c r="V458" s="45">
        <f t="shared" si="340"/>
        <v>-16262.519799533664</v>
      </c>
      <c r="W458" s="45">
        <f t="shared" si="340"/>
        <v>-16022.458871905033</v>
      </c>
      <c r="X458" s="45">
        <f t="shared" si="341"/>
        <v>-15782.397944276403</v>
      </c>
      <c r="Y458" s="45">
        <f t="shared" si="341"/>
        <v>-15542.337016647773</v>
      </c>
      <c r="Z458" s="45">
        <f t="shared" si="341"/>
        <v>-15302.276089019142</v>
      </c>
      <c r="AA458" s="45">
        <f t="shared" si="341"/>
        <v>-15062.215161390512</v>
      </c>
      <c r="AB458" s="45">
        <f t="shared" si="341"/>
        <v>-14822.154233761881</v>
      </c>
      <c r="AC458" s="45">
        <f t="shared" si="341"/>
        <v>-14582.093306133251</v>
      </c>
      <c r="AD458" s="45">
        <f t="shared" si="341"/>
        <v>-14342.032378504618</v>
      </c>
      <c r="AE458" s="45">
        <f t="shared" si="341"/>
        <v>-14101.971450875988</v>
      </c>
      <c r="AF458" s="45">
        <f t="shared" si="341"/>
        <v>-13861.910523247358</v>
      </c>
      <c r="AG458" s="45">
        <f t="shared" si="341"/>
        <v>-13621.849595618727</v>
      </c>
      <c r="AH458" s="45">
        <f t="shared" si="342"/>
        <v>-13381.788667990097</v>
      </c>
      <c r="AI458" s="45">
        <f t="shared" si="342"/>
        <v>-13141.727740361466</v>
      </c>
      <c r="AJ458" s="45">
        <f t="shared" si="342"/>
        <v>-12901.666812732836</v>
      </c>
      <c r="AK458" s="45">
        <f t="shared" si="342"/>
        <v>-12661.605885104205</v>
      </c>
      <c r="AL458" s="45">
        <f t="shared" si="342"/>
        <v>-12421.544957475573</v>
      </c>
      <c r="AM458" s="45">
        <f t="shared" si="342"/>
        <v>-12181.484029846943</v>
      </c>
      <c r="AN458" s="45">
        <f t="shared" si="342"/>
        <v>-11941.423102218312</v>
      </c>
      <c r="AO458" s="45">
        <f t="shared" si="342"/>
        <v>-11701.362174589682</v>
      </c>
      <c r="AP458" s="45">
        <f t="shared" si="342"/>
        <v>-11461.301246961051</v>
      </c>
      <c r="AQ458" s="45">
        <f t="shared" si="342"/>
        <v>-11221.240319332421</v>
      </c>
      <c r="AR458" s="45">
        <f t="shared" si="343"/>
        <v>-10981.17939170379</v>
      </c>
      <c r="AS458" s="45">
        <f t="shared" si="343"/>
        <v>-10741.11846407516</v>
      </c>
      <c r="AT458" s="45">
        <f t="shared" si="343"/>
        <v>-10501.057536446529</v>
      </c>
      <c r="AU458" s="45">
        <f t="shared" si="343"/>
        <v>-10260.996608817899</v>
      </c>
      <c r="AV458" s="45">
        <f t="shared" si="343"/>
        <v>-10020.935681189269</v>
      </c>
      <c r="AW458" s="45">
        <f t="shared" si="343"/>
        <v>-9780.8747535606381</v>
      </c>
      <c r="AX458" s="45">
        <f t="shared" si="343"/>
        <v>-9540.8138259320076</v>
      </c>
      <c r="AY458" s="45">
        <f t="shared" si="343"/>
        <v>-9300.7528983033753</v>
      </c>
      <c r="AZ458" s="45">
        <f t="shared" si="343"/>
        <v>-9060.6919706747449</v>
      </c>
      <c r="BA458" s="45">
        <f t="shared" si="343"/>
        <v>-8820.6310430461144</v>
      </c>
      <c r="BB458" s="45">
        <f t="shared" si="344"/>
        <v>-8580.570115417484</v>
      </c>
      <c r="BC458" s="45">
        <f t="shared" si="344"/>
        <v>-8340.5091877888535</v>
      </c>
      <c r="BD458" s="45">
        <f t="shared" si="344"/>
        <v>-8100.4482601602231</v>
      </c>
      <c r="BE458" s="45">
        <f t="shared" si="344"/>
        <v>-7860.3873325315926</v>
      </c>
      <c r="BF458" s="45">
        <f t="shared" si="344"/>
        <v>-7620.3264049029622</v>
      </c>
      <c r="BG458" s="45">
        <f t="shared" si="344"/>
        <v>-7380.2654772743308</v>
      </c>
      <c r="BH458" s="45">
        <f t="shared" si="344"/>
        <v>-7140.2045496457004</v>
      </c>
      <c r="BI458" s="45">
        <f t="shared" si="344"/>
        <v>-6900.1436220170699</v>
      </c>
      <c r="BJ458" s="45">
        <f t="shared" si="344"/>
        <v>-6660.0826943884394</v>
      </c>
      <c r="BK458" s="45">
        <f t="shared" si="344"/>
        <v>-6420.0217667598081</v>
      </c>
      <c r="BL458" s="45">
        <f t="shared" si="345"/>
        <v>-6179.9608391311776</v>
      </c>
      <c r="BM458" s="45">
        <f t="shared" si="345"/>
        <v>-5939.8999115025472</v>
      </c>
      <c r="BN458" s="45">
        <f t="shared" si="345"/>
        <v>-5699.8389838739167</v>
      </c>
      <c r="BO458" s="45">
        <f t="shared" si="345"/>
        <v>-5459.7780562452863</v>
      </c>
      <c r="BP458" s="45">
        <f t="shared" si="345"/>
        <v>-5219.7171286166558</v>
      </c>
      <c r="BQ458" s="45">
        <f t="shared" si="345"/>
        <v>-4979.6562009880245</v>
      </c>
      <c r="BR458" s="45">
        <f t="shared" si="345"/>
        <v>-4739.595273359394</v>
      </c>
      <c r="BS458" s="45">
        <f t="shared" si="345"/>
        <v>-4499.5343457307636</v>
      </c>
      <c r="BT458" s="45">
        <f t="shared" si="345"/>
        <v>-4259.4734181021331</v>
      </c>
      <c r="BU458" s="45">
        <f t="shared" si="345"/>
        <v>-4019.4124904735027</v>
      </c>
      <c r="BV458" s="45">
        <f t="shared" si="346"/>
        <v>-3779.3515628448713</v>
      </c>
      <c r="BW458" s="45">
        <f t="shared" si="346"/>
        <v>-3539.2906352162408</v>
      </c>
      <c r="BX458" s="45">
        <f t="shared" si="346"/>
        <v>-3299.2297075876104</v>
      </c>
      <c r="BY458" s="45">
        <f t="shared" si="346"/>
        <v>-3059.1687799589799</v>
      </c>
      <c r="BZ458" s="45">
        <f t="shared" si="346"/>
        <v>-2819.1078523303495</v>
      </c>
      <c r="CA458" s="45">
        <f t="shared" si="346"/>
        <v>-2579.046924701719</v>
      </c>
      <c r="CB458" s="45">
        <f t="shared" si="346"/>
        <v>-2338.9859970730886</v>
      </c>
      <c r="CC458" s="45">
        <f t="shared" si="346"/>
        <v>-2098.9250694444581</v>
      </c>
      <c r="CD458" s="45">
        <f t="shared" si="346"/>
        <v>-1858.8641418158259</v>
      </c>
      <c r="CE458" s="45">
        <f t="shared" si="346"/>
        <v>-1618.8032141871954</v>
      </c>
      <c r="CF458" s="45">
        <f t="shared" si="346"/>
        <v>-1378.742286558565</v>
      </c>
      <c r="CG458" s="45">
        <f t="shared" si="346"/>
        <v>-14645.506853799983</v>
      </c>
      <c r="CH458" s="45">
        <f t="shared" si="346"/>
        <v>-14003.886893750712</v>
      </c>
    </row>
    <row r="459" spans="1:86">
      <c r="A459" s="58">
        <f>'Q5-Q7 VaR'!G433</f>
        <v>46167</v>
      </c>
      <c r="B459" s="45">
        <f>'Q5-Q7 VaR'!L433</f>
        <v>0</v>
      </c>
      <c r="C459" s="45">
        <f>1000000*'Q5-Q7 VaR'!K433/100</f>
        <v>0</v>
      </c>
      <c r="D459" s="45">
        <f t="shared" si="339"/>
        <v>0</v>
      </c>
      <c r="E459" s="45">
        <f t="shared" si="339"/>
        <v>0</v>
      </c>
      <c r="F459" s="45">
        <f t="shared" si="339"/>
        <v>0</v>
      </c>
      <c r="G459" s="45">
        <f t="shared" si="339"/>
        <v>0</v>
      </c>
      <c r="H459" s="45">
        <f t="shared" si="339"/>
        <v>0</v>
      </c>
      <c r="I459" s="45">
        <f t="shared" si="339"/>
        <v>0</v>
      </c>
      <c r="J459" s="45">
        <f t="shared" si="339"/>
        <v>0</v>
      </c>
      <c r="K459" s="45">
        <f t="shared" si="339"/>
        <v>0</v>
      </c>
      <c r="L459" s="45">
        <f t="shared" si="339"/>
        <v>0</v>
      </c>
      <c r="M459" s="45">
        <f t="shared" si="339"/>
        <v>0</v>
      </c>
      <c r="N459" s="45">
        <f t="shared" si="340"/>
        <v>0</v>
      </c>
      <c r="O459" s="45">
        <f t="shared" si="340"/>
        <v>0</v>
      </c>
      <c r="P459" s="45">
        <f t="shared" si="340"/>
        <v>0</v>
      </c>
      <c r="Q459" s="45">
        <f t="shared" si="340"/>
        <v>0</v>
      </c>
      <c r="R459" s="45">
        <f t="shared" si="340"/>
        <v>0</v>
      </c>
      <c r="S459" s="45">
        <f t="shared" si="340"/>
        <v>0</v>
      </c>
      <c r="T459" s="45">
        <f t="shared" si="340"/>
        <v>0</v>
      </c>
      <c r="U459" s="45">
        <f t="shared" si="340"/>
        <v>0</v>
      </c>
      <c r="V459" s="45">
        <f t="shared" si="340"/>
        <v>0</v>
      </c>
      <c r="W459" s="45">
        <f t="shared" si="340"/>
        <v>0</v>
      </c>
      <c r="X459" s="45">
        <f t="shared" si="341"/>
        <v>0</v>
      </c>
      <c r="Y459" s="45">
        <f t="shared" si="341"/>
        <v>0</v>
      </c>
      <c r="Z459" s="45">
        <f t="shared" si="341"/>
        <v>0</v>
      </c>
      <c r="AA459" s="45">
        <f t="shared" si="341"/>
        <v>0</v>
      </c>
      <c r="AB459" s="45">
        <f t="shared" si="341"/>
        <v>0</v>
      </c>
      <c r="AC459" s="45">
        <f t="shared" si="341"/>
        <v>0</v>
      </c>
      <c r="AD459" s="45">
        <f t="shared" si="341"/>
        <v>0</v>
      </c>
      <c r="AE459" s="45">
        <f t="shared" si="341"/>
        <v>0</v>
      </c>
      <c r="AF459" s="45">
        <f t="shared" si="341"/>
        <v>0</v>
      </c>
      <c r="AG459" s="45">
        <f t="shared" si="341"/>
        <v>0</v>
      </c>
      <c r="AH459" s="45">
        <f t="shared" si="342"/>
        <v>0</v>
      </c>
      <c r="AI459" s="45">
        <f t="shared" si="342"/>
        <v>0</v>
      </c>
      <c r="AJ459" s="45">
        <f t="shared" si="342"/>
        <v>0</v>
      </c>
      <c r="AK459" s="45">
        <f t="shared" si="342"/>
        <v>0</v>
      </c>
      <c r="AL459" s="45">
        <f t="shared" si="342"/>
        <v>0</v>
      </c>
      <c r="AM459" s="45">
        <f t="shared" si="342"/>
        <v>0</v>
      </c>
      <c r="AN459" s="45">
        <f t="shared" si="342"/>
        <v>0</v>
      </c>
      <c r="AO459" s="45">
        <f t="shared" si="342"/>
        <v>0</v>
      </c>
      <c r="AP459" s="45">
        <f t="shared" si="342"/>
        <v>0</v>
      </c>
      <c r="AQ459" s="45">
        <f t="shared" si="342"/>
        <v>0</v>
      </c>
      <c r="AR459" s="45">
        <f t="shared" si="343"/>
        <v>0</v>
      </c>
      <c r="AS459" s="45">
        <f t="shared" si="343"/>
        <v>0</v>
      </c>
      <c r="AT459" s="45">
        <f t="shared" si="343"/>
        <v>0</v>
      </c>
      <c r="AU459" s="45">
        <f t="shared" si="343"/>
        <v>0</v>
      </c>
      <c r="AV459" s="45">
        <f t="shared" si="343"/>
        <v>0</v>
      </c>
      <c r="AW459" s="45">
        <f t="shared" si="343"/>
        <v>0</v>
      </c>
      <c r="AX459" s="45">
        <f t="shared" si="343"/>
        <v>0</v>
      </c>
      <c r="AY459" s="45">
        <f t="shared" si="343"/>
        <v>0</v>
      </c>
      <c r="AZ459" s="45">
        <f t="shared" si="343"/>
        <v>0</v>
      </c>
      <c r="BA459" s="45">
        <f t="shared" si="343"/>
        <v>0</v>
      </c>
      <c r="BB459" s="45">
        <f t="shared" si="344"/>
        <v>0</v>
      </c>
      <c r="BC459" s="45">
        <f t="shared" si="344"/>
        <v>0</v>
      </c>
      <c r="BD459" s="45">
        <f t="shared" si="344"/>
        <v>0</v>
      </c>
      <c r="BE459" s="45">
        <f t="shared" si="344"/>
        <v>0</v>
      </c>
      <c r="BF459" s="45">
        <f t="shared" si="344"/>
        <v>0</v>
      </c>
      <c r="BG459" s="45">
        <f t="shared" si="344"/>
        <v>0</v>
      </c>
      <c r="BH459" s="45">
        <f t="shared" si="344"/>
        <v>0</v>
      </c>
      <c r="BI459" s="45">
        <f t="shared" si="344"/>
        <v>0</v>
      </c>
      <c r="BJ459" s="45">
        <f t="shared" si="344"/>
        <v>0</v>
      </c>
      <c r="BK459" s="45">
        <f t="shared" si="344"/>
        <v>0</v>
      </c>
      <c r="BL459" s="45">
        <f t="shared" si="345"/>
        <v>0</v>
      </c>
      <c r="BM459" s="45">
        <f t="shared" si="345"/>
        <v>0</v>
      </c>
      <c r="BN459" s="45">
        <f t="shared" si="345"/>
        <v>0</v>
      </c>
      <c r="BO459" s="45">
        <f t="shared" si="345"/>
        <v>0</v>
      </c>
      <c r="BP459" s="45">
        <f t="shared" si="345"/>
        <v>0</v>
      </c>
      <c r="BQ459" s="45">
        <f t="shared" si="345"/>
        <v>0</v>
      </c>
      <c r="BR459" s="45">
        <f t="shared" si="345"/>
        <v>0</v>
      </c>
      <c r="BS459" s="45">
        <f t="shared" si="345"/>
        <v>0</v>
      </c>
      <c r="BT459" s="45">
        <f t="shared" si="345"/>
        <v>0</v>
      </c>
      <c r="BU459" s="45">
        <f t="shared" si="345"/>
        <v>0</v>
      </c>
      <c r="BV459" s="45">
        <f t="shared" si="346"/>
        <v>0</v>
      </c>
      <c r="BW459" s="45">
        <f t="shared" si="346"/>
        <v>0</v>
      </c>
      <c r="BX459" s="45">
        <f t="shared" si="346"/>
        <v>0</v>
      </c>
      <c r="BY459" s="45">
        <f t="shared" si="346"/>
        <v>0</v>
      </c>
      <c r="BZ459" s="45">
        <f t="shared" si="346"/>
        <v>0</v>
      </c>
      <c r="CA459" s="45">
        <f t="shared" si="346"/>
        <v>0</v>
      </c>
      <c r="CB459" s="45">
        <f t="shared" si="346"/>
        <v>0</v>
      </c>
      <c r="CC459" s="45">
        <f t="shared" si="346"/>
        <v>0</v>
      </c>
      <c r="CD459" s="45">
        <f t="shared" si="346"/>
        <v>0</v>
      </c>
      <c r="CE459" s="45">
        <f t="shared" si="346"/>
        <v>0</v>
      </c>
      <c r="CF459" s="45">
        <f t="shared" si="346"/>
        <v>0</v>
      </c>
      <c r="CG459" s="45">
        <f t="shared" si="346"/>
        <v>0</v>
      </c>
      <c r="CH459" s="45">
        <f t="shared" si="346"/>
        <v>0</v>
      </c>
    </row>
    <row r="460" spans="1:86">
      <c r="A460" s="58">
        <f>'Q5-Q7 VaR'!G434</f>
        <v>46168</v>
      </c>
      <c r="B460" s="45">
        <f>'Q5-Q7 VaR'!L434</f>
        <v>25380.26951163746</v>
      </c>
      <c r="C460" s="45">
        <f>1000000*'Q5-Q7 VaR'!K434/100</f>
        <v>5407.2658777037586</v>
      </c>
      <c r="D460" s="45">
        <f t="shared" si="339"/>
        <v>-28692.389265400125</v>
      </c>
      <c r="E460" s="45">
        <f t="shared" si="339"/>
        <v>-27340.572795974185</v>
      </c>
      <c r="F460" s="45">
        <f t="shared" si="339"/>
        <v>-25988.756326548246</v>
      </c>
      <c r="G460" s="45">
        <f t="shared" si="339"/>
        <v>-24636.939857122306</v>
      </c>
      <c r="H460" s="45">
        <f t="shared" si="339"/>
        <v>-23285.123387696367</v>
      </c>
      <c r="I460" s="45">
        <f t="shared" si="339"/>
        <v>-21933.306918270428</v>
      </c>
      <c r="J460" s="45">
        <f t="shared" si="339"/>
        <v>-20581.490448844488</v>
      </c>
      <c r="K460" s="45">
        <f t="shared" si="339"/>
        <v>-19229.673979418549</v>
      </c>
      <c r="L460" s="45">
        <f t="shared" si="339"/>
        <v>-17877.857509992609</v>
      </c>
      <c r="M460" s="45">
        <f t="shared" si="339"/>
        <v>-16526.04104056667</v>
      </c>
      <c r="N460" s="45">
        <f t="shared" si="340"/>
        <v>-15174.22457114073</v>
      </c>
      <c r="O460" s="45">
        <f t="shared" si="340"/>
        <v>-13822.408101714791</v>
      </c>
      <c r="P460" s="45">
        <f t="shared" si="340"/>
        <v>-12470.591632288852</v>
      </c>
      <c r="Q460" s="45">
        <f t="shared" si="340"/>
        <v>-11118.775162862912</v>
      </c>
      <c r="R460" s="45">
        <f t="shared" si="340"/>
        <v>-9766.9586934369727</v>
      </c>
      <c r="S460" s="45">
        <f t="shared" si="340"/>
        <v>-8415.1422240110332</v>
      </c>
      <c r="T460" s="45">
        <f t="shared" si="340"/>
        <v>-7063.3257545850938</v>
      </c>
      <c r="U460" s="45">
        <f t="shared" si="340"/>
        <v>-5711.5092851591507</v>
      </c>
      <c r="V460" s="45">
        <f t="shared" si="340"/>
        <v>-4359.6928157332113</v>
      </c>
      <c r="W460" s="45">
        <f t="shared" si="340"/>
        <v>-3007.8763463072719</v>
      </c>
      <c r="X460" s="45">
        <f t="shared" si="341"/>
        <v>-1656.0598768813325</v>
      </c>
      <c r="Y460" s="45">
        <f t="shared" si="341"/>
        <v>-304.24340745539303</v>
      </c>
      <c r="Z460" s="45">
        <f t="shared" si="341"/>
        <v>1047.5730619705464</v>
      </c>
      <c r="AA460" s="45">
        <f t="shared" si="341"/>
        <v>2399.3895313964858</v>
      </c>
      <c r="AB460" s="45">
        <f t="shared" si="341"/>
        <v>3751.2060008224253</v>
      </c>
      <c r="AC460" s="45">
        <f t="shared" si="341"/>
        <v>5103.0224702483647</v>
      </c>
      <c r="AD460" s="45">
        <f t="shared" si="341"/>
        <v>6454.8389396743041</v>
      </c>
      <c r="AE460" s="45">
        <f t="shared" si="341"/>
        <v>7806.6554091002436</v>
      </c>
      <c r="AF460" s="45">
        <f t="shared" si="341"/>
        <v>9158.471878526183</v>
      </c>
      <c r="AG460" s="45">
        <f t="shared" si="341"/>
        <v>10510.288347952124</v>
      </c>
      <c r="AH460" s="45">
        <f t="shared" si="342"/>
        <v>11862.104817378064</v>
      </c>
      <c r="AI460" s="45">
        <f t="shared" si="342"/>
        <v>13213.921286804003</v>
      </c>
      <c r="AJ460" s="45">
        <f t="shared" si="342"/>
        <v>14565.737756229943</v>
      </c>
      <c r="AK460" s="45">
        <f t="shared" si="342"/>
        <v>15917.554225655882</v>
      </c>
      <c r="AL460" s="45">
        <f t="shared" si="342"/>
        <v>17269.370695081823</v>
      </c>
      <c r="AM460" s="45">
        <f t="shared" si="342"/>
        <v>18621.187164507763</v>
      </c>
      <c r="AN460" s="45">
        <f t="shared" si="342"/>
        <v>19973.003633933702</v>
      </c>
      <c r="AO460" s="45">
        <f t="shared" si="342"/>
        <v>21324.820103359642</v>
      </c>
      <c r="AP460" s="45">
        <f t="shared" si="342"/>
        <v>22676.636572785581</v>
      </c>
      <c r="AQ460" s="45">
        <f t="shared" si="342"/>
        <v>24028.45304221152</v>
      </c>
      <c r="AR460" s="45">
        <f t="shared" si="343"/>
        <v>25380.26951163746</v>
      </c>
      <c r="AS460" s="45">
        <f t="shared" si="343"/>
        <v>26732.085981063399</v>
      </c>
      <c r="AT460" s="45">
        <f t="shared" si="343"/>
        <v>28083.902450489339</v>
      </c>
      <c r="AU460" s="45">
        <f t="shared" si="343"/>
        <v>29435.718919915278</v>
      </c>
      <c r="AV460" s="45">
        <f t="shared" si="343"/>
        <v>30787.535389341218</v>
      </c>
      <c r="AW460" s="45">
        <f t="shared" si="343"/>
        <v>32139.351858767157</v>
      </c>
      <c r="AX460" s="45">
        <f t="shared" si="343"/>
        <v>33491.168328193096</v>
      </c>
      <c r="AY460" s="45">
        <f t="shared" si="343"/>
        <v>34842.984797619036</v>
      </c>
      <c r="AZ460" s="45">
        <f t="shared" si="343"/>
        <v>36194.801267044975</v>
      </c>
      <c r="BA460" s="45">
        <f t="shared" si="343"/>
        <v>37546.617736470915</v>
      </c>
      <c r="BB460" s="45">
        <f t="shared" si="344"/>
        <v>38898.434205896854</v>
      </c>
      <c r="BC460" s="45">
        <f t="shared" si="344"/>
        <v>40250.250675322794</v>
      </c>
      <c r="BD460" s="45">
        <f t="shared" si="344"/>
        <v>41602.06714474874</v>
      </c>
      <c r="BE460" s="45">
        <f t="shared" si="344"/>
        <v>42953.883614174672</v>
      </c>
      <c r="BF460" s="45">
        <f t="shared" si="344"/>
        <v>44305.700083600619</v>
      </c>
      <c r="BG460" s="45">
        <f t="shared" si="344"/>
        <v>45657.516553026551</v>
      </c>
      <c r="BH460" s="45">
        <f t="shared" si="344"/>
        <v>47009.333022452498</v>
      </c>
      <c r="BI460" s="45">
        <f t="shared" si="344"/>
        <v>48361.14949187843</v>
      </c>
      <c r="BJ460" s="45">
        <f t="shared" si="344"/>
        <v>49712.965961304377</v>
      </c>
      <c r="BK460" s="45">
        <f t="shared" si="344"/>
        <v>51064.782430730309</v>
      </c>
      <c r="BL460" s="45">
        <f t="shared" si="345"/>
        <v>52416.598900156256</v>
      </c>
      <c r="BM460" s="45">
        <f t="shared" si="345"/>
        <v>53768.415369582188</v>
      </c>
      <c r="BN460" s="45">
        <f t="shared" si="345"/>
        <v>55120.231839008135</v>
      </c>
      <c r="BO460" s="45">
        <f t="shared" si="345"/>
        <v>56472.048308434067</v>
      </c>
      <c r="BP460" s="45">
        <f t="shared" si="345"/>
        <v>57823.864777860013</v>
      </c>
      <c r="BQ460" s="45">
        <f t="shared" si="345"/>
        <v>59175.681247285953</v>
      </c>
      <c r="BR460" s="45">
        <f t="shared" si="345"/>
        <v>60527.497716711892</v>
      </c>
      <c r="BS460" s="45">
        <f t="shared" si="345"/>
        <v>61879.314186137832</v>
      </c>
      <c r="BT460" s="45">
        <f t="shared" si="345"/>
        <v>63231.130655563771</v>
      </c>
      <c r="BU460" s="45">
        <f t="shared" si="345"/>
        <v>64582.947124989711</v>
      </c>
      <c r="BV460" s="45">
        <f t="shared" si="346"/>
        <v>65934.76359441565</v>
      </c>
      <c r="BW460" s="45">
        <f t="shared" si="346"/>
        <v>67286.580063841597</v>
      </c>
      <c r="BX460" s="45">
        <f t="shared" si="346"/>
        <v>68638.396533267529</v>
      </c>
      <c r="BY460" s="45">
        <f t="shared" si="346"/>
        <v>69990.213002693461</v>
      </c>
      <c r="BZ460" s="45">
        <f t="shared" si="346"/>
        <v>71342.029472119408</v>
      </c>
      <c r="CA460" s="45">
        <f t="shared" si="346"/>
        <v>72693.845941545354</v>
      </c>
      <c r="CB460" s="45">
        <f t="shared" si="346"/>
        <v>74045.662410971287</v>
      </c>
      <c r="CC460" s="45">
        <f t="shared" si="346"/>
        <v>75397.478880397219</v>
      </c>
      <c r="CD460" s="45">
        <f t="shared" si="346"/>
        <v>76749.295349823165</v>
      </c>
      <c r="CE460" s="45">
        <f t="shared" si="346"/>
        <v>78101.111819249112</v>
      </c>
      <c r="CF460" s="45">
        <f t="shared" si="346"/>
        <v>79452.928288675044</v>
      </c>
      <c r="CG460" s="45">
        <f t="shared" si="346"/>
        <v>4745.9319642363662</v>
      </c>
      <c r="CH460" s="45">
        <f t="shared" si="346"/>
        <v>8358.9831911682049</v>
      </c>
    </row>
    <row r="461" spans="1:86">
      <c r="A461" s="58">
        <f>'Q5-Q7 VaR'!G435</f>
        <v>46169</v>
      </c>
      <c r="B461" s="45">
        <f>'Q5-Q7 VaR'!L435</f>
        <v>-281.69663339346886</v>
      </c>
      <c r="C461" s="45">
        <f>1000000*'Q5-Q7 VaR'!K435/100</f>
        <v>147.65381563346375</v>
      </c>
      <c r="D461" s="45">
        <f t="shared" ref="D461:M470" si="347">$B461+D$26*$C461</f>
        <v>-1758.2347897281063</v>
      </c>
      <c r="E461" s="45">
        <f t="shared" si="347"/>
        <v>-1721.3213358197404</v>
      </c>
      <c r="F461" s="45">
        <f t="shared" si="347"/>
        <v>-1684.4078819113745</v>
      </c>
      <c r="G461" s="45">
        <f t="shared" si="347"/>
        <v>-1647.4944280030086</v>
      </c>
      <c r="H461" s="45">
        <f t="shared" si="347"/>
        <v>-1610.5809740946424</v>
      </c>
      <c r="I461" s="45">
        <f t="shared" si="347"/>
        <v>-1573.6675201862765</v>
      </c>
      <c r="J461" s="45">
        <f t="shared" si="347"/>
        <v>-1536.7540662779106</v>
      </c>
      <c r="K461" s="45">
        <f t="shared" si="347"/>
        <v>-1499.8406123695447</v>
      </c>
      <c r="L461" s="45">
        <f t="shared" si="347"/>
        <v>-1462.9271584611788</v>
      </c>
      <c r="M461" s="45">
        <f t="shared" si="347"/>
        <v>-1426.0137045528129</v>
      </c>
      <c r="N461" s="45">
        <f t="shared" ref="N461:W470" si="348">$B461+N$26*$C461</f>
        <v>-1389.100250644447</v>
      </c>
      <c r="O461" s="45">
        <f t="shared" si="348"/>
        <v>-1352.1867967360811</v>
      </c>
      <c r="P461" s="45">
        <f t="shared" si="348"/>
        <v>-1315.2733428277152</v>
      </c>
      <c r="Q461" s="45">
        <f t="shared" si="348"/>
        <v>-1278.3598889193493</v>
      </c>
      <c r="R461" s="45">
        <f t="shared" si="348"/>
        <v>-1241.4464350109831</v>
      </c>
      <c r="S461" s="45">
        <f t="shared" si="348"/>
        <v>-1204.5329811026172</v>
      </c>
      <c r="T461" s="45">
        <f t="shared" si="348"/>
        <v>-1167.6195271942513</v>
      </c>
      <c r="U461" s="45">
        <f t="shared" si="348"/>
        <v>-1130.7060732858854</v>
      </c>
      <c r="V461" s="45">
        <f t="shared" si="348"/>
        <v>-1093.7926193775195</v>
      </c>
      <c r="W461" s="45">
        <f t="shared" si="348"/>
        <v>-1056.8791654691536</v>
      </c>
      <c r="X461" s="45">
        <f t="shared" ref="X461:AG470" si="349">$B461+X$26*$C461</f>
        <v>-1019.9657115607877</v>
      </c>
      <c r="Y461" s="45">
        <f t="shared" si="349"/>
        <v>-983.05225765242176</v>
      </c>
      <c r="Z461" s="45">
        <f t="shared" si="349"/>
        <v>-946.13880374405562</v>
      </c>
      <c r="AA461" s="45">
        <f t="shared" si="349"/>
        <v>-909.22534983568971</v>
      </c>
      <c r="AB461" s="45">
        <f t="shared" si="349"/>
        <v>-872.3118959273238</v>
      </c>
      <c r="AC461" s="45">
        <f t="shared" si="349"/>
        <v>-835.39844201895789</v>
      </c>
      <c r="AD461" s="45">
        <f t="shared" si="349"/>
        <v>-798.48498811059198</v>
      </c>
      <c r="AE461" s="45">
        <f t="shared" si="349"/>
        <v>-761.57153420222608</v>
      </c>
      <c r="AF461" s="45">
        <f t="shared" si="349"/>
        <v>-724.65808029386017</v>
      </c>
      <c r="AG461" s="45">
        <f t="shared" si="349"/>
        <v>-687.74462638549426</v>
      </c>
      <c r="AH461" s="45">
        <f t="shared" ref="AH461:AQ470" si="350">$B461+AH$26*$C461</f>
        <v>-650.83117247712823</v>
      </c>
      <c r="AI461" s="45">
        <f t="shared" si="350"/>
        <v>-613.91771856876221</v>
      </c>
      <c r="AJ461" s="45">
        <f t="shared" si="350"/>
        <v>-577.0042646603963</v>
      </c>
      <c r="AK461" s="45">
        <f t="shared" si="350"/>
        <v>-540.09081075203039</v>
      </c>
      <c r="AL461" s="45">
        <f t="shared" si="350"/>
        <v>-503.17735684366448</v>
      </c>
      <c r="AM461" s="45">
        <f t="shared" si="350"/>
        <v>-466.26390293529857</v>
      </c>
      <c r="AN461" s="45">
        <f t="shared" si="350"/>
        <v>-429.35044902693261</v>
      </c>
      <c r="AO461" s="45">
        <f t="shared" si="350"/>
        <v>-392.43699511856664</v>
      </c>
      <c r="AP461" s="45">
        <f t="shared" si="350"/>
        <v>-355.52354121020073</v>
      </c>
      <c r="AQ461" s="45">
        <f t="shared" si="350"/>
        <v>-318.61008730183482</v>
      </c>
      <c r="AR461" s="45">
        <f t="shared" ref="AR461:BA470" si="351">$B461+AR$26*$C461</f>
        <v>-281.69663339346886</v>
      </c>
      <c r="AS461" s="45">
        <f t="shared" si="351"/>
        <v>-244.78317948510292</v>
      </c>
      <c r="AT461" s="45">
        <f t="shared" si="351"/>
        <v>-207.86972557673698</v>
      </c>
      <c r="AU461" s="45">
        <f t="shared" si="351"/>
        <v>-170.95627166837104</v>
      </c>
      <c r="AV461" s="45">
        <f t="shared" si="351"/>
        <v>-134.04281776000511</v>
      </c>
      <c r="AW461" s="45">
        <f t="shared" si="351"/>
        <v>-97.12936385163917</v>
      </c>
      <c r="AX461" s="45">
        <f t="shared" si="351"/>
        <v>-60.215909943273232</v>
      </c>
      <c r="AY461" s="45">
        <f t="shared" si="351"/>
        <v>-23.302456034907266</v>
      </c>
      <c r="AZ461" s="45">
        <f t="shared" si="351"/>
        <v>13.610997873458643</v>
      </c>
      <c r="BA461" s="45">
        <f t="shared" si="351"/>
        <v>50.524451781824553</v>
      </c>
      <c r="BB461" s="45">
        <f t="shared" ref="BB461:BK470" si="352">$B461+BB$26*$C461</f>
        <v>87.437905690190519</v>
      </c>
      <c r="BC461" s="45">
        <f t="shared" si="352"/>
        <v>124.35135959855648</v>
      </c>
      <c r="BD461" s="45">
        <f t="shared" si="352"/>
        <v>161.26481350692239</v>
      </c>
      <c r="BE461" s="45">
        <f t="shared" si="352"/>
        <v>198.1782674152883</v>
      </c>
      <c r="BF461" s="45">
        <f t="shared" si="352"/>
        <v>235.09172132365433</v>
      </c>
      <c r="BG461" s="45">
        <f t="shared" si="352"/>
        <v>272.00517523202024</v>
      </c>
      <c r="BH461" s="45">
        <f t="shared" si="352"/>
        <v>308.91862914038614</v>
      </c>
      <c r="BI461" s="45">
        <f t="shared" si="352"/>
        <v>345.83208304875205</v>
      </c>
      <c r="BJ461" s="45">
        <f t="shared" si="352"/>
        <v>382.74553695711796</v>
      </c>
      <c r="BK461" s="45">
        <f t="shared" si="352"/>
        <v>419.65899086548399</v>
      </c>
      <c r="BL461" s="45">
        <f t="shared" ref="BL461:BU470" si="353">$B461+BL$26*$C461</f>
        <v>456.5724447738499</v>
      </c>
      <c r="BM461" s="45">
        <f t="shared" si="353"/>
        <v>493.4858986822158</v>
      </c>
      <c r="BN461" s="45">
        <f t="shared" si="353"/>
        <v>530.39935259058188</v>
      </c>
      <c r="BO461" s="45">
        <f t="shared" si="353"/>
        <v>567.31280649894779</v>
      </c>
      <c r="BP461" s="45">
        <f t="shared" si="353"/>
        <v>604.2262604073137</v>
      </c>
      <c r="BQ461" s="45">
        <f t="shared" si="353"/>
        <v>641.13971431567961</v>
      </c>
      <c r="BR461" s="45">
        <f t="shared" si="353"/>
        <v>678.05316822404552</v>
      </c>
      <c r="BS461" s="45">
        <f t="shared" si="353"/>
        <v>714.96662213241143</v>
      </c>
      <c r="BT461" s="45">
        <f t="shared" si="353"/>
        <v>751.88007604077757</v>
      </c>
      <c r="BU461" s="45">
        <f t="shared" si="353"/>
        <v>788.79352994914348</v>
      </c>
      <c r="BV461" s="45">
        <f t="shared" ref="BV461:CH470" si="354">$B461+BV$26*$C461</f>
        <v>825.70698385750939</v>
      </c>
      <c r="BW461" s="45">
        <f t="shared" si="354"/>
        <v>862.62043776587529</v>
      </c>
      <c r="BX461" s="45">
        <f t="shared" si="354"/>
        <v>899.5338916742412</v>
      </c>
      <c r="BY461" s="45">
        <f t="shared" si="354"/>
        <v>936.44734558260711</v>
      </c>
      <c r="BZ461" s="45">
        <f t="shared" si="354"/>
        <v>973.36079949097302</v>
      </c>
      <c r="CA461" s="45">
        <f t="shared" si="354"/>
        <v>1010.2742533993389</v>
      </c>
      <c r="CB461" s="45">
        <f t="shared" si="354"/>
        <v>1047.1877073077048</v>
      </c>
      <c r="CC461" s="45">
        <f t="shared" si="354"/>
        <v>1084.101161216071</v>
      </c>
      <c r="CD461" s="45">
        <f t="shared" si="354"/>
        <v>1121.0146151244369</v>
      </c>
      <c r="CE461" s="45">
        <f t="shared" si="354"/>
        <v>1157.9280690328028</v>
      </c>
      <c r="CF461" s="45">
        <f t="shared" si="354"/>
        <v>1194.8415229411687</v>
      </c>
      <c r="CG461" s="45">
        <f t="shared" si="354"/>
        <v>-845.14935438976704</v>
      </c>
      <c r="CH461" s="45">
        <f t="shared" si="354"/>
        <v>-746.48936396181341</v>
      </c>
    </row>
    <row r="462" spans="1:86">
      <c r="A462" s="58">
        <f>'Q5-Q7 VaR'!G436</f>
        <v>46170</v>
      </c>
      <c r="B462" s="45">
        <f>'Q5-Q7 VaR'!L436</f>
        <v>3099.1073593714086</v>
      </c>
      <c r="C462" s="45">
        <f>1000000*'Q5-Q7 VaR'!K436/100</f>
        <v>2661.9962652474892</v>
      </c>
      <c r="D462" s="45">
        <f t="shared" si="347"/>
        <v>-23520.855293103483</v>
      </c>
      <c r="E462" s="45">
        <f t="shared" si="347"/>
        <v>-22855.35622679161</v>
      </c>
      <c r="F462" s="45">
        <f t="shared" si="347"/>
        <v>-22189.857160479736</v>
      </c>
      <c r="G462" s="45">
        <f t="shared" si="347"/>
        <v>-21524.358094167867</v>
      </c>
      <c r="H462" s="45">
        <f t="shared" si="347"/>
        <v>-20858.859027855993</v>
      </c>
      <c r="I462" s="45">
        <f t="shared" si="347"/>
        <v>-20193.35996154412</v>
      </c>
      <c r="J462" s="45">
        <f t="shared" si="347"/>
        <v>-19527.860895232247</v>
      </c>
      <c r="K462" s="45">
        <f t="shared" si="347"/>
        <v>-18862.361828920377</v>
      </c>
      <c r="L462" s="45">
        <f t="shared" si="347"/>
        <v>-18196.862762608504</v>
      </c>
      <c r="M462" s="45">
        <f t="shared" si="347"/>
        <v>-17531.36369629663</v>
      </c>
      <c r="N462" s="45">
        <f t="shared" si="348"/>
        <v>-16865.864629984761</v>
      </c>
      <c r="O462" s="45">
        <f t="shared" si="348"/>
        <v>-16200.365563672889</v>
      </c>
      <c r="P462" s="45">
        <f t="shared" si="348"/>
        <v>-15534.866497361016</v>
      </c>
      <c r="Q462" s="45">
        <f t="shared" si="348"/>
        <v>-14869.367431049142</v>
      </c>
      <c r="R462" s="45">
        <f t="shared" si="348"/>
        <v>-14203.868364737273</v>
      </c>
      <c r="S462" s="45">
        <f t="shared" si="348"/>
        <v>-13538.369298425399</v>
      </c>
      <c r="T462" s="45">
        <f t="shared" si="348"/>
        <v>-12872.870232113526</v>
      </c>
      <c r="U462" s="45">
        <f t="shared" si="348"/>
        <v>-12207.371165801655</v>
      </c>
      <c r="V462" s="45">
        <f t="shared" si="348"/>
        <v>-11541.872099489783</v>
      </c>
      <c r="W462" s="45">
        <f t="shared" si="348"/>
        <v>-10876.37303317791</v>
      </c>
      <c r="X462" s="45">
        <f t="shared" si="349"/>
        <v>-10210.873966866038</v>
      </c>
      <c r="Y462" s="45">
        <f t="shared" si="349"/>
        <v>-9545.3749005541649</v>
      </c>
      <c r="Z462" s="45">
        <f t="shared" si="349"/>
        <v>-8879.8758342422934</v>
      </c>
      <c r="AA462" s="45">
        <f t="shared" si="349"/>
        <v>-8214.3767679304201</v>
      </c>
      <c r="AB462" s="45">
        <f t="shared" si="349"/>
        <v>-7548.8777016185486</v>
      </c>
      <c r="AC462" s="45">
        <f t="shared" si="349"/>
        <v>-6883.3786353066771</v>
      </c>
      <c r="AD462" s="45">
        <f t="shared" si="349"/>
        <v>-6217.8795689948038</v>
      </c>
      <c r="AE462" s="45">
        <f t="shared" si="349"/>
        <v>-5552.3805026829323</v>
      </c>
      <c r="AF462" s="45">
        <f t="shared" si="349"/>
        <v>-4886.881436371059</v>
      </c>
      <c r="AG462" s="45">
        <f t="shared" si="349"/>
        <v>-4221.3823700591875</v>
      </c>
      <c r="AH462" s="45">
        <f t="shared" si="350"/>
        <v>-3555.8833037473146</v>
      </c>
      <c r="AI462" s="45">
        <f t="shared" si="350"/>
        <v>-2890.3842374354422</v>
      </c>
      <c r="AJ462" s="45">
        <f t="shared" si="350"/>
        <v>-2224.8851711235698</v>
      </c>
      <c r="AK462" s="45">
        <f t="shared" si="350"/>
        <v>-1559.3861048116974</v>
      </c>
      <c r="AL462" s="45">
        <f t="shared" si="350"/>
        <v>-893.88703849982494</v>
      </c>
      <c r="AM462" s="45">
        <f t="shared" si="350"/>
        <v>-228.38797218795298</v>
      </c>
      <c r="AN462" s="45">
        <f t="shared" si="350"/>
        <v>437.11109412391943</v>
      </c>
      <c r="AO462" s="45">
        <f t="shared" si="350"/>
        <v>1102.6101604357918</v>
      </c>
      <c r="AP462" s="45">
        <f t="shared" si="350"/>
        <v>1768.109226747664</v>
      </c>
      <c r="AQ462" s="45">
        <f t="shared" si="350"/>
        <v>2433.6082930595362</v>
      </c>
      <c r="AR462" s="45">
        <f t="shared" si="351"/>
        <v>3099.1073593714086</v>
      </c>
      <c r="AS462" s="45">
        <f t="shared" si="351"/>
        <v>3764.606425683281</v>
      </c>
      <c r="AT462" s="45">
        <f t="shared" si="351"/>
        <v>4430.105491995153</v>
      </c>
      <c r="AU462" s="45">
        <f t="shared" si="351"/>
        <v>5095.6045583070254</v>
      </c>
      <c r="AV462" s="45">
        <f t="shared" si="351"/>
        <v>5761.1036246188978</v>
      </c>
      <c r="AW462" s="45">
        <f t="shared" si="351"/>
        <v>6426.6026909307702</v>
      </c>
      <c r="AX462" s="45">
        <f t="shared" si="351"/>
        <v>7092.1017572426426</v>
      </c>
      <c r="AY462" s="45">
        <f t="shared" si="351"/>
        <v>7757.6008235545141</v>
      </c>
      <c r="AZ462" s="45">
        <f t="shared" si="351"/>
        <v>8423.0998898663875</v>
      </c>
      <c r="BA462" s="45">
        <f t="shared" si="351"/>
        <v>9088.598956178259</v>
      </c>
      <c r="BB462" s="45">
        <f t="shared" si="352"/>
        <v>9754.0980224901323</v>
      </c>
      <c r="BC462" s="45">
        <f t="shared" si="352"/>
        <v>10419.597088802004</v>
      </c>
      <c r="BD462" s="45">
        <f t="shared" si="352"/>
        <v>11085.096155113875</v>
      </c>
      <c r="BE462" s="45">
        <f t="shared" si="352"/>
        <v>11750.595221425749</v>
      </c>
      <c r="BF462" s="45">
        <f t="shared" si="352"/>
        <v>12416.09428773762</v>
      </c>
      <c r="BG462" s="45">
        <f t="shared" si="352"/>
        <v>13081.593354049493</v>
      </c>
      <c r="BH462" s="45">
        <f t="shared" si="352"/>
        <v>13747.092420361365</v>
      </c>
      <c r="BI462" s="45">
        <f t="shared" si="352"/>
        <v>14412.591486673236</v>
      </c>
      <c r="BJ462" s="45">
        <f t="shared" si="352"/>
        <v>15078.09055298511</v>
      </c>
      <c r="BK462" s="45">
        <f t="shared" si="352"/>
        <v>15743.589619296981</v>
      </c>
      <c r="BL462" s="45">
        <f t="shared" si="353"/>
        <v>16409.088685608855</v>
      </c>
      <c r="BM462" s="45">
        <f t="shared" si="353"/>
        <v>17074.587751920728</v>
      </c>
      <c r="BN462" s="45">
        <f t="shared" si="353"/>
        <v>17740.086818232601</v>
      </c>
      <c r="BO462" s="45">
        <f t="shared" si="353"/>
        <v>18405.585884544471</v>
      </c>
      <c r="BP462" s="45">
        <f t="shared" si="353"/>
        <v>19071.084950856344</v>
      </c>
      <c r="BQ462" s="45">
        <f t="shared" si="353"/>
        <v>19736.584017168218</v>
      </c>
      <c r="BR462" s="45">
        <f t="shared" si="353"/>
        <v>20402.083083480091</v>
      </c>
      <c r="BS462" s="45">
        <f t="shared" si="353"/>
        <v>21067.582149791961</v>
      </c>
      <c r="BT462" s="45">
        <f t="shared" si="353"/>
        <v>21733.081216103834</v>
      </c>
      <c r="BU462" s="45">
        <f t="shared" si="353"/>
        <v>22398.580282415707</v>
      </c>
      <c r="BV462" s="45">
        <f t="shared" si="354"/>
        <v>23064.079348727581</v>
      </c>
      <c r="BW462" s="45">
        <f t="shared" si="354"/>
        <v>23729.57841503945</v>
      </c>
      <c r="BX462" s="45">
        <f t="shared" si="354"/>
        <v>24395.077481351324</v>
      </c>
      <c r="BY462" s="45">
        <f t="shared" si="354"/>
        <v>25060.576547663197</v>
      </c>
      <c r="BZ462" s="45">
        <f t="shared" si="354"/>
        <v>25726.075613975067</v>
      </c>
      <c r="CA462" s="45">
        <f t="shared" si="354"/>
        <v>26391.57468028694</v>
      </c>
      <c r="CB462" s="45">
        <f t="shared" si="354"/>
        <v>27057.073746598813</v>
      </c>
      <c r="CC462" s="45">
        <f t="shared" si="354"/>
        <v>27722.572812910686</v>
      </c>
      <c r="CD462" s="45">
        <f t="shared" si="354"/>
        <v>28388.071879222556</v>
      </c>
      <c r="CE462" s="45">
        <f t="shared" si="354"/>
        <v>29053.570945534429</v>
      </c>
      <c r="CF462" s="45">
        <f t="shared" si="354"/>
        <v>29719.070011846303</v>
      </c>
      <c r="CG462" s="45">
        <f t="shared" si="354"/>
        <v>-7059.1742434492044</v>
      </c>
      <c r="CH462" s="45">
        <f t="shared" si="354"/>
        <v>-5280.4696097638443</v>
      </c>
    </row>
    <row r="463" spans="1:86">
      <c r="A463" s="58">
        <f>'Q5-Q7 VaR'!G437</f>
        <v>46171</v>
      </c>
      <c r="B463" s="45">
        <f>'Q5-Q7 VaR'!L437</f>
        <v>5071.690780465442</v>
      </c>
      <c r="C463" s="45">
        <f>1000000*'Q5-Q7 VaR'!K437/100</f>
        <v>812.43792291277907</v>
      </c>
      <c r="D463" s="45">
        <f t="shared" si="347"/>
        <v>-3052.6884486623485</v>
      </c>
      <c r="E463" s="45">
        <f t="shared" si="347"/>
        <v>-2849.5789679341542</v>
      </c>
      <c r="F463" s="45">
        <f t="shared" si="347"/>
        <v>-2646.469487205959</v>
      </c>
      <c r="G463" s="45">
        <f t="shared" si="347"/>
        <v>-2443.3600064777647</v>
      </c>
      <c r="H463" s="45">
        <f t="shared" si="347"/>
        <v>-2240.2505257495695</v>
      </c>
      <c r="I463" s="45">
        <f t="shared" si="347"/>
        <v>-2037.1410450213752</v>
      </c>
      <c r="J463" s="45">
        <f t="shared" si="347"/>
        <v>-1834.0315642931801</v>
      </c>
      <c r="K463" s="45">
        <f t="shared" si="347"/>
        <v>-1630.9220835649858</v>
      </c>
      <c r="L463" s="45">
        <f t="shared" si="347"/>
        <v>-1427.8126028367906</v>
      </c>
      <c r="M463" s="45">
        <f t="shared" si="347"/>
        <v>-1224.7031221085954</v>
      </c>
      <c r="N463" s="45">
        <f t="shared" si="348"/>
        <v>-1021.5936413804011</v>
      </c>
      <c r="O463" s="45">
        <f t="shared" si="348"/>
        <v>-818.4841606522059</v>
      </c>
      <c r="P463" s="45">
        <f t="shared" si="348"/>
        <v>-615.37467992401162</v>
      </c>
      <c r="Q463" s="45">
        <f t="shared" si="348"/>
        <v>-412.26519919581642</v>
      </c>
      <c r="R463" s="45">
        <f t="shared" si="348"/>
        <v>-209.15571846762214</v>
      </c>
      <c r="S463" s="45">
        <f t="shared" si="348"/>
        <v>-6.0462377394269424</v>
      </c>
      <c r="T463" s="45">
        <f t="shared" si="348"/>
        <v>197.06324298876734</v>
      </c>
      <c r="U463" s="45">
        <f t="shared" si="348"/>
        <v>400.17272371696254</v>
      </c>
      <c r="V463" s="45">
        <f t="shared" si="348"/>
        <v>603.28220444515682</v>
      </c>
      <c r="W463" s="45">
        <f t="shared" si="348"/>
        <v>806.39168517335202</v>
      </c>
      <c r="X463" s="45">
        <f t="shared" si="349"/>
        <v>1009.5011659015468</v>
      </c>
      <c r="Y463" s="45">
        <f t="shared" si="349"/>
        <v>1212.6106466297415</v>
      </c>
      <c r="Z463" s="45">
        <f t="shared" si="349"/>
        <v>1415.7201273579362</v>
      </c>
      <c r="AA463" s="45">
        <f t="shared" si="349"/>
        <v>1618.829608086131</v>
      </c>
      <c r="AB463" s="45">
        <f t="shared" si="349"/>
        <v>1821.9390888143257</v>
      </c>
      <c r="AC463" s="45">
        <f t="shared" si="349"/>
        <v>2025.0485695425205</v>
      </c>
      <c r="AD463" s="45">
        <f t="shared" si="349"/>
        <v>2228.1580502707152</v>
      </c>
      <c r="AE463" s="45">
        <f t="shared" si="349"/>
        <v>2431.2675309989099</v>
      </c>
      <c r="AF463" s="45">
        <f t="shared" si="349"/>
        <v>2634.3770117271047</v>
      </c>
      <c r="AG463" s="45">
        <f t="shared" si="349"/>
        <v>2837.4864924552994</v>
      </c>
      <c r="AH463" s="45">
        <f t="shared" si="350"/>
        <v>3040.5959731834946</v>
      </c>
      <c r="AI463" s="45">
        <f t="shared" si="350"/>
        <v>3243.7054539116889</v>
      </c>
      <c r="AJ463" s="45">
        <f t="shared" si="350"/>
        <v>3446.8149346398841</v>
      </c>
      <c r="AK463" s="45">
        <f t="shared" si="350"/>
        <v>3649.9244153680784</v>
      </c>
      <c r="AL463" s="45">
        <f t="shared" si="350"/>
        <v>3853.0338960962736</v>
      </c>
      <c r="AM463" s="45">
        <f t="shared" si="350"/>
        <v>4056.1433768244683</v>
      </c>
      <c r="AN463" s="45">
        <f t="shared" si="350"/>
        <v>4259.252857552663</v>
      </c>
      <c r="AO463" s="45">
        <f t="shared" si="350"/>
        <v>4462.3623382808573</v>
      </c>
      <c r="AP463" s="45">
        <f t="shared" si="350"/>
        <v>4665.4718190090525</v>
      </c>
      <c r="AQ463" s="45">
        <f t="shared" si="350"/>
        <v>4868.5812997372468</v>
      </c>
      <c r="AR463" s="45">
        <f t="shared" si="351"/>
        <v>5071.690780465442</v>
      </c>
      <c r="AS463" s="45">
        <f t="shared" si="351"/>
        <v>5274.8002611936372</v>
      </c>
      <c r="AT463" s="45">
        <f t="shared" si="351"/>
        <v>5477.9097419218315</v>
      </c>
      <c r="AU463" s="45">
        <f t="shared" si="351"/>
        <v>5681.0192226500267</v>
      </c>
      <c r="AV463" s="45">
        <f t="shared" si="351"/>
        <v>5884.128703378221</v>
      </c>
      <c r="AW463" s="45">
        <f t="shared" si="351"/>
        <v>6087.2381841064162</v>
      </c>
      <c r="AX463" s="45">
        <f t="shared" si="351"/>
        <v>6290.3476648346104</v>
      </c>
      <c r="AY463" s="45">
        <f t="shared" si="351"/>
        <v>6493.4571455628056</v>
      </c>
      <c r="AZ463" s="45">
        <f t="shared" si="351"/>
        <v>6696.5666262909999</v>
      </c>
      <c r="BA463" s="45">
        <f t="shared" si="351"/>
        <v>6899.6761070191951</v>
      </c>
      <c r="BB463" s="45">
        <f t="shared" si="352"/>
        <v>7102.7855877473894</v>
      </c>
      <c r="BC463" s="45">
        <f t="shared" si="352"/>
        <v>7305.8950684755846</v>
      </c>
      <c r="BD463" s="45">
        <f t="shared" si="352"/>
        <v>7509.0045492037789</v>
      </c>
      <c r="BE463" s="45">
        <f t="shared" si="352"/>
        <v>7712.1140299319741</v>
      </c>
      <c r="BF463" s="45">
        <f t="shared" si="352"/>
        <v>7915.2235106601693</v>
      </c>
      <c r="BG463" s="45">
        <f t="shared" si="352"/>
        <v>8118.3329913883636</v>
      </c>
      <c r="BH463" s="45">
        <f t="shared" si="352"/>
        <v>8321.4424721165578</v>
      </c>
      <c r="BI463" s="45">
        <f t="shared" si="352"/>
        <v>8524.551952844753</v>
      </c>
      <c r="BJ463" s="45">
        <f t="shared" si="352"/>
        <v>8727.6614335729482</v>
      </c>
      <c r="BK463" s="45">
        <f t="shared" si="352"/>
        <v>8930.7709143011416</v>
      </c>
      <c r="BL463" s="45">
        <f t="shared" si="353"/>
        <v>9133.8803950293368</v>
      </c>
      <c r="BM463" s="45">
        <f t="shared" si="353"/>
        <v>9336.989875757532</v>
      </c>
      <c r="BN463" s="45">
        <f t="shared" si="353"/>
        <v>9540.0993564857272</v>
      </c>
      <c r="BO463" s="45">
        <f t="shared" si="353"/>
        <v>9743.2088372139224</v>
      </c>
      <c r="BP463" s="45">
        <f t="shared" si="353"/>
        <v>9946.3183179421176</v>
      </c>
      <c r="BQ463" s="45">
        <f t="shared" si="353"/>
        <v>10149.427798670311</v>
      </c>
      <c r="BR463" s="45">
        <f t="shared" si="353"/>
        <v>10352.537279398506</v>
      </c>
      <c r="BS463" s="45">
        <f t="shared" si="353"/>
        <v>10555.6467601267</v>
      </c>
      <c r="BT463" s="45">
        <f t="shared" si="353"/>
        <v>10758.756240854895</v>
      </c>
      <c r="BU463" s="45">
        <f t="shared" si="353"/>
        <v>10961.86572158309</v>
      </c>
      <c r="BV463" s="45">
        <f t="shared" si="354"/>
        <v>11164.975202311285</v>
      </c>
      <c r="BW463" s="45">
        <f t="shared" si="354"/>
        <v>11368.08468303948</v>
      </c>
      <c r="BX463" s="45">
        <f t="shared" si="354"/>
        <v>11571.194163767675</v>
      </c>
      <c r="BY463" s="45">
        <f t="shared" si="354"/>
        <v>11774.303644495871</v>
      </c>
      <c r="BZ463" s="45">
        <f t="shared" si="354"/>
        <v>11977.413125224064</v>
      </c>
      <c r="CA463" s="45">
        <f t="shared" si="354"/>
        <v>12180.522605952259</v>
      </c>
      <c r="CB463" s="45">
        <f t="shared" si="354"/>
        <v>12383.632086680453</v>
      </c>
      <c r="CC463" s="45">
        <f t="shared" si="354"/>
        <v>12586.741567408648</v>
      </c>
      <c r="CD463" s="45">
        <f t="shared" si="354"/>
        <v>12789.851048136843</v>
      </c>
      <c r="CE463" s="45">
        <f t="shared" si="354"/>
        <v>12992.960528865038</v>
      </c>
      <c r="CF463" s="45">
        <f t="shared" si="354"/>
        <v>13196.070009593233</v>
      </c>
      <c r="CG463" s="45">
        <f t="shared" si="354"/>
        <v>1971.3959703255091</v>
      </c>
      <c r="CH463" s="45">
        <f t="shared" si="354"/>
        <v>2514.2543946337482</v>
      </c>
    </row>
    <row r="464" spans="1:86">
      <c r="A464" s="58">
        <f>'Q5-Q7 VaR'!G438</f>
        <v>46174</v>
      </c>
      <c r="B464" s="45">
        <f>'Q5-Q7 VaR'!L438</f>
        <v>-8166.4686840385993</v>
      </c>
      <c r="C464" s="45">
        <f>1000000*'Q5-Q7 VaR'!K438/100</f>
        <v>-1253.9418204810302</v>
      </c>
      <c r="D464" s="45">
        <f t="shared" si="347"/>
        <v>4372.9495207717018</v>
      </c>
      <c r="E464" s="45">
        <f t="shared" si="347"/>
        <v>4059.4640656514448</v>
      </c>
      <c r="F464" s="45">
        <f t="shared" si="347"/>
        <v>3745.9786105311878</v>
      </c>
      <c r="G464" s="45">
        <f t="shared" si="347"/>
        <v>3432.4931554109289</v>
      </c>
      <c r="H464" s="45">
        <f t="shared" si="347"/>
        <v>3119.0077002906719</v>
      </c>
      <c r="I464" s="45">
        <f t="shared" si="347"/>
        <v>2805.5222451704149</v>
      </c>
      <c r="J464" s="45">
        <f t="shared" si="347"/>
        <v>2492.0367900501578</v>
      </c>
      <c r="K464" s="45">
        <f t="shared" si="347"/>
        <v>2178.551334929899</v>
      </c>
      <c r="L464" s="45">
        <f t="shared" si="347"/>
        <v>1865.065879809642</v>
      </c>
      <c r="M464" s="45">
        <f t="shared" si="347"/>
        <v>1551.5804246893849</v>
      </c>
      <c r="N464" s="45">
        <f t="shared" si="348"/>
        <v>1238.0949695691261</v>
      </c>
      <c r="O464" s="45">
        <f t="shared" si="348"/>
        <v>924.60951444886905</v>
      </c>
      <c r="P464" s="45">
        <f t="shared" si="348"/>
        <v>611.12405932861202</v>
      </c>
      <c r="Q464" s="45">
        <f t="shared" si="348"/>
        <v>297.63860420835499</v>
      </c>
      <c r="R464" s="45">
        <f t="shared" si="348"/>
        <v>-15.846850911902948</v>
      </c>
      <c r="S464" s="45">
        <f t="shared" si="348"/>
        <v>-329.33230603216089</v>
      </c>
      <c r="T464" s="45">
        <f t="shared" si="348"/>
        <v>-642.81776115241792</v>
      </c>
      <c r="U464" s="45">
        <f t="shared" si="348"/>
        <v>-956.30321627267585</v>
      </c>
      <c r="V464" s="45">
        <f t="shared" si="348"/>
        <v>-1269.7886713929338</v>
      </c>
      <c r="W464" s="45">
        <f t="shared" si="348"/>
        <v>-1583.2741265131908</v>
      </c>
      <c r="X464" s="45">
        <f t="shared" si="349"/>
        <v>-1896.7595816334488</v>
      </c>
      <c r="Y464" s="45">
        <f t="shared" si="349"/>
        <v>-2210.2450367537058</v>
      </c>
      <c r="Z464" s="45">
        <f t="shared" si="349"/>
        <v>-2523.7304918739637</v>
      </c>
      <c r="AA464" s="45">
        <f t="shared" si="349"/>
        <v>-2837.2159469942208</v>
      </c>
      <c r="AB464" s="45">
        <f t="shared" si="349"/>
        <v>-3150.7014021144787</v>
      </c>
      <c r="AC464" s="45">
        <f t="shared" si="349"/>
        <v>-3464.1868572347366</v>
      </c>
      <c r="AD464" s="45">
        <f t="shared" si="349"/>
        <v>-3777.6723123549937</v>
      </c>
      <c r="AE464" s="45">
        <f t="shared" si="349"/>
        <v>-4091.1577674752511</v>
      </c>
      <c r="AF464" s="45">
        <f t="shared" si="349"/>
        <v>-4404.6432225955086</v>
      </c>
      <c r="AG464" s="45">
        <f t="shared" si="349"/>
        <v>-4718.1286777157666</v>
      </c>
      <c r="AH464" s="45">
        <f t="shared" si="350"/>
        <v>-5031.6141328360245</v>
      </c>
      <c r="AI464" s="45">
        <f t="shared" si="350"/>
        <v>-5345.0995879562815</v>
      </c>
      <c r="AJ464" s="45">
        <f t="shared" si="350"/>
        <v>-5658.5850430765386</v>
      </c>
      <c r="AK464" s="45">
        <f t="shared" si="350"/>
        <v>-5972.0704981967965</v>
      </c>
      <c r="AL464" s="45">
        <f t="shared" si="350"/>
        <v>-6285.5559533170544</v>
      </c>
      <c r="AM464" s="45">
        <f t="shared" si="350"/>
        <v>-6599.0414084373115</v>
      </c>
      <c r="AN464" s="45">
        <f t="shared" si="350"/>
        <v>-6912.5268635575694</v>
      </c>
      <c r="AO464" s="45">
        <f t="shared" si="350"/>
        <v>-7226.0123186778264</v>
      </c>
      <c r="AP464" s="45">
        <f t="shared" si="350"/>
        <v>-7539.4977737980844</v>
      </c>
      <c r="AQ464" s="45">
        <f t="shared" si="350"/>
        <v>-7852.9832289183414</v>
      </c>
      <c r="AR464" s="45">
        <f t="shared" si="351"/>
        <v>-8166.4686840385993</v>
      </c>
      <c r="AS464" s="45">
        <f t="shared" si="351"/>
        <v>-8479.9541391588573</v>
      </c>
      <c r="AT464" s="45">
        <f t="shared" si="351"/>
        <v>-8793.4395942791143</v>
      </c>
      <c r="AU464" s="45">
        <f t="shared" si="351"/>
        <v>-9106.9250493993713</v>
      </c>
      <c r="AV464" s="45">
        <f t="shared" si="351"/>
        <v>-9420.4105045196302</v>
      </c>
      <c r="AW464" s="45">
        <f t="shared" si="351"/>
        <v>-9733.8959596398872</v>
      </c>
      <c r="AX464" s="45">
        <f t="shared" si="351"/>
        <v>-10047.381414760144</v>
      </c>
      <c r="AY464" s="45">
        <f t="shared" si="351"/>
        <v>-10360.866869880403</v>
      </c>
      <c r="AZ464" s="45">
        <f t="shared" si="351"/>
        <v>-10674.35232500066</v>
      </c>
      <c r="BA464" s="45">
        <f t="shared" si="351"/>
        <v>-10987.837780120917</v>
      </c>
      <c r="BB464" s="45">
        <f t="shared" si="352"/>
        <v>-11301.323235241174</v>
      </c>
      <c r="BC464" s="45">
        <f t="shared" si="352"/>
        <v>-11614.808690361431</v>
      </c>
      <c r="BD464" s="45">
        <f t="shared" si="352"/>
        <v>-11928.29414548169</v>
      </c>
      <c r="BE464" s="45">
        <f t="shared" si="352"/>
        <v>-12241.779600601947</v>
      </c>
      <c r="BF464" s="45">
        <f t="shared" si="352"/>
        <v>-12555.265055722204</v>
      </c>
      <c r="BG464" s="45">
        <f t="shared" si="352"/>
        <v>-12868.750510842463</v>
      </c>
      <c r="BH464" s="45">
        <f t="shared" si="352"/>
        <v>-13182.23596596272</v>
      </c>
      <c r="BI464" s="45">
        <f t="shared" si="352"/>
        <v>-13495.721421082977</v>
      </c>
      <c r="BJ464" s="45">
        <f t="shared" si="352"/>
        <v>-13809.206876203236</v>
      </c>
      <c r="BK464" s="45">
        <f t="shared" si="352"/>
        <v>-14122.692331323493</v>
      </c>
      <c r="BL464" s="45">
        <f t="shared" si="353"/>
        <v>-14436.17778644375</v>
      </c>
      <c r="BM464" s="45">
        <f t="shared" si="353"/>
        <v>-14749.663241564009</v>
      </c>
      <c r="BN464" s="45">
        <f t="shared" si="353"/>
        <v>-15063.148696684264</v>
      </c>
      <c r="BO464" s="45">
        <f t="shared" si="353"/>
        <v>-15376.634151804523</v>
      </c>
      <c r="BP464" s="45">
        <f t="shared" si="353"/>
        <v>-15690.119606924782</v>
      </c>
      <c r="BQ464" s="45">
        <f t="shared" si="353"/>
        <v>-16003.605062045037</v>
      </c>
      <c r="BR464" s="45">
        <f t="shared" si="353"/>
        <v>-16317.090517165296</v>
      </c>
      <c r="BS464" s="45">
        <f t="shared" si="353"/>
        <v>-16630.575972285555</v>
      </c>
      <c r="BT464" s="45">
        <f t="shared" si="353"/>
        <v>-16944.06142740581</v>
      </c>
      <c r="BU464" s="45">
        <f t="shared" si="353"/>
        <v>-17257.546882526069</v>
      </c>
      <c r="BV464" s="45">
        <f t="shared" si="354"/>
        <v>-17571.032337646324</v>
      </c>
      <c r="BW464" s="45">
        <f t="shared" si="354"/>
        <v>-17884.517792766583</v>
      </c>
      <c r="BX464" s="45">
        <f t="shared" si="354"/>
        <v>-18198.003247886842</v>
      </c>
      <c r="BY464" s="45">
        <f t="shared" si="354"/>
        <v>-18511.488703007097</v>
      </c>
      <c r="BZ464" s="45">
        <f t="shared" si="354"/>
        <v>-18824.974158127356</v>
      </c>
      <c r="CA464" s="45">
        <f t="shared" si="354"/>
        <v>-19138.459613247614</v>
      </c>
      <c r="CB464" s="45">
        <f t="shared" si="354"/>
        <v>-19451.94506836787</v>
      </c>
      <c r="CC464" s="45">
        <f t="shared" si="354"/>
        <v>-19765.430523488129</v>
      </c>
      <c r="CD464" s="45">
        <f t="shared" si="354"/>
        <v>-20078.915978608387</v>
      </c>
      <c r="CE464" s="45">
        <f t="shared" si="354"/>
        <v>-20392.401433728643</v>
      </c>
      <c r="CF464" s="45">
        <f t="shared" si="354"/>
        <v>-20705.886888848901</v>
      </c>
      <c r="CG464" s="45">
        <f t="shared" si="354"/>
        <v>-3381.3777760257817</v>
      </c>
      <c r="CH464" s="45">
        <f t="shared" si="354"/>
        <v>-4219.2422597515324</v>
      </c>
    </row>
    <row r="465" spans="1:86">
      <c r="A465" s="58">
        <f>'Q5-Q7 VaR'!G439</f>
        <v>46175</v>
      </c>
      <c r="B465" s="45">
        <f>'Q5-Q7 VaR'!L439</f>
        <v>-2816.6633393624397</v>
      </c>
      <c r="C465" s="45">
        <f>1000000*'Q5-Q7 VaR'!K439/100</f>
        <v>738.54539083698432</v>
      </c>
      <c r="D465" s="45">
        <f t="shared" si="347"/>
        <v>-10202.117247732283</v>
      </c>
      <c r="E465" s="45">
        <f t="shared" si="347"/>
        <v>-10017.480900023038</v>
      </c>
      <c r="F465" s="45">
        <f t="shared" si="347"/>
        <v>-9832.8445523137907</v>
      </c>
      <c r="G465" s="45">
        <f t="shared" si="347"/>
        <v>-9648.2082046045434</v>
      </c>
      <c r="H465" s="45">
        <f t="shared" si="347"/>
        <v>-9463.571856895298</v>
      </c>
      <c r="I465" s="45">
        <f t="shared" si="347"/>
        <v>-9278.9355091860525</v>
      </c>
      <c r="J465" s="45">
        <f t="shared" si="347"/>
        <v>-9094.2991614768071</v>
      </c>
      <c r="K465" s="45">
        <f t="shared" si="347"/>
        <v>-8909.6628137675616</v>
      </c>
      <c r="L465" s="45">
        <f t="shared" si="347"/>
        <v>-8725.0264660583143</v>
      </c>
      <c r="M465" s="45">
        <f t="shared" si="347"/>
        <v>-8540.3901183490671</v>
      </c>
      <c r="N465" s="45">
        <f t="shared" si="348"/>
        <v>-8355.7537706398216</v>
      </c>
      <c r="O465" s="45">
        <f t="shared" si="348"/>
        <v>-8171.1174229305761</v>
      </c>
      <c r="P465" s="45">
        <f t="shared" si="348"/>
        <v>-7986.4810752213298</v>
      </c>
      <c r="Q465" s="45">
        <f t="shared" si="348"/>
        <v>-7801.8447275120843</v>
      </c>
      <c r="R465" s="45">
        <f t="shared" si="348"/>
        <v>-7617.208379802838</v>
      </c>
      <c r="S465" s="45">
        <f t="shared" si="348"/>
        <v>-7432.5720320935916</v>
      </c>
      <c r="T465" s="45">
        <f t="shared" si="348"/>
        <v>-7247.9356843843452</v>
      </c>
      <c r="U465" s="45">
        <f t="shared" si="348"/>
        <v>-7063.2993366750998</v>
      </c>
      <c r="V465" s="45">
        <f t="shared" si="348"/>
        <v>-6878.6629889658534</v>
      </c>
      <c r="W465" s="45">
        <f t="shared" si="348"/>
        <v>-6694.026641256607</v>
      </c>
      <c r="X465" s="45">
        <f t="shared" si="349"/>
        <v>-6509.3902935473616</v>
      </c>
      <c r="Y465" s="45">
        <f t="shared" si="349"/>
        <v>-6324.7539458381152</v>
      </c>
      <c r="Z465" s="45">
        <f t="shared" si="349"/>
        <v>-6140.1175981288688</v>
      </c>
      <c r="AA465" s="45">
        <f t="shared" si="349"/>
        <v>-5955.4812504196234</v>
      </c>
      <c r="AB465" s="45">
        <f t="shared" si="349"/>
        <v>-5770.844902710377</v>
      </c>
      <c r="AC465" s="45">
        <f t="shared" si="349"/>
        <v>-5586.2085550011307</v>
      </c>
      <c r="AD465" s="45">
        <f t="shared" si="349"/>
        <v>-5401.5722072918852</v>
      </c>
      <c r="AE465" s="45">
        <f t="shared" si="349"/>
        <v>-5216.9358595826388</v>
      </c>
      <c r="AF465" s="45">
        <f t="shared" si="349"/>
        <v>-5032.2995118733925</v>
      </c>
      <c r="AG465" s="45">
        <f t="shared" si="349"/>
        <v>-4847.663164164147</v>
      </c>
      <c r="AH465" s="45">
        <f t="shared" si="350"/>
        <v>-4663.0268164549007</v>
      </c>
      <c r="AI465" s="45">
        <f t="shared" si="350"/>
        <v>-4478.3904687456543</v>
      </c>
      <c r="AJ465" s="45">
        <f t="shared" si="350"/>
        <v>-4293.7541210364088</v>
      </c>
      <c r="AK465" s="45">
        <f t="shared" si="350"/>
        <v>-4109.1177733271625</v>
      </c>
      <c r="AL465" s="45">
        <f t="shared" si="350"/>
        <v>-3924.4814256179161</v>
      </c>
      <c r="AM465" s="45">
        <f t="shared" si="350"/>
        <v>-3739.8450779086702</v>
      </c>
      <c r="AN465" s="45">
        <f t="shared" si="350"/>
        <v>-3555.2087301994243</v>
      </c>
      <c r="AO465" s="45">
        <f t="shared" si="350"/>
        <v>-3370.5723824901779</v>
      </c>
      <c r="AP465" s="45">
        <f t="shared" si="350"/>
        <v>-3185.936034780932</v>
      </c>
      <c r="AQ465" s="45">
        <f t="shared" si="350"/>
        <v>-3001.2996870716856</v>
      </c>
      <c r="AR465" s="45">
        <f t="shared" si="351"/>
        <v>-2816.6633393624397</v>
      </c>
      <c r="AS465" s="45">
        <f t="shared" si="351"/>
        <v>-2632.0269916531938</v>
      </c>
      <c r="AT465" s="45">
        <f t="shared" si="351"/>
        <v>-2447.3906439439475</v>
      </c>
      <c r="AU465" s="45">
        <f t="shared" si="351"/>
        <v>-2262.7542962347015</v>
      </c>
      <c r="AV465" s="45">
        <f t="shared" si="351"/>
        <v>-2078.1179485254552</v>
      </c>
      <c r="AW465" s="45">
        <f t="shared" si="351"/>
        <v>-1893.4816008162093</v>
      </c>
      <c r="AX465" s="45">
        <f t="shared" si="351"/>
        <v>-1708.8452531069634</v>
      </c>
      <c r="AY465" s="45">
        <f t="shared" si="351"/>
        <v>-1524.2089053977172</v>
      </c>
      <c r="AZ465" s="45">
        <f t="shared" si="351"/>
        <v>-1339.5725576884711</v>
      </c>
      <c r="BA465" s="45">
        <f t="shared" si="351"/>
        <v>-1154.9362099792249</v>
      </c>
      <c r="BB465" s="45">
        <f t="shared" si="352"/>
        <v>-970.2998622699788</v>
      </c>
      <c r="BC465" s="45">
        <f t="shared" si="352"/>
        <v>-785.66351456073289</v>
      </c>
      <c r="BD465" s="45">
        <f t="shared" si="352"/>
        <v>-601.02716685148698</v>
      </c>
      <c r="BE465" s="45">
        <f t="shared" si="352"/>
        <v>-416.39081914224062</v>
      </c>
      <c r="BF465" s="45">
        <f t="shared" si="352"/>
        <v>-231.75447143299471</v>
      </c>
      <c r="BG465" s="45">
        <f t="shared" si="352"/>
        <v>-47.11812372374834</v>
      </c>
      <c r="BH465" s="45">
        <f t="shared" si="352"/>
        <v>137.51822398549757</v>
      </c>
      <c r="BI465" s="45">
        <f t="shared" si="352"/>
        <v>322.15457169474348</v>
      </c>
      <c r="BJ465" s="45">
        <f t="shared" si="352"/>
        <v>506.79091940398985</v>
      </c>
      <c r="BK465" s="45">
        <f t="shared" si="352"/>
        <v>691.42726711323576</v>
      </c>
      <c r="BL465" s="45">
        <f t="shared" si="353"/>
        <v>876.06361482248212</v>
      </c>
      <c r="BM465" s="45">
        <f t="shared" si="353"/>
        <v>1060.699962531728</v>
      </c>
      <c r="BN465" s="45">
        <f t="shared" si="353"/>
        <v>1245.3363102409739</v>
      </c>
      <c r="BO465" s="45">
        <f t="shared" si="353"/>
        <v>1429.9726579502203</v>
      </c>
      <c r="BP465" s="45">
        <f t="shared" si="353"/>
        <v>1614.6090056594658</v>
      </c>
      <c r="BQ465" s="45">
        <f t="shared" si="353"/>
        <v>1799.2453533687121</v>
      </c>
      <c r="BR465" s="45">
        <f t="shared" si="353"/>
        <v>1983.8817010779585</v>
      </c>
      <c r="BS465" s="45">
        <f t="shared" si="353"/>
        <v>2168.5180487872049</v>
      </c>
      <c r="BT465" s="45">
        <f t="shared" si="353"/>
        <v>2353.1543964964503</v>
      </c>
      <c r="BU465" s="45">
        <f t="shared" si="353"/>
        <v>2537.7907442056967</v>
      </c>
      <c r="BV465" s="45">
        <f t="shared" si="354"/>
        <v>2722.427091914943</v>
      </c>
      <c r="BW465" s="45">
        <f t="shared" si="354"/>
        <v>2907.0634396241885</v>
      </c>
      <c r="BX465" s="45">
        <f t="shared" si="354"/>
        <v>3091.6997873334349</v>
      </c>
      <c r="BY465" s="45">
        <f t="shared" si="354"/>
        <v>3276.3361350426812</v>
      </c>
      <c r="BZ465" s="45">
        <f t="shared" si="354"/>
        <v>3460.9724827519267</v>
      </c>
      <c r="CA465" s="45">
        <f t="shared" si="354"/>
        <v>3645.6088304611731</v>
      </c>
      <c r="CB465" s="45">
        <f t="shared" si="354"/>
        <v>3830.2451781704194</v>
      </c>
      <c r="CC465" s="45">
        <f t="shared" si="354"/>
        <v>4014.8815258796649</v>
      </c>
      <c r="CD465" s="45">
        <f t="shared" si="354"/>
        <v>4199.5178735889112</v>
      </c>
      <c r="CE465" s="45">
        <f t="shared" si="354"/>
        <v>4384.1542212981576</v>
      </c>
      <c r="CF465" s="45">
        <f t="shared" si="354"/>
        <v>4568.790569007404</v>
      </c>
      <c r="CG465" s="45">
        <f t="shared" si="354"/>
        <v>-5634.9813642713871</v>
      </c>
      <c r="CH465" s="45">
        <f t="shared" si="354"/>
        <v>-5141.4967842896131</v>
      </c>
    </row>
    <row r="466" spans="1:86">
      <c r="A466" s="58">
        <f>'Q5-Q7 VaR'!G440</f>
        <v>46176</v>
      </c>
      <c r="B466" s="45">
        <f>'Q5-Q7 VaR'!L440</f>
        <v>-10981.17939170379</v>
      </c>
      <c r="C466" s="45">
        <f>1000000*'Q5-Q7 VaR'!K440/100</f>
        <v>-3829.3006317675563</v>
      </c>
      <c r="D466" s="45">
        <f t="shared" si="347"/>
        <v>27311.826925971774</v>
      </c>
      <c r="E466" s="45">
        <f t="shared" si="347"/>
        <v>26354.501768029881</v>
      </c>
      <c r="F466" s="45">
        <f t="shared" si="347"/>
        <v>25397.176610087994</v>
      </c>
      <c r="G466" s="45">
        <f t="shared" si="347"/>
        <v>24439.851452146107</v>
      </c>
      <c r="H466" s="45">
        <f t="shared" si="347"/>
        <v>23482.526294204214</v>
      </c>
      <c r="I466" s="45">
        <f t="shared" si="347"/>
        <v>22525.201136262327</v>
      </c>
      <c r="J466" s="45">
        <f t="shared" si="347"/>
        <v>21567.875978320437</v>
      </c>
      <c r="K466" s="45">
        <f t="shared" si="347"/>
        <v>20610.55082037855</v>
      </c>
      <c r="L466" s="45">
        <f t="shared" si="347"/>
        <v>19653.22566243666</v>
      </c>
      <c r="M466" s="45">
        <f t="shared" si="347"/>
        <v>18695.90050449477</v>
      </c>
      <c r="N466" s="45">
        <f t="shared" si="348"/>
        <v>17738.575346552883</v>
      </c>
      <c r="O466" s="45">
        <f t="shared" si="348"/>
        <v>16781.250188610993</v>
      </c>
      <c r="P466" s="45">
        <f t="shared" si="348"/>
        <v>15823.925030669103</v>
      </c>
      <c r="Q466" s="45">
        <f t="shared" si="348"/>
        <v>14866.599872727216</v>
      </c>
      <c r="R466" s="45">
        <f t="shared" si="348"/>
        <v>13909.274714785326</v>
      </c>
      <c r="S466" s="45">
        <f t="shared" si="348"/>
        <v>12951.949556843436</v>
      </c>
      <c r="T466" s="45">
        <f t="shared" si="348"/>
        <v>11994.624398901546</v>
      </c>
      <c r="U466" s="45">
        <f t="shared" si="348"/>
        <v>11037.299240959659</v>
      </c>
      <c r="V466" s="45">
        <f t="shared" si="348"/>
        <v>10079.974083017769</v>
      </c>
      <c r="W466" s="45">
        <f t="shared" si="348"/>
        <v>9122.6489250758787</v>
      </c>
      <c r="X466" s="45">
        <f t="shared" si="349"/>
        <v>8165.3237671339921</v>
      </c>
      <c r="Y466" s="45">
        <f t="shared" si="349"/>
        <v>7207.9986091921019</v>
      </c>
      <c r="Z466" s="45">
        <f t="shared" si="349"/>
        <v>6250.6734512502117</v>
      </c>
      <c r="AA466" s="45">
        <f t="shared" si="349"/>
        <v>5293.3482933083233</v>
      </c>
      <c r="AB466" s="45">
        <f t="shared" si="349"/>
        <v>4336.0231353664349</v>
      </c>
      <c r="AC466" s="45">
        <f t="shared" si="349"/>
        <v>3378.6979774245465</v>
      </c>
      <c r="AD466" s="45">
        <f t="shared" si="349"/>
        <v>2421.3728194826563</v>
      </c>
      <c r="AE466" s="45">
        <f t="shared" si="349"/>
        <v>1464.0476615407679</v>
      </c>
      <c r="AF466" s="45">
        <f t="shared" si="349"/>
        <v>506.72250359887767</v>
      </c>
      <c r="AG466" s="45">
        <f t="shared" si="349"/>
        <v>-450.60265434301073</v>
      </c>
      <c r="AH466" s="45">
        <f t="shared" si="350"/>
        <v>-1407.9278122848991</v>
      </c>
      <c r="AI466" s="45">
        <f t="shared" si="350"/>
        <v>-2365.2529702267893</v>
      </c>
      <c r="AJ466" s="45">
        <f t="shared" si="350"/>
        <v>-3322.5781281686777</v>
      </c>
      <c r="AK466" s="45">
        <f t="shared" si="350"/>
        <v>-4279.903286110567</v>
      </c>
      <c r="AL466" s="45">
        <f t="shared" si="350"/>
        <v>-5237.2284440524563</v>
      </c>
      <c r="AM466" s="45">
        <f t="shared" si="350"/>
        <v>-6194.5536019943447</v>
      </c>
      <c r="AN466" s="45">
        <f t="shared" si="350"/>
        <v>-7151.878759936234</v>
      </c>
      <c r="AO466" s="45">
        <f t="shared" si="350"/>
        <v>-8109.2039178781233</v>
      </c>
      <c r="AP466" s="45">
        <f t="shared" si="350"/>
        <v>-9066.5290758200117</v>
      </c>
      <c r="AQ466" s="45">
        <f t="shared" si="350"/>
        <v>-10023.854233761902</v>
      </c>
      <c r="AR466" s="45">
        <f t="shared" si="351"/>
        <v>-10981.17939170379</v>
      </c>
      <c r="AS466" s="45">
        <f t="shared" si="351"/>
        <v>-11938.504549645679</v>
      </c>
      <c r="AT466" s="45">
        <f t="shared" si="351"/>
        <v>-12895.829707587569</v>
      </c>
      <c r="AU466" s="45">
        <f t="shared" si="351"/>
        <v>-13853.154865529457</v>
      </c>
      <c r="AV466" s="45">
        <f t="shared" si="351"/>
        <v>-14810.480023471348</v>
      </c>
      <c r="AW466" s="45">
        <f t="shared" si="351"/>
        <v>-15767.805181413236</v>
      </c>
      <c r="AX466" s="45">
        <f t="shared" si="351"/>
        <v>-16725.130339355124</v>
      </c>
      <c r="AY466" s="45">
        <f t="shared" si="351"/>
        <v>-17682.455497297015</v>
      </c>
      <c r="AZ466" s="45">
        <f t="shared" si="351"/>
        <v>-18639.780655238901</v>
      </c>
      <c r="BA466" s="45">
        <f t="shared" si="351"/>
        <v>-19597.105813180791</v>
      </c>
      <c r="BB466" s="45">
        <f t="shared" si="352"/>
        <v>-20554.430971122682</v>
      </c>
      <c r="BC466" s="45">
        <f t="shared" si="352"/>
        <v>-21511.756129064568</v>
      </c>
      <c r="BD466" s="45">
        <f t="shared" si="352"/>
        <v>-22469.081287006458</v>
      </c>
      <c r="BE466" s="45">
        <f t="shared" si="352"/>
        <v>-23426.406444948349</v>
      </c>
      <c r="BF466" s="45">
        <f t="shared" si="352"/>
        <v>-24383.731602890235</v>
      </c>
      <c r="BG466" s="45">
        <f t="shared" si="352"/>
        <v>-25341.056760832129</v>
      </c>
      <c r="BH466" s="45">
        <f t="shared" si="352"/>
        <v>-26298.381918774016</v>
      </c>
      <c r="BI466" s="45">
        <f t="shared" si="352"/>
        <v>-27255.707076715902</v>
      </c>
      <c r="BJ466" s="45">
        <f t="shared" si="352"/>
        <v>-28213.032234657792</v>
      </c>
      <c r="BK466" s="45">
        <f t="shared" si="352"/>
        <v>-29170.357392599682</v>
      </c>
      <c r="BL466" s="45">
        <f t="shared" si="353"/>
        <v>-30127.682550541573</v>
      </c>
      <c r="BM466" s="45">
        <f t="shared" si="353"/>
        <v>-31085.007708483459</v>
      </c>
      <c r="BN466" s="45">
        <f t="shared" si="353"/>
        <v>-32042.332866425349</v>
      </c>
      <c r="BO466" s="45">
        <f t="shared" si="353"/>
        <v>-32999.658024367236</v>
      </c>
      <c r="BP466" s="45">
        <f t="shared" si="353"/>
        <v>-33956.983182309123</v>
      </c>
      <c r="BQ466" s="45">
        <f t="shared" si="353"/>
        <v>-34914.308340251016</v>
      </c>
      <c r="BR466" s="45">
        <f t="shared" si="353"/>
        <v>-35871.63349819291</v>
      </c>
      <c r="BS466" s="45">
        <f t="shared" si="353"/>
        <v>-36828.958656134797</v>
      </c>
      <c r="BT466" s="45">
        <f t="shared" si="353"/>
        <v>-37786.283814076683</v>
      </c>
      <c r="BU466" s="45">
        <f t="shared" si="353"/>
        <v>-38743.60897201857</v>
      </c>
      <c r="BV466" s="45">
        <f t="shared" si="354"/>
        <v>-39700.934129960464</v>
      </c>
      <c r="BW466" s="45">
        <f t="shared" si="354"/>
        <v>-40658.25928790235</v>
      </c>
      <c r="BX466" s="45">
        <f t="shared" si="354"/>
        <v>-41615.584445844244</v>
      </c>
      <c r="BY466" s="45">
        <f t="shared" si="354"/>
        <v>-42572.909603786131</v>
      </c>
      <c r="BZ466" s="45">
        <f t="shared" si="354"/>
        <v>-43530.234761728017</v>
      </c>
      <c r="CA466" s="45">
        <f t="shared" si="354"/>
        <v>-44487.559919669904</v>
      </c>
      <c r="CB466" s="45">
        <f t="shared" si="354"/>
        <v>-45444.885077611791</v>
      </c>
      <c r="CC466" s="45">
        <f t="shared" si="354"/>
        <v>-46402.210235553692</v>
      </c>
      <c r="CD466" s="45">
        <f t="shared" si="354"/>
        <v>-47359.535393495578</v>
      </c>
      <c r="CE466" s="45">
        <f t="shared" si="354"/>
        <v>-48316.860551437465</v>
      </c>
      <c r="CF466" s="45">
        <f t="shared" si="354"/>
        <v>-49274.185709379351</v>
      </c>
      <c r="CG466" s="45">
        <f t="shared" si="354"/>
        <v>3631.5812147567976</v>
      </c>
      <c r="CH466" s="45">
        <f t="shared" si="354"/>
        <v>1072.9019008825599</v>
      </c>
    </row>
    <row r="467" spans="1:86">
      <c r="A467" s="58">
        <f>'Q5-Q7 VaR'!G441</f>
        <v>46177</v>
      </c>
      <c r="B467" s="45">
        <f>'Q5-Q7 VaR'!L441</f>
        <v>10709.461379605573</v>
      </c>
      <c r="C467" s="45">
        <f>1000000*'Q5-Q7 VaR'!K441/100</f>
        <v>1551.7431735912289</v>
      </c>
      <c r="D467" s="45">
        <f t="shared" si="347"/>
        <v>-4807.970356306716</v>
      </c>
      <c r="E467" s="45">
        <f t="shared" si="347"/>
        <v>-4420.0345629089097</v>
      </c>
      <c r="F467" s="45">
        <f t="shared" si="347"/>
        <v>-4032.0987695111016</v>
      </c>
      <c r="G467" s="45">
        <f t="shared" si="347"/>
        <v>-3644.1629761132954</v>
      </c>
      <c r="H467" s="45">
        <f t="shared" si="347"/>
        <v>-3256.2271827154873</v>
      </c>
      <c r="I467" s="45">
        <f t="shared" si="347"/>
        <v>-2868.291389317681</v>
      </c>
      <c r="J467" s="45">
        <f t="shared" si="347"/>
        <v>-2480.3555959198729</v>
      </c>
      <c r="K467" s="45">
        <f t="shared" si="347"/>
        <v>-2092.4198025220667</v>
      </c>
      <c r="L467" s="45">
        <f t="shared" si="347"/>
        <v>-1704.4840091242586</v>
      </c>
      <c r="M467" s="45">
        <f t="shared" si="347"/>
        <v>-1316.5482157264505</v>
      </c>
      <c r="N467" s="45">
        <f t="shared" si="348"/>
        <v>-928.61242232864424</v>
      </c>
      <c r="O467" s="45">
        <f t="shared" si="348"/>
        <v>-540.67662893083616</v>
      </c>
      <c r="P467" s="45">
        <f t="shared" si="348"/>
        <v>-152.74083553302989</v>
      </c>
      <c r="Q467" s="45">
        <f t="shared" si="348"/>
        <v>235.19495786477819</v>
      </c>
      <c r="R467" s="45">
        <f t="shared" si="348"/>
        <v>623.13075126258445</v>
      </c>
      <c r="S467" s="45">
        <f t="shared" si="348"/>
        <v>1011.0665446603925</v>
      </c>
      <c r="T467" s="45">
        <f t="shared" si="348"/>
        <v>1399.0023380581988</v>
      </c>
      <c r="U467" s="45">
        <f t="shared" si="348"/>
        <v>1786.9381314560069</v>
      </c>
      <c r="V467" s="45">
        <f t="shared" si="348"/>
        <v>2174.8739248538132</v>
      </c>
      <c r="W467" s="45">
        <f t="shared" si="348"/>
        <v>2562.8097182516212</v>
      </c>
      <c r="X467" s="45">
        <f t="shared" si="349"/>
        <v>2950.7455116494284</v>
      </c>
      <c r="Y467" s="45">
        <f t="shared" si="349"/>
        <v>3338.6813050472356</v>
      </c>
      <c r="Z467" s="45">
        <f t="shared" si="349"/>
        <v>3726.6170984450428</v>
      </c>
      <c r="AA467" s="45">
        <f t="shared" si="349"/>
        <v>4114.5528918428499</v>
      </c>
      <c r="AB467" s="45">
        <f t="shared" si="349"/>
        <v>4502.4886852406571</v>
      </c>
      <c r="AC467" s="45">
        <f t="shared" si="349"/>
        <v>4890.4244786384643</v>
      </c>
      <c r="AD467" s="45">
        <f t="shared" si="349"/>
        <v>5278.3602720362715</v>
      </c>
      <c r="AE467" s="45">
        <f t="shared" si="349"/>
        <v>5666.2960654340786</v>
      </c>
      <c r="AF467" s="45">
        <f t="shared" si="349"/>
        <v>6054.2318588318858</v>
      </c>
      <c r="AG467" s="45">
        <f t="shared" si="349"/>
        <v>6442.167652229693</v>
      </c>
      <c r="AH467" s="45">
        <f t="shared" si="350"/>
        <v>6830.1034456275011</v>
      </c>
      <c r="AI467" s="45">
        <f t="shared" si="350"/>
        <v>7218.0392390253073</v>
      </c>
      <c r="AJ467" s="45">
        <f t="shared" si="350"/>
        <v>7605.9750324231154</v>
      </c>
      <c r="AK467" s="45">
        <f t="shared" si="350"/>
        <v>7993.9108258209217</v>
      </c>
      <c r="AL467" s="45">
        <f t="shared" si="350"/>
        <v>8381.8466192187298</v>
      </c>
      <c r="AM467" s="45">
        <f t="shared" si="350"/>
        <v>8769.782412616536</v>
      </c>
      <c r="AN467" s="45">
        <f t="shared" si="350"/>
        <v>9157.7182060143441</v>
      </c>
      <c r="AO467" s="45">
        <f t="shared" si="350"/>
        <v>9545.6539994121504</v>
      </c>
      <c r="AP467" s="45">
        <f t="shared" si="350"/>
        <v>9933.5897928099585</v>
      </c>
      <c r="AQ467" s="45">
        <f t="shared" si="350"/>
        <v>10321.525586207765</v>
      </c>
      <c r="AR467" s="45">
        <f t="shared" si="351"/>
        <v>10709.461379605573</v>
      </c>
      <c r="AS467" s="45">
        <f t="shared" si="351"/>
        <v>11097.397173003381</v>
      </c>
      <c r="AT467" s="45">
        <f t="shared" si="351"/>
        <v>11485.332966401187</v>
      </c>
      <c r="AU467" s="45">
        <f t="shared" si="351"/>
        <v>11873.268759798995</v>
      </c>
      <c r="AV467" s="45">
        <f t="shared" si="351"/>
        <v>12261.204553196801</v>
      </c>
      <c r="AW467" s="45">
        <f t="shared" si="351"/>
        <v>12649.14034659461</v>
      </c>
      <c r="AX467" s="45">
        <f t="shared" si="351"/>
        <v>13037.076139992416</v>
      </c>
      <c r="AY467" s="45">
        <f t="shared" si="351"/>
        <v>13425.011933390224</v>
      </c>
      <c r="AZ467" s="45">
        <f t="shared" si="351"/>
        <v>13812.94772678803</v>
      </c>
      <c r="BA467" s="45">
        <f t="shared" si="351"/>
        <v>14200.883520185838</v>
      </c>
      <c r="BB467" s="45">
        <f t="shared" si="352"/>
        <v>14588.819313583645</v>
      </c>
      <c r="BC467" s="45">
        <f t="shared" si="352"/>
        <v>14976.755106981453</v>
      </c>
      <c r="BD467" s="45">
        <f t="shared" si="352"/>
        <v>15364.690900379261</v>
      </c>
      <c r="BE467" s="45">
        <f t="shared" si="352"/>
        <v>15752.626693777067</v>
      </c>
      <c r="BF467" s="45">
        <f t="shared" si="352"/>
        <v>16140.562487174873</v>
      </c>
      <c r="BG467" s="45">
        <f t="shared" si="352"/>
        <v>16528.498280572683</v>
      </c>
      <c r="BH467" s="45">
        <f t="shared" si="352"/>
        <v>16916.434073970489</v>
      </c>
      <c r="BI467" s="45">
        <f t="shared" si="352"/>
        <v>17304.369867368296</v>
      </c>
      <c r="BJ467" s="45">
        <f t="shared" si="352"/>
        <v>17692.305660766102</v>
      </c>
      <c r="BK467" s="45">
        <f t="shared" si="352"/>
        <v>18080.241454163908</v>
      </c>
      <c r="BL467" s="45">
        <f t="shared" si="353"/>
        <v>18468.177247561718</v>
      </c>
      <c r="BM467" s="45">
        <f t="shared" si="353"/>
        <v>18856.113040959524</v>
      </c>
      <c r="BN467" s="45">
        <f t="shared" si="353"/>
        <v>19244.048834357331</v>
      </c>
      <c r="BO467" s="45">
        <f t="shared" si="353"/>
        <v>19631.984627755141</v>
      </c>
      <c r="BP467" s="45">
        <f t="shared" si="353"/>
        <v>20019.920421152947</v>
      </c>
      <c r="BQ467" s="45">
        <f t="shared" si="353"/>
        <v>20407.856214550753</v>
      </c>
      <c r="BR467" s="45">
        <f t="shared" si="353"/>
        <v>20795.792007948563</v>
      </c>
      <c r="BS467" s="45">
        <f t="shared" si="353"/>
        <v>21183.727801346366</v>
      </c>
      <c r="BT467" s="45">
        <f t="shared" si="353"/>
        <v>21571.663594744175</v>
      </c>
      <c r="BU467" s="45">
        <f t="shared" si="353"/>
        <v>21959.599388141982</v>
      </c>
      <c r="BV467" s="45">
        <f t="shared" si="354"/>
        <v>22347.535181539788</v>
      </c>
      <c r="BW467" s="45">
        <f t="shared" si="354"/>
        <v>22735.470974937598</v>
      </c>
      <c r="BX467" s="45">
        <f t="shared" si="354"/>
        <v>23123.406768335404</v>
      </c>
      <c r="BY467" s="45">
        <f t="shared" si="354"/>
        <v>23511.34256173321</v>
      </c>
      <c r="BZ467" s="45">
        <f t="shared" si="354"/>
        <v>23899.27835513102</v>
      </c>
      <c r="CA467" s="45">
        <f t="shared" si="354"/>
        <v>24287.214148528827</v>
      </c>
      <c r="CB467" s="45">
        <f t="shared" si="354"/>
        <v>24675.149941926633</v>
      </c>
      <c r="CC467" s="45">
        <f t="shared" si="354"/>
        <v>25063.085735324443</v>
      </c>
      <c r="CD467" s="45">
        <f t="shared" si="354"/>
        <v>25451.021528722245</v>
      </c>
      <c r="CE467" s="45">
        <f t="shared" si="354"/>
        <v>25838.957322120055</v>
      </c>
      <c r="CF467" s="45">
        <f t="shared" si="354"/>
        <v>26226.893115517862</v>
      </c>
      <c r="CG467" s="45">
        <f t="shared" si="354"/>
        <v>4787.9488897566271</v>
      </c>
      <c r="CH467" s="45">
        <f t="shared" si="354"/>
        <v>5824.7996206120797</v>
      </c>
    </row>
    <row r="468" spans="1:86">
      <c r="A468" s="58">
        <f>'Q5-Q7 VaR'!G442</f>
        <v>46178</v>
      </c>
      <c r="B468" s="45">
        <f>'Q5-Q7 VaR'!L442</f>
        <v>-28979.383672967553</v>
      </c>
      <c r="C468" s="45">
        <f>1000000*'Q5-Q7 VaR'!K442/100</f>
        <v>-4123.0885433516833</v>
      </c>
      <c r="D468" s="45">
        <f t="shared" si="347"/>
        <v>12251.501760549276</v>
      </c>
      <c r="E468" s="45">
        <f t="shared" si="347"/>
        <v>11220.729624711355</v>
      </c>
      <c r="F468" s="45">
        <f t="shared" si="347"/>
        <v>10189.957488873435</v>
      </c>
      <c r="G468" s="45">
        <f t="shared" si="347"/>
        <v>9159.1853530355147</v>
      </c>
      <c r="H468" s="45">
        <f t="shared" si="347"/>
        <v>8128.4132171975943</v>
      </c>
      <c r="I468" s="45">
        <f t="shared" si="347"/>
        <v>7097.641081359674</v>
      </c>
      <c r="J468" s="45">
        <f t="shared" si="347"/>
        <v>6066.8689455217536</v>
      </c>
      <c r="K468" s="45">
        <f t="shared" si="347"/>
        <v>5036.0968096838333</v>
      </c>
      <c r="L468" s="45">
        <f t="shared" si="347"/>
        <v>4005.3246738459129</v>
      </c>
      <c r="M468" s="45">
        <f t="shared" si="347"/>
        <v>2974.5525380079926</v>
      </c>
      <c r="N468" s="45">
        <f t="shared" si="348"/>
        <v>1943.7804021700722</v>
      </c>
      <c r="O468" s="45">
        <f t="shared" si="348"/>
        <v>913.00826633215183</v>
      </c>
      <c r="P468" s="45">
        <f t="shared" si="348"/>
        <v>-117.76386950576853</v>
      </c>
      <c r="Q468" s="45">
        <f t="shared" si="348"/>
        <v>-1148.5360053436925</v>
      </c>
      <c r="R468" s="45">
        <f t="shared" si="348"/>
        <v>-2179.3081411816129</v>
      </c>
      <c r="S468" s="45">
        <f t="shared" si="348"/>
        <v>-3210.0802770195332</v>
      </c>
      <c r="T468" s="45">
        <f t="shared" si="348"/>
        <v>-4240.8524128574536</v>
      </c>
      <c r="U468" s="45">
        <f t="shared" si="348"/>
        <v>-5271.624548695374</v>
      </c>
      <c r="V468" s="45">
        <f t="shared" si="348"/>
        <v>-6302.3966845332943</v>
      </c>
      <c r="W468" s="45">
        <f t="shared" si="348"/>
        <v>-7333.1688203712147</v>
      </c>
      <c r="X468" s="45">
        <f t="shared" si="349"/>
        <v>-8363.9409562091387</v>
      </c>
      <c r="Y468" s="45">
        <f t="shared" si="349"/>
        <v>-9394.713092047059</v>
      </c>
      <c r="Z468" s="45">
        <f t="shared" si="349"/>
        <v>-10425.485227884979</v>
      </c>
      <c r="AA468" s="45">
        <f t="shared" si="349"/>
        <v>-11456.2573637229</v>
      </c>
      <c r="AB468" s="45">
        <f t="shared" si="349"/>
        <v>-12487.02949956082</v>
      </c>
      <c r="AC468" s="45">
        <f t="shared" si="349"/>
        <v>-13517.80163539874</v>
      </c>
      <c r="AD468" s="45">
        <f t="shared" si="349"/>
        <v>-14548.573771236661</v>
      </c>
      <c r="AE468" s="45">
        <f t="shared" si="349"/>
        <v>-15579.345907074583</v>
      </c>
      <c r="AF468" s="45">
        <f t="shared" si="349"/>
        <v>-16610.118042912502</v>
      </c>
      <c r="AG468" s="45">
        <f t="shared" si="349"/>
        <v>-17640.890178750422</v>
      </c>
      <c r="AH468" s="45">
        <f t="shared" si="350"/>
        <v>-18671.662314588346</v>
      </c>
      <c r="AI468" s="45">
        <f t="shared" si="350"/>
        <v>-19702.434450426266</v>
      </c>
      <c r="AJ468" s="45">
        <f t="shared" si="350"/>
        <v>-20733.206586264187</v>
      </c>
      <c r="AK468" s="45">
        <f t="shared" si="350"/>
        <v>-21763.978722102107</v>
      </c>
      <c r="AL468" s="45">
        <f t="shared" si="350"/>
        <v>-22794.750857940027</v>
      </c>
      <c r="AM468" s="45">
        <f t="shared" si="350"/>
        <v>-23825.522993777951</v>
      </c>
      <c r="AN468" s="45">
        <f t="shared" si="350"/>
        <v>-24856.295129615872</v>
      </c>
      <c r="AO468" s="45">
        <f t="shared" si="350"/>
        <v>-25887.067265453792</v>
      </c>
      <c r="AP468" s="45">
        <f t="shared" si="350"/>
        <v>-26917.839401291712</v>
      </c>
      <c r="AQ468" s="45">
        <f t="shared" si="350"/>
        <v>-27948.611537129633</v>
      </c>
      <c r="AR468" s="45">
        <f t="shared" si="351"/>
        <v>-28979.383672967553</v>
      </c>
      <c r="AS468" s="45">
        <f t="shared" si="351"/>
        <v>-30010.155808805473</v>
      </c>
      <c r="AT468" s="45">
        <f t="shared" si="351"/>
        <v>-31040.927944643394</v>
      </c>
      <c r="AU468" s="45">
        <f t="shared" si="351"/>
        <v>-32071.700080481314</v>
      </c>
      <c r="AV468" s="45">
        <f t="shared" si="351"/>
        <v>-33102.472216319235</v>
      </c>
      <c r="AW468" s="45">
        <f t="shared" si="351"/>
        <v>-34133.244352157155</v>
      </c>
      <c r="AX468" s="45">
        <f t="shared" si="351"/>
        <v>-35164.016487995075</v>
      </c>
      <c r="AY468" s="45">
        <f t="shared" si="351"/>
        <v>-36194.788623832996</v>
      </c>
      <c r="AZ468" s="45">
        <f t="shared" si="351"/>
        <v>-37225.560759670916</v>
      </c>
      <c r="BA468" s="45">
        <f t="shared" si="351"/>
        <v>-38256.332895508836</v>
      </c>
      <c r="BB468" s="45">
        <f t="shared" si="352"/>
        <v>-39287.105031346757</v>
      </c>
      <c r="BC468" s="45">
        <f t="shared" si="352"/>
        <v>-40317.877167184684</v>
      </c>
      <c r="BD468" s="45">
        <f t="shared" si="352"/>
        <v>-41348.649303022605</v>
      </c>
      <c r="BE468" s="45">
        <f t="shared" si="352"/>
        <v>-42379.421438860525</v>
      </c>
      <c r="BF468" s="45">
        <f t="shared" si="352"/>
        <v>-43410.193574698445</v>
      </c>
      <c r="BG468" s="45">
        <f t="shared" si="352"/>
        <v>-44440.965710536366</v>
      </c>
      <c r="BH468" s="45">
        <f t="shared" si="352"/>
        <v>-45471.737846374286</v>
      </c>
      <c r="BI468" s="45">
        <f t="shared" si="352"/>
        <v>-46502.509982212207</v>
      </c>
      <c r="BJ468" s="45">
        <f t="shared" si="352"/>
        <v>-47533.282118050127</v>
      </c>
      <c r="BK468" s="45">
        <f t="shared" si="352"/>
        <v>-48564.054253888047</v>
      </c>
      <c r="BL468" s="45">
        <f t="shared" si="353"/>
        <v>-49594.826389725968</v>
      </c>
      <c r="BM468" s="45">
        <f t="shared" si="353"/>
        <v>-50625.598525563895</v>
      </c>
      <c r="BN468" s="45">
        <f t="shared" si="353"/>
        <v>-51656.370661401816</v>
      </c>
      <c r="BO468" s="45">
        <f t="shared" si="353"/>
        <v>-52687.142797239736</v>
      </c>
      <c r="BP468" s="45">
        <f t="shared" si="353"/>
        <v>-53717.914933077656</v>
      </c>
      <c r="BQ468" s="45">
        <f t="shared" si="353"/>
        <v>-54748.687068915577</v>
      </c>
      <c r="BR468" s="45">
        <f t="shared" si="353"/>
        <v>-55779.459204753497</v>
      </c>
      <c r="BS468" s="45">
        <f t="shared" si="353"/>
        <v>-56810.231340591417</v>
      </c>
      <c r="BT468" s="45">
        <f t="shared" si="353"/>
        <v>-57841.003476429338</v>
      </c>
      <c r="BU468" s="45">
        <f t="shared" si="353"/>
        <v>-58871.775612267258</v>
      </c>
      <c r="BV468" s="45">
        <f t="shared" si="354"/>
        <v>-59902.547748105178</v>
      </c>
      <c r="BW468" s="45">
        <f t="shared" si="354"/>
        <v>-60933.319883943099</v>
      </c>
      <c r="BX468" s="45">
        <f t="shared" si="354"/>
        <v>-61964.092019781019</v>
      </c>
      <c r="BY468" s="45">
        <f t="shared" si="354"/>
        <v>-62994.86415561894</v>
      </c>
      <c r="BZ468" s="45">
        <f t="shared" si="354"/>
        <v>-64025.63629145686</v>
      </c>
      <c r="CA468" s="45">
        <f t="shared" si="354"/>
        <v>-65056.40842729478</v>
      </c>
      <c r="CB468" s="45">
        <f t="shared" si="354"/>
        <v>-66087.180563132701</v>
      </c>
      <c r="CC468" s="45">
        <f t="shared" si="354"/>
        <v>-67117.952698970621</v>
      </c>
      <c r="CD468" s="45">
        <f t="shared" si="354"/>
        <v>-68148.724834808541</v>
      </c>
      <c r="CE468" s="45">
        <f t="shared" si="354"/>
        <v>-69179.496970646462</v>
      </c>
      <c r="CF468" s="45">
        <f t="shared" si="354"/>
        <v>-70210.269106484382</v>
      </c>
      <c r="CG468" s="45">
        <f t="shared" si="354"/>
        <v>-13245.516934114003</v>
      </c>
      <c r="CH468" s="45">
        <f t="shared" si="354"/>
        <v>-16000.500775713355</v>
      </c>
    </row>
    <row r="469" spans="1:86">
      <c r="A469" s="58">
        <f>'Q5-Q7 VaR'!G443</f>
        <v>46181</v>
      </c>
      <c r="B469" s="45">
        <f>'Q5-Q7 VaR'!L443</f>
        <v>-4506.3381487680044</v>
      </c>
      <c r="C469" s="45">
        <f>1000000*'Q5-Q7 VaR'!K443/100</f>
        <v>-2432.2986937850965</v>
      </c>
      <c r="D469" s="45">
        <f t="shared" si="347"/>
        <v>19816.648789082959</v>
      </c>
      <c r="E469" s="45">
        <f t="shared" si="347"/>
        <v>19208.574115636686</v>
      </c>
      <c r="F469" s="45">
        <f t="shared" si="347"/>
        <v>18600.499442190412</v>
      </c>
      <c r="G469" s="45">
        <f t="shared" si="347"/>
        <v>17992.424768744138</v>
      </c>
      <c r="H469" s="45">
        <f t="shared" si="347"/>
        <v>17384.350095297861</v>
      </c>
      <c r="I469" s="45">
        <f t="shared" si="347"/>
        <v>16776.275421851587</v>
      </c>
      <c r="J469" s="45">
        <f t="shared" si="347"/>
        <v>16168.200748405314</v>
      </c>
      <c r="K469" s="45">
        <f t="shared" si="347"/>
        <v>15560.12607495904</v>
      </c>
      <c r="L469" s="45">
        <f t="shared" si="347"/>
        <v>14952.051401512766</v>
      </c>
      <c r="M469" s="45">
        <f t="shared" si="347"/>
        <v>14343.976728066493</v>
      </c>
      <c r="N469" s="45">
        <f t="shared" si="348"/>
        <v>13735.902054620219</v>
      </c>
      <c r="O469" s="45">
        <f t="shared" si="348"/>
        <v>13127.827381173945</v>
      </c>
      <c r="P469" s="45">
        <f t="shared" si="348"/>
        <v>12519.752707727672</v>
      </c>
      <c r="Q469" s="45">
        <f t="shared" si="348"/>
        <v>11911.678034281395</v>
      </c>
      <c r="R469" s="45">
        <f t="shared" si="348"/>
        <v>11303.603360835121</v>
      </c>
      <c r="S469" s="45">
        <f t="shared" si="348"/>
        <v>10695.528687388847</v>
      </c>
      <c r="T469" s="45">
        <f t="shared" si="348"/>
        <v>10087.454013942574</v>
      </c>
      <c r="U469" s="45">
        <f t="shared" si="348"/>
        <v>9479.3793404962998</v>
      </c>
      <c r="V469" s="45">
        <f t="shared" si="348"/>
        <v>8871.3046670500262</v>
      </c>
      <c r="W469" s="45">
        <f t="shared" si="348"/>
        <v>8263.2299936037525</v>
      </c>
      <c r="X469" s="45">
        <f t="shared" si="349"/>
        <v>7655.1553201574779</v>
      </c>
      <c r="Y469" s="45">
        <f t="shared" si="349"/>
        <v>7047.0806467112043</v>
      </c>
      <c r="Z469" s="45">
        <f t="shared" si="349"/>
        <v>6439.0059732649288</v>
      </c>
      <c r="AA469" s="45">
        <f t="shared" si="349"/>
        <v>5830.9312998186551</v>
      </c>
      <c r="AB469" s="45">
        <f t="shared" si="349"/>
        <v>5222.8566263723815</v>
      </c>
      <c r="AC469" s="45">
        <f t="shared" si="349"/>
        <v>4614.7819529261078</v>
      </c>
      <c r="AD469" s="45">
        <f t="shared" si="349"/>
        <v>4006.7072794798341</v>
      </c>
      <c r="AE469" s="45">
        <f t="shared" si="349"/>
        <v>3398.6326060335587</v>
      </c>
      <c r="AF469" s="45">
        <f t="shared" si="349"/>
        <v>2790.557932587285</v>
      </c>
      <c r="AG469" s="45">
        <f t="shared" si="349"/>
        <v>2182.4832591410113</v>
      </c>
      <c r="AH469" s="45">
        <f t="shared" si="350"/>
        <v>1574.4085856947368</v>
      </c>
      <c r="AI469" s="45">
        <f t="shared" si="350"/>
        <v>966.33391224846218</v>
      </c>
      <c r="AJ469" s="45">
        <f t="shared" si="350"/>
        <v>358.25923880218852</v>
      </c>
      <c r="AK469" s="45">
        <f t="shared" si="350"/>
        <v>-249.81543464408514</v>
      </c>
      <c r="AL469" s="45">
        <f t="shared" si="350"/>
        <v>-857.89010809035972</v>
      </c>
      <c r="AM469" s="45">
        <f t="shared" si="350"/>
        <v>-1465.9647815366338</v>
      </c>
      <c r="AN469" s="45">
        <f t="shared" si="350"/>
        <v>-2074.039454982908</v>
      </c>
      <c r="AO469" s="45">
        <f t="shared" si="350"/>
        <v>-2682.1141284291821</v>
      </c>
      <c r="AP469" s="45">
        <f t="shared" si="350"/>
        <v>-3290.1888018754562</v>
      </c>
      <c r="AQ469" s="45">
        <f t="shared" si="350"/>
        <v>-3898.2634753217303</v>
      </c>
      <c r="AR469" s="45">
        <f t="shared" si="351"/>
        <v>-4506.3381487680044</v>
      </c>
      <c r="AS469" s="45">
        <f t="shared" si="351"/>
        <v>-5114.412822214279</v>
      </c>
      <c r="AT469" s="45">
        <f t="shared" si="351"/>
        <v>-5722.4874956605527</v>
      </c>
      <c r="AU469" s="45">
        <f t="shared" si="351"/>
        <v>-6330.5621691068263</v>
      </c>
      <c r="AV469" s="45">
        <f t="shared" si="351"/>
        <v>-6938.6368425531009</v>
      </c>
      <c r="AW469" s="45">
        <f t="shared" si="351"/>
        <v>-7546.7115159993755</v>
      </c>
      <c r="AX469" s="45">
        <f t="shared" si="351"/>
        <v>-8154.7861894456491</v>
      </c>
      <c r="AY469" s="45">
        <f t="shared" si="351"/>
        <v>-8762.8608628919246</v>
      </c>
      <c r="AZ469" s="45">
        <f t="shared" si="351"/>
        <v>-9370.9355363381983</v>
      </c>
      <c r="BA469" s="45">
        <f t="shared" si="351"/>
        <v>-9979.010209784472</v>
      </c>
      <c r="BB469" s="45">
        <f t="shared" si="352"/>
        <v>-10587.084883230746</v>
      </c>
      <c r="BC469" s="45">
        <f t="shared" si="352"/>
        <v>-11195.159556677019</v>
      </c>
      <c r="BD469" s="45">
        <f t="shared" si="352"/>
        <v>-11803.234230123293</v>
      </c>
      <c r="BE469" s="45">
        <f t="shared" si="352"/>
        <v>-12411.308903569567</v>
      </c>
      <c r="BF469" s="45">
        <f t="shared" si="352"/>
        <v>-13019.383577015844</v>
      </c>
      <c r="BG469" s="45">
        <f t="shared" si="352"/>
        <v>-13627.458250462118</v>
      </c>
      <c r="BH469" s="45">
        <f t="shared" si="352"/>
        <v>-14235.532923908391</v>
      </c>
      <c r="BI469" s="45">
        <f t="shared" si="352"/>
        <v>-14843.607597354665</v>
      </c>
      <c r="BJ469" s="45">
        <f t="shared" si="352"/>
        <v>-15451.682270800939</v>
      </c>
      <c r="BK469" s="45">
        <f t="shared" si="352"/>
        <v>-16059.756944247212</v>
      </c>
      <c r="BL469" s="45">
        <f t="shared" si="353"/>
        <v>-16667.831617693486</v>
      </c>
      <c r="BM469" s="45">
        <f t="shared" si="353"/>
        <v>-17275.90629113976</v>
      </c>
      <c r="BN469" s="45">
        <f t="shared" si="353"/>
        <v>-17883.980964586037</v>
      </c>
      <c r="BO469" s="45">
        <f t="shared" si="353"/>
        <v>-18492.055638032311</v>
      </c>
      <c r="BP469" s="45">
        <f t="shared" si="353"/>
        <v>-19100.130311478584</v>
      </c>
      <c r="BQ469" s="45">
        <f t="shared" si="353"/>
        <v>-19708.204984924858</v>
      </c>
      <c r="BR469" s="45">
        <f t="shared" si="353"/>
        <v>-20316.279658371132</v>
      </c>
      <c r="BS469" s="45">
        <f t="shared" si="353"/>
        <v>-20924.354331817405</v>
      </c>
      <c r="BT469" s="45">
        <f t="shared" si="353"/>
        <v>-21532.429005263682</v>
      </c>
      <c r="BU469" s="45">
        <f t="shared" si="353"/>
        <v>-22140.503678709956</v>
      </c>
      <c r="BV469" s="45">
        <f t="shared" si="354"/>
        <v>-22748.57835215623</v>
      </c>
      <c r="BW469" s="45">
        <f t="shared" si="354"/>
        <v>-23356.653025602503</v>
      </c>
      <c r="BX469" s="45">
        <f t="shared" si="354"/>
        <v>-23964.727699048777</v>
      </c>
      <c r="BY469" s="45">
        <f t="shared" si="354"/>
        <v>-24572.802372495051</v>
      </c>
      <c r="BZ469" s="45">
        <f t="shared" si="354"/>
        <v>-25180.877045941324</v>
      </c>
      <c r="CA469" s="45">
        <f t="shared" si="354"/>
        <v>-25788.951719387598</v>
      </c>
      <c r="CB469" s="45">
        <f t="shared" si="354"/>
        <v>-26397.026392833872</v>
      </c>
      <c r="CC469" s="45">
        <f t="shared" si="354"/>
        <v>-27005.101066280149</v>
      </c>
      <c r="CD469" s="45">
        <f t="shared" si="354"/>
        <v>-27613.175739726423</v>
      </c>
      <c r="CE469" s="45">
        <f t="shared" si="354"/>
        <v>-28221.250413172696</v>
      </c>
      <c r="CF469" s="45">
        <f t="shared" si="354"/>
        <v>-28829.32508661897</v>
      </c>
      <c r="CG469" s="45">
        <f t="shared" si="354"/>
        <v>4775.4085599730088</v>
      </c>
      <c r="CH469" s="45">
        <f t="shared" si="354"/>
        <v>3150.1842823799025</v>
      </c>
    </row>
    <row r="470" spans="1:86">
      <c r="A470" s="58">
        <f>'Q5-Q7 VaR'!G444</f>
        <v>46182</v>
      </c>
      <c r="B470" s="45">
        <f>'Q5-Q7 VaR'!L444</f>
        <v>12683.317377909354</v>
      </c>
      <c r="C470" s="45">
        <f>1000000*'Q5-Q7 VaR'!K444/100</f>
        <v>3403.0284701109395</v>
      </c>
      <c r="D470" s="45">
        <f t="shared" si="347"/>
        <v>-21346.967323200042</v>
      </c>
      <c r="E470" s="45">
        <f t="shared" si="347"/>
        <v>-20496.210205672302</v>
      </c>
      <c r="F470" s="45">
        <f t="shared" si="347"/>
        <v>-19645.453088144568</v>
      </c>
      <c r="G470" s="45">
        <f t="shared" si="347"/>
        <v>-18794.695970616835</v>
      </c>
      <c r="H470" s="45">
        <f t="shared" si="347"/>
        <v>-17943.938853089101</v>
      </c>
      <c r="I470" s="45">
        <f t="shared" si="347"/>
        <v>-17093.181735561368</v>
      </c>
      <c r="J470" s="45">
        <f t="shared" si="347"/>
        <v>-16242.424618033632</v>
      </c>
      <c r="K470" s="45">
        <f t="shared" si="347"/>
        <v>-15391.667500505895</v>
      </c>
      <c r="L470" s="45">
        <f t="shared" si="347"/>
        <v>-14540.910382978162</v>
      </c>
      <c r="M470" s="45">
        <f t="shared" si="347"/>
        <v>-13690.153265450428</v>
      </c>
      <c r="N470" s="45">
        <f t="shared" si="348"/>
        <v>-12839.396147922691</v>
      </c>
      <c r="O470" s="45">
        <f t="shared" si="348"/>
        <v>-11988.639030394957</v>
      </c>
      <c r="P470" s="45">
        <f t="shared" si="348"/>
        <v>-11137.88191286722</v>
      </c>
      <c r="Q470" s="45">
        <f t="shared" si="348"/>
        <v>-10287.124795339487</v>
      </c>
      <c r="R470" s="45">
        <f t="shared" si="348"/>
        <v>-9436.3676778117533</v>
      </c>
      <c r="S470" s="45">
        <f t="shared" si="348"/>
        <v>-8585.6105602840162</v>
      </c>
      <c r="T470" s="45">
        <f t="shared" si="348"/>
        <v>-7734.8534427562827</v>
      </c>
      <c r="U470" s="45">
        <f t="shared" si="348"/>
        <v>-6884.0963252285492</v>
      </c>
      <c r="V470" s="45">
        <f t="shared" si="348"/>
        <v>-6033.339207700812</v>
      </c>
      <c r="W470" s="45">
        <f t="shared" si="348"/>
        <v>-5182.5820901730785</v>
      </c>
      <c r="X470" s="45">
        <f t="shared" si="349"/>
        <v>-4331.824972645345</v>
      </c>
      <c r="Y470" s="45">
        <f t="shared" si="349"/>
        <v>-3481.0678551176079</v>
      </c>
      <c r="Z470" s="45">
        <f t="shared" si="349"/>
        <v>-2630.3107375898744</v>
      </c>
      <c r="AA470" s="45">
        <f t="shared" si="349"/>
        <v>-1779.5536200621391</v>
      </c>
      <c r="AB470" s="45">
        <f t="shared" si="349"/>
        <v>-928.79650253440377</v>
      </c>
      <c r="AC470" s="45">
        <f t="shared" si="349"/>
        <v>-78.039385006668454</v>
      </c>
      <c r="AD470" s="45">
        <f t="shared" si="349"/>
        <v>772.71773252106686</v>
      </c>
      <c r="AE470" s="45">
        <f t="shared" si="349"/>
        <v>1623.4748500488004</v>
      </c>
      <c r="AF470" s="45">
        <f t="shared" si="349"/>
        <v>2474.2319675765357</v>
      </c>
      <c r="AG470" s="45">
        <f t="shared" si="349"/>
        <v>3324.989085104271</v>
      </c>
      <c r="AH470" s="45">
        <f t="shared" si="350"/>
        <v>4175.7462026320045</v>
      </c>
      <c r="AI470" s="45">
        <f t="shared" si="350"/>
        <v>5026.5033201597398</v>
      </c>
      <c r="AJ470" s="45">
        <f t="shared" si="350"/>
        <v>5877.2604376874751</v>
      </c>
      <c r="AK470" s="45">
        <f t="shared" si="350"/>
        <v>6728.0175552152105</v>
      </c>
      <c r="AL470" s="45">
        <f t="shared" si="350"/>
        <v>7578.7746727429449</v>
      </c>
      <c r="AM470" s="45">
        <f t="shared" si="350"/>
        <v>8429.5317902706793</v>
      </c>
      <c r="AN470" s="45">
        <f t="shared" si="350"/>
        <v>9280.2889077984146</v>
      </c>
      <c r="AO470" s="45">
        <f t="shared" si="350"/>
        <v>10131.04602532615</v>
      </c>
      <c r="AP470" s="45">
        <f t="shared" si="350"/>
        <v>10981.803142853885</v>
      </c>
      <c r="AQ470" s="45">
        <f t="shared" si="350"/>
        <v>11832.560260381619</v>
      </c>
      <c r="AR470" s="45">
        <f t="shared" si="351"/>
        <v>12683.317377909354</v>
      </c>
      <c r="AS470" s="45">
        <f t="shared" si="351"/>
        <v>13534.074495437089</v>
      </c>
      <c r="AT470" s="45">
        <f t="shared" si="351"/>
        <v>14384.831612964823</v>
      </c>
      <c r="AU470" s="45">
        <f t="shared" si="351"/>
        <v>15235.588730492558</v>
      </c>
      <c r="AV470" s="45">
        <f t="shared" si="351"/>
        <v>16086.345848020293</v>
      </c>
      <c r="AW470" s="45">
        <f t="shared" si="351"/>
        <v>16937.102965548031</v>
      </c>
      <c r="AX470" s="45">
        <f t="shared" si="351"/>
        <v>17787.860083075764</v>
      </c>
      <c r="AY470" s="45">
        <f t="shared" si="351"/>
        <v>18638.617200603498</v>
      </c>
      <c r="AZ470" s="45">
        <f t="shared" si="351"/>
        <v>19489.374318131231</v>
      </c>
      <c r="BA470" s="45">
        <f t="shared" si="351"/>
        <v>20340.131435658968</v>
      </c>
      <c r="BB470" s="45">
        <f t="shared" si="352"/>
        <v>21190.888553186705</v>
      </c>
      <c r="BC470" s="45">
        <f t="shared" si="352"/>
        <v>22041.645670714439</v>
      </c>
      <c r="BD470" s="45">
        <f t="shared" si="352"/>
        <v>22892.402788242172</v>
      </c>
      <c r="BE470" s="45">
        <f t="shared" si="352"/>
        <v>23743.159905769906</v>
      </c>
      <c r="BF470" s="45">
        <f t="shared" si="352"/>
        <v>24593.917023297639</v>
      </c>
      <c r="BG470" s="45">
        <f t="shared" si="352"/>
        <v>25444.674140825377</v>
      </c>
      <c r="BH470" s="45">
        <f t="shared" si="352"/>
        <v>26295.431258353114</v>
      </c>
      <c r="BI470" s="45">
        <f t="shared" si="352"/>
        <v>27146.188375880847</v>
      </c>
      <c r="BJ470" s="45">
        <f t="shared" si="352"/>
        <v>27996.945493408581</v>
      </c>
      <c r="BK470" s="45">
        <f t="shared" si="352"/>
        <v>28847.702610936314</v>
      </c>
      <c r="BL470" s="45">
        <f t="shared" si="353"/>
        <v>29698.459728464055</v>
      </c>
      <c r="BM470" s="45">
        <f t="shared" si="353"/>
        <v>30549.216845991788</v>
      </c>
      <c r="BN470" s="45">
        <f t="shared" si="353"/>
        <v>31399.973963519522</v>
      </c>
      <c r="BO470" s="45">
        <f t="shared" si="353"/>
        <v>32250.731081047255</v>
      </c>
      <c r="BP470" s="45">
        <f t="shared" si="353"/>
        <v>33101.488198574989</v>
      </c>
      <c r="BQ470" s="45">
        <f t="shared" si="353"/>
        <v>33952.245316102722</v>
      </c>
      <c r="BR470" s="45">
        <f t="shared" si="353"/>
        <v>34803.002433630463</v>
      </c>
      <c r="BS470" s="45">
        <f t="shared" si="353"/>
        <v>35653.759551158197</v>
      </c>
      <c r="BT470" s="45">
        <f t="shared" si="353"/>
        <v>36504.51666868593</v>
      </c>
      <c r="BU470" s="45">
        <f t="shared" si="353"/>
        <v>37355.273786213664</v>
      </c>
      <c r="BV470" s="45">
        <f t="shared" si="354"/>
        <v>38206.030903741397</v>
      </c>
      <c r="BW470" s="45">
        <f t="shared" si="354"/>
        <v>39056.788021269138</v>
      </c>
      <c r="BX470" s="45">
        <f t="shared" si="354"/>
        <v>39907.545138796871</v>
      </c>
      <c r="BY470" s="45">
        <f t="shared" si="354"/>
        <v>40758.302256324605</v>
      </c>
      <c r="BZ470" s="45">
        <f t="shared" si="354"/>
        <v>41609.059373852338</v>
      </c>
      <c r="CA470" s="45">
        <f t="shared" si="354"/>
        <v>42459.816491380072</v>
      </c>
      <c r="CB470" s="45">
        <f t="shared" si="354"/>
        <v>43310.573608907813</v>
      </c>
      <c r="CC470" s="45">
        <f t="shared" si="354"/>
        <v>44161.330726435546</v>
      </c>
      <c r="CD470" s="45">
        <f t="shared" si="354"/>
        <v>45012.08784396328</v>
      </c>
      <c r="CE470" s="45">
        <f t="shared" si="354"/>
        <v>45862.844961491013</v>
      </c>
      <c r="CF470" s="45">
        <f t="shared" si="354"/>
        <v>46713.602079018754</v>
      </c>
      <c r="CG470" s="45">
        <f t="shared" si="354"/>
        <v>-302.77202916530769</v>
      </c>
      <c r="CH470" s="45">
        <f t="shared" si="354"/>
        <v>1971.0788350795283</v>
      </c>
    </row>
    <row r="471" spans="1:86">
      <c r="A471" s="58">
        <f>'Q5-Q7 VaR'!G445</f>
        <v>46183</v>
      </c>
      <c r="B471" s="45">
        <f>'Q5-Q7 VaR'!L445</f>
        <v>-7321.9241740904436</v>
      </c>
      <c r="C471" s="45">
        <f>1000000*'Q5-Q7 VaR'!K445/100</f>
        <v>-2579.4689622467604</v>
      </c>
      <c r="D471" s="45">
        <f t="shared" ref="D471:M480" si="355">$B471+D$26*$C471</f>
        <v>18472.765448377158</v>
      </c>
      <c r="E471" s="45">
        <f t="shared" si="355"/>
        <v>17827.89820781547</v>
      </c>
      <c r="F471" s="45">
        <f t="shared" si="355"/>
        <v>17183.030967253781</v>
      </c>
      <c r="G471" s="45">
        <f t="shared" si="355"/>
        <v>16538.163726692092</v>
      </c>
      <c r="H471" s="45">
        <f t="shared" si="355"/>
        <v>15893.296486130399</v>
      </c>
      <c r="I471" s="45">
        <f t="shared" si="355"/>
        <v>15248.42924556871</v>
      </c>
      <c r="J471" s="45">
        <f t="shared" si="355"/>
        <v>14603.562005007021</v>
      </c>
      <c r="K471" s="45">
        <f t="shared" si="355"/>
        <v>13958.694764445328</v>
      </c>
      <c r="L471" s="45">
        <f t="shared" si="355"/>
        <v>13313.82752388364</v>
      </c>
      <c r="M471" s="45">
        <f t="shared" si="355"/>
        <v>12668.960283321951</v>
      </c>
      <c r="N471" s="45">
        <f t="shared" ref="N471:W480" si="356">$B471+N$26*$C471</f>
        <v>12024.093042760258</v>
      </c>
      <c r="O471" s="45">
        <f t="shared" si="356"/>
        <v>11379.225802198569</v>
      </c>
      <c r="P471" s="45">
        <f t="shared" si="356"/>
        <v>10734.35856163688</v>
      </c>
      <c r="Q471" s="45">
        <f t="shared" si="356"/>
        <v>10089.491321075187</v>
      </c>
      <c r="R471" s="45">
        <f t="shared" si="356"/>
        <v>9444.6240805134985</v>
      </c>
      <c r="S471" s="45">
        <f t="shared" si="356"/>
        <v>8799.7568399518095</v>
      </c>
      <c r="T471" s="45">
        <f t="shared" si="356"/>
        <v>8154.8895993901187</v>
      </c>
      <c r="U471" s="45">
        <f t="shared" si="356"/>
        <v>7510.022358828428</v>
      </c>
      <c r="V471" s="45">
        <f t="shared" si="356"/>
        <v>6865.155118266739</v>
      </c>
      <c r="W471" s="45">
        <f t="shared" si="356"/>
        <v>6220.2878777050482</v>
      </c>
      <c r="X471" s="45">
        <f t="shared" ref="X471:AG480" si="357">$B471+X$26*$C471</f>
        <v>5575.4206371433575</v>
      </c>
      <c r="Y471" s="45">
        <f t="shared" si="357"/>
        <v>4930.5533965816685</v>
      </c>
      <c r="Z471" s="45">
        <f t="shared" si="357"/>
        <v>4285.6861560199777</v>
      </c>
      <c r="AA471" s="45">
        <f t="shared" si="357"/>
        <v>3640.8189154582888</v>
      </c>
      <c r="AB471" s="45">
        <f t="shared" si="357"/>
        <v>2995.951674896598</v>
      </c>
      <c r="AC471" s="45">
        <f t="shared" si="357"/>
        <v>2351.0844343349072</v>
      </c>
      <c r="AD471" s="45">
        <f t="shared" si="357"/>
        <v>1706.2171937732182</v>
      </c>
      <c r="AE471" s="45">
        <f t="shared" si="357"/>
        <v>1061.3499532115275</v>
      </c>
      <c r="AF471" s="45">
        <f t="shared" si="357"/>
        <v>416.48271264983759</v>
      </c>
      <c r="AG471" s="45">
        <f t="shared" si="357"/>
        <v>-228.38452791185227</v>
      </c>
      <c r="AH471" s="45">
        <f t="shared" ref="AH471:AQ480" si="358">$B471+AH$26*$C471</f>
        <v>-873.25176847354305</v>
      </c>
      <c r="AI471" s="45">
        <f t="shared" si="358"/>
        <v>-1518.1190090352329</v>
      </c>
      <c r="AJ471" s="45">
        <f t="shared" si="358"/>
        <v>-2162.9862495969228</v>
      </c>
      <c r="AK471" s="45">
        <f t="shared" si="358"/>
        <v>-2807.8534901586127</v>
      </c>
      <c r="AL471" s="45">
        <f t="shared" si="358"/>
        <v>-3452.720730720303</v>
      </c>
      <c r="AM471" s="45">
        <f t="shared" si="358"/>
        <v>-4097.5879712819933</v>
      </c>
      <c r="AN471" s="45">
        <f t="shared" si="358"/>
        <v>-4742.4552118436832</v>
      </c>
      <c r="AO471" s="45">
        <f t="shared" si="358"/>
        <v>-5387.322452405373</v>
      </c>
      <c r="AP471" s="45">
        <f t="shared" si="358"/>
        <v>-6032.1896929670638</v>
      </c>
      <c r="AQ471" s="45">
        <f t="shared" si="358"/>
        <v>-6677.0569335287537</v>
      </c>
      <c r="AR471" s="45">
        <f t="shared" ref="AR471:BA480" si="359">$B471+AR$26*$C471</f>
        <v>-7321.9241740904436</v>
      </c>
      <c r="AS471" s="45">
        <f t="shared" si="359"/>
        <v>-7966.7914146521334</v>
      </c>
      <c r="AT471" s="45">
        <f t="shared" si="359"/>
        <v>-8611.6586552138233</v>
      </c>
      <c r="AU471" s="45">
        <f t="shared" si="359"/>
        <v>-9256.5258957755141</v>
      </c>
      <c r="AV471" s="45">
        <f t="shared" si="359"/>
        <v>-9901.393136337203</v>
      </c>
      <c r="AW471" s="45">
        <f t="shared" si="359"/>
        <v>-10546.260376898894</v>
      </c>
      <c r="AX471" s="45">
        <f t="shared" si="359"/>
        <v>-11191.127617460585</v>
      </c>
      <c r="AY471" s="45">
        <f t="shared" si="359"/>
        <v>-11835.994858022274</v>
      </c>
      <c r="AZ471" s="45">
        <f t="shared" si="359"/>
        <v>-12480.862098583964</v>
      </c>
      <c r="BA471" s="45">
        <f t="shared" si="359"/>
        <v>-13125.729339145655</v>
      </c>
      <c r="BB471" s="45">
        <f t="shared" ref="BB471:BK480" si="360">$B471+BB$26*$C471</f>
        <v>-13770.596579707344</v>
      </c>
      <c r="BC471" s="45">
        <f t="shared" si="360"/>
        <v>-14415.463820269035</v>
      </c>
      <c r="BD471" s="45">
        <f t="shared" si="360"/>
        <v>-15060.331060830726</v>
      </c>
      <c r="BE471" s="45">
        <f t="shared" si="360"/>
        <v>-15705.198301392415</v>
      </c>
      <c r="BF471" s="45">
        <f t="shared" si="360"/>
        <v>-16350.065541954105</v>
      </c>
      <c r="BG471" s="45">
        <f t="shared" si="360"/>
        <v>-16994.932782515796</v>
      </c>
      <c r="BH471" s="45">
        <f t="shared" si="360"/>
        <v>-17639.800023077485</v>
      </c>
      <c r="BI471" s="45">
        <f t="shared" si="360"/>
        <v>-18284.667263639174</v>
      </c>
      <c r="BJ471" s="45">
        <f t="shared" si="360"/>
        <v>-18929.534504200863</v>
      </c>
      <c r="BK471" s="45">
        <f t="shared" si="360"/>
        <v>-19574.401744762556</v>
      </c>
      <c r="BL471" s="45">
        <f t="shared" ref="BL471:BU480" si="361">$B471+BL$26*$C471</f>
        <v>-20219.268985324245</v>
      </c>
      <c r="BM471" s="45">
        <f t="shared" si="361"/>
        <v>-20864.136225885937</v>
      </c>
      <c r="BN471" s="45">
        <f t="shared" si="361"/>
        <v>-21509.003466447626</v>
      </c>
      <c r="BO471" s="45">
        <f t="shared" si="361"/>
        <v>-22153.870707009315</v>
      </c>
      <c r="BP471" s="45">
        <f t="shared" si="361"/>
        <v>-22798.737947571004</v>
      </c>
      <c r="BQ471" s="45">
        <f t="shared" si="361"/>
        <v>-23443.605188132697</v>
      </c>
      <c r="BR471" s="45">
        <f t="shared" si="361"/>
        <v>-24088.472428694386</v>
      </c>
      <c r="BS471" s="45">
        <f t="shared" si="361"/>
        <v>-24733.339669256075</v>
      </c>
      <c r="BT471" s="45">
        <f t="shared" si="361"/>
        <v>-25378.206909817767</v>
      </c>
      <c r="BU471" s="45">
        <f t="shared" si="361"/>
        <v>-26023.074150379456</v>
      </c>
      <c r="BV471" s="45">
        <f t="shared" ref="BV471:CH480" si="362">$B471+BV$26*$C471</f>
        <v>-26667.941390941145</v>
      </c>
      <c r="BW471" s="45">
        <f t="shared" si="362"/>
        <v>-27312.808631502838</v>
      </c>
      <c r="BX471" s="45">
        <f t="shared" si="362"/>
        <v>-27957.675872064527</v>
      </c>
      <c r="BY471" s="45">
        <f t="shared" si="362"/>
        <v>-28602.543112626216</v>
      </c>
      <c r="BZ471" s="45">
        <f t="shared" si="362"/>
        <v>-29247.410353187908</v>
      </c>
      <c r="CA471" s="45">
        <f t="shared" si="362"/>
        <v>-29892.277593749597</v>
      </c>
      <c r="CB471" s="45">
        <f t="shared" si="362"/>
        <v>-30537.144834311286</v>
      </c>
      <c r="CC471" s="45">
        <f t="shared" si="362"/>
        <v>-31182.012074872979</v>
      </c>
      <c r="CD471" s="45">
        <f t="shared" si="362"/>
        <v>-31826.879315434668</v>
      </c>
      <c r="CE471" s="45">
        <f t="shared" si="362"/>
        <v>-32471.746555996357</v>
      </c>
      <c r="CF471" s="45">
        <f t="shared" si="362"/>
        <v>-33116.613796558042</v>
      </c>
      <c r="CG471" s="45">
        <f t="shared" si="362"/>
        <v>2521.4300207742599</v>
      </c>
      <c r="CH471" s="45">
        <f t="shared" si="362"/>
        <v>797.86885147663179</v>
      </c>
    </row>
    <row r="472" spans="1:86">
      <c r="A472" s="58">
        <f>'Q5-Q7 VaR'!G446</f>
        <v>46184</v>
      </c>
      <c r="B472" s="45">
        <f>'Q5-Q7 VaR'!L446</f>
        <v>23122.037061265459</v>
      </c>
      <c r="C472" s="45">
        <f>1000000*'Q5-Q7 VaR'!K446/100</f>
        <v>6746.2218152119849</v>
      </c>
      <c r="D472" s="45">
        <f t="shared" si="355"/>
        <v>-44340.181090854392</v>
      </c>
      <c r="E472" s="45">
        <f t="shared" si="355"/>
        <v>-42653.625637051395</v>
      </c>
      <c r="F472" s="45">
        <f t="shared" si="355"/>
        <v>-40967.070183248397</v>
      </c>
      <c r="G472" s="45">
        <f t="shared" si="355"/>
        <v>-39280.5147294454</v>
      </c>
      <c r="H472" s="45">
        <f t="shared" si="355"/>
        <v>-37593.959275642403</v>
      </c>
      <c r="I472" s="45">
        <f t="shared" si="355"/>
        <v>-35907.403821839413</v>
      </c>
      <c r="J472" s="45">
        <f t="shared" si="355"/>
        <v>-34220.848368036415</v>
      </c>
      <c r="K472" s="45">
        <f t="shared" si="355"/>
        <v>-32534.292914233418</v>
      </c>
      <c r="L472" s="45">
        <f t="shared" si="355"/>
        <v>-30847.73746043042</v>
      </c>
      <c r="M472" s="45">
        <f t="shared" si="355"/>
        <v>-29161.182006627423</v>
      </c>
      <c r="N472" s="45">
        <f t="shared" si="356"/>
        <v>-27474.626552824426</v>
      </c>
      <c r="O472" s="45">
        <f t="shared" si="356"/>
        <v>-25788.071099021428</v>
      </c>
      <c r="P472" s="45">
        <f t="shared" si="356"/>
        <v>-24101.515645218438</v>
      </c>
      <c r="Q472" s="45">
        <f t="shared" si="356"/>
        <v>-22414.960191415441</v>
      </c>
      <c r="R472" s="45">
        <f t="shared" si="356"/>
        <v>-20728.404737612444</v>
      </c>
      <c r="S472" s="45">
        <f t="shared" si="356"/>
        <v>-19041.849283809446</v>
      </c>
      <c r="T472" s="45">
        <f t="shared" si="356"/>
        <v>-17355.293830006449</v>
      </c>
      <c r="U472" s="45">
        <f t="shared" si="356"/>
        <v>-15668.738376203451</v>
      </c>
      <c r="V472" s="45">
        <f t="shared" si="356"/>
        <v>-13982.182922400461</v>
      </c>
      <c r="W472" s="45">
        <f t="shared" si="356"/>
        <v>-12295.627468597464</v>
      </c>
      <c r="X472" s="45">
        <f t="shared" si="357"/>
        <v>-10609.072014794467</v>
      </c>
      <c r="Y472" s="45">
        <f t="shared" si="357"/>
        <v>-8922.5165609914693</v>
      </c>
      <c r="Z472" s="45">
        <f t="shared" si="357"/>
        <v>-7235.9611071884719</v>
      </c>
      <c r="AA472" s="45">
        <f t="shared" si="357"/>
        <v>-5549.4056533854782</v>
      </c>
      <c r="AB472" s="45">
        <f t="shared" si="357"/>
        <v>-3862.8501995824809</v>
      </c>
      <c r="AC472" s="45">
        <f t="shared" si="357"/>
        <v>-2176.2947457794835</v>
      </c>
      <c r="AD472" s="45">
        <f t="shared" si="357"/>
        <v>-489.73929197648977</v>
      </c>
      <c r="AE472" s="45">
        <f t="shared" si="357"/>
        <v>1196.8161618265076</v>
      </c>
      <c r="AF472" s="45">
        <f t="shared" si="357"/>
        <v>2883.371615629505</v>
      </c>
      <c r="AG472" s="45">
        <f t="shared" si="357"/>
        <v>4569.9270694324987</v>
      </c>
      <c r="AH472" s="45">
        <f t="shared" si="358"/>
        <v>6256.482523235496</v>
      </c>
      <c r="AI472" s="45">
        <f t="shared" si="358"/>
        <v>7943.0379770384934</v>
      </c>
      <c r="AJ472" s="45">
        <f t="shared" si="358"/>
        <v>9629.593430841489</v>
      </c>
      <c r="AK472" s="45">
        <f t="shared" si="358"/>
        <v>11316.148884644484</v>
      </c>
      <c r="AL472" s="45">
        <f t="shared" si="358"/>
        <v>13002.704338447482</v>
      </c>
      <c r="AM472" s="45">
        <f t="shared" si="358"/>
        <v>14689.259792250477</v>
      </c>
      <c r="AN472" s="45">
        <f t="shared" si="358"/>
        <v>16375.815246053473</v>
      </c>
      <c r="AO472" s="45">
        <f t="shared" si="358"/>
        <v>18062.37069985647</v>
      </c>
      <c r="AP472" s="45">
        <f t="shared" si="358"/>
        <v>19748.926153659468</v>
      </c>
      <c r="AQ472" s="45">
        <f t="shared" si="358"/>
        <v>21435.481607462461</v>
      </c>
      <c r="AR472" s="45">
        <f t="shared" si="359"/>
        <v>23122.037061265459</v>
      </c>
      <c r="AS472" s="45">
        <f t="shared" si="359"/>
        <v>24808.592515068456</v>
      </c>
      <c r="AT472" s="45">
        <f t="shared" si="359"/>
        <v>26495.14796887145</v>
      </c>
      <c r="AU472" s="45">
        <f t="shared" si="359"/>
        <v>28181.703422674447</v>
      </c>
      <c r="AV472" s="45">
        <f t="shared" si="359"/>
        <v>29868.258876477445</v>
      </c>
      <c r="AW472" s="45">
        <f t="shared" si="359"/>
        <v>31554.814330280438</v>
      </c>
      <c r="AX472" s="45">
        <f t="shared" si="359"/>
        <v>33241.369784083436</v>
      </c>
      <c r="AY472" s="45">
        <f t="shared" si="359"/>
        <v>34927.925237886433</v>
      </c>
      <c r="AZ472" s="45">
        <f t="shared" si="359"/>
        <v>36614.48069168943</v>
      </c>
      <c r="BA472" s="45">
        <f t="shared" si="359"/>
        <v>38301.036145492428</v>
      </c>
      <c r="BB472" s="45">
        <f t="shared" si="360"/>
        <v>39987.591599295425</v>
      </c>
      <c r="BC472" s="45">
        <f t="shared" si="360"/>
        <v>41674.147053098422</v>
      </c>
      <c r="BD472" s="45">
        <f t="shared" si="360"/>
        <v>43360.702506901413</v>
      </c>
      <c r="BE472" s="45">
        <f t="shared" si="360"/>
        <v>45047.25796070441</v>
      </c>
      <c r="BF472" s="45">
        <f t="shared" si="360"/>
        <v>46733.813414507407</v>
      </c>
      <c r="BG472" s="45">
        <f t="shared" si="360"/>
        <v>48420.368868310397</v>
      </c>
      <c r="BH472" s="45">
        <f t="shared" si="360"/>
        <v>50106.924322113395</v>
      </c>
      <c r="BI472" s="45">
        <f t="shared" si="360"/>
        <v>51793.479775916392</v>
      </c>
      <c r="BJ472" s="45">
        <f t="shared" si="360"/>
        <v>53480.035229719389</v>
      </c>
      <c r="BK472" s="45">
        <f t="shared" si="360"/>
        <v>55166.590683522387</v>
      </c>
      <c r="BL472" s="45">
        <f t="shared" si="361"/>
        <v>56853.146137325384</v>
      </c>
      <c r="BM472" s="45">
        <f t="shared" si="361"/>
        <v>58539.701591128382</v>
      </c>
      <c r="BN472" s="45">
        <f t="shared" si="361"/>
        <v>60226.257044931379</v>
      </c>
      <c r="BO472" s="45">
        <f t="shared" si="361"/>
        <v>61912.812498734369</v>
      </c>
      <c r="BP472" s="45">
        <f t="shared" si="361"/>
        <v>63599.367952537366</v>
      </c>
      <c r="BQ472" s="45">
        <f t="shared" si="361"/>
        <v>65285.923406340364</v>
      </c>
      <c r="BR472" s="45">
        <f t="shared" si="361"/>
        <v>66972.478860143368</v>
      </c>
      <c r="BS472" s="45">
        <f t="shared" si="361"/>
        <v>68659.034313946351</v>
      </c>
      <c r="BT472" s="45">
        <f t="shared" si="361"/>
        <v>70345.589767749363</v>
      </c>
      <c r="BU472" s="45">
        <f t="shared" si="361"/>
        <v>72032.145221552346</v>
      </c>
      <c r="BV472" s="45">
        <f t="shared" si="362"/>
        <v>73718.700675355343</v>
      </c>
      <c r="BW472" s="45">
        <f t="shared" si="362"/>
        <v>75405.256129158341</v>
      </c>
      <c r="BX472" s="45">
        <f t="shared" si="362"/>
        <v>77091.811582961338</v>
      </c>
      <c r="BY472" s="45">
        <f t="shared" si="362"/>
        <v>78778.367036764335</v>
      </c>
      <c r="BZ472" s="45">
        <f t="shared" si="362"/>
        <v>80464.922490567333</v>
      </c>
      <c r="CA472" s="45">
        <f t="shared" si="362"/>
        <v>82151.47794437033</v>
      </c>
      <c r="CB472" s="45">
        <f t="shared" si="362"/>
        <v>83838.033398173313</v>
      </c>
      <c r="CC472" s="45">
        <f t="shared" si="362"/>
        <v>85524.588851976325</v>
      </c>
      <c r="CD472" s="45">
        <f t="shared" si="362"/>
        <v>87211.144305779308</v>
      </c>
      <c r="CE472" s="45">
        <f t="shared" si="362"/>
        <v>88897.69975958232</v>
      </c>
      <c r="CF472" s="45">
        <f t="shared" si="362"/>
        <v>90584.255213385302</v>
      </c>
      <c r="CG472" s="45">
        <f t="shared" si="362"/>
        <v>-2621.8085814494698</v>
      </c>
      <c r="CH472" s="45">
        <f t="shared" si="362"/>
        <v>1885.9122441735526</v>
      </c>
    </row>
    <row r="473" spans="1:86">
      <c r="A473" s="58">
        <f>'Q5-Q7 VaR'!G447</f>
        <v>46185</v>
      </c>
      <c r="B473" s="45">
        <f>'Q5-Q7 VaR'!L447</f>
        <v>-5351.0846550986616</v>
      </c>
      <c r="C473" s="45">
        <f>1000000*'Q5-Q7 VaR'!K447/100</f>
        <v>-1401.3331390784397</v>
      </c>
      <c r="D473" s="45">
        <f t="shared" si="355"/>
        <v>8662.2467356857342</v>
      </c>
      <c r="E473" s="45">
        <f t="shared" si="355"/>
        <v>8311.9134509161267</v>
      </c>
      <c r="F473" s="45">
        <f t="shared" si="355"/>
        <v>7961.5801661465148</v>
      </c>
      <c r="G473" s="45">
        <f t="shared" si="355"/>
        <v>7611.2468813769055</v>
      </c>
      <c r="H473" s="45">
        <f t="shared" si="355"/>
        <v>7260.9135966072963</v>
      </c>
      <c r="I473" s="45">
        <f t="shared" si="355"/>
        <v>6910.5803118376853</v>
      </c>
      <c r="J473" s="45">
        <f t="shared" si="355"/>
        <v>6560.247027068076</v>
      </c>
      <c r="K473" s="45">
        <f t="shared" si="355"/>
        <v>6209.913742298465</v>
      </c>
      <c r="L473" s="45">
        <f t="shared" si="355"/>
        <v>5859.5804575288557</v>
      </c>
      <c r="M473" s="45">
        <f t="shared" si="355"/>
        <v>5509.2471727592465</v>
      </c>
      <c r="N473" s="45">
        <f t="shared" si="356"/>
        <v>5158.9138879896354</v>
      </c>
      <c r="O473" s="45">
        <f t="shared" si="356"/>
        <v>4808.5806032200262</v>
      </c>
      <c r="P473" s="45">
        <f t="shared" si="356"/>
        <v>4458.2473184504152</v>
      </c>
      <c r="Q473" s="45">
        <f t="shared" si="356"/>
        <v>4107.9140336808059</v>
      </c>
      <c r="R473" s="45">
        <f t="shared" si="356"/>
        <v>3757.5807489111967</v>
      </c>
      <c r="S473" s="45">
        <f t="shared" si="356"/>
        <v>3407.2474641415856</v>
      </c>
      <c r="T473" s="45">
        <f t="shared" si="356"/>
        <v>3056.9141793719764</v>
      </c>
      <c r="U473" s="45">
        <f t="shared" si="356"/>
        <v>2706.5808946023662</v>
      </c>
      <c r="V473" s="45">
        <f t="shared" si="356"/>
        <v>2356.2476098327561</v>
      </c>
      <c r="W473" s="45">
        <f t="shared" si="356"/>
        <v>2005.9143250631469</v>
      </c>
      <c r="X473" s="45">
        <f t="shared" si="357"/>
        <v>1655.5810402935367</v>
      </c>
      <c r="Y473" s="45">
        <f t="shared" si="357"/>
        <v>1305.2477555239266</v>
      </c>
      <c r="Z473" s="45">
        <f t="shared" si="357"/>
        <v>954.91447075431734</v>
      </c>
      <c r="AA473" s="45">
        <f t="shared" si="357"/>
        <v>604.58118598470719</v>
      </c>
      <c r="AB473" s="45">
        <f t="shared" si="357"/>
        <v>254.24790121509704</v>
      </c>
      <c r="AC473" s="45">
        <f t="shared" si="357"/>
        <v>-96.085383554513101</v>
      </c>
      <c r="AD473" s="45">
        <f t="shared" si="357"/>
        <v>-446.41866832412325</v>
      </c>
      <c r="AE473" s="45">
        <f t="shared" si="357"/>
        <v>-796.75195309373248</v>
      </c>
      <c r="AF473" s="45">
        <f t="shared" si="357"/>
        <v>-1147.0852378633426</v>
      </c>
      <c r="AG473" s="45">
        <f t="shared" si="357"/>
        <v>-1497.4185226329528</v>
      </c>
      <c r="AH473" s="45">
        <f t="shared" si="358"/>
        <v>-1847.7518074025625</v>
      </c>
      <c r="AI473" s="45">
        <f t="shared" si="358"/>
        <v>-2198.0850921721722</v>
      </c>
      <c r="AJ473" s="45">
        <f t="shared" si="358"/>
        <v>-2548.4183769417823</v>
      </c>
      <c r="AK473" s="45">
        <f t="shared" si="358"/>
        <v>-2898.7516617113924</v>
      </c>
      <c r="AL473" s="45">
        <f t="shared" si="358"/>
        <v>-3249.0849464810021</v>
      </c>
      <c r="AM473" s="45">
        <f t="shared" si="358"/>
        <v>-3599.4182312506118</v>
      </c>
      <c r="AN473" s="45">
        <f t="shared" si="358"/>
        <v>-3949.751516020222</v>
      </c>
      <c r="AO473" s="45">
        <f t="shared" si="358"/>
        <v>-4300.0848007898321</v>
      </c>
      <c r="AP473" s="45">
        <f t="shared" si="358"/>
        <v>-4650.4180855594423</v>
      </c>
      <c r="AQ473" s="45">
        <f t="shared" si="358"/>
        <v>-5000.7513703290515</v>
      </c>
      <c r="AR473" s="45">
        <f t="shared" si="359"/>
        <v>-5351.0846550986616</v>
      </c>
      <c r="AS473" s="45">
        <f t="shared" si="359"/>
        <v>-5701.4179398682718</v>
      </c>
      <c r="AT473" s="45">
        <f t="shared" si="359"/>
        <v>-6051.751224637881</v>
      </c>
      <c r="AU473" s="45">
        <f t="shared" si="359"/>
        <v>-6402.0845094074912</v>
      </c>
      <c r="AV473" s="45">
        <f t="shared" si="359"/>
        <v>-6752.4177941771013</v>
      </c>
      <c r="AW473" s="45">
        <f t="shared" si="359"/>
        <v>-7102.7510789467115</v>
      </c>
      <c r="AX473" s="45">
        <f t="shared" si="359"/>
        <v>-7453.0843637163216</v>
      </c>
      <c r="AY473" s="45">
        <f t="shared" si="359"/>
        <v>-7803.4176484859308</v>
      </c>
      <c r="AZ473" s="45">
        <f t="shared" si="359"/>
        <v>-8153.750933255541</v>
      </c>
      <c r="BA473" s="45">
        <f t="shared" si="359"/>
        <v>-8504.0842180251511</v>
      </c>
      <c r="BB473" s="45">
        <f t="shared" si="360"/>
        <v>-8854.4175027947604</v>
      </c>
      <c r="BC473" s="45">
        <f t="shared" si="360"/>
        <v>-9204.7507875643714</v>
      </c>
      <c r="BD473" s="45">
        <f t="shared" si="360"/>
        <v>-9555.0840723339807</v>
      </c>
      <c r="BE473" s="45">
        <f t="shared" si="360"/>
        <v>-9905.4173571035899</v>
      </c>
      <c r="BF473" s="45">
        <f t="shared" si="360"/>
        <v>-10255.750641873201</v>
      </c>
      <c r="BG473" s="45">
        <f t="shared" si="360"/>
        <v>-10606.08392664281</v>
      </c>
      <c r="BH473" s="45">
        <f t="shared" si="360"/>
        <v>-10956.417211412419</v>
      </c>
      <c r="BI473" s="45">
        <f t="shared" si="360"/>
        <v>-11306.75049618203</v>
      </c>
      <c r="BJ473" s="45">
        <f t="shared" si="360"/>
        <v>-11657.083780951642</v>
      </c>
      <c r="BK473" s="45">
        <f t="shared" si="360"/>
        <v>-12007.417065721249</v>
      </c>
      <c r="BL473" s="45">
        <f t="shared" si="361"/>
        <v>-12357.75035049086</v>
      </c>
      <c r="BM473" s="45">
        <f t="shared" si="361"/>
        <v>-12708.083635260471</v>
      </c>
      <c r="BN473" s="45">
        <f t="shared" si="361"/>
        <v>-13058.416920030078</v>
      </c>
      <c r="BO473" s="45">
        <f t="shared" si="361"/>
        <v>-13408.75020479969</v>
      </c>
      <c r="BP473" s="45">
        <f t="shared" si="361"/>
        <v>-13759.083489569301</v>
      </c>
      <c r="BQ473" s="45">
        <f t="shared" si="361"/>
        <v>-14109.416774338908</v>
      </c>
      <c r="BR473" s="45">
        <f t="shared" si="361"/>
        <v>-14459.750059108519</v>
      </c>
      <c r="BS473" s="45">
        <f t="shared" si="361"/>
        <v>-14810.08334387813</v>
      </c>
      <c r="BT473" s="45">
        <f t="shared" si="361"/>
        <v>-15160.416628647738</v>
      </c>
      <c r="BU473" s="45">
        <f t="shared" si="361"/>
        <v>-15510.749913417349</v>
      </c>
      <c r="BV473" s="45">
        <f t="shared" si="362"/>
        <v>-15861.08319818696</v>
      </c>
      <c r="BW473" s="45">
        <f t="shared" si="362"/>
        <v>-16211.416482956571</v>
      </c>
      <c r="BX473" s="45">
        <f t="shared" si="362"/>
        <v>-16561.749767726178</v>
      </c>
      <c r="BY473" s="45">
        <f t="shared" si="362"/>
        <v>-16912.083052495789</v>
      </c>
      <c r="BZ473" s="45">
        <f t="shared" si="362"/>
        <v>-17262.4163372654</v>
      </c>
      <c r="CA473" s="45">
        <f t="shared" si="362"/>
        <v>-17612.749622035008</v>
      </c>
      <c r="CB473" s="45">
        <f t="shared" si="362"/>
        <v>-17963.082906804619</v>
      </c>
      <c r="CC473" s="45">
        <f t="shared" si="362"/>
        <v>-18313.41619157423</v>
      </c>
      <c r="CD473" s="45">
        <f t="shared" si="362"/>
        <v>-18663.749476343837</v>
      </c>
      <c r="CE473" s="45">
        <f t="shared" si="362"/>
        <v>-19014.082761113448</v>
      </c>
      <c r="CF473" s="45">
        <f t="shared" si="362"/>
        <v>-19364.416045883059</v>
      </c>
      <c r="CG473" s="45">
        <f t="shared" si="362"/>
        <v>-3.5427250201400966</v>
      </c>
      <c r="CH473" s="45">
        <f t="shared" si="362"/>
        <v>-939.89180272402518</v>
      </c>
    </row>
    <row r="474" spans="1:86">
      <c r="A474" s="58">
        <f>'Q5-Q7 VaR'!G448</f>
        <v>46188</v>
      </c>
      <c r="B474" s="45">
        <f>'Q5-Q7 VaR'!L448</f>
        <v>3662.6689564773469</v>
      </c>
      <c r="C474" s="45">
        <f>1000000*'Q5-Q7 VaR'!K448/100</f>
        <v>443.04434070133675</v>
      </c>
      <c r="D474" s="45">
        <f t="shared" si="355"/>
        <v>-767.77445053602059</v>
      </c>
      <c r="E474" s="45">
        <f t="shared" si="355"/>
        <v>-657.01336536068629</v>
      </c>
      <c r="F474" s="45">
        <f t="shared" si="355"/>
        <v>-546.25228018535199</v>
      </c>
      <c r="G474" s="45">
        <f t="shared" si="355"/>
        <v>-435.49119501001769</v>
      </c>
      <c r="H474" s="45">
        <f t="shared" si="355"/>
        <v>-324.73010983468384</v>
      </c>
      <c r="I474" s="45">
        <f t="shared" si="355"/>
        <v>-213.96902465934954</v>
      </c>
      <c r="J474" s="45">
        <f t="shared" si="355"/>
        <v>-103.2079394840157</v>
      </c>
      <c r="K474" s="45">
        <f t="shared" si="355"/>
        <v>7.5531456913186048</v>
      </c>
      <c r="L474" s="45">
        <f t="shared" si="355"/>
        <v>118.31423086665291</v>
      </c>
      <c r="M474" s="45">
        <f t="shared" si="355"/>
        <v>229.07531604198721</v>
      </c>
      <c r="N474" s="45">
        <f t="shared" si="356"/>
        <v>339.83640121732151</v>
      </c>
      <c r="O474" s="45">
        <f t="shared" si="356"/>
        <v>450.59748639265536</v>
      </c>
      <c r="P474" s="45">
        <f t="shared" si="356"/>
        <v>561.35857156798966</v>
      </c>
      <c r="Q474" s="45">
        <f t="shared" si="356"/>
        <v>672.11965674332396</v>
      </c>
      <c r="R474" s="45">
        <f t="shared" si="356"/>
        <v>782.8807419186578</v>
      </c>
      <c r="S474" s="45">
        <f t="shared" si="356"/>
        <v>893.64182709399211</v>
      </c>
      <c r="T474" s="45">
        <f t="shared" si="356"/>
        <v>1004.4029122693264</v>
      </c>
      <c r="U474" s="45">
        <f t="shared" si="356"/>
        <v>1115.1639974446607</v>
      </c>
      <c r="V474" s="45">
        <f t="shared" si="356"/>
        <v>1225.925082619995</v>
      </c>
      <c r="W474" s="45">
        <f t="shared" si="356"/>
        <v>1336.6861677953289</v>
      </c>
      <c r="X474" s="45">
        <f t="shared" si="357"/>
        <v>1447.4472529706632</v>
      </c>
      <c r="Y474" s="45">
        <f t="shared" si="357"/>
        <v>1558.2083381459975</v>
      </c>
      <c r="Z474" s="45">
        <f t="shared" si="357"/>
        <v>1668.9694233213315</v>
      </c>
      <c r="AA474" s="45">
        <f t="shared" si="357"/>
        <v>1779.7305084966656</v>
      </c>
      <c r="AB474" s="45">
        <f t="shared" si="357"/>
        <v>1890.4915936719999</v>
      </c>
      <c r="AC474" s="45">
        <f t="shared" si="357"/>
        <v>2001.2526788473342</v>
      </c>
      <c r="AD474" s="45">
        <f t="shared" si="357"/>
        <v>2112.0137640226685</v>
      </c>
      <c r="AE474" s="45">
        <f t="shared" si="357"/>
        <v>2222.7748491980024</v>
      </c>
      <c r="AF474" s="45">
        <f t="shared" si="357"/>
        <v>2333.5359343733367</v>
      </c>
      <c r="AG474" s="45">
        <f t="shared" si="357"/>
        <v>2444.297019548671</v>
      </c>
      <c r="AH474" s="45">
        <f t="shared" si="358"/>
        <v>2555.0581047240048</v>
      </c>
      <c r="AI474" s="45">
        <f t="shared" si="358"/>
        <v>2665.8191898993391</v>
      </c>
      <c r="AJ474" s="45">
        <f t="shared" si="358"/>
        <v>2776.5802750746734</v>
      </c>
      <c r="AK474" s="45">
        <f t="shared" si="358"/>
        <v>2887.3413602500077</v>
      </c>
      <c r="AL474" s="45">
        <f t="shared" si="358"/>
        <v>2998.102445425342</v>
      </c>
      <c r="AM474" s="45">
        <f t="shared" si="358"/>
        <v>3108.8635306006759</v>
      </c>
      <c r="AN474" s="45">
        <f t="shared" si="358"/>
        <v>3219.6246157760102</v>
      </c>
      <c r="AO474" s="45">
        <f t="shared" si="358"/>
        <v>3330.3857009513445</v>
      </c>
      <c r="AP474" s="45">
        <f t="shared" si="358"/>
        <v>3441.1467861266783</v>
      </c>
      <c r="AQ474" s="45">
        <f t="shared" si="358"/>
        <v>3551.9078713020126</v>
      </c>
      <c r="AR474" s="45">
        <f t="shared" si="359"/>
        <v>3662.6689564773469</v>
      </c>
      <c r="AS474" s="45">
        <f t="shared" si="359"/>
        <v>3773.4300416526812</v>
      </c>
      <c r="AT474" s="45">
        <f t="shared" si="359"/>
        <v>3884.1911268280155</v>
      </c>
      <c r="AU474" s="45">
        <f t="shared" si="359"/>
        <v>3994.9522120033494</v>
      </c>
      <c r="AV474" s="45">
        <f t="shared" si="359"/>
        <v>4105.7132971786832</v>
      </c>
      <c r="AW474" s="45">
        <f t="shared" si="359"/>
        <v>4216.4743823540175</v>
      </c>
      <c r="AX474" s="45">
        <f t="shared" si="359"/>
        <v>4327.2354675293518</v>
      </c>
      <c r="AY474" s="45">
        <f t="shared" si="359"/>
        <v>4437.9965527046861</v>
      </c>
      <c r="AZ474" s="45">
        <f t="shared" si="359"/>
        <v>4548.7576378800204</v>
      </c>
      <c r="BA474" s="45">
        <f t="shared" si="359"/>
        <v>4659.5187230553547</v>
      </c>
      <c r="BB474" s="45">
        <f t="shared" si="360"/>
        <v>4770.279808230689</v>
      </c>
      <c r="BC474" s="45">
        <f t="shared" si="360"/>
        <v>4881.0408934060233</v>
      </c>
      <c r="BD474" s="45">
        <f t="shared" si="360"/>
        <v>4991.8019785813576</v>
      </c>
      <c r="BE474" s="45">
        <f t="shared" si="360"/>
        <v>5102.5630637566919</v>
      </c>
      <c r="BF474" s="45">
        <f t="shared" si="360"/>
        <v>5213.3241489320253</v>
      </c>
      <c r="BG474" s="45">
        <f t="shared" si="360"/>
        <v>5324.0852341073596</v>
      </c>
      <c r="BH474" s="45">
        <f t="shared" si="360"/>
        <v>5434.8463192826939</v>
      </c>
      <c r="BI474" s="45">
        <f t="shared" si="360"/>
        <v>5545.6074044580282</v>
      </c>
      <c r="BJ474" s="45">
        <f t="shared" si="360"/>
        <v>5656.3684896333625</v>
      </c>
      <c r="BK474" s="45">
        <f t="shared" si="360"/>
        <v>5767.1295748086959</v>
      </c>
      <c r="BL474" s="45">
        <f t="shared" si="361"/>
        <v>5877.8906599840302</v>
      </c>
      <c r="BM474" s="45">
        <f t="shared" si="361"/>
        <v>5988.6517451593645</v>
      </c>
      <c r="BN474" s="45">
        <f t="shared" si="361"/>
        <v>6099.4128303346988</v>
      </c>
      <c r="BO474" s="45">
        <f t="shared" si="361"/>
        <v>6210.1739155100331</v>
      </c>
      <c r="BP474" s="45">
        <f t="shared" si="361"/>
        <v>6320.9350006853674</v>
      </c>
      <c r="BQ474" s="45">
        <f t="shared" si="361"/>
        <v>6431.6960858607017</v>
      </c>
      <c r="BR474" s="45">
        <f t="shared" si="361"/>
        <v>6542.457171036036</v>
      </c>
      <c r="BS474" s="45">
        <f t="shared" si="361"/>
        <v>6653.2182562113703</v>
      </c>
      <c r="BT474" s="45">
        <f t="shared" si="361"/>
        <v>6763.9793413867046</v>
      </c>
      <c r="BU474" s="45">
        <f t="shared" si="361"/>
        <v>6874.7404265620389</v>
      </c>
      <c r="BV474" s="45">
        <f t="shared" si="362"/>
        <v>6985.5015117373723</v>
      </c>
      <c r="BW474" s="45">
        <f t="shared" si="362"/>
        <v>7096.2625969127066</v>
      </c>
      <c r="BX474" s="45">
        <f t="shared" si="362"/>
        <v>7207.0236820880409</v>
      </c>
      <c r="BY474" s="45">
        <f t="shared" si="362"/>
        <v>7317.7847672633752</v>
      </c>
      <c r="BZ474" s="45">
        <f t="shared" si="362"/>
        <v>7428.5458524387095</v>
      </c>
      <c r="CA474" s="45">
        <f t="shared" si="362"/>
        <v>7539.3069376140429</v>
      </c>
      <c r="CB474" s="45">
        <f t="shared" si="362"/>
        <v>7650.0680227893772</v>
      </c>
      <c r="CC474" s="45">
        <f t="shared" si="362"/>
        <v>7760.8291079647115</v>
      </c>
      <c r="CD474" s="45">
        <f t="shared" si="362"/>
        <v>7871.5901931400458</v>
      </c>
      <c r="CE474" s="45">
        <f t="shared" si="362"/>
        <v>7982.3512783153801</v>
      </c>
      <c r="CF474" s="45">
        <f t="shared" si="362"/>
        <v>8093.1123634907144</v>
      </c>
      <c r="CG474" s="45">
        <f t="shared" si="362"/>
        <v>1971.9944675100405</v>
      </c>
      <c r="CH474" s="45">
        <f t="shared" si="362"/>
        <v>2268.029827146534</v>
      </c>
    </row>
    <row r="475" spans="1:86">
      <c r="A475" s="58">
        <f>'Q5-Q7 VaR'!G449</f>
        <v>46189</v>
      </c>
      <c r="B475" s="45">
        <f>'Q5-Q7 VaR'!L449</f>
        <v>3944.459854849566</v>
      </c>
      <c r="C475" s="45">
        <f>1000000*'Q5-Q7 VaR'!K449/100</f>
        <v>2587.9310377531951</v>
      </c>
      <c r="D475" s="45">
        <f t="shared" si="355"/>
        <v>-21934.850522682384</v>
      </c>
      <c r="E475" s="45">
        <f t="shared" si="355"/>
        <v>-21287.867763244085</v>
      </c>
      <c r="F475" s="45">
        <f t="shared" si="355"/>
        <v>-20640.885003805786</v>
      </c>
      <c r="G475" s="45">
        <f t="shared" si="355"/>
        <v>-19993.902244367488</v>
      </c>
      <c r="H475" s="45">
        <f t="shared" si="355"/>
        <v>-19346.919484929189</v>
      </c>
      <c r="I475" s="45">
        <f t="shared" si="355"/>
        <v>-18699.93672549089</v>
      </c>
      <c r="J475" s="45">
        <f t="shared" si="355"/>
        <v>-18052.953966052592</v>
      </c>
      <c r="K475" s="45">
        <f t="shared" si="355"/>
        <v>-17405.971206614293</v>
      </c>
      <c r="L475" s="45">
        <f t="shared" si="355"/>
        <v>-16758.988447175994</v>
      </c>
      <c r="M475" s="45">
        <f t="shared" si="355"/>
        <v>-16112.005687737696</v>
      </c>
      <c r="N475" s="45">
        <f t="shared" si="356"/>
        <v>-15465.022928299397</v>
      </c>
      <c r="O475" s="45">
        <f t="shared" si="356"/>
        <v>-14818.040168861098</v>
      </c>
      <c r="P475" s="45">
        <f t="shared" si="356"/>
        <v>-14171.0574094228</v>
      </c>
      <c r="Q475" s="45">
        <f t="shared" si="356"/>
        <v>-13524.074649984501</v>
      </c>
      <c r="R475" s="45">
        <f t="shared" si="356"/>
        <v>-12877.091890546202</v>
      </c>
      <c r="S475" s="45">
        <f t="shared" si="356"/>
        <v>-12230.109131107904</v>
      </c>
      <c r="T475" s="45">
        <f t="shared" si="356"/>
        <v>-11583.126371669605</v>
      </c>
      <c r="U475" s="45">
        <f t="shared" si="356"/>
        <v>-10936.143612231306</v>
      </c>
      <c r="V475" s="45">
        <f t="shared" si="356"/>
        <v>-10289.160852793008</v>
      </c>
      <c r="W475" s="45">
        <f t="shared" si="356"/>
        <v>-9642.1780933547088</v>
      </c>
      <c r="X475" s="45">
        <f t="shared" si="357"/>
        <v>-8995.1953339164102</v>
      </c>
      <c r="Y475" s="45">
        <f t="shared" si="357"/>
        <v>-8348.2125744781115</v>
      </c>
      <c r="Z475" s="45">
        <f t="shared" si="357"/>
        <v>-7701.2298150398119</v>
      </c>
      <c r="AA475" s="45">
        <f t="shared" si="357"/>
        <v>-7054.2470556015132</v>
      </c>
      <c r="AB475" s="45">
        <f t="shared" si="357"/>
        <v>-6407.2642961632146</v>
      </c>
      <c r="AC475" s="45">
        <f t="shared" si="357"/>
        <v>-5760.2815367249159</v>
      </c>
      <c r="AD475" s="45">
        <f t="shared" si="357"/>
        <v>-5113.2987772866172</v>
      </c>
      <c r="AE475" s="45">
        <f t="shared" si="357"/>
        <v>-4466.3160178483186</v>
      </c>
      <c r="AF475" s="45">
        <f t="shared" si="357"/>
        <v>-3819.3332584100199</v>
      </c>
      <c r="AG475" s="45">
        <f t="shared" si="357"/>
        <v>-3172.3504989717203</v>
      </c>
      <c r="AH475" s="45">
        <f t="shared" si="358"/>
        <v>-2525.3677395334216</v>
      </c>
      <c r="AI475" s="45">
        <f t="shared" si="358"/>
        <v>-1878.384980095123</v>
      </c>
      <c r="AJ475" s="45">
        <f t="shared" si="358"/>
        <v>-1231.4022206568243</v>
      </c>
      <c r="AK475" s="45">
        <f t="shared" si="358"/>
        <v>-584.41946121852561</v>
      </c>
      <c r="AL475" s="45">
        <f t="shared" si="358"/>
        <v>62.56329821977306</v>
      </c>
      <c r="AM475" s="45">
        <f t="shared" si="358"/>
        <v>709.54605765807219</v>
      </c>
      <c r="AN475" s="45">
        <f t="shared" si="358"/>
        <v>1356.5288170963709</v>
      </c>
      <c r="AO475" s="45">
        <f t="shared" si="358"/>
        <v>2003.5115765346695</v>
      </c>
      <c r="AP475" s="45">
        <f t="shared" si="358"/>
        <v>2650.4943359729687</v>
      </c>
      <c r="AQ475" s="45">
        <f t="shared" si="358"/>
        <v>3297.4770954112673</v>
      </c>
      <c r="AR475" s="45">
        <f t="shared" si="359"/>
        <v>3944.459854849566</v>
      </c>
      <c r="AS475" s="45">
        <f t="shared" si="359"/>
        <v>4591.4426142878647</v>
      </c>
      <c r="AT475" s="45">
        <f t="shared" si="359"/>
        <v>5238.4253737261633</v>
      </c>
      <c r="AU475" s="45">
        <f t="shared" si="359"/>
        <v>5885.4081331644629</v>
      </c>
      <c r="AV475" s="45">
        <f t="shared" si="359"/>
        <v>6532.3908926027616</v>
      </c>
      <c r="AW475" s="45">
        <f t="shared" si="359"/>
        <v>7179.3736520410603</v>
      </c>
      <c r="AX475" s="45">
        <f t="shared" si="359"/>
        <v>7826.3564114793589</v>
      </c>
      <c r="AY475" s="45">
        <f t="shared" si="359"/>
        <v>8473.3391709176576</v>
      </c>
      <c r="AZ475" s="45">
        <f t="shared" si="359"/>
        <v>9120.3219303559563</v>
      </c>
      <c r="BA475" s="45">
        <f t="shared" si="359"/>
        <v>9767.304689794255</v>
      </c>
      <c r="BB475" s="45">
        <f t="shared" si="360"/>
        <v>10414.287449232554</v>
      </c>
      <c r="BC475" s="45">
        <f t="shared" si="360"/>
        <v>11061.270208670852</v>
      </c>
      <c r="BD475" s="45">
        <f t="shared" si="360"/>
        <v>11708.252968109151</v>
      </c>
      <c r="BE475" s="45">
        <f t="shared" si="360"/>
        <v>12355.23572754745</v>
      </c>
      <c r="BF475" s="45">
        <f t="shared" si="360"/>
        <v>13002.218486985748</v>
      </c>
      <c r="BG475" s="45">
        <f t="shared" si="360"/>
        <v>13649.201246424047</v>
      </c>
      <c r="BH475" s="45">
        <f t="shared" si="360"/>
        <v>14296.184005862346</v>
      </c>
      <c r="BI475" s="45">
        <f t="shared" si="360"/>
        <v>14943.166765300644</v>
      </c>
      <c r="BJ475" s="45">
        <f t="shared" si="360"/>
        <v>15590.149524738943</v>
      </c>
      <c r="BK475" s="45">
        <f t="shared" si="360"/>
        <v>16237.132284177242</v>
      </c>
      <c r="BL475" s="45">
        <f t="shared" si="361"/>
        <v>16884.11504361554</v>
      </c>
      <c r="BM475" s="45">
        <f t="shared" si="361"/>
        <v>17531.097803053839</v>
      </c>
      <c r="BN475" s="45">
        <f t="shared" si="361"/>
        <v>18178.080562492138</v>
      </c>
      <c r="BO475" s="45">
        <f t="shared" si="361"/>
        <v>18825.063321930436</v>
      </c>
      <c r="BP475" s="45">
        <f t="shared" si="361"/>
        <v>19472.046081368739</v>
      </c>
      <c r="BQ475" s="45">
        <f t="shared" si="361"/>
        <v>20119.028840807037</v>
      </c>
      <c r="BR475" s="45">
        <f t="shared" si="361"/>
        <v>20766.011600245336</v>
      </c>
      <c r="BS475" s="45">
        <f t="shared" si="361"/>
        <v>21412.994359683635</v>
      </c>
      <c r="BT475" s="45">
        <f t="shared" si="361"/>
        <v>22059.977119121933</v>
      </c>
      <c r="BU475" s="45">
        <f t="shared" si="361"/>
        <v>22706.959878560232</v>
      </c>
      <c r="BV475" s="45">
        <f t="shared" si="362"/>
        <v>23353.942637998531</v>
      </c>
      <c r="BW475" s="45">
        <f t="shared" si="362"/>
        <v>24000.925397436829</v>
      </c>
      <c r="BX475" s="45">
        <f t="shared" si="362"/>
        <v>24647.908156875128</v>
      </c>
      <c r="BY475" s="45">
        <f t="shared" si="362"/>
        <v>25294.890916313427</v>
      </c>
      <c r="BZ475" s="45">
        <f t="shared" si="362"/>
        <v>25941.873675751725</v>
      </c>
      <c r="CA475" s="45">
        <f t="shared" si="362"/>
        <v>26588.856435190024</v>
      </c>
      <c r="CB475" s="45">
        <f t="shared" si="362"/>
        <v>27235.839194628323</v>
      </c>
      <c r="CC475" s="45">
        <f t="shared" si="362"/>
        <v>27882.821954066621</v>
      </c>
      <c r="CD475" s="45">
        <f t="shared" si="362"/>
        <v>28529.80471350492</v>
      </c>
      <c r="CE475" s="45">
        <f t="shared" si="362"/>
        <v>29176.787472943219</v>
      </c>
      <c r="CF475" s="45">
        <f t="shared" si="362"/>
        <v>29823.770232381517</v>
      </c>
      <c r="CG475" s="45">
        <f t="shared" si="362"/>
        <v>-5931.1859502855596</v>
      </c>
      <c r="CH475" s="45">
        <f t="shared" si="362"/>
        <v>-4201.9705533278911</v>
      </c>
    </row>
    <row r="476" spans="1:86">
      <c r="A476" s="58">
        <f>'Q5-Q7 VaR'!G450</f>
        <v>46190</v>
      </c>
      <c r="B476" s="45">
        <f>'Q5-Q7 VaR'!L450</f>
        <v>-36844.925667998687</v>
      </c>
      <c r="C476" s="45">
        <f>1000000*'Q5-Q7 VaR'!K450/100</f>
        <v>-3608.887166003592</v>
      </c>
      <c r="D476" s="45">
        <f t="shared" si="355"/>
        <v>-756.05400796276808</v>
      </c>
      <c r="E476" s="45">
        <f t="shared" si="355"/>
        <v>-1658.2757994636631</v>
      </c>
      <c r="F476" s="45">
        <f t="shared" si="355"/>
        <v>-2560.4975909645655</v>
      </c>
      <c r="G476" s="45">
        <f t="shared" si="355"/>
        <v>-3462.7193824654605</v>
      </c>
      <c r="H476" s="45">
        <f t="shared" si="355"/>
        <v>-4364.9411739663592</v>
      </c>
      <c r="I476" s="45">
        <f t="shared" si="355"/>
        <v>-5267.1629654672579</v>
      </c>
      <c r="J476" s="45">
        <f t="shared" si="355"/>
        <v>-6169.3847569681529</v>
      </c>
      <c r="K476" s="45">
        <f t="shared" si="355"/>
        <v>-7071.6065484690516</v>
      </c>
      <c r="L476" s="45">
        <f t="shared" si="355"/>
        <v>-7973.8283399699503</v>
      </c>
      <c r="M476" s="45">
        <f t="shared" si="355"/>
        <v>-8876.050131470849</v>
      </c>
      <c r="N476" s="45">
        <f t="shared" si="356"/>
        <v>-9778.2719229717477</v>
      </c>
      <c r="O476" s="45">
        <f t="shared" si="356"/>
        <v>-10680.493714472643</v>
      </c>
      <c r="P476" s="45">
        <f t="shared" si="356"/>
        <v>-11582.715505973541</v>
      </c>
      <c r="Q476" s="45">
        <f t="shared" si="356"/>
        <v>-12484.93729747444</v>
      </c>
      <c r="R476" s="45">
        <f t="shared" si="356"/>
        <v>-13387.159088975339</v>
      </c>
      <c r="S476" s="45">
        <f t="shared" si="356"/>
        <v>-14289.380880476238</v>
      </c>
      <c r="T476" s="45">
        <f t="shared" si="356"/>
        <v>-15191.602671977133</v>
      </c>
      <c r="U476" s="45">
        <f t="shared" si="356"/>
        <v>-16093.824463478031</v>
      </c>
      <c r="V476" s="45">
        <f t="shared" si="356"/>
        <v>-16996.04625497893</v>
      </c>
      <c r="W476" s="45">
        <f t="shared" si="356"/>
        <v>-17898.268046479829</v>
      </c>
      <c r="X476" s="45">
        <f t="shared" si="357"/>
        <v>-18800.489837980727</v>
      </c>
      <c r="Y476" s="45">
        <f t="shared" si="357"/>
        <v>-19702.711629481626</v>
      </c>
      <c r="Z476" s="45">
        <f t="shared" si="357"/>
        <v>-20604.933420982525</v>
      </c>
      <c r="AA476" s="45">
        <f t="shared" si="357"/>
        <v>-21507.15521248342</v>
      </c>
      <c r="AB476" s="45">
        <f t="shared" si="357"/>
        <v>-22409.377003984318</v>
      </c>
      <c r="AC476" s="45">
        <f t="shared" si="357"/>
        <v>-23311.598795485217</v>
      </c>
      <c r="AD476" s="45">
        <f t="shared" si="357"/>
        <v>-24213.820586986112</v>
      </c>
      <c r="AE476" s="45">
        <f t="shared" si="357"/>
        <v>-25116.042378487015</v>
      </c>
      <c r="AF476" s="45">
        <f t="shared" si="357"/>
        <v>-26018.26416998791</v>
      </c>
      <c r="AG476" s="45">
        <f t="shared" si="357"/>
        <v>-26920.485961488808</v>
      </c>
      <c r="AH476" s="45">
        <f t="shared" si="358"/>
        <v>-27822.707752989707</v>
      </c>
      <c r="AI476" s="45">
        <f t="shared" si="358"/>
        <v>-28724.929544490606</v>
      </c>
      <c r="AJ476" s="45">
        <f t="shared" si="358"/>
        <v>-29627.151335991504</v>
      </c>
      <c r="AK476" s="45">
        <f t="shared" si="358"/>
        <v>-30529.373127492399</v>
      </c>
      <c r="AL476" s="45">
        <f t="shared" si="358"/>
        <v>-31431.594918993298</v>
      </c>
      <c r="AM476" s="45">
        <f t="shared" si="358"/>
        <v>-32333.816710494197</v>
      </c>
      <c r="AN476" s="45">
        <f t="shared" si="358"/>
        <v>-33236.038501995092</v>
      </c>
      <c r="AO476" s="45">
        <f t="shared" si="358"/>
        <v>-34138.260293495994</v>
      </c>
      <c r="AP476" s="45">
        <f t="shared" si="358"/>
        <v>-35040.482084996889</v>
      </c>
      <c r="AQ476" s="45">
        <f t="shared" si="358"/>
        <v>-35942.703876497791</v>
      </c>
      <c r="AR476" s="45">
        <f t="shared" si="359"/>
        <v>-36844.925667998687</v>
      </c>
      <c r="AS476" s="45">
        <f t="shared" si="359"/>
        <v>-37747.147459499582</v>
      </c>
      <c r="AT476" s="45">
        <f t="shared" si="359"/>
        <v>-38649.369251000484</v>
      </c>
      <c r="AU476" s="45">
        <f t="shared" si="359"/>
        <v>-39551.591042501379</v>
      </c>
      <c r="AV476" s="45">
        <f t="shared" si="359"/>
        <v>-40453.812834002281</v>
      </c>
      <c r="AW476" s="45">
        <f t="shared" si="359"/>
        <v>-41356.034625503176</v>
      </c>
      <c r="AX476" s="45">
        <f t="shared" si="359"/>
        <v>-42258.256417004071</v>
      </c>
      <c r="AY476" s="45">
        <f t="shared" si="359"/>
        <v>-43160.478208504974</v>
      </c>
      <c r="AZ476" s="45">
        <f t="shared" si="359"/>
        <v>-44062.700000005869</v>
      </c>
      <c r="BA476" s="45">
        <f t="shared" si="359"/>
        <v>-44964.921791506771</v>
      </c>
      <c r="BB476" s="45">
        <f t="shared" si="360"/>
        <v>-45867.143583007666</v>
      </c>
      <c r="BC476" s="45">
        <f t="shared" si="360"/>
        <v>-46769.365374508561</v>
      </c>
      <c r="BD476" s="45">
        <f t="shared" si="360"/>
        <v>-47671.587166009464</v>
      </c>
      <c r="BE476" s="45">
        <f t="shared" si="360"/>
        <v>-48573.808957510359</v>
      </c>
      <c r="BF476" s="45">
        <f t="shared" si="360"/>
        <v>-49476.030749011261</v>
      </c>
      <c r="BG476" s="45">
        <f t="shared" si="360"/>
        <v>-50378.252540512156</v>
      </c>
      <c r="BH476" s="45">
        <f t="shared" si="360"/>
        <v>-51280.474332013051</v>
      </c>
      <c r="BI476" s="45">
        <f t="shared" si="360"/>
        <v>-52182.696123513953</v>
      </c>
      <c r="BJ476" s="45">
        <f t="shared" si="360"/>
        <v>-53084.917915014848</v>
      </c>
      <c r="BK476" s="45">
        <f t="shared" si="360"/>
        <v>-53987.139706515751</v>
      </c>
      <c r="BL476" s="45">
        <f t="shared" si="361"/>
        <v>-54889.361498016646</v>
      </c>
      <c r="BM476" s="45">
        <f t="shared" si="361"/>
        <v>-55791.583289517541</v>
      </c>
      <c r="BN476" s="45">
        <f t="shared" si="361"/>
        <v>-56693.805081018443</v>
      </c>
      <c r="BO476" s="45">
        <f t="shared" si="361"/>
        <v>-57596.026872519345</v>
      </c>
      <c r="BP476" s="45">
        <f t="shared" si="361"/>
        <v>-58498.248664020241</v>
      </c>
      <c r="BQ476" s="45">
        <f t="shared" si="361"/>
        <v>-59400.470455521136</v>
      </c>
      <c r="BR476" s="45">
        <f t="shared" si="361"/>
        <v>-60302.692247022031</v>
      </c>
      <c r="BS476" s="45">
        <f t="shared" si="361"/>
        <v>-61204.914038522933</v>
      </c>
      <c r="BT476" s="45">
        <f t="shared" si="361"/>
        <v>-62107.135830023835</v>
      </c>
      <c r="BU476" s="45">
        <f t="shared" si="361"/>
        <v>-63009.35762152473</v>
      </c>
      <c r="BV476" s="45">
        <f t="shared" si="362"/>
        <v>-63911.579413025625</v>
      </c>
      <c r="BW476" s="45">
        <f t="shared" si="362"/>
        <v>-64813.80120452652</v>
      </c>
      <c r="BX476" s="45">
        <f t="shared" si="362"/>
        <v>-65716.02299602743</v>
      </c>
      <c r="BY476" s="45">
        <f t="shared" si="362"/>
        <v>-66618.244787528325</v>
      </c>
      <c r="BZ476" s="45">
        <f t="shared" si="362"/>
        <v>-67520.46657902922</v>
      </c>
      <c r="CA476" s="45">
        <f t="shared" si="362"/>
        <v>-68422.688370530115</v>
      </c>
      <c r="CB476" s="45">
        <f t="shared" si="362"/>
        <v>-69324.91016203101</v>
      </c>
      <c r="CC476" s="45">
        <f t="shared" si="362"/>
        <v>-70227.131953531905</v>
      </c>
      <c r="CD476" s="45">
        <f t="shared" si="362"/>
        <v>-71129.3537450328</v>
      </c>
      <c r="CE476" s="45">
        <f t="shared" si="362"/>
        <v>-72031.57553653371</v>
      </c>
      <c r="CF476" s="45">
        <f t="shared" si="362"/>
        <v>-72933.797328034605</v>
      </c>
      <c r="CG476" s="45">
        <f t="shared" si="362"/>
        <v>-23073.271446064093</v>
      </c>
      <c r="CH476" s="45">
        <f t="shared" si="362"/>
        <v>-25484.67389933591</v>
      </c>
    </row>
    <row r="477" spans="1:86">
      <c r="A477" s="58">
        <f>'Q5-Q7 VaR'!G451</f>
        <v>46191</v>
      </c>
      <c r="B477" s="45">
        <f>'Q5-Q7 VaR'!L451</f>
        <v>1690.321197829564</v>
      </c>
      <c r="C477" s="45">
        <f>1000000*'Q5-Q7 VaR'!K451/100</f>
        <v>2513.872718075706</v>
      </c>
      <c r="D477" s="45">
        <f t="shared" si="355"/>
        <v>-23448.405982927492</v>
      </c>
      <c r="E477" s="45">
        <f t="shared" si="355"/>
        <v>-22819.937803408568</v>
      </c>
      <c r="F477" s="45">
        <f t="shared" si="355"/>
        <v>-22191.469623889643</v>
      </c>
      <c r="G477" s="45">
        <f t="shared" si="355"/>
        <v>-21563.001444370719</v>
      </c>
      <c r="H477" s="45">
        <f t="shared" si="355"/>
        <v>-20934.533264851787</v>
      </c>
      <c r="I477" s="45">
        <f t="shared" si="355"/>
        <v>-20306.065085332863</v>
      </c>
      <c r="J477" s="45">
        <f t="shared" si="355"/>
        <v>-19677.596905813938</v>
      </c>
      <c r="K477" s="45">
        <f t="shared" si="355"/>
        <v>-19049.128726295014</v>
      </c>
      <c r="L477" s="45">
        <f t="shared" si="355"/>
        <v>-18420.660546776082</v>
      </c>
      <c r="M477" s="45">
        <f t="shared" si="355"/>
        <v>-17792.192367257157</v>
      </c>
      <c r="N477" s="45">
        <f t="shared" si="356"/>
        <v>-17163.724187738233</v>
      </c>
      <c r="O477" s="45">
        <f t="shared" si="356"/>
        <v>-16535.256008219301</v>
      </c>
      <c r="P477" s="45">
        <f t="shared" si="356"/>
        <v>-15906.787828700379</v>
      </c>
      <c r="Q477" s="45">
        <f t="shared" si="356"/>
        <v>-15278.319649181451</v>
      </c>
      <c r="R477" s="45">
        <f t="shared" si="356"/>
        <v>-14649.851469662524</v>
      </c>
      <c r="S477" s="45">
        <f t="shared" si="356"/>
        <v>-14021.383290143598</v>
      </c>
      <c r="T477" s="45">
        <f t="shared" si="356"/>
        <v>-13392.915110624672</v>
      </c>
      <c r="U477" s="45">
        <f t="shared" si="356"/>
        <v>-12764.446931105746</v>
      </c>
      <c r="V477" s="45">
        <f t="shared" si="356"/>
        <v>-12135.978751586819</v>
      </c>
      <c r="W477" s="45">
        <f t="shared" si="356"/>
        <v>-11507.510572067893</v>
      </c>
      <c r="X477" s="45">
        <f t="shared" si="357"/>
        <v>-10879.042392548965</v>
      </c>
      <c r="Y477" s="45">
        <f t="shared" si="357"/>
        <v>-10250.574213030039</v>
      </c>
      <c r="Z477" s="45">
        <f t="shared" si="357"/>
        <v>-9622.1060335111124</v>
      </c>
      <c r="AA477" s="45">
        <f t="shared" si="357"/>
        <v>-8993.6378539921861</v>
      </c>
      <c r="AB477" s="45">
        <f t="shared" si="357"/>
        <v>-8365.1696744732599</v>
      </c>
      <c r="AC477" s="45">
        <f t="shared" si="357"/>
        <v>-7736.7014949543336</v>
      </c>
      <c r="AD477" s="45">
        <f t="shared" si="357"/>
        <v>-7108.2333154354073</v>
      </c>
      <c r="AE477" s="45">
        <f t="shared" si="357"/>
        <v>-6479.7651359164802</v>
      </c>
      <c r="AF477" s="45">
        <f t="shared" si="357"/>
        <v>-5851.2969563975539</v>
      </c>
      <c r="AG477" s="45">
        <f t="shared" si="357"/>
        <v>-5222.8287768786277</v>
      </c>
      <c r="AH477" s="45">
        <f t="shared" si="358"/>
        <v>-4594.3605973597005</v>
      </c>
      <c r="AI477" s="45">
        <f t="shared" si="358"/>
        <v>-3965.8924178407742</v>
      </c>
      <c r="AJ477" s="45">
        <f t="shared" si="358"/>
        <v>-3337.424238321848</v>
      </c>
      <c r="AK477" s="45">
        <f t="shared" si="358"/>
        <v>-2708.9560588029217</v>
      </c>
      <c r="AL477" s="45">
        <f t="shared" si="358"/>
        <v>-2080.487879283995</v>
      </c>
      <c r="AM477" s="45">
        <f t="shared" si="358"/>
        <v>-1452.0196997650683</v>
      </c>
      <c r="AN477" s="45">
        <f t="shared" si="358"/>
        <v>-823.55152024614199</v>
      </c>
      <c r="AO477" s="45">
        <f t="shared" si="358"/>
        <v>-195.0833407272155</v>
      </c>
      <c r="AP477" s="45">
        <f t="shared" si="358"/>
        <v>433.38483879171099</v>
      </c>
      <c r="AQ477" s="45">
        <f t="shared" si="358"/>
        <v>1061.8530183106375</v>
      </c>
      <c r="AR477" s="45">
        <f t="shared" si="359"/>
        <v>1690.321197829564</v>
      </c>
      <c r="AS477" s="45">
        <f t="shared" si="359"/>
        <v>2318.7893773484902</v>
      </c>
      <c r="AT477" s="45">
        <f t="shared" si="359"/>
        <v>2947.257556867417</v>
      </c>
      <c r="AU477" s="45">
        <f t="shared" si="359"/>
        <v>3575.7257363863437</v>
      </c>
      <c r="AV477" s="45">
        <f t="shared" si="359"/>
        <v>4204.1939159052699</v>
      </c>
      <c r="AW477" s="45">
        <f t="shared" si="359"/>
        <v>4832.6620954241962</v>
      </c>
      <c r="AX477" s="45">
        <f t="shared" si="359"/>
        <v>5461.1302749431234</v>
      </c>
      <c r="AY477" s="45">
        <f t="shared" si="359"/>
        <v>6089.5984544620496</v>
      </c>
      <c r="AZ477" s="45">
        <f t="shared" si="359"/>
        <v>6718.0666339809759</v>
      </c>
      <c r="BA477" s="45">
        <f t="shared" si="359"/>
        <v>7346.5348134999022</v>
      </c>
      <c r="BB477" s="45">
        <f t="shared" si="360"/>
        <v>7975.0029930188284</v>
      </c>
      <c r="BC477" s="45">
        <f t="shared" si="360"/>
        <v>8603.4711725377565</v>
      </c>
      <c r="BD477" s="45">
        <f t="shared" si="360"/>
        <v>9231.9393520566809</v>
      </c>
      <c r="BE477" s="45">
        <f t="shared" si="360"/>
        <v>9860.407531575609</v>
      </c>
      <c r="BF477" s="45">
        <f t="shared" si="360"/>
        <v>10488.875711094535</v>
      </c>
      <c r="BG477" s="45">
        <f t="shared" si="360"/>
        <v>11117.343890613462</v>
      </c>
      <c r="BH477" s="45">
        <f t="shared" si="360"/>
        <v>11745.812070132388</v>
      </c>
      <c r="BI477" s="45">
        <f t="shared" si="360"/>
        <v>12374.280249651314</v>
      </c>
      <c r="BJ477" s="45">
        <f t="shared" si="360"/>
        <v>13002.74842917024</v>
      </c>
      <c r="BK477" s="45">
        <f t="shared" si="360"/>
        <v>13631.216608689167</v>
      </c>
      <c r="BL477" s="45">
        <f t="shared" si="361"/>
        <v>14259.684788208093</v>
      </c>
      <c r="BM477" s="45">
        <f t="shared" si="361"/>
        <v>14888.152967727021</v>
      </c>
      <c r="BN477" s="45">
        <f t="shared" si="361"/>
        <v>15516.621147245947</v>
      </c>
      <c r="BO477" s="45">
        <f t="shared" si="361"/>
        <v>16145.089326764873</v>
      </c>
      <c r="BP477" s="45">
        <f t="shared" si="361"/>
        <v>16773.5575062838</v>
      </c>
      <c r="BQ477" s="45">
        <f t="shared" si="361"/>
        <v>17402.025685802728</v>
      </c>
      <c r="BR477" s="45">
        <f t="shared" si="361"/>
        <v>18030.493865321652</v>
      </c>
      <c r="BS477" s="45">
        <f t="shared" si="361"/>
        <v>18658.962044840577</v>
      </c>
      <c r="BT477" s="45">
        <f t="shared" si="361"/>
        <v>19287.430224359508</v>
      </c>
      <c r="BU477" s="45">
        <f t="shared" si="361"/>
        <v>19915.898403878433</v>
      </c>
      <c r="BV477" s="45">
        <f t="shared" si="362"/>
        <v>20544.366583397357</v>
      </c>
      <c r="BW477" s="45">
        <f t="shared" si="362"/>
        <v>21172.834762916282</v>
      </c>
      <c r="BX477" s="45">
        <f t="shared" si="362"/>
        <v>21801.302942435213</v>
      </c>
      <c r="BY477" s="45">
        <f t="shared" si="362"/>
        <v>22429.771121954138</v>
      </c>
      <c r="BZ477" s="45">
        <f t="shared" si="362"/>
        <v>23058.239301473062</v>
      </c>
      <c r="CA477" s="45">
        <f t="shared" si="362"/>
        <v>23686.707480991994</v>
      </c>
      <c r="CB477" s="45">
        <f t="shared" si="362"/>
        <v>24315.175660510919</v>
      </c>
      <c r="CC477" s="45">
        <f t="shared" si="362"/>
        <v>24943.643840029843</v>
      </c>
      <c r="CD477" s="45">
        <f t="shared" si="362"/>
        <v>25572.112019548767</v>
      </c>
      <c r="CE477" s="45">
        <f t="shared" si="362"/>
        <v>26200.580199067699</v>
      </c>
      <c r="CF477" s="45">
        <f t="shared" si="362"/>
        <v>26829.048378586624</v>
      </c>
      <c r="CG477" s="45">
        <f t="shared" si="362"/>
        <v>-7902.715170118503</v>
      </c>
      <c r="CH477" s="45">
        <f t="shared" si="362"/>
        <v>-6222.9843941924319</v>
      </c>
    </row>
    <row r="478" spans="1:86">
      <c r="A478" s="58">
        <f>'Q5-Q7 VaR'!G452</f>
        <v>46192</v>
      </c>
      <c r="B478" s="45">
        <f>'Q5-Q7 VaR'!L452</f>
        <v>0</v>
      </c>
      <c r="C478" s="45">
        <f>1000000*'Q5-Q7 VaR'!K452/100</f>
        <v>0</v>
      </c>
      <c r="D478" s="45">
        <f t="shared" si="355"/>
        <v>0</v>
      </c>
      <c r="E478" s="45">
        <f t="shared" si="355"/>
        <v>0</v>
      </c>
      <c r="F478" s="45">
        <f t="shared" si="355"/>
        <v>0</v>
      </c>
      <c r="G478" s="45">
        <f t="shared" si="355"/>
        <v>0</v>
      </c>
      <c r="H478" s="45">
        <f t="shared" si="355"/>
        <v>0</v>
      </c>
      <c r="I478" s="45">
        <f t="shared" si="355"/>
        <v>0</v>
      </c>
      <c r="J478" s="45">
        <f t="shared" si="355"/>
        <v>0</v>
      </c>
      <c r="K478" s="45">
        <f t="shared" si="355"/>
        <v>0</v>
      </c>
      <c r="L478" s="45">
        <f t="shared" si="355"/>
        <v>0</v>
      </c>
      <c r="M478" s="45">
        <f t="shared" si="355"/>
        <v>0</v>
      </c>
      <c r="N478" s="45">
        <f t="shared" si="356"/>
        <v>0</v>
      </c>
      <c r="O478" s="45">
        <f t="shared" si="356"/>
        <v>0</v>
      </c>
      <c r="P478" s="45">
        <f t="shared" si="356"/>
        <v>0</v>
      </c>
      <c r="Q478" s="45">
        <f t="shared" si="356"/>
        <v>0</v>
      </c>
      <c r="R478" s="45">
        <f t="shared" si="356"/>
        <v>0</v>
      </c>
      <c r="S478" s="45">
        <f t="shared" si="356"/>
        <v>0</v>
      </c>
      <c r="T478" s="45">
        <f t="shared" si="356"/>
        <v>0</v>
      </c>
      <c r="U478" s="45">
        <f t="shared" si="356"/>
        <v>0</v>
      </c>
      <c r="V478" s="45">
        <f t="shared" si="356"/>
        <v>0</v>
      </c>
      <c r="W478" s="45">
        <f t="shared" si="356"/>
        <v>0</v>
      </c>
      <c r="X478" s="45">
        <f t="shared" si="357"/>
        <v>0</v>
      </c>
      <c r="Y478" s="45">
        <f t="shared" si="357"/>
        <v>0</v>
      </c>
      <c r="Z478" s="45">
        <f t="shared" si="357"/>
        <v>0</v>
      </c>
      <c r="AA478" s="45">
        <f t="shared" si="357"/>
        <v>0</v>
      </c>
      <c r="AB478" s="45">
        <f t="shared" si="357"/>
        <v>0</v>
      </c>
      <c r="AC478" s="45">
        <f t="shared" si="357"/>
        <v>0</v>
      </c>
      <c r="AD478" s="45">
        <f t="shared" si="357"/>
        <v>0</v>
      </c>
      <c r="AE478" s="45">
        <f t="shared" si="357"/>
        <v>0</v>
      </c>
      <c r="AF478" s="45">
        <f t="shared" si="357"/>
        <v>0</v>
      </c>
      <c r="AG478" s="45">
        <f t="shared" si="357"/>
        <v>0</v>
      </c>
      <c r="AH478" s="45">
        <f t="shared" si="358"/>
        <v>0</v>
      </c>
      <c r="AI478" s="45">
        <f t="shared" si="358"/>
        <v>0</v>
      </c>
      <c r="AJ478" s="45">
        <f t="shared" si="358"/>
        <v>0</v>
      </c>
      <c r="AK478" s="45">
        <f t="shared" si="358"/>
        <v>0</v>
      </c>
      <c r="AL478" s="45">
        <f t="shared" si="358"/>
        <v>0</v>
      </c>
      <c r="AM478" s="45">
        <f t="shared" si="358"/>
        <v>0</v>
      </c>
      <c r="AN478" s="45">
        <f t="shared" si="358"/>
        <v>0</v>
      </c>
      <c r="AO478" s="45">
        <f t="shared" si="358"/>
        <v>0</v>
      </c>
      <c r="AP478" s="45">
        <f t="shared" si="358"/>
        <v>0</v>
      </c>
      <c r="AQ478" s="45">
        <f t="shared" si="358"/>
        <v>0</v>
      </c>
      <c r="AR478" s="45">
        <f t="shared" si="359"/>
        <v>0</v>
      </c>
      <c r="AS478" s="45">
        <f t="shared" si="359"/>
        <v>0</v>
      </c>
      <c r="AT478" s="45">
        <f t="shared" si="359"/>
        <v>0</v>
      </c>
      <c r="AU478" s="45">
        <f t="shared" si="359"/>
        <v>0</v>
      </c>
      <c r="AV478" s="45">
        <f t="shared" si="359"/>
        <v>0</v>
      </c>
      <c r="AW478" s="45">
        <f t="shared" si="359"/>
        <v>0</v>
      </c>
      <c r="AX478" s="45">
        <f t="shared" si="359"/>
        <v>0</v>
      </c>
      <c r="AY478" s="45">
        <f t="shared" si="359"/>
        <v>0</v>
      </c>
      <c r="AZ478" s="45">
        <f t="shared" si="359"/>
        <v>0</v>
      </c>
      <c r="BA478" s="45">
        <f t="shared" si="359"/>
        <v>0</v>
      </c>
      <c r="BB478" s="45">
        <f t="shared" si="360"/>
        <v>0</v>
      </c>
      <c r="BC478" s="45">
        <f t="shared" si="360"/>
        <v>0</v>
      </c>
      <c r="BD478" s="45">
        <f t="shared" si="360"/>
        <v>0</v>
      </c>
      <c r="BE478" s="45">
        <f t="shared" si="360"/>
        <v>0</v>
      </c>
      <c r="BF478" s="45">
        <f t="shared" si="360"/>
        <v>0</v>
      </c>
      <c r="BG478" s="45">
        <f t="shared" si="360"/>
        <v>0</v>
      </c>
      <c r="BH478" s="45">
        <f t="shared" si="360"/>
        <v>0</v>
      </c>
      <c r="BI478" s="45">
        <f t="shared" si="360"/>
        <v>0</v>
      </c>
      <c r="BJ478" s="45">
        <f t="shared" si="360"/>
        <v>0</v>
      </c>
      <c r="BK478" s="45">
        <f t="shared" si="360"/>
        <v>0</v>
      </c>
      <c r="BL478" s="45">
        <f t="shared" si="361"/>
        <v>0</v>
      </c>
      <c r="BM478" s="45">
        <f t="shared" si="361"/>
        <v>0</v>
      </c>
      <c r="BN478" s="45">
        <f t="shared" si="361"/>
        <v>0</v>
      </c>
      <c r="BO478" s="45">
        <f t="shared" si="361"/>
        <v>0</v>
      </c>
      <c r="BP478" s="45">
        <f t="shared" si="361"/>
        <v>0</v>
      </c>
      <c r="BQ478" s="45">
        <f t="shared" si="361"/>
        <v>0</v>
      </c>
      <c r="BR478" s="45">
        <f t="shared" si="361"/>
        <v>0</v>
      </c>
      <c r="BS478" s="45">
        <f t="shared" si="361"/>
        <v>0</v>
      </c>
      <c r="BT478" s="45">
        <f t="shared" si="361"/>
        <v>0</v>
      </c>
      <c r="BU478" s="45">
        <f t="shared" si="361"/>
        <v>0</v>
      </c>
      <c r="BV478" s="45">
        <f t="shared" si="362"/>
        <v>0</v>
      </c>
      <c r="BW478" s="45">
        <f t="shared" si="362"/>
        <v>0</v>
      </c>
      <c r="BX478" s="45">
        <f t="shared" si="362"/>
        <v>0</v>
      </c>
      <c r="BY478" s="45">
        <f t="shared" si="362"/>
        <v>0</v>
      </c>
      <c r="BZ478" s="45">
        <f t="shared" si="362"/>
        <v>0</v>
      </c>
      <c r="CA478" s="45">
        <f t="shared" si="362"/>
        <v>0</v>
      </c>
      <c r="CB478" s="45">
        <f t="shared" si="362"/>
        <v>0</v>
      </c>
      <c r="CC478" s="45">
        <f t="shared" si="362"/>
        <v>0</v>
      </c>
      <c r="CD478" s="45">
        <f t="shared" si="362"/>
        <v>0</v>
      </c>
      <c r="CE478" s="45">
        <f t="shared" si="362"/>
        <v>0</v>
      </c>
      <c r="CF478" s="45">
        <f t="shared" si="362"/>
        <v>0</v>
      </c>
      <c r="CG478" s="45">
        <f t="shared" si="362"/>
        <v>0</v>
      </c>
      <c r="CH478" s="45">
        <f t="shared" si="362"/>
        <v>0</v>
      </c>
    </row>
    <row r="479" spans="1:86">
      <c r="A479" s="58">
        <f>'Q5-Q7 VaR'!G453</f>
        <v>46195</v>
      </c>
      <c r="B479" s="45">
        <f>'Q5-Q7 VaR'!L453</f>
        <v>-13513.843338912011</v>
      </c>
      <c r="C479" s="45">
        <f>1000000*'Q5-Q7 VaR'!K453/100</f>
        <v>-4049.6519271807292</v>
      </c>
      <c r="D479" s="45">
        <f t="shared" si="355"/>
        <v>26982.675932895283</v>
      </c>
      <c r="E479" s="45">
        <f t="shared" si="355"/>
        <v>25970.2629511001</v>
      </c>
      <c r="F479" s="45">
        <f t="shared" si="355"/>
        <v>24957.849969304916</v>
      </c>
      <c r="G479" s="45">
        <f t="shared" si="355"/>
        <v>23945.436987509733</v>
      </c>
      <c r="H479" s="45">
        <f t="shared" si="355"/>
        <v>22933.024005714549</v>
      </c>
      <c r="I479" s="45">
        <f t="shared" si="355"/>
        <v>21920.611023919373</v>
      </c>
      <c r="J479" s="45">
        <f t="shared" si="355"/>
        <v>20908.19804212419</v>
      </c>
      <c r="K479" s="45">
        <f t="shared" si="355"/>
        <v>19895.785060329006</v>
      </c>
      <c r="L479" s="45">
        <f t="shared" si="355"/>
        <v>18883.372078533823</v>
      </c>
      <c r="M479" s="45">
        <f t="shared" si="355"/>
        <v>17870.959096738639</v>
      </c>
      <c r="N479" s="45">
        <f t="shared" si="356"/>
        <v>16858.54611494346</v>
      </c>
      <c r="O479" s="45">
        <f t="shared" si="356"/>
        <v>15846.133133148276</v>
      </c>
      <c r="P479" s="45">
        <f t="shared" si="356"/>
        <v>14833.720151353093</v>
      </c>
      <c r="Q479" s="45">
        <f t="shared" si="356"/>
        <v>13821.307169557913</v>
      </c>
      <c r="R479" s="45">
        <f t="shared" si="356"/>
        <v>12808.894187762729</v>
      </c>
      <c r="S479" s="45">
        <f t="shared" si="356"/>
        <v>11796.481205967546</v>
      </c>
      <c r="T479" s="45">
        <f t="shared" si="356"/>
        <v>10784.068224172363</v>
      </c>
      <c r="U479" s="45">
        <f t="shared" si="356"/>
        <v>9771.6552423771827</v>
      </c>
      <c r="V479" s="45">
        <f t="shared" si="356"/>
        <v>8759.2422605819993</v>
      </c>
      <c r="W479" s="45">
        <f t="shared" si="356"/>
        <v>7746.8292787868158</v>
      </c>
      <c r="X479" s="45">
        <f t="shared" si="357"/>
        <v>6734.416296991636</v>
      </c>
      <c r="Y479" s="45">
        <f t="shared" si="357"/>
        <v>5722.0033151964526</v>
      </c>
      <c r="Z479" s="45">
        <f t="shared" si="357"/>
        <v>4709.5903334012692</v>
      </c>
      <c r="AA479" s="45">
        <f t="shared" si="357"/>
        <v>3697.1773516060894</v>
      </c>
      <c r="AB479" s="45">
        <f t="shared" si="357"/>
        <v>2684.7643698109059</v>
      </c>
      <c r="AC479" s="45">
        <f t="shared" si="357"/>
        <v>1672.3513880157243</v>
      </c>
      <c r="AD479" s="45">
        <f t="shared" si="357"/>
        <v>659.93840622054086</v>
      </c>
      <c r="AE479" s="45">
        <f t="shared" si="357"/>
        <v>-352.47457557464077</v>
      </c>
      <c r="AF479" s="45">
        <f t="shared" si="357"/>
        <v>-1364.8875573698242</v>
      </c>
      <c r="AG479" s="45">
        <f t="shared" si="357"/>
        <v>-2377.3005391650058</v>
      </c>
      <c r="AH479" s="45">
        <f t="shared" si="358"/>
        <v>-3389.7135209601875</v>
      </c>
      <c r="AI479" s="45">
        <f t="shared" si="358"/>
        <v>-4402.1265027553709</v>
      </c>
      <c r="AJ479" s="45">
        <f t="shared" si="358"/>
        <v>-5414.5394845505525</v>
      </c>
      <c r="AK479" s="45">
        <f t="shared" si="358"/>
        <v>-6426.952466345735</v>
      </c>
      <c r="AL479" s="45">
        <f t="shared" si="358"/>
        <v>-7439.3654481409176</v>
      </c>
      <c r="AM479" s="45">
        <f t="shared" si="358"/>
        <v>-8451.7784299360992</v>
      </c>
      <c r="AN479" s="45">
        <f t="shared" si="358"/>
        <v>-9464.1914117312808</v>
      </c>
      <c r="AO479" s="45">
        <f t="shared" si="358"/>
        <v>-10476.604393526464</v>
      </c>
      <c r="AP479" s="45">
        <f t="shared" si="358"/>
        <v>-11489.017375321646</v>
      </c>
      <c r="AQ479" s="45">
        <f t="shared" si="358"/>
        <v>-12501.430357116829</v>
      </c>
      <c r="AR479" s="45">
        <f t="shared" si="359"/>
        <v>-13513.843338912011</v>
      </c>
      <c r="AS479" s="45">
        <f t="shared" si="359"/>
        <v>-14526.256320707193</v>
      </c>
      <c r="AT479" s="45">
        <f t="shared" si="359"/>
        <v>-15538.669302502376</v>
      </c>
      <c r="AU479" s="45">
        <f t="shared" si="359"/>
        <v>-16551.082284297558</v>
      </c>
      <c r="AV479" s="45">
        <f t="shared" si="359"/>
        <v>-17563.495266092741</v>
      </c>
      <c r="AW479" s="45">
        <f t="shared" si="359"/>
        <v>-18575.908247887921</v>
      </c>
      <c r="AX479" s="45">
        <f t="shared" si="359"/>
        <v>-19588.321229683104</v>
      </c>
      <c r="AY479" s="45">
        <f t="shared" si="359"/>
        <v>-20600.734211478288</v>
      </c>
      <c r="AZ479" s="45">
        <f t="shared" si="359"/>
        <v>-21613.147193273471</v>
      </c>
      <c r="BA479" s="45">
        <f t="shared" si="359"/>
        <v>-22625.560175068651</v>
      </c>
      <c r="BB479" s="45">
        <f t="shared" si="360"/>
        <v>-23637.973156863834</v>
      </c>
      <c r="BC479" s="45">
        <f t="shared" si="360"/>
        <v>-24650.386138659014</v>
      </c>
      <c r="BD479" s="45">
        <f t="shared" si="360"/>
        <v>-25662.799120454198</v>
      </c>
      <c r="BE479" s="45">
        <f t="shared" si="360"/>
        <v>-26675.212102249381</v>
      </c>
      <c r="BF479" s="45">
        <f t="shared" si="360"/>
        <v>-27687.625084044565</v>
      </c>
      <c r="BG479" s="45">
        <f t="shared" si="360"/>
        <v>-28700.038065839748</v>
      </c>
      <c r="BH479" s="45">
        <f t="shared" si="360"/>
        <v>-29712.451047634928</v>
      </c>
      <c r="BI479" s="45">
        <f t="shared" si="360"/>
        <v>-30724.864029430111</v>
      </c>
      <c r="BJ479" s="45">
        <f t="shared" si="360"/>
        <v>-31737.277011225291</v>
      </c>
      <c r="BK479" s="45">
        <f t="shared" si="360"/>
        <v>-32749.689993020475</v>
      </c>
      <c r="BL479" s="45">
        <f t="shared" si="361"/>
        <v>-33762.102974815658</v>
      </c>
      <c r="BM479" s="45">
        <f t="shared" si="361"/>
        <v>-34774.515956610834</v>
      </c>
      <c r="BN479" s="45">
        <f t="shared" si="361"/>
        <v>-35786.928938406025</v>
      </c>
      <c r="BO479" s="45">
        <f t="shared" si="361"/>
        <v>-36799.341920201201</v>
      </c>
      <c r="BP479" s="45">
        <f t="shared" si="361"/>
        <v>-37811.754901996384</v>
      </c>
      <c r="BQ479" s="45">
        <f t="shared" si="361"/>
        <v>-38824.167883791568</v>
      </c>
      <c r="BR479" s="45">
        <f t="shared" si="361"/>
        <v>-39836.580865586751</v>
      </c>
      <c r="BS479" s="45">
        <f t="shared" si="361"/>
        <v>-40848.993847381935</v>
      </c>
      <c r="BT479" s="45">
        <f t="shared" si="361"/>
        <v>-41861.406829177111</v>
      </c>
      <c r="BU479" s="45">
        <f t="shared" si="361"/>
        <v>-42873.819810972302</v>
      </c>
      <c r="BV479" s="45">
        <f t="shared" si="362"/>
        <v>-43886.232792767478</v>
      </c>
      <c r="BW479" s="45">
        <f t="shared" si="362"/>
        <v>-44898.645774562661</v>
      </c>
      <c r="BX479" s="45">
        <f t="shared" si="362"/>
        <v>-45911.058756357845</v>
      </c>
      <c r="BY479" s="45">
        <f t="shared" si="362"/>
        <v>-46923.471738153028</v>
      </c>
      <c r="BZ479" s="45">
        <f t="shared" si="362"/>
        <v>-47935.884719948212</v>
      </c>
      <c r="CA479" s="45">
        <f t="shared" si="362"/>
        <v>-48948.297701743395</v>
      </c>
      <c r="CB479" s="45">
        <f t="shared" si="362"/>
        <v>-49960.710683538571</v>
      </c>
      <c r="CC479" s="45">
        <f t="shared" si="362"/>
        <v>-50973.123665333755</v>
      </c>
      <c r="CD479" s="45">
        <f t="shared" si="362"/>
        <v>-51985.536647128938</v>
      </c>
      <c r="CE479" s="45">
        <f t="shared" si="362"/>
        <v>-52997.949628924121</v>
      </c>
      <c r="CF479" s="45">
        <f t="shared" si="362"/>
        <v>-54010.362610719305</v>
      </c>
      <c r="CG479" s="45">
        <f t="shared" si="362"/>
        <v>1939.7864075904454</v>
      </c>
      <c r="CH479" s="45">
        <f t="shared" si="362"/>
        <v>-766.12822562168003</v>
      </c>
    </row>
    <row r="480" spans="1:86">
      <c r="A480" s="58">
        <f>'Q5-Q7 VaR'!G454</f>
        <v>46196</v>
      </c>
      <c r="B480" s="45">
        <f>'Q5-Q7 VaR'!L454</f>
        <v>8172.1313159613501</v>
      </c>
      <c r="C480" s="45">
        <f>1000000*'Q5-Q7 VaR'!K454/100</f>
        <v>886.33736280524795</v>
      </c>
      <c r="D480" s="45">
        <f t="shared" si="355"/>
        <v>-691.24231209112895</v>
      </c>
      <c r="E480" s="45">
        <f t="shared" si="355"/>
        <v>-469.65797138981816</v>
      </c>
      <c r="F480" s="45">
        <f t="shared" si="355"/>
        <v>-248.07363068850555</v>
      </c>
      <c r="G480" s="45">
        <f t="shared" si="355"/>
        <v>-26.489289987192933</v>
      </c>
      <c r="H480" s="45">
        <f t="shared" si="355"/>
        <v>195.09505071411877</v>
      </c>
      <c r="I480" s="45">
        <f t="shared" si="355"/>
        <v>416.67939141543047</v>
      </c>
      <c r="J480" s="45">
        <f t="shared" si="355"/>
        <v>638.26373211674218</v>
      </c>
      <c r="K480" s="45">
        <f t="shared" si="355"/>
        <v>859.84807281805479</v>
      </c>
      <c r="L480" s="45">
        <f t="shared" si="355"/>
        <v>1081.4324135193665</v>
      </c>
      <c r="M480" s="45">
        <f t="shared" si="355"/>
        <v>1303.0167542206782</v>
      </c>
      <c r="N480" s="45">
        <f t="shared" si="356"/>
        <v>1524.6010949219908</v>
      </c>
      <c r="O480" s="45">
        <f t="shared" si="356"/>
        <v>1746.1854356233025</v>
      </c>
      <c r="P480" s="45">
        <f t="shared" si="356"/>
        <v>1967.7697763246142</v>
      </c>
      <c r="Q480" s="45">
        <f t="shared" si="356"/>
        <v>2189.3541170259268</v>
      </c>
      <c r="R480" s="45">
        <f t="shared" si="356"/>
        <v>2410.9384577272385</v>
      </c>
      <c r="S480" s="45">
        <f t="shared" si="356"/>
        <v>2632.5227984285502</v>
      </c>
      <c r="T480" s="45">
        <f t="shared" si="356"/>
        <v>2854.1071391298619</v>
      </c>
      <c r="U480" s="45">
        <f t="shared" si="356"/>
        <v>3075.6914798311745</v>
      </c>
      <c r="V480" s="45">
        <f t="shared" si="356"/>
        <v>3297.2758205324863</v>
      </c>
      <c r="W480" s="45">
        <f t="shared" si="356"/>
        <v>3518.860161233798</v>
      </c>
      <c r="X480" s="45">
        <f t="shared" si="357"/>
        <v>3740.4445019351106</v>
      </c>
      <c r="Y480" s="45">
        <f t="shared" si="357"/>
        <v>3962.0288426364223</v>
      </c>
      <c r="Z480" s="45">
        <f t="shared" si="357"/>
        <v>4183.6131833377349</v>
      </c>
      <c r="AA480" s="45">
        <f t="shared" si="357"/>
        <v>4405.1975240390457</v>
      </c>
      <c r="AB480" s="45">
        <f t="shared" si="357"/>
        <v>4626.7818647403583</v>
      </c>
      <c r="AC480" s="45">
        <f t="shared" si="357"/>
        <v>4848.3662054416709</v>
      </c>
      <c r="AD480" s="45">
        <f t="shared" si="357"/>
        <v>5069.9505461429817</v>
      </c>
      <c r="AE480" s="45">
        <f t="shared" si="357"/>
        <v>5291.5348868442943</v>
      </c>
      <c r="AF480" s="45">
        <f t="shared" si="357"/>
        <v>5513.119227545606</v>
      </c>
      <c r="AG480" s="45">
        <f t="shared" si="357"/>
        <v>5734.7035682469177</v>
      </c>
      <c r="AH480" s="45">
        <f t="shared" si="358"/>
        <v>5956.2879089482303</v>
      </c>
      <c r="AI480" s="45">
        <f t="shared" si="358"/>
        <v>6177.872249649542</v>
      </c>
      <c r="AJ480" s="45">
        <f t="shared" si="358"/>
        <v>6399.4565903508537</v>
      </c>
      <c r="AK480" s="45">
        <f t="shared" si="358"/>
        <v>6621.0409310521663</v>
      </c>
      <c r="AL480" s="45">
        <f t="shared" si="358"/>
        <v>6842.625271753478</v>
      </c>
      <c r="AM480" s="45">
        <f t="shared" si="358"/>
        <v>7064.2096124547897</v>
      </c>
      <c r="AN480" s="45">
        <f t="shared" si="358"/>
        <v>7285.7939531561024</v>
      </c>
      <c r="AO480" s="45">
        <f t="shared" si="358"/>
        <v>7507.3782938574141</v>
      </c>
      <c r="AP480" s="45">
        <f t="shared" si="358"/>
        <v>7728.9626345587258</v>
      </c>
      <c r="AQ480" s="45">
        <f t="shared" si="358"/>
        <v>7950.5469752600384</v>
      </c>
      <c r="AR480" s="45">
        <f t="shared" si="359"/>
        <v>8172.1313159613501</v>
      </c>
      <c r="AS480" s="45">
        <f t="shared" si="359"/>
        <v>8393.7156566626618</v>
      </c>
      <c r="AT480" s="45">
        <f t="shared" si="359"/>
        <v>8615.2999973639744</v>
      </c>
      <c r="AU480" s="45">
        <f t="shared" si="359"/>
        <v>8836.884338065287</v>
      </c>
      <c r="AV480" s="45">
        <f t="shared" si="359"/>
        <v>9058.4686787665978</v>
      </c>
      <c r="AW480" s="45">
        <f t="shared" si="359"/>
        <v>9280.0530194679104</v>
      </c>
      <c r="AX480" s="45">
        <f t="shared" si="359"/>
        <v>9501.6373601692212</v>
      </c>
      <c r="AY480" s="45">
        <f t="shared" si="359"/>
        <v>9723.2217008705338</v>
      </c>
      <c r="AZ480" s="45">
        <f t="shared" si="359"/>
        <v>9944.8060415718464</v>
      </c>
      <c r="BA480" s="45">
        <f t="shared" si="359"/>
        <v>10166.390382273157</v>
      </c>
      <c r="BB480" s="45">
        <f t="shared" si="360"/>
        <v>10387.97472297447</v>
      </c>
      <c r="BC480" s="45">
        <f t="shared" si="360"/>
        <v>10609.559063675782</v>
      </c>
      <c r="BD480" s="45">
        <f t="shared" si="360"/>
        <v>10831.143404377093</v>
      </c>
      <c r="BE480" s="45">
        <f t="shared" si="360"/>
        <v>11052.727745078406</v>
      </c>
      <c r="BF480" s="45">
        <f t="shared" si="360"/>
        <v>11274.312085779718</v>
      </c>
      <c r="BG480" s="45">
        <f t="shared" si="360"/>
        <v>11495.896426481029</v>
      </c>
      <c r="BH480" s="45">
        <f t="shared" si="360"/>
        <v>11717.480767182342</v>
      </c>
      <c r="BI480" s="45">
        <f t="shared" si="360"/>
        <v>11939.065107883654</v>
      </c>
      <c r="BJ480" s="45">
        <f t="shared" si="360"/>
        <v>12160.649448584965</v>
      </c>
      <c r="BK480" s="45">
        <f t="shared" si="360"/>
        <v>12382.233789286278</v>
      </c>
      <c r="BL480" s="45">
        <f t="shared" si="361"/>
        <v>12603.818129987591</v>
      </c>
      <c r="BM480" s="45">
        <f t="shared" si="361"/>
        <v>12825.402470688903</v>
      </c>
      <c r="BN480" s="45">
        <f t="shared" si="361"/>
        <v>13046.986811390214</v>
      </c>
      <c r="BO480" s="45">
        <f t="shared" si="361"/>
        <v>13268.571152091525</v>
      </c>
      <c r="BP480" s="45">
        <f t="shared" si="361"/>
        <v>13490.155492792837</v>
      </c>
      <c r="BQ480" s="45">
        <f t="shared" si="361"/>
        <v>13711.73983349415</v>
      </c>
      <c r="BR480" s="45">
        <f t="shared" si="361"/>
        <v>13933.324174195463</v>
      </c>
      <c r="BS480" s="45">
        <f t="shared" si="361"/>
        <v>14154.908514896773</v>
      </c>
      <c r="BT480" s="45">
        <f t="shared" si="361"/>
        <v>14376.492855598086</v>
      </c>
      <c r="BU480" s="45">
        <f t="shared" si="361"/>
        <v>14598.077196299397</v>
      </c>
      <c r="BV480" s="45">
        <f t="shared" si="362"/>
        <v>14819.661537000709</v>
      </c>
      <c r="BW480" s="45">
        <f t="shared" si="362"/>
        <v>15041.245877702022</v>
      </c>
      <c r="BX480" s="45">
        <f t="shared" si="362"/>
        <v>15262.830218403335</v>
      </c>
      <c r="BY480" s="45">
        <f t="shared" si="362"/>
        <v>15484.414559104645</v>
      </c>
      <c r="BZ480" s="45">
        <f t="shared" si="362"/>
        <v>15705.998899805958</v>
      </c>
      <c r="CA480" s="45">
        <f t="shared" si="362"/>
        <v>15927.583240507269</v>
      </c>
      <c r="CB480" s="45">
        <f t="shared" si="362"/>
        <v>16149.167581208581</v>
      </c>
      <c r="CC480" s="45">
        <f t="shared" si="362"/>
        <v>16370.751921909894</v>
      </c>
      <c r="CD480" s="45">
        <f t="shared" si="362"/>
        <v>16592.336262611207</v>
      </c>
      <c r="CE480" s="45">
        <f t="shared" si="362"/>
        <v>16813.920603312519</v>
      </c>
      <c r="CF480" s="45">
        <f t="shared" si="362"/>
        <v>17035.504944013828</v>
      </c>
      <c r="CG480" s="45">
        <f t="shared" si="362"/>
        <v>4789.8333600925025</v>
      </c>
      <c r="CH480" s="45">
        <f t="shared" si="362"/>
        <v>5382.070244423212</v>
      </c>
    </row>
    <row r="481" spans="1:86">
      <c r="A481" s="58">
        <f>'Q5-Q7 VaR'!G455</f>
        <v>46197</v>
      </c>
      <c r="B481" s="45">
        <f>'Q5-Q7 VaR'!L455</f>
        <v>14375.456543181417</v>
      </c>
      <c r="C481" s="45">
        <f>1000000*'Q5-Q7 VaR'!K455/100</f>
        <v>7789.1793397792817</v>
      </c>
      <c r="D481" s="45">
        <f t="shared" ref="D481:M490" si="363">$B481+D$26*$C481</f>
        <v>-63516.3368546114</v>
      </c>
      <c r="E481" s="45">
        <f t="shared" si="363"/>
        <v>-61569.042019666573</v>
      </c>
      <c r="F481" s="45">
        <f t="shared" si="363"/>
        <v>-59621.74718472176</v>
      </c>
      <c r="G481" s="45">
        <f t="shared" si="363"/>
        <v>-57674.452349776933</v>
      </c>
      <c r="H481" s="45">
        <f t="shared" si="363"/>
        <v>-55727.157514832121</v>
      </c>
      <c r="I481" s="45">
        <f t="shared" si="363"/>
        <v>-53779.862679887294</v>
      </c>
      <c r="J481" s="45">
        <f t="shared" si="363"/>
        <v>-51832.567844942481</v>
      </c>
      <c r="K481" s="45">
        <f t="shared" si="363"/>
        <v>-49885.273009997654</v>
      </c>
      <c r="L481" s="45">
        <f t="shared" si="363"/>
        <v>-47937.978175052835</v>
      </c>
      <c r="M481" s="45">
        <f t="shared" si="363"/>
        <v>-45990.683340108015</v>
      </c>
      <c r="N481" s="45">
        <f t="shared" ref="N481:W490" si="364">$B481+N$26*$C481</f>
        <v>-44043.388505163195</v>
      </c>
      <c r="O481" s="45">
        <f t="shared" si="364"/>
        <v>-42096.093670218375</v>
      </c>
      <c r="P481" s="45">
        <f t="shared" si="364"/>
        <v>-40148.798835273556</v>
      </c>
      <c r="Q481" s="45">
        <f t="shared" si="364"/>
        <v>-38201.504000328736</v>
      </c>
      <c r="R481" s="45">
        <f t="shared" si="364"/>
        <v>-36254.209165383909</v>
      </c>
      <c r="S481" s="45">
        <f t="shared" si="364"/>
        <v>-34306.914330439089</v>
      </c>
      <c r="T481" s="45">
        <f t="shared" si="364"/>
        <v>-32359.619495494269</v>
      </c>
      <c r="U481" s="45">
        <f t="shared" si="364"/>
        <v>-30412.32466054945</v>
      </c>
      <c r="V481" s="45">
        <f t="shared" si="364"/>
        <v>-28465.02982560463</v>
      </c>
      <c r="W481" s="45">
        <f t="shared" si="364"/>
        <v>-26517.73499065981</v>
      </c>
      <c r="X481" s="45">
        <f t="shared" ref="X481:AG490" si="365">$B481+X$26*$C481</f>
        <v>-24570.44015571499</v>
      </c>
      <c r="Y481" s="45">
        <f t="shared" si="365"/>
        <v>-22623.145320770171</v>
      </c>
      <c r="Z481" s="45">
        <f t="shared" si="365"/>
        <v>-20675.850485825351</v>
      </c>
      <c r="AA481" s="45">
        <f t="shared" si="365"/>
        <v>-18728.555650880531</v>
      </c>
      <c r="AB481" s="45">
        <f t="shared" si="365"/>
        <v>-16781.260815935711</v>
      </c>
      <c r="AC481" s="45">
        <f t="shared" si="365"/>
        <v>-14833.96598099089</v>
      </c>
      <c r="AD481" s="45">
        <f t="shared" si="365"/>
        <v>-12886.67114604607</v>
      </c>
      <c r="AE481" s="45">
        <f t="shared" si="365"/>
        <v>-10939.376311101247</v>
      </c>
      <c r="AF481" s="45">
        <f t="shared" si="365"/>
        <v>-8992.081476156427</v>
      </c>
      <c r="AG481" s="45">
        <f t="shared" si="365"/>
        <v>-7044.7866412116073</v>
      </c>
      <c r="AH481" s="45">
        <f t="shared" ref="AH481:AQ490" si="366">$B481+AH$26*$C481</f>
        <v>-5097.4918062667875</v>
      </c>
      <c r="AI481" s="45">
        <f t="shared" si="366"/>
        <v>-3150.1969713219678</v>
      </c>
      <c r="AJ481" s="45">
        <f t="shared" si="366"/>
        <v>-1202.9021363771462</v>
      </c>
      <c r="AK481" s="45">
        <f t="shared" si="366"/>
        <v>744.39269856767351</v>
      </c>
      <c r="AL481" s="45">
        <f t="shared" si="366"/>
        <v>2691.6875335124951</v>
      </c>
      <c r="AM481" s="45">
        <f t="shared" si="366"/>
        <v>4638.9823684573148</v>
      </c>
      <c r="AN481" s="45">
        <f t="shared" si="366"/>
        <v>6586.2772034021355</v>
      </c>
      <c r="AO481" s="45">
        <f t="shared" si="366"/>
        <v>8533.5720383469561</v>
      </c>
      <c r="AP481" s="45">
        <f t="shared" si="366"/>
        <v>10480.866873291776</v>
      </c>
      <c r="AQ481" s="45">
        <f t="shared" si="366"/>
        <v>12428.161708236597</v>
      </c>
      <c r="AR481" s="45">
        <f t="shared" ref="AR481:BA490" si="367">$B481+AR$26*$C481</f>
        <v>14375.456543181417</v>
      </c>
      <c r="AS481" s="45">
        <f t="shared" si="367"/>
        <v>16322.751378126237</v>
      </c>
      <c r="AT481" s="45">
        <f t="shared" si="367"/>
        <v>18270.046213071058</v>
      </c>
      <c r="AU481" s="45">
        <f t="shared" si="367"/>
        <v>20217.341048015878</v>
      </c>
      <c r="AV481" s="45">
        <f t="shared" si="367"/>
        <v>22164.635882960698</v>
      </c>
      <c r="AW481" s="45">
        <f t="shared" si="367"/>
        <v>24111.930717905518</v>
      </c>
      <c r="AX481" s="45">
        <f t="shared" si="367"/>
        <v>26059.225552850337</v>
      </c>
      <c r="AY481" s="45">
        <f t="shared" si="367"/>
        <v>28006.520387795161</v>
      </c>
      <c r="AZ481" s="45">
        <f t="shared" si="367"/>
        <v>29953.815222739981</v>
      </c>
      <c r="BA481" s="45">
        <f t="shared" si="367"/>
        <v>31901.110057684804</v>
      </c>
      <c r="BB481" s="45">
        <f t="shared" ref="BB481:BK490" si="368">$B481+BB$26*$C481</f>
        <v>33848.404892629624</v>
      </c>
      <c r="BC481" s="45">
        <f t="shared" si="368"/>
        <v>35795.699727574443</v>
      </c>
      <c r="BD481" s="45">
        <f t="shared" si="368"/>
        <v>37742.994562519263</v>
      </c>
      <c r="BE481" s="45">
        <f t="shared" si="368"/>
        <v>39690.289397464083</v>
      </c>
      <c r="BF481" s="45">
        <f t="shared" si="368"/>
        <v>41637.584232408903</v>
      </c>
      <c r="BG481" s="45">
        <f t="shared" si="368"/>
        <v>43584.879067353722</v>
      </c>
      <c r="BH481" s="45">
        <f t="shared" si="368"/>
        <v>45532.173902298542</v>
      </c>
      <c r="BI481" s="45">
        <f t="shared" si="368"/>
        <v>47479.468737243369</v>
      </c>
      <c r="BJ481" s="45">
        <f t="shared" si="368"/>
        <v>49426.763572188189</v>
      </c>
      <c r="BK481" s="45">
        <f t="shared" si="368"/>
        <v>51374.058407133009</v>
      </c>
      <c r="BL481" s="45">
        <f t="shared" ref="BL481:BU490" si="369">$B481+BL$26*$C481</f>
        <v>53321.353242077828</v>
      </c>
      <c r="BM481" s="45">
        <f t="shared" si="369"/>
        <v>55268.648077022648</v>
      </c>
      <c r="BN481" s="45">
        <f t="shared" si="369"/>
        <v>57215.942911967468</v>
      </c>
      <c r="BO481" s="45">
        <f t="shared" si="369"/>
        <v>59163.237746912288</v>
      </c>
      <c r="BP481" s="45">
        <f t="shared" si="369"/>
        <v>61110.532581857107</v>
      </c>
      <c r="BQ481" s="45">
        <f t="shared" si="369"/>
        <v>63057.827416801927</v>
      </c>
      <c r="BR481" s="45">
        <f t="shared" si="369"/>
        <v>65005.122251746747</v>
      </c>
      <c r="BS481" s="45">
        <f t="shared" si="369"/>
        <v>66952.417086691567</v>
      </c>
      <c r="BT481" s="45">
        <f t="shared" si="369"/>
        <v>68899.711921636394</v>
      </c>
      <c r="BU481" s="45">
        <f t="shared" si="369"/>
        <v>70847.006756581206</v>
      </c>
      <c r="BV481" s="45">
        <f t="shared" ref="BV481:CH490" si="370">$B481+BV$26*$C481</f>
        <v>72794.301591526033</v>
      </c>
      <c r="BW481" s="45">
        <f t="shared" si="370"/>
        <v>74741.596426470845</v>
      </c>
      <c r="BX481" s="45">
        <f t="shared" si="370"/>
        <v>76688.891261415672</v>
      </c>
      <c r="BY481" s="45">
        <f t="shared" si="370"/>
        <v>78636.186096360485</v>
      </c>
      <c r="BZ481" s="45">
        <f t="shared" si="370"/>
        <v>80583.480931305312</v>
      </c>
      <c r="CA481" s="45">
        <f t="shared" si="370"/>
        <v>82530.775766250124</v>
      </c>
      <c r="CB481" s="45">
        <f t="shared" si="370"/>
        <v>84478.070601194951</v>
      </c>
      <c r="CC481" s="45">
        <f t="shared" si="370"/>
        <v>86425.365436139764</v>
      </c>
      <c r="CD481" s="45">
        <f t="shared" si="370"/>
        <v>88372.660271084591</v>
      </c>
      <c r="CE481" s="45">
        <f t="shared" si="370"/>
        <v>90319.955106029403</v>
      </c>
      <c r="CF481" s="45">
        <f t="shared" si="370"/>
        <v>92267.24994097423</v>
      </c>
      <c r="CG481" s="45">
        <f t="shared" si="370"/>
        <v>-15348.355703036728</v>
      </c>
      <c r="CH481" s="45">
        <f t="shared" si="370"/>
        <v>-10143.746829183334</v>
      </c>
    </row>
    <row r="482" spans="1:86">
      <c r="A482" s="58">
        <f>'Q5-Q7 VaR'!G456</f>
        <v>46198</v>
      </c>
      <c r="B482" s="45">
        <f>'Q5-Q7 VaR'!L456</f>
        <v>6762.7391652720053</v>
      </c>
      <c r="C482" s="45">
        <f>1000000*'Q5-Q7 VaR'!K456/100</f>
        <v>-73.816546091654658</v>
      </c>
      <c r="D482" s="45">
        <f t="shared" si="363"/>
        <v>7500.9046261885524</v>
      </c>
      <c r="E482" s="45">
        <f t="shared" si="363"/>
        <v>7482.4504896656381</v>
      </c>
      <c r="F482" s="45">
        <f t="shared" si="363"/>
        <v>7463.9963531427247</v>
      </c>
      <c r="G482" s="45">
        <f t="shared" si="363"/>
        <v>7445.5422166198105</v>
      </c>
      <c r="H482" s="45">
        <f t="shared" si="363"/>
        <v>7427.0880800968971</v>
      </c>
      <c r="I482" s="45">
        <f t="shared" si="363"/>
        <v>7408.6339435739837</v>
      </c>
      <c r="J482" s="45">
        <f t="shared" si="363"/>
        <v>7390.1798070510695</v>
      </c>
      <c r="K482" s="45">
        <f t="shared" si="363"/>
        <v>7371.7256705281561</v>
      </c>
      <c r="L482" s="45">
        <f t="shared" si="363"/>
        <v>7353.2715340052428</v>
      </c>
      <c r="M482" s="45">
        <f t="shared" si="363"/>
        <v>7334.8173974823285</v>
      </c>
      <c r="N482" s="45">
        <f t="shared" si="364"/>
        <v>7316.3632609594151</v>
      </c>
      <c r="O482" s="45">
        <f t="shared" si="364"/>
        <v>7297.9091244365018</v>
      </c>
      <c r="P482" s="45">
        <f t="shared" si="364"/>
        <v>7279.4549879135875</v>
      </c>
      <c r="Q482" s="45">
        <f t="shared" si="364"/>
        <v>7261.0008513906741</v>
      </c>
      <c r="R482" s="45">
        <f t="shared" si="364"/>
        <v>7242.5467148677608</v>
      </c>
      <c r="S482" s="45">
        <f t="shared" si="364"/>
        <v>7224.0925783448465</v>
      </c>
      <c r="T482" s="45">
        <f t="shared" si="364"/>
        <v>7205.6384418219332</v>
      </c>
      <c r="U482" s="45">
        <f t="shared" si="364"/>
        <v>7187.1843052990198</v>
      </c>
      <c r="V482" s="45">
        <f t="shared" si="364"/>
        <v>7168.7301687761055</v>
      </c>
      <c r="W482" s="45">
        <f t="shared" si="364"/>
        <v>7150.2760322531922</v>
      </c>
      <c r="X482" s="45">
        <f t="shared" si="365"/>
        <v>7131.8218957302788</v>
      </c>
      <c r="Y482" s="45">
        <f t="shared" si="365"/>
        <v>7113.3677592073645</v>
      </c>
      <c r="Z482" s="45">
        <f t="shared" si="365"/>
        <v>7094.9136226844512</v>
      </c>
      <c r="AA482" s="45">
        <f t="shared" si="365"/>
        <v>7076.4594861615378</v>
      </c>
      <c r="AB482" s="45">
        <f t="shared" si="365"/>
        <v>7058.0053496386236</v>
      </c>
      <c r="AC482" s="45">
        <f t="shared" si="365"/>
        <v>7039.5512131157102</v>
      </c>
      <c r="AD482" s="45">
        <f t="shared" si="365"/>
        <v>7021.0970765927968</v>
      </c>
      <c r="AE482" s="45">
        <f t="shared" si="365"/>
        <v>7002.6429400698826</v>
      </c>
      <c r="AF482" s="45">
        <f t="shared" si="365"/>
        <v>6984.1888035469692</v>
      </c>
      <c r="AG482" s="45">
        <f t="shared" si="365"/>
        <v>6965.7346670240559</v>
      </c>
      <c r="AH482" s="45">
        <f t="shared" si="366"/>
        <v>6947.2805305011416</v>
      </c>
      <c r="AI482" s="45">
        <f t="shared" si="366"/>
        <v>6928.8263939782282</v>
      </c>
      <c r="AJ482" s="45">
        <f t="shared" si="366"/>
        <v>6910.3722574553149</v>
      </c>
      <c r="AK482" s="45">
        <f t="shared" si="366"/>
        <v>6891.9181209324006</v>
      </c>
      <c r="AL482" s="45">
        <f t="shared" si="366"/>
        <v>6873.4639844094872</v>
      </c>
      <c r="AM482" s="45">
        <f t="shared" si="366"/>
        <v>6855.0098478865739</v>
      </c>
      <c r="AN482" s="45">
        <f t="shared" si="366"/>
        <v>6836.5557113636596</v>
      </c>
      <c r="AO482" s="45">
        <f t="shared" si="366"/>
        <v>6818.1015748407463</v>
      </c>
      <c r="AP482" s="45">
        <f t="shared" si="366"/>
        <v>6799.6474383178329</v>
      </c>
      <c r="AQ482" s="45">
        <f t="shared" si="366"/>
        <v>6781.1933017949186</v>
      </c>
      <c r="AR482" s="45">
        <f t="shared" si="367"/>
        <v>6762.7391652720053</v>
      </c>
      <c r="AS482" s="45">
        <f t="shared" si="367"/>
        <v>6744.2850287490919</v>
      </c>
      <c r="AT482" s="45">
        <f t="shared" si="367"/>
        <v>6725.8308922261776</v>
      </c>
      <c r="AU482" s="45">
        <f t="shared" si="367"/>
        <v>6707.3767557032643</v>
      </c>
      <c r="AV482" s="45">
        <f t="shared" si="367"/>
        <v>6688.9226191803509</v>
      </c>
      <c r="AW482" s="45">
        <f t="shared" si="367"/>
        <v>6670.4684826574367</v>
      </c>
      <c r="AX482" s="45">
        <f t="shared" si="367"/>
        <v>6652.0143461345233</v>
      </c>
      <c r="AY482" s="45">
        <f t="shared" si="367"/>
        <v>6633.5602096116099</v>
      </c>
      <c r="AZ482" s="45">
        <f t="shared" si="367"/>
        <v>6615.1060730886957</v>
      </c>
      <c r="BA482" s="45">
        <f t="shared" si="367"/>
        <v>6596.6519365657823</v>
      </c>
      <c r="BB482" s="45">
        <f t="shared" si="368"/>
        <v>6578.1978000428689</v>
      </c>
      <c r="BC482" s="45">
        <f t="shared" si="368"/>
        <v>6559.7436635199547</v>
      </c>
      <c r="BD482" s="45">
        <f t="shared" si="368"/>
        <v>6541.2895269970413</v>
      </c>
      <c r="BE482" s="45">
        <f t="shared" si="368"/>
        <v>6522.835390474128</v>
      </c>
      <c r="BF482" s="45">
        <f t="shared" si="368"/>
        <v>6504.3812539512137</v>
      </c>
      <c r="BG482" s="45">
        <f t="shared" si="368"/>
        <v>6485.9271174283003</v>
      </c>
      <c r="BH482" s="45">
        <f t="shared" si="368"/>
        <v>6467.472980905387</v>
      </c>
      <c r="BI482" s="45">
        <f t="shared" si="368"/>
        <v>6449.0188443824727</v>
      </c>
      <c r="BJ482" s="45">
        <f t="shared" si="368"/>
        <v>6430.5647078595593</v>
      </c>
      <c r="BK482" s="45">
        <f t="shared" si="368"/>
        <v>6412.110571336646</v>
      </c>
      <c r="BL482" s="45">
        <f t="shared" si="369"/>
        <v>6393.6564348137317</v>
      </c>
      <c r="BM482" s="45">
        <f t="shared" si="369"/>
        <v>6375.2022982908184</v>
      </c>
      <c r="BN482" s="45">
        <f t="shared" si="369"/>
        <v>6356.748161767905</v>
      </c>
      <c r="BO482" s="45">
        <f t="shared" si="369"/>
        <v>6338.2940252449907</v>
      </c>
      <c r="BP482" s="45">
        <f t="shared" si="369"/>
        <v>6319.8398887220774</v>
      </c>
      <c r="BQ482" s="45">
        <f t="shared" si="369"/>
        <v>6301.385752199164</v>
      </c>
      <c r="BR482" s="45">
        <f t="shared" si="369"/>
        <v>6282.9316156762497</v>
      </c>
      <c r="BS482" s="45">
        <f t="shared" si="369"/>
        <v>6264.4774791533364</v>
      </c>
      <c r="BT482" s="45">
        <f t="shared" si="369"/>
        <v>6246.023342630423</v>
      </c>
      <c r="BU482" s="45">
        <f t="shared" si="369"/>
        <v>6227.5692061075088</v>
      </c>
      <c r="BV482" s="45">
        <f t="shared" si="370"/>
        <v>6209.1150695845954</v>
      </c>
      <c r="BW482" s="45">
        <f t="shared" si="370"/>
        <v>6190.660933061682</v>
      </c>
      <c r="BX482" s="45">
        <f t="shared" si="370"/>
        <v>6172.2067965387678</v>
      </c>
      <c r="BY482" s="45">
        <f t="shared" si="370"/>
        <v>6153.7526600158544</v>
      </c>
      <c r="BZ482" s="45">
        <f t="shared" si="370"/>
        <v>6135.2985234929411</v>
      </c>
      <c r="CA482" s="45">
        <f t="shared" si="370"/>
        <v>6116.8443869700268</v>
      </c>
      <c r="CB482" s="45">
        <f t="shared" si="370"/>
        <v>6098.3902504471134</v>
      </c>
      <c r="CC482" s="45">
        <f t="shared" si="370"/>
        <v>6079.9361139242001</v>
      </c>
      <c r="CD482" s="45">
        <f t="shared" si="370"/>
        <v>6061.4819774012858</v>
      </c>
      <c r="CE482" s="45">
        <f t="shared" si="370"/>
        <v>6043.0278408783724</v>
      </c>
      <c r="CF482" s="45">
        <f t="shared" si="370"/>
        <v>6024.5737043554582</v>
      </c>
      <c r="CG482" s="45">
        <f t="shared" si="370"/>
        <v>7044.4259850230092</v>
      </c>
      <c r="CH482" s="45">
        <f t="shared" si="370"/>
        <v>6995.1029133530837</v>
      </c>
    </row>
    <row r="483" spans="1:86">
      <c r="A483" s="58">
        <f>'Q5-Q7 VaR'!G457</f>
        <v>46199</v>
      </c>
      <c r="B483" s="45">
        <f>'Q5-Q7 VaR'!L457</f>
        <v>8735.9353087262862</v>
      </c>
      <c r="C483" s="45">
        <f>1000000*'Q5-Q7 VaR'!K457/100</f>
        <v>1699.6871175277067</v>
      </c>
      <c r="D483" s="45">
        <f t="shared" si="363"/>
        <v>-8260.9358665507825</v>
      </c>
      <c r="E483" s="45">
        <f t="shared" si="363"/>
        <v>-7836.0140871688527</v>
      </c>
      <c r="F483" s="45">
        <f t="shared" si="363"/>
        <v>-7411.0923077869284</v>
      </c>
      <c r="G483" s="45">
        <f t="shared" si="363"/>
        <v>-6986.1705284050004</v>
      </c>
      <c r="H483" s="45">
        <f t="shared" si="363"/>
        <v>-6561.2487490230742</v>
      </c>
      <c r="I483" s="45">
        <f t="shared" si="363"/>
        <v>-6136.326969641148</v>
      </c>
      <c r="J483" s="45">
        <f t="shared" si="363"/>
        <v>-5711.4051902592219</v>
      </c>
      <c r="K483" s="45">
        <f t="shared" si="363"/>
        <v>-5286.4834108772939</v>
      </c>
      <c r="L483" s="45">
        <f t="shared" si="363"/>
        <v>-4861.5616314953677</v>
      </c>
      <c r="M483" s="45">
        <f t="shared" si="363"/>
        <v>-4436.6398521134415</v>
      </c>
      <c r="N483" s="45">
        <f t="shared" si="364"/>
        <v>-4011.7180727315135</v>
      </c>
      <c r="O483" s="45">
        <f t="shared" si="364"/>
        <v>-3586.7962933495874</v>
      </c>
      <c r="P483" s="45">
        <f t="shared" si="364"/>
        <v>-3161.8745139676612</v>
      </c>
      <c r="Q483" s="45">
        <f t="shared" si="364"/>
        <v>-2736.952734585735</v>
      </c>
      <c r="R483" s="45">
        <f t="shared" si="364"/>
        <v>-2312.030955203807</v>
      </c>
      <c r="S483" s="45">
        <f t="shared" si="364"/>
        <v>-1887.1091758218809</v>
      </c>
      <c r="T483" s="45">
        <f t="shared" si="364"/>
        <v>-1462.1873964399547</v>
      </c>
      <c r="U483" s="45">
        <f t="shared" si="364"/>
        <v>-1037.2656170580267</v>
      </c>
      <c r="V483" s="45">
        <f t="shared" si="364"/>
        <v>-612.34383767610052</v>
      </c>
      <c r="W483" s="45">
        <f t="shared" si="364"/>
        <v>-187.42205829417435</v>
      </c>
      <c r="X483" s="45">
        <f t="shared" si="365"/>
        <v>237.49972108775182</v>
      </c>
      <c r="Y483" s="45">
        <f t="shared" si="365"/>
        <v>662.4215004696789</v>
      </c>
      <c r="Z483" s="45">
        <f t="shared" si="365"/>
        <v>1087.343279851606</v>
      </c>
      <c r="AA483" s="45">
        <f t="shared" si="365"/>
        <v>1512.2650592335322</v>
      </c>
      <c r="AB483" s="45">
        <f t="shared" si="365"/>
        <v>1937.1868386154592</v>
      </c>
      <c r="AC483" s="45">
        <f t="shared" si="365"/>
        <v>2362.1086179973863</v>
      </c>
      <c r="AD483" s="45">
        <f t="shared" si="365"/>
        <v>2787.0303973793125</v>
      </c>
      <c r="AE483" s="45">
        <f t="shared" si="365"/>
        <v>3211.9521767612396</v>
      </c>
      <c r="AF483" s="45">
        <f t="shared" si="365"/>
        <v>3636.8739561431657</v>
      </c>
      <c r="AG483" s="45">
        <f t="shared" si="365"/>
        <v>4061.7957355250928</v>
      </c>
      <c r="AH483" s="45">
        <f t="shared" si="366"/>
        <v>4486.717514907019</v>
      </c>
      <c r="AI483" s="45">
        <f t="shared" si="366"/>
        <v>4911.6392942889461</v>
      </c>
      <c r="AJ483" s="45">
        <f t="shared" si="366"/>
        <v>5336.5610736708732</v>
      </c>
      <c r="AK483" s="45">
        <f t="shared" si="366"/>
        <v>5761.4828530527993</v>
      </c>
      <c r="AL483" s="45">
        <f t="shared" si="366"/>
        <v>6186.4046324347255</v>
      </c>
      <c r="AM483" s="45">
        <f t="shared" si="366"/>
        <v>6611.3264118166526</v>
      </c>
      <c r="AN483" s="45">
        <f t="shared" si="366"/>
        <v>7036.2481911985797</v>
      </c>
      <c r="AO483" s="45">
        <f t="shared" si="366"/>
        <v>7461.1699705805058</v>
      </c>
      <c r="AP483" s="45">
        <f t="shared" si="366"/>
        <v>7886.0917499624329</v>
      </c>
      <c r="AQ483" s="45">
        <f t="shared" si="366"/>
        <v>8311.01352934436</v>
      </c>
      <c r="AR483" s="45">
        <f t="shared" si="367"/>
        <v>8735.9353087262862</v>
      </c>
      <c r="AS483" s="45">
        <f t="shared" si="367"/>
        <v>9160.8570881082123</v>
      </c>
      <c r="AT483" s="45">
        <f t="shared" si="367"/>
        <v>9585.7788674901403</v>
      </c>
      <c r="AU483" s="45">
        <f t="shared" si="367"/>
        <v>10010.700646872066</v>
      </c>
      <c r="AV483" s="45">
        <f t="shared" si="367"/>
        <v>10435.622426253993</v>
      </c>
      <c r="AW483" s="45">
        <f t="shared" si="367"/>
        <v>10860.544205635921</v>
      </c>
      <c r="AX483" s="45">
        <f t="shared" si="367"/>
        <v>11285.465985017847</v>
      </c>
      <c r="AY483" s="45">
        <f t="shared" si="367"/>
        <v>11710.387764399773</v>
      </c>
      <c r="AZ483" s="45">
        <f t="shared" si="367"/>
        <v>12135.309543781699</v>
      </c>
      <c r="BA483" s="45">
        <f t="shared" si="367"/>
        <v>12560.231323163625</v>
      </c>
      <c r="BB483" s="45">
        <f t="shared" si="368"/>
        <v>12985.153102545553</v>
      </c>
      <c r="BC483" s="45">
        <f t="shared" si="368"/>
        <v>13410.07488192748</v>
      </c>
      <c r="BD483" s="45">
        <f t="shared" si="368"/>
        <v>13834.996661309408</v>
      </c>
      <c r="BE483" s="45">
        <f t="shared" si="368"/>
        <v>14259.918440691334</v>
      </c>
      <c r="BF483" s="45">
        <f t="shared" si="368"/>
        <v>14684.84022007326</v>
      </c>
      <c r="BG483" s="45">
        <f t="shared" si="368"/>
        <v>15109.761999455186</v>
      </c>
      <c r="BH483" s="45">
        <f t="shared" si="368"/>
        <v>15534.683778837112</v>
      </c>
      <c r="BI483" s="45">
        <f t="shared" si="368"/>
        <v>15959.60555821904</v>
      </c>
      <c r="BJ483" s="45">
        <f t="shared" si="368"/>
        <v>16384.527337600965</v>
      </c>
      <c r="BK483" s="45">
        <f t="shared" si="368"/>
        <v>16809.449116982894</v>
      </c>
      <c r="BL483" s="45">
        <f t="shared" si="369"/>
        <v>17234.370896364821</v>
      </c>
      <c r="BM483" s="45">
        <f t="shared" si="369"/>
        <v>17659.292675746747</v>
      </c>
      <c r="BN483" s="45">
        <f t="shared" si="369"/>
        <v>18084.214455128673</v>
      </c>
      <c r="BO483" s="45">
        <f t="shared" si="369"/>
        <v>18509.136234510599</v>
      </c>
      <c r="BP483" s="45">
        <f t="shared" si="369"/>
        <v>18934.058013892529</v>
      </c>
      <c r="BQ483" s="45">
        <f t="shared" si="369"/>
        <v>19358.979793274455</v>
      </c>
      <c r="BR483" s="45">
        <f t="shared" si="369"/>
        <v>19783.901572656381</v>
      </c>
      <c r="BS483" s="45">
        <f t="shared" si="369"/>
        <v>20208.823352038307</v>
      </c>
      <c r="BT483" s="45">
        <f t="shared" si="369"/>
        <v>20633.745131420234</v>
      </c>
      <c r="BU483" s="45">
        <f t="shared" si="369"/>
        <v>21058.66691080216</v>
      </c>
      <c r="BV483" s="45">
        <f t="shared" si="370"/>
        <v>21483.588690184086</v>
      </c>
      <c r="BW483" s="45">
        <f t="shared" si="370"/>
        <v>21908.510469566012</v>
      </c>
      <c r="BX483" s="45">
        <f t="shared" si="370"/>
        <v>22333.432248947938</v>
      </c>
      <c r="BY483" s="45">
        <f t="shared" si="370"/>
        <v>22758.354028329864</v>
      </c>
      <c r="BZ483" s="45">
        <f t="shared" si="370"/>
        <v>23183.275807711794</v>
      </c>
      <c r="CA483" s="45">
        <f t="shared" si="370"/>
        <v>23608.19758709372</v>
      </c>
      <c r="CB483" s="45">
        <f t="shared" si="370"/>
        <v>24033.119366475647</v>
      </c>
      <c r="CC483" s="45">
        <f t="shared" si="370"/>
        <v>24458.041145857573</v>
      </c>
      <c r="CD483" s="45">
        <f t="shared" si="370"/>
        <v>24882.962925239503</v>
      </c>
      <c r="CE483" s="45">
        <f t="shared" si="370"/>
        <v>25307.884704621425</v>
      </c>
      <c r="CF483" s="45">
        <f t="shared" si="370"/>
        <v>25732.806484003355</v>
      </c>
      <c r="CG483" s="45">
        <f t="shared" si="370"/>
        <v>2249.8629569577279</v>
      </c>
      <c r="CH483" s="45">
        <f t="shared" si="370"/>
        <v>3385.5675374751509</v>
      </c>
    </row>
    <row r="484" spans="1:86">
      <c r="A484" s="58">
        <f>'Q5-Q7 VaR'!G458</f>
        <v>46202</v>
      </c>
      <c r="B484" s="45">
        <f>'Q5-Q7 VaR'!L458</f>
        <v>-3943.1401451505662</v>
      </c>
      <c r="C484" s="45">
        <f>1000000*'Q5-Q7 VaR'!K458/100</f>
        <v>-369.01365229074219</v>
      </c>
      <c r="D484" s="45">
        <f t="shared" si="363"/>
        <v>-253.00362224314449</v>
      </c>
      <c r="E484" s="45">
        <f t="shared" si="363"/>
        <v>-345.25703531582985</v>
      </c>
      <c r="F484" s="45">
        <f t="shared" si="363"/>
        <v>-437.51044838851567</v>
      </c>
      <c r="G484" s="45">
        <f t="shared" si="363"/>
        <v>-529.76386146120103</v>
      </c>
      <c r="H484" s="45">
        <f t="shared" si="363"/>
        <v>-622.01727453388639</v>
      </c>
      <c r="I484" s="45">
        <f t="shared" si="363"/>
        <v>-714.27068760657221</v>
      </c>
      <c r="J484" s="45">
        <f t="shared" si="363"/>
        <v>-806.52410067925757</v>
      </c>
      <c r="K484" s="45">
        <f t="shared" si="363"/>
        <v>-898.77751375194339</v>
      </c>
      <c r="L484" s="45">
        <f t="shared" si="363"/>
        <v>-991.03092682462875</v>
      </c>
      <c r="M484" s="45">
        <f t="shared" si="363"/>
        <v>-1083.2843398973141</v>
      </c>
      <c r="N484" s="45">
        <f t="shared" si="364"/>
        <v>-1175.5377529699999</v>
      </c>
      <c r="O484" s="45">
        <f t="shared" si="364"/>
        <v>-1267.7911660426853</v>
      </c>
      <c r="P484" s="45">
        <f t="shared" si="364"/>
        <v>-1360.0445791153711</v>
      </c>
      <c r="Q484" s="45">
        <f t="shared" si="364"/>
        <v>-1452.2979921880565</v>
      </c>
      <c r="R484" s="45">
        <f t="shared" si="364"/>
        <v>-1544.5514052607418</v>
      </c>
      <c r="S484" s="45">
        <f t="shared" si="364"/>
        <v>-1636.8048183334276</v>
      </c>
      <c r="T484" s="45">
        <f t="shared" si="364"/>
        <v>-1729.058231406113</v>
      </c>
      <c r="U484" s="45">
        <f t="shared" si="364"/>
        <v>-1821.3116444787988</v>
      </c>
      <c r="V484" s="45">
        <f t="shared" si="364"/>
        <v>-1913.5650575514842</v>
      </c>
      <c r="W484" s="45">
        <f t="shared" si="364"/>
        <v>-2005.8184706241698</v>
      </c>
      <c r="X484" s="45">
        <f t="shared" si="365"/>
        <v>-2098.0718836968554</v>
      </c>
      <c r="Y484" s="45">
        <f t="shared" si="365"/>
        <v>-2190.3252967695407</v>
      </c>
      <c r="Z484" s="45">
        <f t="shared" si="365"/>
        <v>-2282.5787098422261</v>
      </c>
      <c r="AA484" s="45">
        <f t="shared" si="365"/>
        <v>-2374.8321229149119</v>
      </c>
      <c r="AB484" s="45">
        <f t="shared" si="365"/>
        <v>-2467.0855359875977</v>
      </c>
      <c r="AC484" s="45">
        <f t="shared" si="365"/>
        <v>-2559.3389490602831</v>
      </c>
      <c r="AD484" s="45">
        <f t="shared" si="365"/>
        <v>-2651.5923621329684</v>
      </c>
      <c r="AE484" s="45">
        <f t="shared" si="365"/>
        <v>-2743.8457752056538</v>
      </c>
      <c r="AF484" s="45">
        <f t="shared" si="365"/>
        <v>-2836.0991882783396</v>
      </c>
      <c r="AG484" s="45">
        <f t="shared" si="365"/>
        <v>-2928.3526013510254</v>
      </c>
      <c r="AH484" s="45">
        <f t="shared" si="366"/>
        <v>-3020.6060144237108</v>
      </c>
      <c r="AI484" s="45">
        <f t="shared" si="366"/>
        <v>-3112.8594274963962</v>
      </c>
      <c r="AJ484" s="45">
        <f t="shared" si="366"/>
        <v>-3205.112840569082</v>
      </c>
      <c r="AK484" s="45">
        <f t="shared" si="366"/>
        <v>-3297.3662536417673</v>
      </c>
      <c r="AL484" s="45">
        <f t="shared" si="366"/>
        <v>-3389.6196667144532</v>
      </c>
      <c r="AM484" s="45">
        <f t="shared" si="366"/>
        <v>-3481.8730797871385</v>
      </c>
      <c r="AN484" s="45">
        <f t="shared" si="366"/>
        <v>-3574.1264928598239</v>
      </c>
      <c r="AO484" s="45">
        <f t="shared" si="366"/>
        <v>-3666.3799059325097</v>
      </c>
      <c r="AP484" s="45">
        <f t="shared" si="366"/>
        <v>-3758.6333190051951</v>
      </c>
      <c r="AQ484" s="45">
        <f t="shared" si="366"/>
        <v>-3850.8867320778809</v>
      </c>
      <c r="AR484" s="45">
        <f t="shared" si="367"/>
        <v>-3943.1401451505662</v>
      </c>
      <c r="AS484" s="45">
        <f t="shared" si="367"/>
        <v>-4035.3935582232516</v>
      </c>
      <c r="AT484" s="45">
        <f t="shared" si="367"/>
        <v>-4127.646971295937</v>
      </c>
      <c r="AU484" s="45">
        <f t="shared" si="367"/>
        <v>-4219.9003843686232</v>
      </c>
      <c r="AV484" s="45">
        <f t="shared" si="367"/>
        <v>-4312.1537974413086</v>
      </c>
      <c r="AW484" s="45">
        <f t="shared" si="367"/>
        <v>-4404.407210513994</v>
      </c>
      <c r="AX484" s="45">
        <f t="shared" si="367"/>
        <v>-4496.6606235866793</v>
      </c>
      <c r="AY484" s="45">
        <f t="shared" si="367"/>
        <v>-4588.9140366593647</v>
      </c>
      <c r="AZ484" s="45">
        <f t="shared" si="367"/>
        <v>-4681.167449732051</v>
      </c>
      <c r="BA484" s="45">
        <f t="shared" si="367"/>
        <v>-4773.4208628047363</v>
      </c>
      <c r="BB484" s="45">
        <f t="shared" si="368"/>
        <v>-4865.6742758774217</v>
      </c>
      <c r="BC484" s="45">
        <f t="shared" si="368"/>
        <v>-4957.927688950107</v>
      </c>
      <c r="BD484" s="45">
        <f t="shared" si="368"/>
        <v>-5050.1811020227924</v>
      </c>
      <c r="BE484" s="45">
        <f t="shared" si="368"/>
        <v>-5142.4345150954787</v>
      </c>
      <c r="BF484" s="45">
        <f t="shared" si="368"/>
        <v>-5234.687928168164</v>
      </c>
      <c r="BG484" s="45">
        <f t="shared" si="368"/>
        <v>-5326.9413412408494</v>
      </c>
      <c r="BH484" s="45">
        <f t="shared" si="368"/>
        <v>-5419.1947543135348</v>
      </c>
      <c r="BI484" s="45">
        <f t="shared" si="368"/>
        <v>-5511.448167386221</v>
      </c>
      <c r="BJ484" s="45">
        <f t="shared" si="368"/>
        <v>-5603.7015804589064</v>
      </c>
      <c r="BK484" s="45">
        <f t="shared" si="368"/>
        <v>-5695.9549935315918</v>
      </c>
      <c r="BL484" s="45">
        <f t="shared" si="369"/>
        <v>-5788.2084066042771</v>
      </c>
      <c r="BM484" s="45">
        <f t="shared" si="369"/>
        <v>-5880.4618196769625</v>
      </c>
      <c r="BN484" s="45">
        <f t="shared" si="369"/>
        <v>-5972.7152327496478</v>
      </c>
      <c r="BO484" s="45">
        <f t="shared" si="369"/>
        <v>-6064.9686458223332</v>
      </c>
      <c r="BP484" s="45">
        <f t="shared" si="369"/>
        <v>-6157.2220588950195</v>
      </c>
      <c r="BQ484" s="45">
        <f t="shared" si="369"/>
        <v>-6249.4754719677048</v>
      </c>
      <c r="BR484" s="45">
        <f t="shared" si="369"/>
        <v>-6341.7288850403911</v>
      </c>
      <c r="BS484" s="45">
        <f t="shared" si="369"/>
        <v>-6433.9822981130765</v>
      </c>
      <c r="BT484" s="45">
        <f t="shared" si="369"/>
        <v>-6526.2357111857618</v>
      </c>
      <c r="BU484" s="45">
        <f t="shared" si="369"/>
        <v>-6618.4891242584472</v>
      </c>
      <c r="BV484" s="45">
        <f t="shared" si="370"/>
        <v>-6710.7425373311326</v>
      </c>
      <c r="BW484" s="45">
        <f t="shared" si="370"/>
        <v>-6802.9959504038179</v>
      </c>
      <c r="BX484" s="45">
        <f t="shared" si="370"/>
        <v>-6895.2493634765033</v>
      </c>
      <c r="BY484" s="45">
        <f t="shared" si="370"/>
        <v>-6987.5027765491886</v>
      </c>
      <c r="BZ484" s="45">
        <f t="shared" si="370"/>
        <v>-7079.7561896218749</v>
      </c>
      <c r="CA484" s="45">
        <f t="shared" si="370"/>
        <v>-7172.0096026945603</v>
      </c>
      <c r="CB484" s="45">
        <f t="shared" si="370"/>
        <v>-7264.2630157672465</v>
      </c>
      <c r="CC484" s="45">
        <f t="shared" si="370"/>
        <v>-7356.5164288399319</v>
      </c>
      <c r="CD484" s="45">
        <f t="shared" si="370"/>
        <v>-7448.7698419126173</v>
      </c>
      <c r="CE484" s="45">
        <f t="shared" si="370"/>
        <v>-7541.0232549853026</v>
      </c>
      <c r="CF484" s="45">
        <f t="shared" si="370"/>
        <v>-7633.276668057988</v>
      </c>
      <c r="CG484" s="45">
        <f t="shared" si="370"/>
        <v>-2534.9696513778481</v>
      </c>
      <c r="CH484" s="45">
        <f t="shared" si="370"/>
        <v>-2781.5388527668956</v>
      </c>
    </row>
    <row r="485" spans="1:86">
      <c r="A485" s="58">
        <f>'Q5-Q7 VaR'!G459</f>
        <v>46203</v>
      </c>
      <c r="B485" s="45">
        <f>'Q5-Q7 VaR'!L459</f>
        <v>-19140.032812121892</v>
      </c>
      <c r="C485" s="45">
        <f>1000000*'Q5-Q7 VaR'!K459/100</f>
        <v>-6615.8233422029889</v>
      </c>
      <c r="D485" s="45">
        <f t="shared" si="363"/>
        <v>47018.200609908003</v>
      </c>
      <c r="E485" s="45">
        <f t="shared" si="363"/>
        <v>45364.244774357248</v>
      </c>
      <c r="F485" s="45">
        <f t="shared" si="363"/>
        <v>43710.288938806501</v>
      </c>
      <c r="G485" s="45">
        <f t="shared" si="363"/>
        <v>42056.333103255754</v>
      </c>
      <c r="H485" s="45">
        <f t="shared" si="363"/>
        <v>40402.377267705007</v>
      </c>
      <c r="I485" s="45">
        <f t="shared" si="363"/>
        <v>38748.42143215426</v>
      </c>
      <c r="J485" s="45">
        <f t="shared" si="363"/>
        <v>37094.465596603513</v>
      </c>
      <c r="K485" s="45">
        <f t="shared" si="363"/>
        <v>35440.509761052766</v>
      </c>
      <c r="L485" s="45">
        <f t="shared" si="363"/>
        <v>33786.553925502019</v>
      </c>
      <c r="M485" s="45">
        <f t="shared" si="363"/>
        <v>32132.598089951272</v>
      </c>
      <c r="N485" s="45">
        <f t="shared" si="364"/>
        <v>30478.642254400525</v>
      </c>
      <c r="O485" s="45">
        <f t="shared" si="364"/>
        <v>28824.686418849778</v>
      </c>
      <c r="P485" s="45">
        <f t="shared" si="364"/>
        <v>27170.730583299031</v>
      </c>
      <c r="Q485" s="45">
        <f t="shared" si="364"/>
        <v>25516.774747748284</v>
      </c>
      <c r="R485" s="45">
        <f t="shared" si="364"/>
        <v>23862.818912197537</v>
      </c>
      <c r="S485" s="45">
        <f t="shared" si="364"/>
        <v>22208.86307664679</v>
      </c>
      <c r="T485" s="45">
        <f t="shared" si="364"/>
        <v>20554.907241096043</v>
      </c>
      <c r="U485" s="45">
        <f t="shared" si="364"/>
        <v>18900.951405545296</v>
      </c>
      <c r="V485" s="45">
        <f t="shared" si="364"/>
        <v>17246.995569994549</v>
      </c>
      <c r="W485" s="45">
        <f t="shared" si="364"/>
        <v>15593.039734443802</v>
      </c>
      <c r="X485" s="45">
        <f t="shared" si="365"/>
        <v>13939.083898893055</v>
      </c>
      <c r="Y485" s="45">
        <f t="shared" si="365"/>
        <v>12285.128063342305</v>
      </c>
      <c r="Z485" s="45">
        <f t="shared" si="365"/>
        <v>10631.172227791558</v>
      </c>
      <c r="AA485" s="45">
        <f t="shared" si="365"/>
        <v>8977.2163922408108</v>
      </c>
      <c r="AB485" s="45">
        <f t="shared" si="365"/>
        <v>7323.2605566900638</v>
      </c>
      <c r="AC485" s="45">
        <f t="shared" si="365"/>
        <v>5669.3047211393168</v>
      </c>
      <c r="AD485" s="45">
        <f t="shared" si="365"/>
        <v>4015.3488855885698</v>
      </c>
      <c r="AE485" s="45">
        <f t="shared" si="365"/>
        <v>2361.3930500378228</v>
      </c>
      <c r="AF485" s="45">
        <f t="shared" si="365"/>
        <v>707.43721448707583</v>
      </c>
      <c r="AG485" s="45">
        <f t="shared" si="365"/>
        <v>-946.51862106367116</v>
      </c>
      <c r="AH485" s="45">
        <f t="shared" si="366"/>
        <v>-2600.4744566144182</v>
      </c>
      <c r="AI485" s="45">
        <f t="shared" si="366"/>
        <v>-4254.430292165167</v>
      </c>
      <c r="AJ485" s="45">
        <f t="shared" si="366"/>
        <v>-5908.386127715914</v>
      </c>
      <c r="AK485" s="45">
        <f t="shared" si="366"/>
        <v>-7562.341963266661</v>
      </c>
      <c r="AL485" s="45">
        <f t="shared" si="366"/>
        <v>-9216.297798817408</v>
      </c>
      <c r="AM485" s="45">
        <f t="shared" si="366"/>
        <v>-10870.253634368155</v>
      </c>
      <c r="AN485" s="45">
        <f t="shared" si="366"/>
        <v>-12524.209469918904</v>
      </c>
      <c r="AO485" s="45">
        <f t="shared" si="366"/>
        <v>-14178.165305469651</v>
      </c>
      <c r="AP485" s="45">
        <f t="shared" si="366"/>
        <v>-15832.121141020398</v>
      </c>
      <c r="AQ485" s="45">
        <f t="shared" si="366"/>
        <v>-17486.076976571145</v>
      </c>
      <c r="AR485" s="45">
        <f t="shared" si="367"/>
        <v>-19140.032812121892</v>
      </c>
      <c r="AS485" s="45">
        <f t="shared" si="367"/>
        <v>-20793.988647672639</v>
      </c>
      <c r="AT485" s="45">
        <f t="shared" si="367"/>
        <v>-22447.944483223386</v>
      </c>
      <c r="AU485" s="45">
        <f t="shared" si="367"/>
        <v>-24101.900318774133</v>
      </c>
      <c r="AV485" s="45">
        <f t="shared" si="367"/>
        <v>-25755.85615432488</v>
      </c>
      <c r="AW485" s="45">
        <f t="shared" si="367"/>
        <v>-27409.811989875627</v>
      </c>
      <c r="AX485" s="45">
        <f t="shared" si="367"/>
        <v>-29063.767825426374</v>
      </c>
      <c r="AY485" s="45">
        <f t="shared" si="367"/>
        <v>-30717.723660977121</v>
      </c>
      <c r="AZ485" s="45">
        <f t="shared" si="367"/>
        <v>-32371.679496527868</v>
      </c>
      <c r="BA485" s="45">
        <f t="shared" si="367"/>
        <v>-34025.635332078615</v>
      </c>
      <c r="BB485" s="45">
        <f t="shared" si="368"/>
        <v>-35679.591167629362</v>
      </c>
      <c r="BC485" s="45">
        <f t="shared" si="368"/>
        <v>-37333.547003180109</v>
      </c>
      <c r="BD485" s="45">
        <f t="shared" si="368"/>
        <v>-38987.502838730856</v>
      </c>
      <c r="BE485" s="45">
        <f t="shared" si="368"/>
        <v>-40641.458674281603</v>
      </c>
      <c r="BF485" s="45">
        <f t="shared" si="368"/>
        <v>-42295.41450983235</v>
      </c>
      <c r="BG485" s="45">
        <f t="shared" si="368"/>
        <v>-43949.370345383097</v>
      </c>
      <c r="BH485" s="45">
        <f t="shared" si="368"/>
        <v>-45603.326180933844</v>
      </c>
      <c r="BI485" s="45">
        <f t="shared" si="368"/>
        <v>-47257.282016484591</v>
      </c>
      <c r="BJ485" s="45">
        <f t="shared" si="368"/>
        <v>-48911.237852035338</v>
      </c>
      <c r="BK485" s="45">
        <f t="shared" si="368"/>
        <v>-50565.193687586085</v>
      </c>
      <c r="BL485" s="45">
        <f t="shared" si="369"/>
        <v>-52219.149523136839</v>
      </c>
      <c r="BM485" s="45">
        <f t="shared" si="369"/>
        <v>-53873.105358687586</v>
      </c>
      <c r="BN485" s="45">
        <f t="shared" si="369"/>
        <v>-55527.061194238333</v>
      </c>
      <c r="BO485" s="45">
        <f t="shared" si="369"/>
        <v>-57181.01702978908</v>
      </c>
      <c r="BP485" s="45">
        <f t="shared" si="369"/>
        <v>-58834.972865339827</v>
      </c>
      <c r="BQ485" s="45">
        <f t="shared" si="369"/>
        <v>-60488.928700890574</v>
      </c>
      <c r="BR485" s="45">
        <f t="shared" si="369"/>
        <v>-62142.884536441321</v>
      </c>
      <c r="BS485" s="45">
        <f t="shared" si="369"/>
        <v>-63796.840371992068</v>
      </c>
      <c r="BT485" s="45">
        <f t="shared" si="369"/>
        <v>-65450.796207542815</v>
      </c>
      <c r="BU485" s="45">
        <f t="shared" si="369"/>
        <v>-67104.752043093555</v>
      </c>
      <c r="BV485" s="45">
        <f t="shared" si="370"/>
        <v>-68758.707878644316</v>
      </c>
      <c r="BW485" s="45">
        <f t="shared" si="370"/>
        <v>-70412.663714195049</v>
      </c>
      <c r="BX485" s="45">
        <f t="shared" si="370"/>
        <v>-72066.61954974581</v>
      </c>
      <c r="BY485" s="45">
        <f t="shared" si="370"/>
        <v>-73720.575385296543</v>
      </c>
      <c r="BZ485" s="45">
        <f t="shared" si="370"/>
        <v>-75374.531220847304</v>
      </c>
      <c r="CA485" s="45">
        <f t="shared" si="370"/>
        <v>-77028.487056398037</v>
      </c>
      <c r="CB485" s="45">
        <f t="shared" si="370"/>
        <v>-78682.442891948798</v>
      </c>
      <c r="CC485" s="45">
        <f t="shared" si="370"/>
        <v>-80336.398727499531</v>
      </c>
      <c r="CD485" s="45">
        <f t="shared" si="370"/>
        <v>-81990.354563050292</v>
      </c>
      <c r="CE485" s="45">
        <f t="shared" si="370"/>
        <v>-83644.310398601025</v>
      </c>
      <c r="CF485" s="45">
        <f t="shared" si="370"/>
        <v>-85298.266234151786</v>
      </c>
      <c r="CG485" s="45">
        <f t="shared" si="370"/>
        <v>6106.2071702484936</v>
      </c>
      <c r="CH485" s="45">
        <f t="shared" si="370"/>
        <v>1685.6165826331599</v>
      </c>
    </row>
    <row r="486" spans="1:86">
      <c r="A486" s="58">
        <f>'Q5-Q7 VaR'!G460</f>
        <v>46204</v>
      </c>
      <c r="B486" s="45">
        <f>'Q5-Q7 VaR'!L460</f>
        <v>-563.38653357443798</v>
      </c>
      <c r="C486" s="45">
        <f>1000000*'Q5-Q7 VaR'!K460/100</f>
        <v>-1032.803033959497</v>
      </c>
      <c r="D486" s="45">
        <f t="shared" si="363"/>
        <v>9764.6438060205328</v>
      </c>
      <c r="E486" s="45">
        <f t="shared" si="363"/>
        <v>9506.4430475306581</v>
      </c>
      <c r="F486" s="45">
        <f t="shared" si="363"/>
        <v>9248.2422890407834</v>
      </c>
      <c r="G486" s="45">
        <f t="shared" si="363"/>
        <v>8990.0415305509105</v>
      </c>
      <c r="H486" s="45">
        <f t="shared" si="363"/>
        <v>8731.8407720610358</v>
      </c>
      <c r="I486" s="45">
        <f t="shared" si="363"/>
        <v>8473.640013571161</v>
      </c>
      <c r="J486" s="45">
        <f t="shared" si="363"/>
        <v>8215.4392550812881</v>
      </c>
      <c r="K486" s="45">
        <f t="shared" si="363"/>
        <v>7957.2384965914134</v>
      </c>
      <c r="L486" s="45">
        <f t="shared" si="363"/>
        <v>7699.0377381015387</v>
      </c>
      <c r="M486" s="45">
        <f t="shared" si="363"/>
        <v>7440.836979611664</v>
      </c>
      <c r="N486" s="45">
        <f t="shared" si="364"/>
        <v>7182.6362211217902</v>
      </c>
      <c r="O486" s="45">
        <f t="shared" si="364"/>
        <v>6924.4354626319164</v>
      </c>
      <c r="P486" s="45">
        <f t="shared" si="364"/>
        <v>6666.2347041420417</v>
      </c>
      <c r="Q486" s="45">
        <f t="shared" si="364"/>
        <v>6408.0339456521669</v>
      </c>
      <c r="R486" s="45">
        <f t="shared" si="364"/>
        <v>6149.8331871622931</v>
      </c>
      <c r="S486" s="45">
        <f t="shared" si="364"/>
        <v>5891.6324286724193</v>
      </c>
      <c r="T486" s="45">
        <f t="shared" si="364"/>
        <v>5633.4316701825446</v>
      </c>
      <c r="U486" s="45">
        <f t="shared" si="364"/>
        <v>5375.2309116926699</v>
      </c>
      <c r="V486" s="45">
        <f t="shared" si="364"/>
        <v>5117.0301532027961</v>
      </c>
      <c r="W486" s="45">
        <f t="shared" si="364"/>
        <v>4858.8293947129223</v>
      </c>
      <c r="X486" s="45">
        <f t="shared" si="365"/>
        <v>4600.6286362230476</v>
      </c>
      <c r="Y486" s="45">
        <f t="shared" si="365"/>
        <v>4342.4278777331729</v>
      </c>
      <c r="Z486" s="45">
        <f t="shared" si="365"/>
        <v>4084.2271192432986</v>
      </c>
      <c r="AA486" s="45">
        <f t="shared" si="365"/>
        <v>3826.0263607534248</v>
      </c>
      <c r="AB486" s="45">
        <f t="shared" si="365"/>
        <v>3567.8256022635501</v>
      </c>
      <c r="AC486" s="45">
        <f t="shared" si="365"/>
        <v>3309.6248437736758</v>
      </c>
      <c r="AD486" s="45">
        <f t="shared" si="365"/>
        <v>3051.4240852838016</v>
      </c>
      <c r="AE486" s="45">
        <f t="shared" si="365"/>
        <v>2793.2233267939273</v>
      </c>
      <c r="AF486" s="45">
        <f t="shared" si="365"/>
        <v>2535.022568304053</v>
      </c>
      <c r="AG486" s="45">
        <f t="shared" si="365"/>
        <v>2276.8218098141788</v>
      </c>
      <c r="AH486" s="45">
        <f t="shared" si="366"/>
        <v>2018.6210513243045</v>
      </c>
      <c r="AI486" s="45">
        <f t="shared" si="366"/>
        <v>1760.4202928344303</v>
      </c>
      <c r="AJ486" s="45">
        <f t="shared" si="366"/>
        <v>1502.219534344556</v>
      </c>
      <c r="AK486" s="45">
        <f t="shared" si="366"/>
        <v>1244.0187758546817</v>
      </c>
      <c r="AL486" s="45">
        <f t="shared" si="366"/>
        <v>985.81801736480759</v>
      </c>
      <c r="AM486" s="45">
        <f t="shared" si="366"/>
        <v>727.61725887493333</v>
      </c>
      <c r="AN486" s="45">
        <f t="shared" si="366"/>
        <v>469.41650038505907</v>
      </c>
      <c r="AO486" s="45">
        <f t="shared" si="366"/>
        <v>211.21574189518481</v>
      </c>
      <c r="AP486" s="45">
        <f t="shared" si="366"/>
        <v>-46.985016594689455</v>
      </c>
      <c r="AQ486" s="45">
        <f t="shared" si="366"/>
        <v>-305.18577508456372</v>
      </c>
      <c r="AR486" s="45">
        <f t="shared" si="367"/>
        <v>-563.38653357443798</v>
      </c>
      <c r="AS486" s="45">
        <f t="shared" si="367"/>
        <v>-821.58729206431224</v>
      </c>
      <c r="AT486" s="45">
        <f t="shared" si="367"/>
        <v>-1079.7880505541866</v>
      </c>
      <c r="AU486" s="45">
        <f t="shared" si="367"/>
        <v>-1337.9888090440609</v>
      </c>
      <c r="AV486" s="45">
        <f t="shared" si="367"/>
        <v>-1596.1895675339351</v>
      </c>
      <c r="AW486" s="45">
        <f t="shared" si="367"/>
        <v>-1854.3903260238094</v>
      </c>
      <c r="AX486" s="45">
        <f t="shared" si="367"/>
        <v>-2112.5910845136837</v>
      </c>
      <c r="AY486" s="45">
        <f t="shared" si="367"/>
        <v>-2370.7918430035579</v>
      </c>
      <c r="AZ486" s="45">
        <f t="shared" si="367"/>
        <v>-2628.9926014934322</v>
      </c>
      <c r="BA486" s="45">
        <f t="shared" si="367"/>
        <v>-2887.1933599833064</v>
      </c>
      <c r="BB486" s="45">
        <f t="shared" si="368"/>
        <v>-3145.3941184731807</v>
      </c>
      <c r="BC486" s="45">
        <f t="shared" si="368"/>
        <v>-3403.594876963055</v>
      </c>
      <c r="BD486" s="45">
        <f t="shared" si="368"/>
        <v>-3661.7956354529292</v>
      </c>
      <c r="BE486" s="45">
        <f t="shared" si="368"/>
        <v>-3919.9963939428035</v>
      </c>
      <c r="BF486" s="45">
        <f t="shared" si="368"/>
        <v>-4178.1971524326773</v>
      </c>
      <c r="BG486" s="45">
        <f t="shared" si="368"/>
        <v>-4436.397910922552</v>
      </c>
      <c r="BH486" s="45">
        <f t="shared" si="368"/>
        <v>-4694.5986694124258</v>
      </c>
      <c r="BI486" s="45">
        <f t="shared" si="368"/>
        <v>-4952.7994279023005</v>
      </c>
      <c r="BJ486" s="45">
        <f t="shared" si="368"/>
        <v>-5211.0001863921743</v>
      </c>
      <c r="BK486" s="45">
        <f t="shared" si="368"/>
        <v>-5469.2009448820481</v>
      </c>
      <c r="BL486" s="45">
        <f t="shared" si="369"/>
        <v>-5727.4017033719228</v>
      </c>
      <c r="BM486" s="45">
        <f t="shared" si="369"/>
        <v>-5985.6024618617976</v>
      </c>
      <c r="BN486" s="45">
        <f t="shared" si="369"/>
        <v>-6243.8032203516714</v>
      </c>
      <c r="BO486" s="45">
        <f t="shared" si="369"/>
        <v>-6502.0039788415452</v>
      </c>
      <c r="BP486" s="45">
        <f t="shared" si="369"/>
        <v>-6760.2047373314199</v>
      </c>
      <c r="BQ486" s="45">
        <f t="shared" si="369"/>
        <v>-7018.4054958212946</v>
      </c>
      <c r="BR486" s="45">
        <f t="shared" si="369"/>
        <v>-7276.6062543111684</v>
      </c>
      <c r="BS486" s="45">
        <f t="shared" si="369"/>
        <v>-7534.8070128010422</v>
      </c>
      <c r="BT486" s="45">
        <f t="shared" si="369"/>
        <v>-7793.0077712909169</v>
      </c>
      <c r="BU486" s="45">
        <f t="shared" si="369"/>
        <v>-8051.2085297807917</v>
      </c>
      <c r="BV486" s="45">
        <f t="shared" si="370"/>
        <v>-8309.4092882706664</v>
      </c>
      <c r="BW486" s="45">
        <f t="shared" si="370"/>
        <v>-8567.6100467605393</v>
      </c>
      <c r="BX486" s="45">
        <f t="shared" si="370"/>
        <v>-8825.810805250414</v>
      </c>
      <c r="BY486" s="45">
        <f t="shared" si="370"/>
        <v>-9084.0115637402887</v>
      </c>
      <c r="BZ486" s="45">
        <f t="shared" si="370"/>
        <v>-9342.2123222301634</v>
      </c>
      <c r="CA486" s="45">
        <f t="shared" si="370"/>
        <v>-9600.4130807200363</v>
      </c>
      <c r="CB486" s="45">
        <f t="shared" si="370"/>
        <v>-9858.613839209911</v>
      </c>
      <c r="CC486" s="45">
        <f t="shared" si="370"/>
        <v>-10116.814597699786</v>
      </c>
      <c r="CD486" s="45">
        <f t="shared" si="370"/>
        <v>-10375.015356189659</v>
      </c>
      <c r="CE486" s="45">
        <f t="shared" si="370"/>
        <v>-10633.216114679533</v>
      </c>
      <c r="CF486" s="45">
        <f t="shared" si="370"/>
        <v>-10891.416873169408</v>
      </c>
      <c r="CG486" s="45">
        <f t="shared" si="370"/>
        <v>3377.8301376039731</v>
      </c>
      <c r="CH486" s="45">
        <f t="shared" si="370"/>
        <v>2687.7271625657031</v>
      </c>
    </row>
    <row r="487" spans="1:86">
      <c r="A487" s="58">
        <f>'Q5-Q7 VaR'!G461</f>
        <v>46205</v>
      </c>
      <c r="B487" s="45">
        <f>'Q5-Q7 VaR'!L461</f>
        <v>10991.42060829629</v>
      </c>
      <c r="C487" s="45">
        <f>1000000*'Q5-Q7 VaR'!K461/100</f>
        <v>-369.01365229074219</v>
      </c>
      <c r="D487" s="45">
        <f t="shared" si="363"/>
        <v>14681.557131203712</v>
      </c>
      <c r="E487" s="45">
        <f t="shared" si="363"/>
        <v>14589.303718131026</v>
      </c>
      <c r="F487" s="45">
        <f t="shared" si="363"/>
        <v>14497.050305058341</v>
      </c>
      <c r="G487" s="45">
        <f t="shared" si="363"/>
        <v>14404.796891985656</v>
      </c>
      <c r="H487" s="45">
        <f t="shared" si="363"/>
        <v>14312.54347891297</v>
      </c>
      <c r="I487" s="45">
        <f t="shared" si="363"/>
        <v>14220.290065840283</v>
      </c>
      <c r="J487" s="45">
        <f t="shared" si="363"/>
        <v>14128.036652767598</v>
      </c>
      <c r="K487" s="45">
        <f t="shared" si="363"/>
        <v>14035.783239694912</v>
      </c>
      <c r="L487" s="45">
        <f t="shared" si="363"/>
        <v>13943.529826622227</v>
      </c>
      <c r="M487" s="45">
        <f t="shared" si="363"/>
        <v>13851.276413549542</v>
      </c>
      <c r="N487" s="45">
        <f t="shared" si="364"/>
        <v>13759.023000476856</v>
      </c>
      <c r="O487" s="45">
        <f t="shared" si="364"/>
        <v>13666.769587404171</v>
      </c>
      <c r="P487" s="45">
        <f t="shared" si="364"/>
        <v>13574.516174331486</v>
      </c>
      <c r="Q487" s="45">
        <f t="shared" si="364"/>
        <v>13482.2627612588</v>
      </c>
      <c r="R487" s="45">
        <f t="shared" si="364"/>
        <v>13390.009348186115</v>
      </c>
      <c r="S487" s="45">
        <f t="shared" si="364"/>
        <v>13297.75593511343</v>
      </c>
      <c r="T487" s="45">
        <f t="shared" si="364"/>
        <v>13205.502522040744</v>
      </c>
      <c r="U487" s="45">
        <f t="shared" si="364"/>
        <v>13113.249108968057</v>
      </c>
      <c r="V487" s="45">
        <f t="shared" si="364"/>
        <v>13020.995695895372</v>
      </c>
      <c r="W487" s="45">
        <f t="shared" si="364"/>
        <v>12928.742282822686</v>
      </c>
      <c r="X487" s="45">
        <f t="shared" si="365"/>
        <v>12836.488869750001</v>
      </c>
      <c r="Y487" s="45">
        <f t="shared" si="365"/>
        <v>12744.235456677316</v>
      </c>
      <c r="Z487" s="45">
        <f t="shared" si="365"/>
        <v>12651.98204360463</v>
      </c>
      <c r="AA487" s="45">
        <f t="shared" si="365"/>
        <v>12559.728630531945</v>
      </c>
      <c r="AB487" s="45">
        <f t="shared" si="365"/>
        <v>12467.47521745926</v>
      </c>
      <c r="AC487" s="45">
        <f t="shared" si="365"/>
        <v>12375.221804386572</v>
      </c>
      <c r="AD487" s="45">
        <f t="shared" si="365"/>
        <v>12282.968391313887</v>
      </c>
      <c r="AE487" s="45">
        <f t="shared" si="365"/>
        <v>12190.714978241202</v>
      </c>
      <c r="AF487" s="45">
        <f t="shared" si="365"/>
        <v>12098.461565168516</v>
      </c>
      <c r="AG487" s="45">
        <f t="shared" si="365"/>
        <v>12006.208152095831</v>
      </c>
      <c r="AH487" s="45">
        <f t="shared" si="366"/>
        <v>11913.954739023146</v>
      </c>
      <c r="AI487" s="45">
        <f t="shared" si="366"/>
        <v>11821.70132595046</v>
      </c>
      <c r="AJ487" s="45">
        <f t="shared" si="366"/>
        <v>11729.447912877775</v>
      </c>
      <c r="AK487" s="45">
        <f t="shared" si="366"/>
        <v>11637.194499805089</v>
      </c>
      <c r="AL487" s="45">
        <f t="shared" si="366"/>
        <v>11544.941086732404</v>
      </c>
      <c r="AM487" s="45">
        <f t="shared" si="366"/>
        <v>11452.687673659719</v>
      </c>
      <c r="AN487" s="45">
        <f t="shared" si="366"/>
        <v>11360.434260587032</v>
      </c>
      <c r="AO487" s="45">
        <f t="shared" si="366"/>
        <v>11268.180847514346</v>
      </c>
      <c r="AP487" s="45">
        <f t="shared" si="366"/>
        <v>11175.927434441661</v>
      </c>
      <c r="AQ487" s="45">
        <f t="shared" si="366"/>
        <v>11083.674021368975</v>
      </c>
      <c r="AR487" s="45">
        <f t="shared" si="367"/>
        <v>10991.42060829629</v>
      </c>
      <c r="AS487" s="45">
        <f t="shared" si="367"/>
        <v>10899.167195223605</v>
      </c>
      <c r="AT487" s="45">
        <f t="shared" si="367"/>
        <v>10806.913782150919</v>
      </c>
      <c r="AU487" s="45">
        <f t="shared" si="367"/>
        <v>10714.660369078234</v>
      </c>
      <c r="AV487" s="45">
        <f t="shared" si="367"/>
        <v>10622.406956005549</v>
      </c>
      <c r="AW487" s="45">
        <f t="shared" si="367"/>
        <v>10530.153542932861</v>
      </c>
      <c r="AX487" s="45">
        <f t="shared" si="367"/>
        <v>10437.900129860176</v>
      </c>
      <c r="AY487" s="45">
        <f t="shared" si="367"/>
        <v>10345.646716787491</v>
      </c>
      <c r="AZ487" s="45">
        <f t="shared" si="367"/>
        <v>10253.393303714805</v>
      </c>
      <c r="BA487" s="45">
        <f t="shared" si="367"/>
        <v>10161.13989064212</v>
      </c>
      <c r="BB487" s="45">
        <f t="shared" si="368"/>
        <v>10068.886477569435</v>
      </c>
      <c r="BC487" s="45">
        <f t="shared" si="368"/>
        <v>9976.6330644967493</v>
      </c>
      <c r="BD487" s="45">
        <f t="shared" si="368"/>
        <v>9884.3796514240639</v>
      </c>
      <c r="BE487" s="45">
        <f t="shared" si="368"/>
        <v>9792.1262383513786</v>
      </c>
      <c r="BF487" s="45">
        <f t="shared" si="368"/>
        <v>9699.8728252786932</v>
      </c>
      <c r="BG487" s="45">
        <f t="shared" si="368"/>
        <v>9607.6194122060078</v>
      </c>
      <c r="BH487" s="45">
        <f t="shared" si="368"/>
        <v>9515.3659991333207</v>
      </c>
      <c r="BI487" s="45">
        <f t="shared" si="368"/>
        <v>9423.1125860606353</v>
      </c>
      <c r="BJ487" s="45">
        <f t="shared" si="368"/>
        <v>9330.8591729879499</v>
      </c>
      <c r="BK487" s="45">
        <f t="shared" si="368"/>
        <v>9238.6057599152646</v>
      </c>
      <c r="BL487" s="45">
        <f t="shared" si="369"/>
        <v>9146.3523468425792</v>
      </c>
      <c r="BM487" s="45">
        <f t="shared" si="369"/>
        <v>9054.0989337698938</v>
      </c>
      <c r="BN487" s="45">
        <f t="shared" si="369"/>
        <v>8961.8455206972085</v>
      </c>
      <c r="BO487" s="45">
        <f t="shared" si="369"/>
        <v>8869.5921076245231</v>
      </c>
      <c r="BP487" s="45">
        <f t="shared" si="369"/>
        <v>8777.3386945518359</v>
      </c>
      <c r="BQ487" s="45">
        <f t="shared" si="369"/>
        <v>8685.0852814791506</v>
      </c>
      <c r="BR487" s="45">
        <f t="shared" si="369"/>
        <v>8592.8318684064652</v>
      </c>
      <c r="BS487" s="45">
        <f t="shared" si="369"/>
        <v>8500.5784553337799</v>
      </c>
      <c r="BT487" s="45">
        <f t="shared" si="369"/>
        <v>8408.3250422610945</v>
      </c>
      <c r="BU487" s="45">
        <f t="shared" si="369"/>
        <v>8316.0716291884091</v>
      </c>
      <c r="BV487" s="45">
        <f t="shared" si="370"/>
        <v>8223.8182161157238</v>
      </c>
      <c r="BW487" s="45">
        <f t="shared" si="370"/>
        <v>8131.5648030430384</v>
      </c>
      <c r="BX487" s="45">
        <f t="shared" si="370"/>
        <v>8039.311389970353</v>
      </c>
      <c r="BY487" s="45">
        <f t="shared" si="370"/>
        <v>7947.0579768976677</v>
      </c>
      <c r="BZ487" s="45">
        <f t="shared" si="370"/>
        <v>7854.8045638249814</v>
      </c>
      <c r="CA487" s="45">
        <f t="shared" si="370"/>
        <v>7762.5511507522961</v>
      </c>
      <c r="CB487" s="45">
        <f t="shared" si="370"/>
        <v>7670.2977376796098</v>
      </c>
      <c r="CC487" s="45">
        <f t="shared" si="370"/>
        <v>7578.0443246069244</v>
      </c>
      <c r="CD487" s="45">
        <f t="shared" si="370"/>
        <v>7485.7909115342391</v>
      </c>
      <c r="CE487" s="45">
        <f t="shared" si="370"/>
        <v>7393.5374984615537</v>
      </c>
      <c r="CF487" s="45">
        <f t="shared" si="370"/>
        <v>7301.2840853888683</v>
      </c>
      <c r="CG487" s="45">
        <f t="shared" si="370"/>
        <v>12399.591102069009</v>
      </c>
      <c r="CH487" s="45">
        <f t="shared" si="370"/>
        <v>12153.02190067996</v>
      </c>
    </row>
    <row r="488" spans="1:86">
      <c r="A488" s="58">
        <f>'Q5-Q7 VaR'!G462</f>
        <v>46206</v>
      </c>
      <c r="B488" s="45">
        <f>'Q5-Q7 VaR'!L462</f>
        <v>0</v>
      </c>
      <c r="C488" s="45">
        <f>1000000*'Q5-Q7 VaR'!K462/100</f>
        <v>0</v>
      </c>
      <c r="D488" s="45">
        <f t="shared" si="363"/>
        <v>0</v>
      </c>
      <c r="E488" s="45">
        <f t="shared" si="363"/>
        <v>0</v>
      </c>
      <c r="F488" s="45">
        <f t="shared" si="363"/>
        <v>0</v>
      </c>
      <c r="G488" s="45">
        <f t="shared" si="363"/>
        <v>0</v>
      </c>
      <c r="H488" s="45">
        <f t="shared" si="363"/>
        <v>0</v>
      </c>
      <c r="I488" s="45">
        <f t="shared" si="363"/>
        <v>0</v>
      </c>
      <c r="J488" s="45">
        <f t="shared" si="363"/>
        <v>0</v>
      </c>
      <c r="K488" s="45">
        <f t="shared" si="363"/>
        <v>0</v>
      </c>
      <c r="L488" s="45">
        <f t="shared" si="363"/>
        <v>0</v>
      </c>
      <c r="M488" s="45">
        <f t="shared" si="363"/>
        <v>0</v>
      </c>
      <c r="N488" s="45">
        <f t="shared" si="364"/>
        <v>0</v>
      </c>
      <c r="O488" s="45">
        <f t="shared" si="364"/>
        <v>0</v>
      </c>
      <c r="P488" s="45">
        <f t="shared" si="364"/>
        <v>0</v>
      </c>
      <c r="Q488" s="45">
        <f t="shared" si="364"/>
        <v>0</v>
      </c>
      <c r="R488" s="45">
        <f t="shared" si="364"/>
        <v>0</v>
      </c>
      <c r="S488" s="45">
        <f t="shared" si="364"/>
        <v>0</v>
      </c>
      <c r="T488" s="45">
        <f t="shared" si="364"/>
        <v>0</v>
      </c>
      <c r="U488" s="45">
        <f t="shared" si="364"/>
        <v>0</v>
      </c>
      <c r="V488" s="45">
        <f t="shared" si="364"/>
        <v>0</v>
      </c>
      <c r="W488" s="45">
        <f t="shared" si="364"/>
        <v>0</v>
      </c>
      <c r="X488" s="45">
        <f t="shared" si="365"/>
        <v>0</v>
      </c>
      <c r="Y488" s="45">
        <f t="shared" si="365"/>
        <v>0</v>
      </c>
      <c r="Z488" s="45">
        <f t="shared" si="365"/>
        <v>0</v>
      </c>
      <c r="AA488" s="45">
        <f t="shared" si="365"/>
        <v>0</v>
      </c>
      <c r="AB488" s="45">
        <f t="shared" si="365"/>
        <v>0</v>
      </c>
      <c r="AC488" s="45">
        <f t="shared" si="365"/>
        <v>0</v>
      </c>
      <c r="AD488" s="45">
        <f t="shared" si="365"/>
        <v>0</v>
      </c>
      <c r="AE488" s="45">
        <f t="shared" si="365"/>
        <v>0</v>
      </c>
      <c r="AF488" s="45">
        <f t="shared" si="365"/>
        <v>0</v>
      </c>
      <c r="AG488" s="45">
        <f t="shared" si="365"/>
        <v>0</v>
      </c>
      <c r="AH488" s="45">
        <f t="shared" si="366"/>
        <v>0</v>
      </c>
      <c r="AI488" s="45">
        <f t="shared" si="366"/>
        <v>0</v>
      </c>
      <c r="AJ488" s="45">
        <f t="shared" si="366"/>
        <v>0</v>
      </c>
      <c r="AK488" s="45">
        <f t="shared" si="366"/>
        <v>0</v>
      </c>
      <c r="AL488" s="45">
        <f t="shared" si="366"/>
        <v>0</v>
      </c>
      <c r="AM488" s="45">
        <f t="shared" si="366"/>
        <v>0</v>
      </c>
      <c r="AN488" s="45">
        <f t="shared" si="366"/>
        <v>0</v>
      </c>
      <c r="AO488" s="45">
        <f t="shared" si="366"/>
        <v>0</v>
      </c>
      <c r="AP488" s="45">
        <f t="shared" si="366"/>
        <v>0</v>
      </c>
      <c r="AQ488" s="45">
        <f t="shared" si="366"/>
        <v>0</v>
      </c>
      <c r="AR488" s="45">
        <f t="shared" si="367"/>
        <v>0</v>
      </c>
      <c r="AS488" s="45">
        <f t="shared" si="367"/>
        <v>0</v>
      </c>
      <c r="AT488" s="45">
        <f t="shared" si="367"/>
        <v>0</v>
      </c>
      <c r="AU488" s="45">
        <f t="shared" si="367"/>
        <v>0</v>
      </c>
      <c r="AV488" s="45">
        <f t="shared" si="367"/>
        <v>0</v>
      </c>
      <c r="AW488" s="45">
        <f t="shared" si="367"/>
        <v>0</v>
      </c>
      <c r="AX488" s="45">
        <f t="shared" si="367"/>
        <v>0</v>
      </c>
      <c r="AY488" s="45">
        <f t="shared" si="367"/>
        <v>0</v>
      </c>
      <c r="AZ488" s="45">
        <f t="shared" si="367"/>
        <v>0</v>
      </c>
      <c r="BA488" s="45">
        <f t="shared" si="367"/>
        <v>0</v>
      </c>
      <c r="BB488" s="45">
        <f t="shared" si="368"/>
        <v>0</v>
      </c>
      <c r="BC488" s="45">
        <f t="shared" si="368"/>
        <v>0</v>
      </c>
      <c r="BD488" s="45">
        <f t="shared" si="368"/>
        <v>0</v>
      </c>
      <c r="BE488" s="45">
        <f t="shared" si="368"/>
        <v>0</v>
      </c>
      <c r="BF488" s="45">
        <f t="shared" si="368"/>
        <v>0</v>
      </c>
      <c r="BG488" s="45">
        <f t="shared" si="368"/>
        <v>0</v>
      </c>
      <c r="BH488" s="45">
        <f t="shared" si="368"/>
        <v>0</v>
      </c>
      <c r="BI488" s="45">
        <f t="shared" si="368"/>
        <v>0</v>
      </c>
      <c r="BJ488" s="45">
        <f t="shared" si="368"/>
        <v>0</v>
      </c>
      <c r="BK488" s="45">
        <f t="shared" si="368"/>
        <v>0</v>
      </c>
      <c r="BL488" s="45">
        <f t="shared" si="369"/>
        <v>0</v>
      </c>
      <c r="BM488" s="45">
        <f t="shared" si="369"/>
        <v>0</v>
      </c>
      <c r="BN488" s="45">
        <f t="shared" si="369"/>
        <v>0</v>
      </c>
      <c r="BO488" s="45">
        <f t="shared" si="369"/>
        <v>0</v>
      </c>
      <c r="BP488" s="45">
        <f t="shared" si="369"/>
        <v>0</v>
      </c>
      <c r="BQ488" s="45">
        <f t="shared" si="369"/>
        <v>0</v>
      </c>
      <c r="BR488" s="45">
        <f t="shared" si="369"/>
        <v>0</v>
      </c>
      <c r="BS488" s="45">
        <f t="shared" si="369"/>
        <v>0</v>
      </c>
      <c r="BT488" s="45">
        <f t="shared" si="369"/>
        <v>0</v>
      </c>
      <c r="BU488" s="45">
        <f t="shared" si="369"/>
        <v>0</v>
      </c>
      <c r="BV488" s="45">
        <f t="shared" si="370"/>
        <v>0</v>
      </c>
      <c r="BW488" s="45">
        <f t="shared" si="370"/>
        <v>0</v>
      </c>
      <c r="BX488" s="45">
        <f t="shared" si="370"/>
        <v>0</v>
      </c>
      <c r="BY488" s="45">
        <f t="shared" si="370"/>
        <v>0</v>
      </c>
      <c r="BZ488" s="45">
        <f t="shared" si="370"/>
        <v>0</v>
      </c>
      <c r="CA488" s="45">
        <f t="shared" si="370"/>
        <v>0</v>
      </c>
      <c r="CB488" s="45">
        <f t="shared" si="370"/>
        <v>0</v>
      </c>
      <c r="CC488" s="45">
        <f t="shared" si="370"/>
        <v>0</v>
      </c>
      <c r="CD488" s="45">
        <f t="shared" si="370"/>
        <v>0</v>
      </c>
      <c r="CE488" s="45">
        <f t="shared" si="370"/>
        <v>0</v>
      </c>
      <c r="CF488" s="45">
        <f t="shared" si="370"/>
        <v>0</v>
      </c>
      <c r="CG488" s="45">
        <f t="shared" si="370"/>
        <v>0</v>
      </c>
      <c r="CH488" s="45">
        <f t="shared" si="370"/>
        <v>0</v>
      </c>
    </row>
    <row r="489" spans="1:86">
      <c r="A489" s="58">
        <f>'Q5-Q7 VaR'!G463</f>
        <v>46209</v>
      </c>
      <c r="B489" s="45">
        <f>'Q5-Q7 VaR'!L463</f>
        <v>7326.4758259094424</v>
      </c>
      <c r="C489" s="45">
        <f>1000000*'Q5-Q7 VaR'!K463/100</f>
        <v>1108.077129383292</v>
      </c>
      <c r="D489" s="45">
        <f t="shared" si="363"/>
        <v>-3754.2954679234781</v>
      </c>
      <c r="E489" s="45">
        <f t="shared" si="363"/>
        <v>-3477.2761855776544</v>
      </c>
      <c r="F489" s="45">
        <f t="shared" si="363"/>
        <v>-3200.2569032318324</v>
      </c>
      <c r="G489" s="45">
        <f t="shared" si="363"/>
        <v>-2923.2376208860087</v>
      </c>
      <c r="H489" s="45">
        <f t="shared" si="363"/>
        <v>-2646.218338540185</v>
      </c>
      <c r="I489" s="45">
        <f t="shared" si="363"/>
        <v>-2369.199056194363</v>
      </c>
      <c r="J489" s="45">
        <f t="shared" si="363"/>
        <v>-2092.1797738485393</v>
      </c>
      <c r="K489" s="45">
        <f t="shared" si="363"/>
        <v>-1815.1604915027174</v>
      </c>
      <c r="L489" s="45">
        <f t="shared" si="363"/>
        <v>-1538.1412091568936</v>
      </c>
      <c r="M489" s="45">
        <f t="shared" si="363"/>
        <v>-1261.1219268110699</v>
      </c>
      <c r="N489" s="45">
        <f t="shared" si="364"/>
        <v>-984.10264446524798</v>
      </c>
      <c r="O489" s="45">
        <f t="shared" si="364"/>
        <v>-707.08336211942424</v>
      </c>
      <c r="P489" s="45">
        <f t="shared" si="364"/>
        <v>-430.06407977360141</v>
      </c>
      <c r="Q489" s="45">
        <f t="shared" si="364"/>
        <v>-153.04479742777858</v>
      </c>
      <c r="R489" s="45">
        <f t="shared" si="364"/>
        <v>123.97448491804425</v>
      </c>
      <c r="S489" s="45">
        <f t="shared" si="364"/>
        <v>400.99376726386708</v>
      </c>
      <c r="T489" s="45">
        <f t="shared" si="364"/>
        <v>678.01304960969082</v>
      </c>
      <c r="U489" s="45">
        <f t="shared" si="364"/>
        <v>955.03233195551365</v>
      </c>
      <c r="V489" s="45">
        <f t="shared" si="364"/>
        <v>1232.0516143013365</v>
      </c>
      <c r="W489" s="45">
        <f t="shared" si="364"/>
        <v>1509.0708966471593</v>
      </c>
      <c r="X489" s="45">
        <f t="shared" si="365"/>
        <v>1786.0901789929821</v>
      </c>
      <c r="Y489" s="45">
        <f t="shared" si="365"/>
        <v>2063.109461338805</v>
      </c>
      <c r="Z489" s="45">
        <f t="shared" si="365"/>
        <v>2340.1287436846287</v>
      </c>
      <c r="AA489" s="45">
        <f t="shared" si="365"/>
        <v>2617.1480260304515</v>
      </c>
      <c r="AB489" s="45">
        <f t="shared" si="365"/>
        <v>2894.1673083762744</v>
      </c>
      <c r="AC489" s="45">
        <f t="shared" si="365"/>
        <v>3171.1865907220972</v>
      </c>
      <c r="AD489" s="45">
        <f t="shared" si="365"/>
        <v>3448.2058730679205</v>
      </c>
      <c r="AE489" s="45">
        <f t="shared" si="365"/>
        <v>3725.2251554137433</v>
      </c>
      <c r="AF489" s="45">
        <f t="shared" si="365"/>
        <v>4002.2444377595666</v>
      </c>
      <c r="AG489" s="45">
        <f t="shared" si="365"/>
        <v>4279.2637201053894</v>
      </c>
      <c r="AH489" s="45">
        <f t="shared" si="366"/>
        <v>4556.2830024512123</v>
      </c>
      <c r="AI489" s="45">
        <f t="shared" si="366"/>
        <v>4833.3022847970351</v>
      </c>
      <c r="AJ489" s="45">
        <f t="shared" si="366"/>
        <v>5110.3215671428588</v>
      </c>
      <c r="AK489" s="45">
        <f t="shared" si="366"/>
        <v>5387.3408494886817</v>
      </c>
      <c r="AL489" s="45">
        <f t="shared" si="366"/>
        <v>5664.3601318345045</v>
      </c>
      <c r="AM489" s="45">
        <f t="shared" si="366"/>
        <v>5941.3794141803273</v>
      </c>
      <c r="AN489" s="45">
        <f t="shared" si="366"/>
        <v>6218.3986965261502</v>
      </c>
      <c r="AO489" s="45">
        <f t="shared" si="366"/>
        <v>6495.4179788719739</v>
      </c>
      <c r="AP489" s="45">
        <f t="shared" si="366"/>
        <v>6772.4372612177967</v>
      </c>
      <c r="AQ489" s="45">
        <f t="shared" si="366"/>
        <v>7049.4565435636196</v>
      </c>
      <c r="AR489" s="45">
        <f t="shared" si="367"/>
        <v>7326.4758259094424</v>
      </c>
      <c r="AS489" s="45">
        <f t="shared" si="367"/>
        <v>7603.4951082552652</v>
      </c>
      <c r="AT489" s="45">
        <f t="shared" si="367"/>
        <v>7880.5143906010881</v>
      </c>
      <c r="AU489" s="45">
        <f t="shared" si="367"/>
        <v>8157.5336729469109</v>
      </c>
      <c r="AV489" s="45">
        <f t="shared" si="367"/>
        <v>8434.5529552927346</v>
      </c>
      <c r="AW489" s="45">
        <f t="shared" si="367"/>
        <v>8711.5722376385565</v>
      </c>
      <c r="AX489" s="45">
        <f t="shared" si="367"/>
        <v>8988.5915199843803</v>
      </c>
      <c r="AY489" s="45">
        <f t="shared" si="367"/>
        <v>9265.610802330204</v>
      </c>
      <c r="AZ489" s="45">
        <f t="shared" si="367"/>
        <v>9542.6300846760259</v>
      </c>
      <c r="BA489" s="45">
        <f t="shared" si="367"/>
        <v>9819.6493670218497</v>
      </c>
      <c r="BB489" s="45">
        <f t="shared" si="368"/>
        <v>10096.668649367672</v>
      </c>
      <c r="BC489" s="45">
        <f t="shared" si="368"/>
        <v>10373.687931713495</v>
      </c>
      <c r="BD489" s="45">
        <f t="shared" si="368"/>
        <v>10650.707214059319</v>
      </c>
      <c r="BE489" s="45">
        <f t="shared" si="368"/>
        <v>10927.726496405141</v>
      </c>
      <c r="BF489" s="45">
        <f t="shared" si="368"/>
        <v>11204.745778750965</v>
      </c>
      <c r="BG489" s="45">
        <f t="shared" si="368"/>
        <v>11481.765061096787</v>
      </c>
      <c r="BH489" s="45">
        <f t="shared" si="368"/>
        <v>11758.78434344261</v>
      </c>
      <c r="BI489" s="45">
        <f t="shared" si="368"/>
        <v>12035.803625788434</v>
      </c>
      <c r="BJ489" s="45">
        <f t="shared" si="368"/>
        <v>12312.822908134256</v>
      </c>
      <c r="BK489" s="45">
        <f t="shared" si="368"/>
        <v>12589.84219048008</v>
      </c>
      <c r="BL489" s="45">
        <f t="shared" si="369"/>
        <v>12866.861472825902</v>
      </c>
      <c r="BM489" s="45">
        <f t="shared" si="369"/>
        <v>13143.880755171725</v>
      </c>
      <c r="BN489" s="45">
        <f t="shared" si="369"/>
        <v>13420.900037517549</v>
      </c>
      <c r="BO489" s="45">
        <f t="shared" si="369"/>
        <v>13697.919319863371</v>
      </c>
      <c r="BP489" s="45">
        <f t="shared" si="369"/>
        <v>13974.938602209193</v>
      </c>
      <c r="BQ489" s="45">
        <f t="shared" si="369"/>
        <v>14251.957884555017</v>
      </c>
      <c r="BR489" s="45">
        <f t="shared" si="369"/>
        <v>14528.977166900841</v>
      </c>
      <c r="BS489" s="45">
        <f t="shared" si="369"/>
        <v>14805.996449246664</v>
      </c>
      <c r="BT489" s="45">
        <f t="shared" si="369"/>
        <v>15083.015731592486</v>
      </c>
      <c r="BU489" s="45">
        <f t="shared" si="369"/>
        <v>15360.035013938308</v>
      </c>
      <c r="BV489" s="45">
        <f t="shared" si="370"/>
        <v>15637.054296284132</v>
      </c>
      <c r="BW489" s="45">
        <f t="shared" si="370"/>
        <v>15914.073578629956</v>
      </c>
      <c r="BX489" s="45">
        <f t="shared" si="370"/>
        <v>16191.092860975779</v>
      </c>
      <c r="BY489" s="45">
        <f t="shared" si="370"/>
        <v>16468.112143321603</v>
      </c>
      <c r="BZ489" s="45">
        <f t="shared" si="370"/>
        <v>16745.131425667423</v>
      </c>
      <c r="CA489" s="45">
        <f t="shared" si="370"/>
        <v>17022.150708013247</v>
      </c>
      <c r="CB489" s="45">
        <f t="shared" si="370"/>
        <v>17299.169990359071</v>
      </c>
      <c r="CC489" s="45">
        <f t="shared" si="370"/>
        <v>17576.189272704894</v>
      </c>
      <c r="CD489" s="45">
        <f t="shared" si="370"/>
        <v>17853.208555050718</v>
      </c>
      <c r="CE489" s="45">
        <f t="shared" si="370"/>
        <v>18130.227837396538</v>
      </c>
      <c r="CF489" s="45">
        <f t="shared" si="370"/>
        <v>18407.247119742362</v>
      </c>
      <c r="CG489" s="45">
        <f t="shared" si="370"/>
        <v>3098.0102698640167</v>
      </c>
      <c r="CH489" s="45">
        <f t="shared" si="370"/>
        <v>3838.4102284385613</v>
      </c>
    </row>
    <row r="490" spans="1:86">
      <c r="A490" s="58">
        <f>'Q5-Q7 VaR'!G464</f>
        <v>46210</v>
      </c>
      <c r="B490" s="45">
        <f>'Q5-Q7 VaR'!L464</f>
        <v>-21108.562839140672</v>
      </c>
      <c r="C490" s="45">
        <f>1000000*'Q5-Q7 VaR'!K464/100</f>
        <v>-6030.0159201201086</v>
      </c>
      <c r="D490" s="45">
        <f t="shared" si="363"/>
        <v>39191.596362060416</v>
      </c>
      <c r="E490" s="45">
        <f t="shared" si="363"/>
        <v>37684.092382030387</v>
      </c>
      <c r="F490" s="45">
        <f t="shared" si="363"/>
        <v>36176.588402000358</v>
      </c>
      <c r="G490" s="45">
        <f t="shared" si="363"/>
        <v>34669.084421970336</v>
      </c>
      <c r="H490" s="45">
        <f t="shared" si="363"/>
        <v>33161.580441940307</v>
      </c>
      <c r="I490" s="45">
        <f t="shared" si="363"/>
        <v>31654.076461910277</v>
      </c>
      <c r="J490" s="45">
        <f t="shared" si="363"/>
        <v>30146.572481880248</v>
      </c>
      <c r="K490" s="45">
        <f t="shared" si="363"/>
        <v>28639.068501850226</v>
      </c>
      <c r="L490" s="45">
        <f t="shared" si="363"/>
        <v>27131.564521820197</v>
      </c>
      <c r="M490" s="45">
        <f t="shared" si="363"/>
        <v>25624.060541790168</v>
      </c>
      <c r="N490" s="45">
        <f t="shared" si="364"/>
        <v>24116.556561760146</v>
      </c>
      <c r="O490" s="45">
        <f t="shared" si="364"/>
        <v>22609.052581730117</v>
      </c>
      <c r="P490" s="45">
        <f t="shared" si="364"/>
        <v>21101.548601700088</v>
      </c>
      <c r="Q490" s="45">
        <f t="shared" si="364"/>
        <v>19594.044621670058</v>
      </c>
      <c r="R490" s="45">
        <f t="shared" si="364"/>
        <v>18086.540641640036</v>
      </c>
      <c r="S490" s="45">
        <f t="shared" si="364"/>
        <v>16579.036661610007</v>
      </c>
      <c r="T490" s="45">
        <f t="shared" si="364"/>
        <v>15071.532681579978</v>
      </c>
      <c r="U490" s="45">
        <f t="shared" si="364"/>
        <v>13564.028701549956</v>
      </c>
      <c r="V490" s="45">
        <f t="shared" si="364"/>
        <v>12056.524721519927</v>
      </c>
      <c r="W490" s="45">
        <f t="shared" si="364"/>
        <v>10549.020741489898</v>
      </c>
      <c r="X490" s="45">
        <f t="shared" si="365"/>
        <v>9041.5167614598722</v>
      </c>
      <c r="Y490" s="45">
        <f t="shared" si="365"/>
        <v>7534.012781429843</v>
      </c>
      <c r="Z490" s="45">
        <f t="shared" si="365"/>
        <v>6026.5088013998175</v>
      </c>
      <c r="AA490" s="45">
        <f t="shared" si="365"/>
        <v>4519.0048213697883</v>
      </c>
      <c r="AB490" s="45">
        <f t="shared" si="365"/>
        <v>3011.5008413397627</v>
      </c>
      <c r="AC490" s="45">
        <f t="shared" si="365"/>
        <v>1503.9968613097371</v>
      </c>
      <c r="AD490" s="45">
        <f t="shared" si="365"/>
        <v>-3.5071187202920555</v>
      </c>
      <c r="AE490" s="45">
        <f t="shared" si="365"/>
        <v>-1511.0110987503176</v>
      </c>
      <c r="AF490" s="45">
        <f t="shared" si="365"/>
        <v>-3018.5150787803468</v>
      </c>
      <c r="AG490" s="45">
        <f t="shared" si="365"/>
        <v>-4526.0190588103724</v>
      </c>
      <c r="AH490" s="45">
        <f t="shared" si="366"/>
        <v>-6033.5230388403997</v>
      </c>
      <c r="AI490" s="45">
        <f t="shared" si="366"/>
        <v>-7541.0270188704271</v>
      </c>
      <c r="AJ490" s="45">
        <f t="shared" si="366"/>
        <v>-9048.5309989004545</v>
      </c>
      <c r="AK490" s="45">
        <f t="shared" si="366"/>
        <v>-10556.034978930482</v>
      </c>
      <c r="AL490" s="45">
        <f t="shared" si="366"/>
        <v>-12063.538958960509</v>
      </c>
      <c r="AM490" s="45">
        <f t="shared" si="366"/>
        <v>-13571.042938990537</v>
      </c>
      <c r="AN490" s="45">
        <f t="shared" si="366"/>
        <v>-15078.546919020562</v>
      </c>
      <c r="AO490" s="45">
        <f t="shared" si="366"/>
        <v>-16586.050899050591</v>
      </c>
      <c r="AP490" s="45">
        <f t="shared" si="366"/>
        <v>-18093.554879080617</v>
      </c>
      <c r="AQ490" s="45">
        <f t="shared" si="366"/>
        <v>-19601.058859110646</v>
      </c>
      <c r="AR490" s="45">
        <f t="shared" si="367"/>
        <v>-21108.562839140672</v>
      </c>
      <c r="AS490" s="45">
        <f t="shared" si="367"/>
        <v>-22616.066819170697</v>
      </c>
      <c r="AT490" s="45">
        <f t="shared" si="367"/>
        <v>-24123.570799200726</v>
      </c>
      <c r="AU490" s="45">
        <f t="shared" si="367"/>
        <v>-25631.074779230752</v>
      </c>
      <c r="AV490" s="45">
        <f t="shared" si="367"/>
        <v>-27138.578759260781</v>
      </c>
      <c r="AW490" s="45">
        <f t="shared" si="367"/>
        <v>-28646.082739290807</v>
      </c>
      <c r="AX490" s="45">
        <f t="shared" si="367"/>
        <v>-30153.586719320832</v>
      </c>
      <c r="AY490" s="45">
        <f t="shared" si="367"/>
        <v>-31661.090699350862</v>
      </c>
      <c r="AZ490" s="45">
        <f t="shared" si="367"/>
        <v>-33168.594679380891</v>
      </c>
      <c r="BA490" s="45">
        <f t="shared" si="367"/>
        <v>-34676.098659410913</v>
      </c>
      <c r="BB490" s="45">
        <f t="shared" si="368"/>
        <v>-36183.602639440942</v>
      </c>
      <c r="BC490" s="45">
        <f t="shared" si="368"/>
        <v>-37691.106619470971</v>
      </c>
      <c r="BD490" s="45">
        <f t="shared" si="368"/>
        <v>-39198.610599501</v>
      </c>
      <c r="BE490" s="45">
        <f t="shared" si="368"/>
        <v>-40706.114579531029</v>
      </c>
      <c r="BF490" s="45">
        <f t="shared" si="368"/>
        <v>-42213.618559561051</v>
      </c>
      <c r="BG490" s="45">
        <f t="shared" si="368"/>
        <v>-43721.122539591081</v>
      </c>
      <c r="BH490" s="45">
        <f t="shared" si="368"/>
        <v>-45228.626519621102</v>
      </c>
      <c r="BI490" s="45">
        <f t="shared" si="368"/>
        <v>-46736.130499651132</v>
      </c>
      <c r="BJ490" s="45">
        <f t="shared" si="368"/>
        <v>-48243.634479681161</v>
      </c>
      <c r="BK490" s="45">
        <f t="shared" si="368"/>
        <v>-49751.13845971119</v>
      </c>
      <c r="BL490" s="45">
        <f t="shared" si="369"/>
        <v>-51258.642439741219</v>
      </c>
      <c r="BM490" s="45">
        <f t="shared" si="369"/>
        <v>-52766.146419771241</v>
      </c>
      <c r="BN490" s="45">
        <f t="shared" si="369"/>
        <v>-54273.65039980127</v>
      </c>
      <c r="BO490" s="45">
        <f t="shared" si="369"/>
        <v>-55781.1543798313</v>
      </c>
      <c r="BP490" s="45">
        <f t="shared" si="369"/>
        <v>-57288.658359861322</v>
      </c>
      <c r="BQ490" s="45">
        <f t="shared" si="369"/>
        <v>-58796.162339891351</v>
      </c>
      <c r="BR490" s="45">
        <f t="shared" si="369"/>
        <v>-60303.66631992138</v>
      </c>
      <c r="BS490" s="45">
        <f t="shared" si="369"/>
        <v>-61811.170299951402</v>
      </c>
      <c r="BT490" s="45">
        <f t="shared" si="369"/>
        <v>-63318.674279981431</v>
      </c>
      <c r="BU490" s="45">
        <f t="shared" si="369"/>
        <v>-64826.17826001146</v>
      </c>
      <c r="BV490" s="45">
        <f t="shared" si="370"/>
        <v>-66333.682240041497</v>
      </c>
      <c r="BW490" s="45">
        <f t="shared" si="370"/>
        <v>-67841.186220071511</v>
      </c>
      <c r="BX490" s="45">
        <f t="shared" si="370"/>
        <v>-69348.690200101541</v>
      </c>
      <c r="BY490" s="45">
        <f t="shared" si="370"/>
        <v>-70856.19418013157</v>
      </c>
      <c r="BZ490" s="45">
        <f t="shared" si="370"/>
        <v>-72363.698160161584</v>
      </c>
      <c r="CA490" s="45">
        <f t="shared" si="370"/>
        <v>-73871.202140191628</v>
      </c>
      <c r="CB490" s="45">
        <f t="shared" si="370"/>
        <v>-75378.706120221643</v>
      </c>
      <c r="CC490" s="45">
        <f t="shared" si="370"/>
        <v>-76886.210100251687</v>
      </c>
      <c r="CD490" s="45">
        <f t="shared" si="370"/>
        <v>-78393.714080281701</v>
      </c>
      <c r="CE490" s="45">
        <f t="shared" si="370"/>
        <v>-79901.21806031173</v>
      </c>
      <c r="CF490" s="45">
        <f t="shared" si="370"/>
        <v>-81408.72204034176</v>
      </c>
      <c r="CG490" s="45">
        <f t="shared" si="370"/>
        <v>1902.2131659776496</v>
      </c>
      <c r="CH490" s="45">
        <f t="shared" si="370"/>
        <v>-2126.9499843759622</v>
      </c>
    </row>
    <row r="491" spans="1:86">
      <c r="A491" s="58">
        <f>'Q5-Q7 VaR'!G465</f>
        <v>46211</v>
      </c>
      <c r="B491" s="45">
        <f>'Q5-Q7 VaR'!L465</f>
        <v>-9292.4337656574753</v>
      </c>
      <c r="C491" s="45">
        <f>1000000*'Q5-Q7 VaR'!K465/100</f>
        <v>-2137.8752630608888</v>
      </c>
      <c r="D491" s="45">
        <f t="shared" ref="D491:M500" si="371">$B491+D$26*$C491</f>
        <v>12086.318864951412</v>
      </c>
      <c r="E491" s="45">
        <f t="shared" si="371"/>
        <v>11551.850049186189</v>
      </c>
      <c r="F491" s="45">
        <f t="shared" si="371"/>
        <v>11017.381233420969</v>
      </c>
      <c r="G491" s="45">
        <f t="shared" si="371"/>
        <v>10482.912417655745</v>
      </c>
      <c r="H491" s="45">
        <f t="shared" si="371"/>
        <v>9948.4436018905217</v>
      </c>
      <c r="I491" s="45">
        <f t="shared" si="371"/>
        <v>9413.9747861253018</v>
      </c>
      <c r="J491" s="45">
        <f t="shared" si="371"/>
        <v>8879.5059703600782</v>
      </c>
      <c r="K491" s="45">
        <f t="shared" si="371"/>
        <v>8345.0371545948583</v>
      </c>
      <c r="L491" s="45">
        <f t="shared" si="371"/>
        <v>7810.5683388296347</v>
      </c>
      <c r="M491" s="45">
        <f t="shared" si="371"/>
        <v>7276.0995230644112</v>
      </c>
      <c r="N491" s="45">
        <f t="shared" ref="N491:W500" si="372">$B491+N$26*$C491</f>
        <v>6741.6307072991913</v>
      </c>
      <c r="O491" s="45">
        <f t="shared" si="372"/>
        <v>6207.1618915339677</v>
      </c>
      <c r="P491" s="45">
        <f t="shared" si="372"/>
        <v>5672.693075768746</v>
      </c>
      <c r="Q491" s="45">
        <f t="shared" si="372"/>
        <v>5138.2242600035243</v>
      </c>
      <c r="R491" s="45">
        <f t="shared" si="372"/>
        <v>4603.7554442383007</v>
      </c>
      <c r="S491" s="45">
        <f t="shared" si="372"/>
        <v>4069.286628473079</v>
      </c>
      <c r="T491" s="45">
        <f t="shared" si="372"/>
        <v>3534.8178127078572</v>
      </c>
      <c r="U491" s="45">
        <f t="shared" si="372"/>
        <v>3000.3489969426355</v>
      </c>
      <c r="V491" s="45">
        <f t="shared" si="372"/>
        <v>2465.8801811774138</v>
      </c>
      <c r="W491" s="45">
        <f t="shared" si="372"/>
        <v>1931.4113654121902</v>
      </c>
      <c r="X491" s="45">
        <f t="shared" ref="X491:AG500" si="373">$B491+X$26*$C491</f>
        <v>1396.9425496469685</v>
      </c>
      <c r="Y491" s="45">
        <f t="shared" si="373"/>
        <v>862.47373388174674</v>
      </c>
      <c r="Z491" s="45">
        <f t="shared" si="373"/>
        <v>328.00491811652319</v>
      </c>
      <c r="AA491" s="45">
        <f t="shared" si="373"/>
        <v>-206.46389764869855</v>
      </c>
      <c r="AB491" s="45">
        <f t="shared" si="373"/>
        <v>-740.93271341392028</v>
      </c>
      <c r="AC491" s="45">
        <f t="shared" si="373"/>
        <v>-1275.401529179142</v>
      </c>
      <c r="AD491" s="45">
        <f t="shared" si="373"/>
        <v>-1809.8703449443647</v>
      </c>
      <c r="AE491" s="45">
        <f t="shared" si="373"/>
        <v>-2344.3391607095873</v>
      </c>
      <c r="AF491" s="45">
        <f t="shared" si="373"/>
        <v>-2878.807976474809</v>
      </c>
      <c r="AG491" s="45">
        <f t="shared" si="373"/>
        <v>-3413.2767922400308</v>
      </c>
      <c r="AH491" s="45">
        <f t="shared" ref="AH491:AQ500" si="374">$B491+AH$26*$C491</f>
        <v>-3947.7456080052534</v>
      </c>
      <c r="AI491" s="45">
        <f t="shared" si="374"/>
        <v>-4482.2144237704761</v>
      </c>
      <c r="AJ491" s="45">
        <f t="shared" si="374"/>
        <v>-5016.6832395356978</v>
      </c>
      <c r="AK491" s="45">
        <f t="shared" si="374"/>
        <v>-5551.1520553009195</v>
      </c>
      <c r="AL491" s="45">
        <f t="shared" si="374"/>
        <v>-6085.6208710661422</v>
      </c>
      <c r="AM491" s="45">
        <f t="shared" si="374"/>
        <v>-6620.0896868313648</v>
      </c>
      <c r="AN491" s="45">
        <f t="shared" si="374"/>
        <v>-7154.5585025965865</v>
      </c>
      <c r="AO491" s="45">
        <f t="shared" si="374"/>
        <v>-7689.0273183618083</v>
      </c>
      <c r="AP491" s="45">
        <f t="shared" si="374"/>
        <v>-8223.4961341270318</v>
      </c>
      <c r="AQ491" s="45">
        <f t="shared" si="374"/>
        <v>-8757.9649498922536</v>
      </c>
      <c r="AR491" s="45">
        <f t="shared" ref="AR491:BA500" si="375">$B491+AR$26*$C491</f>
        <v>-9292.4337656574753</v>
      </c>
      <c r="AS491" s="45">
        <f t="shared" si="375"/>
        <v>-9826.902581422697</v>
      </c>
      <c r="AT491" s="45">
        <f t="shared" si="375"/>
        <v>-10361.371397187919</v>
      </c>
      <c r="AU491" s="45">
        <f t="shared" si="375"/>
        <v>-10895.840212953142</v>
      </c>
      <c r="AV491" s="45">
        <f t="shared" si="375"/>
        <v>-11430.309028718364</v>
      </c>
      <c r="AW491" s="45">
        <f t="shared" si="375"/>
        <v>-11964.777844483586</v>
      </c>
      <c r="AX491" s="45">
        <f t="shared" si="375"/>
        <v>-12499.246660248809</v>
      </c>
      <c r="AY491" s="45">
        <f t="shared" si="375"/>
        <v>-13033.715476014031</v>
      </c>
      <c r="AZ491" s="45">
        <f t="shared" si="375"/>
        <v>-13568.184291779253</v>
      </c>
      <c r="BA491" s="45">
        <f t="shared" si="375"/>
        <v>-14102.653107544475</v>
      </c>
      <c r="BB491" s="45">
        <f t="shared" ref="BB491:BK500" si="376">$B491+BB$26*$C491</f>
        <v>-14637.121923309696</v>
      </c>
      <c r="BC491" s="45">
        <f t="shared" si="376"/>
        <v>-15171.59073907492</v>
      </c>
      <c r="BD491" s="45">
        <f t="shared" si="376"/>
        <v>-15706.059554840142</v>
      </c>
      <c r="BE491" s="45">
        <f t="shared" si="376"/>
        <v>-16240.528370605363</v>
      </c>
      <c r="BF491" s="45">
        <f t="shared" si="376"/>
        <v>-16774.997186370587</v>
      </c>
      <c r="BG491" s="45">
        <f t="shared" si="376"/>
        <v>-17309.466002135807</v>
      </c>
      <c r="BH491" s="45">
        <f t="shared" si="376"/>
        <v>-17843.93481790103</v>
      </c>
      <c r="BI491" s="45">
        <f t="shared" si="376"/>
        <v>-18378.403633666254</v>
      </c>
      <c r="BJ491" s="45">
        <f t="shared" si="376"/>
        <v>-18912.872449431474</v>
      </c>
      <c r="BK491" s="45">
        <f t="shared" si="376"/>
        <v>-19447.341265196697</v>
      </c>
      <c r="BL491" s="45">
        <f t="shared" ref="BL491:BU500" si="377">$B491+BL$26*$C491</f>
        <v>-19981.810080961921</v>
      </c>
      <c r="BM491" s="45">
        <f t="shared" si="377"/>
        <v>-20516.278896727141</v>
      </c>
      <c r="BN491" s="45">
        <f t="shared" si="377"/>
        <v>-21050.747712492364</v>
      </c>
      <c r="BO491" s="45">
        <f t="shared" si="377"/>
        <v>-21585.216528257588</v>
      </c>
      <c r="BP491" s="45">
        <f t="shared" si="377"/>
        <v>-22119.685344022808</v>
      </c>
      <c r="BQ491" s="45">
        <f t="shared" si="377"/>
        <v>-22654.154159788028</v>
      </c>
      <c r="BR491" s="45">
        <f t="shared" si="377"/>
        <v>-23188.622975553251</v>
      </c>
      <c r="BS491" s="45">
        <f t="shared" si="377"/>
        <v>-23723.091791318475</v>
      </c>
      <c r="BT491" s="45">
        <f t="shared" si="377"/>
        <v>-24257.560607083695</v>
      </c>
      <c r="BU491" s="45">
        <f t="shared" si="377"/>
        <v>-24792.029422848918</v>
      </c>
      <c r="BV491" s="45">
        <f t="shared" ref="BV491:CH500" si="378">$B491+BV$26*$C491</f>
        <v>-25326.498238614142</v>
      </c>
      <c r="BW491" s="45">
        <f t="shared" si="378"/>
        <v>-25860.967054379362</v>
      </c>
      <c r="BX491" s="45">
        <f t="shared" si="378"/>
        <v>-26395.435870144585</v>
      </c>
      <c r="BY491" s="45">
        <f t="shared" si="378"/>
        <v>-26929.904685909809</v>
      </c>
      <c r="BZ491" s="45">
        <f t="shared" si="378"/>
        <v>-27464.373501675029</v>
      </c>
      <c r="CA491" s="45">
        <f t="shared" si="378"/>
        <v>-27998.842317440252</v>
      </c>
      <c r="CB491" s="45">
        <f t="shared" si="378"/>
        <v>-28533.311133205472</v>
      </c>
      <c r="CC491" s="45">
        <f t="shared" si="378"/>
        <v>-29067.779948970696</v>
      </c>
      <c r="CD491" s="45">
        <f t="shared" si="378"/>
        <v>-29602.248764735919</v>
      </c>
      <c r="CE491" s="45">
        <f t="shared" si="378"/>
        <v>-30136.717580501139</v>
      </c>
      <c r="CF491" s="45">
        <f t="shared" si="378"/>
        <v>-30671.186396266363</v>
      </c>
      <c r="CG491" s="45">
        <f t="shared" si="378"/>
        <v>-1134.2183551420012</v>
      </c>
      <c r="CH491" s="45">
        <f t="shared" si="378"/>
        <v>-2562.7134609734785</v>
      </c>
    </row>
    <row r="492" spans="1:86">
      <c r="A492" s="58">
        <f>'Q5-Q7 VaR'!G466</f>
        <v>46212</v>
      </c>
      <c r="B492" s="45">
        <f>'Q5-Q7 VaR'!L466</f>
        <v>11555.359265316229</v>
      </c>
      <c r="C492" s="45">
        <f>1000000*'Q5-Q7 VaR'!K466/100</f>
        <v>2069.6678641621143</v>
      </c>
      <c r="D492" s="45">
        <f t="shared" si="371"/>
        <v>-9141.3193763049148</v>
      </c>
      <c r="E492" s="45">
        <f t="shared" si="371"/>
        <v>-8623.9024102643871</v>
      </c>
      <c r="F492" s="45">
        <f t="shared" si="371"/>
        <v>-8106.4854442238557</v>
      </c>
      <c r="G492" s="45">
        <f t="shared" si="371"/>
        <v>-7589.0684781833279</v>
      </c>
      <c r="H492" s="45">
        <f t="shared" si="371"/>
        <v>-7071.6515121428001</v>
      </c>
      <c r="I492" s="45">
        <f t="shared" si="371"/>
        <v>-6554.2345461022724</v>
      </c>
      <c r="J492" s="45">
        <f t="shared" si="371"/>
        <v>-6036.817580061741</v>
      </c>
      <c r="K492" s="45">
        <f t="shared" si="371"/>
        <v>-5519.4006140212132</v>
      </c>
      <c r="L492" s="45">
        <f t="shared" si="371"/>
        <v>-5001.9836479806854</v>
      </c>
      <c r="M492" s="45">
        <f t="shared" si="371"/>
        <v>-4484.5666819401577</v>
      </c>
      <c r="N492" s="45">
        <f t="shared" si="372"/>
        <v>-3967.1497158996281</v>
      </c>
      <c r="O492" s="45">
        <f t="shared" si="372"/>
        <v>-3449.7327498591003</v>
      </c>
      <c r="P492" s="45">
        <f t="shared" si="372"/>
        <v>-2932.3157838185707</v>
      </c>
      <c r="Q492" s="45">
        <f t="shared" si="372"/>
        <v>-2414.8988177780429</v>
      </c>
      <c r="R492" s="45">
        <f t="shared" si="372"/>
        <v>-1897.4818517375134</v>
      </c>
      <c r="S492" s="45">
        <f t="shared" si="372"/>
        <v>-1380.0648856969856</v>
      </c>
      <c r="T492" s="45">
        <f t="shared" si="372"/>
        <v>-862.647919656456</v>
      </c>
      <c r="U492" s="45">
        <f t="shared" si="372"/>
        <v>-345.23095361592823</v>
      </c>
      <c r="V492" s="45">
        <f t="shared" si="372"/>
        <v>172.18601242459954</v>
      </c>
      <c r="W492" s="45">
        <f t="shared" si="372"/>
        <v>689.60297846512913</v>
      </c>
      <c r="X492" s="45">
        <f t="shared" si="373"/>
        <v>1207.0199445056569</v>
      </c>
      <c r="Y492" s="45">
        <f t="shared" si="373"/>
        <v>1724.4369105461865</v>
      </c>
      <c r="Z492" s="45">
        <f t="shared" si="373"/>
        <v>2241.8538765867143</v>
      </c>
      <c r="AA492" s="45">
        <f t="shared" si="373"/>
        <v>2759.2708426272438</v>
      </c>
      <c r="AB492" s="45">
        <f t="shared" si="373"/>
        <v>3276.6878086677716</v>
      </c>
      <c r="AC492" s="45">
        <f t="shared" si="373"/>
        <v>3794.1047747083003</v>
      </c>
      <c r="AD492" s="45">
        <f t="shared" si="373"/>
        <v>4311.521740748829</v>
      </c>
      <c r="AE492" s="45">
        <f t="shared" si="373"/>
        <v>4828.9387067893576</v>
      </c>
      <c r="AF492" s="45">
        <f t="shared" si="373"/>
        <v>5346.3556728298863</v>
      </c>
      <c r="AG492" s="45">
        <f t="shared" si="373"/>
        <v>5863.7726388704141</v>
      </c>
      <c r="AH492" s="45">
        <f t="shared" si="374"/>
        <v>6381.1896049109428</v>
      </c>
      <c r="AI492" s="45">
        <f t="shared" si="374"/>
        <v>6898.6065709514714</v>
      </c>
      <c r="AJ492" s="45">
        <f t="shared" si="374"/>
        <v>7416.0235369920001</v>
      </c>
      <c r="AK492" s="45">
        <f t="shared" si="374"/>
        <v>7933.4405030325288</v>
      </c>
      <c r="AL492" s="45">
        <f t="shared" si="374"/>
        <v>8450.8574690730566</v>
      </c>
      <c r="AM492" s="45">
        <f t="shared" si="374"/>
        <v>8968.2744351135862</v>
      </c>
      <c r="AN492" s="45">
        <f t="shared" si="374"/>
        <v>9485.6914011541139</v>
      </c>
      <c r="AO492" s="45">
        <f t="shared" si="374"/>
        <v>10003.108367194644</v>
      </c>
      <c r="AP492" s="45">
        <f t="shared" si="374"/>
        <v>10520.525333235171</v>
      </c>
      <c r="AQ492" s="45">
        <f t="shared" si="374"/>
        <v>11037.942299275701</v>
      </c>
      <c r="AR492" s="45">
        <f t="shared" si="375"/>
        <v>11555.359265316229</v>
      </c>
      <c r="AS492" s="45">
        <f t="shared" si="375"/>
        <v>12072.776231356756</v>
      </c>
      <c r="AT492" s="45">
        <f t="shared" si="375"/>
        <v>12590.193197397286</v>
      </c>
      <c r="AU492" s="45">
        <f t="shared" si="375"/>
        <v>13107.610163437814</v>
      </c>
      <c r="AV492" s="45">
        <f t="shared" si="375"/>
        <v>13625.027129478343</v>
      </c>
      <c r="AW492" s="45">
        <f t="shared" si="375"/>
        <v>14142.444095518871</v>
      </c>
      <c r="AX492" s="45">
        <f t="shared" si="375"/>
        <v>14659.861061559401</v>
      </c>
      <c r="AY492" s="45">
        <f t="shared" si="375"/>
        <v>15177.278027599928</v>
      </c>
      <c r="AZ492" s="45">
        <f t="shared" si="375"/>
        <v>15694.694993640456</v>
      </c>
      <c r="BA492" s="45">
        <f t="shared" si="375"/>
        <v>16212.111959680986</v>
      </c>
      <c r="BB492" s="45">
        <f t="shared" si="376"/>
        <v>16729.528925721515</v>
      </c>
      <c r="BC492" s="45">
        <f t="shared" si="376"/>
        <v>17246.945891762043</v>
      </c>
      <c r="BD492" s="45">
        <f t="shared" si="376"/>
        <v>17764.362857802571</v>
      </c>
      <c r="BE492" s="45">
        <f t="shared" si="376"/>
        <v>18281.779823843099</v>
      </c>
      <c r="BF492" s="45">
        <f t="shared" si="376"/>
        <v>18799.19678988363</v>
      </c>
      <c r="BG492" s="45">
        <f t="shared" si="376"/>
        <v>19316.613755924158</v>
      </c>
      <c r="BH492" s="45">
        <f t="shared" si="376"/>
        <v>19834.030721964686</v>
      </c>
      <c r="BI492" s="45">
        <f t="shared" si="376"/>
        <v>20351.447688005213</v>
      </c>
      <c r="BJ492" s="45">
        <f t="shared" si="376"/>
        <v>20868.864654045741</v>
      </c>
      <c r="BK492" s="45">
        <f t="shared" si="376"/>
        <v>21386.281620086273</v>
      </c>
      <c r="BL492" s="45">
        <f t="shared" si="377"/>
        <v>21903.6985861268</v>
      </c>
      <c r="BM492" s="45">
        <f t="shared" si="377"/>
        <v>22421.115552167328</v>
      </c>
      <c r="BN492" s="45">
        <f t="shared" si="377"/>
        <v>22938.53251820786</v>
      </c>
      <c r="BO492" s="45">
        <f t="shared" si="377"/>
        <v>23455.949484248384</v>
      </c>
      <c r="BP492" s="45">
        <f t="shared" si="377"/>
        <v>23973.366450288915</v>
      </c>
      <c r="BQ492" s="45">
        <f t="shared" si="377"/>
        <v>24490.783416329443</v>
      </c>
      <c r="BR492" s="45">
        <f t="shared" si="377"/>
        <v>25008.200382369971</v>
      </c>
      <c r="BS492" s="45">
        <f t="shared" si="377"/>
        <v>25525.617348410502</v>
      </c>
      <c r="BT492" s="45">
        <f t="shared" si="377"/>
        <v>26043.034314451026</v>
      </c>
      <c r="BU492" s="45">
        <f t="shared" si="377"/>
        <v>26560.451280491558</v>
      </c>
      <c r="BV492" s="45">
        <f t="shared" si="378"/>
        <v>27077.868246532085</v>
      </c>
      <c r="BW492" s="45">
        <f t="shared" si="378"/>
        <v>27595.285212572613</v>
      </c>
      <c r="BX492" s="45">
        <f t="shared" si="378"/>
        <v>28112.702178613144</v>
      </c>
      <c r="BY492" s="45">
        <f t="shared" si="378"/>
        <v>28630.119144653669</v>
      </c>
      <c r="BZ492" s="45">
        <f t="shared" si="378"/>
        <v>29147.5361106942</v>
      </c>
      <c r="CA492" s="45">
        <f t="shared" si="378"/>
        <v>29664.953076734731</v>
      </c>
      <c r="CB492" s="45">
        <f t="shared" si="378"/>
        <v>30182.370042775256</v>
      </c>
      <c r="CC492" s="45">
        <f t="shared" si="378"/>
        <v>30699.787008815787</v>
      </c>
      <c r="CD492" s="45">
        <f t="shared" si="378"/>
        <v>31217.203974856311</v>
      </c>
      <c r="CE492" s="45">
        <f t="shared" si="378"/>
        <v>31734.620940896843</v>
      </c>
      <c r="CF492" s="45">
        <f t="shared" si="378"/>
        <v>32252.037906937374</v>
      </c>
      <c r="CG492" s="45">
        <f t="shared" si="378"/>
        <v>3657.4259500294829</v>
      </c>
      <c r="CH492" s="45">
        <f t="shared" si="378"/>
        <v>5040.3459293828637</v>
      </c>
    </row>
    <row r="493" spans="1:86">
      <c r="A493" s="58">
        <f>'Q5-Q7 VaR'!G467</f>
        <v>46213</v>
      </c>
      <c r="B493" s="45">
        <f>'Q5-Q7 VaR'!L467</f>
        <v>-8447.9700542623195</v>
      </c>
      <c r="C493" s="45">
        <f>1000000*'Q5-Q7 VaR'!K467/100</f>
        <v>-664.10023342205523</v>
      </c>
      <c r="D493" s="45">
        <f t="shared" si="371"/>
        <v>-1806.9677200417673</v>
      </c>
      <c r="E493" s="45">
        <f t="shared" si="371"/>
        <v>-1972.9927783972807</v>
      </c>
      <c r="F493" s="45">
        <f t="shared" si="371"/>
        <v>-2139.0178367527951</v>
      </c>
      <c r="G493" s="45">
        <f t="shared" si="371"/>
        <v>-2305.0428951083086</v>
      </c>
      <c r="H493" s="45">
        <f t="shared" si="371"/>
        <v>-2471.0679534638221</v>
      </c>
      <c r="I493" s="45">
        <f t="shared" si="371"/>
        <v>-2637.0930118193364</v>
      </c>
      <c r="J493" s="45">
        <f t="shared" si="371"/>
        <v>-2803.1180701748499</v>
      </c>
      <c r="K493" s="45">
        <f t="shared" si="371"/>
        <v>-2969.1431285303643</v>
      </c>
      <c r="L493" s="45">
        <f t="shared" si="371"/>
        <v>-3135.1681868858777</v>
      </c>
      <c r="M493" s="45">
        <f t="shared" si="371"/>
        <v>-3301.1932452413912</v>
      </c>
      <c r="N493" s="45">
        <f t="shared" si="372"/>
        <v>-3467.2183035969056</v>
      </c>
      <c r="O493" s="45">
        <f t="shared" si="372"/>
        <v>-3633.243361952419</v>
      </c>
      <c r="P493" s="45">
        <f t="shared" si="372"/>
        <v>-3799.2684203079334</v>
      </c>
      <c r="Q493" s="45">
        <f t="shared" si="372"/>
        <v>-3965.2934786634469</v>
      </c>
      <c r="R493" s="45">
        <f t="shared" si="372"/>
        <v>-4131.3185370189603</v>
      </c>
      <c r="S493" s="45">
        <f t="shared" si="372"/>
        <v>-4297.3435953744747</v>
      </c>
      <c r="T493" s="45">
        <f t="shared" si="372"/>
        <v>-4463.3686537299882</v>
      </c>
      <c r="U493" s="45">
        <f t="shared" si="372"/>
        <v>-4629.3937120855026</v>
      </c>
      <c r="V493" s="45">
        <f t="shared" si="372"/>
        <v>-4795.418770441016</v>
      </c>
      <c r="W493" s="45">
        <f t="shared" si="372"/>
        <v>-4961.4438287965295</v>
      </c>
      <c r="X493" s="45">
        <f t="shared" si="373"/>
        <v>-5127.468887152043</v>
      </c>
      <c r="Y493" s="45">
        <f t="shared" si="373"/>
        <v>-5293.4939455075573</v>
      </c>
      <c r="Z493" s="45">
        <f t="shared" si="373"/>
        <v>-5459.5190038630708</v>
      </c>
      <c r="AA493" s="45">
        <f t="shared" si="373"/>
        <v>-5625.5440622185852</v>
      </c>
      <c r="AB493" s="45">
        <f t="shared" si="373"/>
        <v>-5791.5691205740986</v>
      </c>
      <c r="AC493" s="45">
        <f t="shared" si="373"/>
        <v>-5957.5941789296121</v>
      </c>
      <c r="AD493" s="45">
        <f t="shared" si="373"/>
        <v>-6123.6192372851265</v>
      </c>
      <c r="AE493" s="45">
        <f t="shared" si="373"/>
        <v>-6289.6442956406399</v>
      </c>
      <c r="AF493" s="45">
        <f t="shared" si="373"/>
        <v>-6455.6693539961543</v>
      </c>
      <c r="AG493" s="45">
        <f t="shared" si="373"/>
        <v>-6621.6944123516678</v>
      </c>
      <c r="AH493" s="45">
        <f t="shared" si="374"/>
        <v>-6787.7194707071812</v>
      </c>
      <c r="AI493" s="45">
        <f t="shared" si="374"/>
        <v>-6953.7445290626947</v>
      </c>
      <c r="AJ493" s="45">
        <f t="shared" si="374"/>
        <v>-7119.7695874182091</v>
      </c>
      <c r="AK493" s="45">
        <f t="shared" si="374"/>
        <v>-7285.7946457737235</v>
      </c>
      <c r="AL493" s="45">
        <f t="shared" si="374"/>
        <v>-7451.8197041292369</v>
      </c>
      <c r="AM493" s="45">
        <f t="shared" si="374"/>
        <v>-7617.8447624847504</v>
      </c>
      <c r="AN493" s="45">
        <f t="shared" si="374"/>
        <v>-7783.8698208402639</v>
      </c>
      <c r="AO493" s="45">
        <f t="shared" si="374"/>
        <v>-7949.8948791957782</v>
      </c>
      <c r="AP493" s="45">
        <f t="shared" si="374"/>
        <v>-8115.9199375512917</v>
      </c>
      <c r="AQ493" s="45">
        <f t="shared" si="374"/>
        <v>-8281.9449959068061</v>
      </c>
      <c r="AR493" s="45">
        <f t="shared" si="375"/>
        <v>-8447.9700542623195</v>
      </c>
      <c r="AS493" s="45">
        <f t="shared" si="375"/>
        <v>-8613.995112617833</v>
      </c>
      <c r="AT493" s="45">
        <f t="shared" si="375"/>
        <v>-8780.0201709733465</v>
      </c>
      <c r="AU493" s="45">
        <f t="shared" si="375"/>
        <v>-8946.0452293288618</v>
      </c>
      <c r="AV493" s="45">
        <f t="shared" si="375"/>
        <v>-9112.0702876843752</v>
      </c>
      <c r="AW493" s="45">
        <f t="shared" si="375"/>
        <v>-9278.0953460398887</v>
      </c>
      <c r="AX493" s="45">
        <f t="shared" si="375"/>
        <v>-9444.1204043954021</v>
      </c>
      <c r="AY493" s="45">
        <f t="shared" si="375"/>
        <v>-9610.1454627509156</v>
      </c>
      <c r="AZ493" s="45">
        <f t="shared" si="375"/>
        <v>-9776.1705211064291</v>
      </c>
      <c r="BA493" s="45">
        <f t="shared" si="375"/>
        <v>-9942.1955794619444</v>
      </c>
      <c r="BB493" s="45">
        <f t="shared" si="376"/>
        <v>-10108.220637817458</v>
      </c>
      <c r="BC493" s="45">
        <f t="shared" si="376"/>
        <v>-10274.245696172971</v>
      </c>
      <c r="BD493" s="45">
        <f t="shared" si="376"/>
        <v>-10440.270754528485</v>
      </c>
      <c r="BE493" s="45">
        <f t="shared" si="376"/>
        <v>-10606.295812884</v>
      </c>
      <c r="BF493" s="45">
        <f t="shared" si="376"/>
        <v>-10772.320871239514</v>
      </c>
      <c r="BG493" s="45">
        <f t="shared" si="376"/>
        <v>-10938.345929595027</v>
      </c>
      <c r="BH493" s="45">
        <f t="shared" si="376"/>
        <v>-11104.37098795054</v>
      </c>
      <c r="BI493" s="45">
        <f t="shared" si="376"/>
        <v>-11270.396046306054</v>
      </c>
      <c r="BJ493" s="45">
        <f t="shared" si="376"/>
        <v>-11436.421104661567</v>
      </c>
      <c r="BK493" s="45">
        <f t="shared" si="376"/>
        <v>-11602.446163017081</v>
      </c>
      <c r="BL493" s="45">
        <f t="shared" si="377"/>
        <v>-11768.471221372596</v>
      </c>
      <c r="BM493" s="45">
        <f t="shared" si="377"/>
        <v>-11934.49627972811</v>
      </c>
      <c r="BN493" s="45">
        <f t="shared" si="377"/>
        <v>-12100.521338083623</v>
      </c>
      <c r="BO493" s="45">
        <f t="shared" si="377"/>
        <v>-12266.546396439137</v>
      </c>
      <c r="BP493" s="45">
        <f t="shared" si="377"/>
        <v>-12432.571454794652</v>
      </c>
      <c r="BQ493" s="45">
        <f t="shared" si="377"/>
        <v>-12598.596513150165</v>
      </c>
      <c r="BR493" s="45">
        <f t="shared" si="377"/>
        <v>-12764.621571505679</v>
      </c>
      <c r="BS493" s="45">
        <f t="shared" si="377"/>
        <v>-12930.646629861192</v>
      </c>
      <c r="BT493" s="45">
        <f t="shared" si="377"/>
        <v>-13096.671688216706</v>
      </c>
      <c r="BU493" s="45">
        <f t="shared" si="377"/>
        <v>-13262.696746572219</v>
      </c>
      <c r="BV493" s="45">
        <f t="shared" si="378"/>
        <v>-13428.721804927733</v>
      </c>
      <c r="BW493" s="45">
        <f t="shared" si="378"/>
        <v>-13594.746863283248</v>
      </c>
      <c r="BX493" s="45">
        <f t="shared" si="378"/>
        <v>-13760.771921638761</v>
      </c>
      <c r="BY493" s="45">
        <f t="shared" si="378"/>
        <v>-13926.796979994275</v>
      </c>
      <c r="BZ493" s="45">
        <f t="shared" si="378"/>
        <v>-14092.82203834979</v>
      </c>
      <c r="CA493" s="45">
        <f t="shared" si="378"/>
        <v>-14258.847096705304</v>
      </c>
      <c r="CB493" s="45">
        <f t="shared" si="378"/>
        <v>-14424.872155060817</v>
      </c>
      <c r="CC493" s="45">
        <f t="shared" si="378"/>
        <v>-14590.89721341633</v>
      </c>
      <c r="CD493" s="45">
        <f t="shared" si="378"/>
        <v>-14756.922271771844</v>
      </c>
      <c r="CE493" s="45">
        <f t="shared" si="378"/>
        <v>-14922.947330127357</v>
      </c>
      <c r="CF493" s="45">
        <f t="shared" si="378"/>
        <v>-15088.972388482871</v>
      </c>
      <c r="CG493" s="45">
        <f t="shared" si="378"/>
        <v>-5913.7376544385188</v>
      </c>
      <c r="CH493" s="45">
        <f t="shared" si="378"/>
        <v>-6357.4791344099485</v>
      </c>
    </row>
    <row r="494" spans="1:86">
      <c r="A494" s="58">
        <f>'Q5-Q7 VaR'!G468</f>
        <v>46216</v>
      </c>
      <c r="B494" s="45">
        <f>'Q5-Q7 VaR'!L468</f>
        <v>-21389.754481578144</v>
      </c>
      <c r="C494" s="45">
        <f>1000000*'Q5-Q7 VaR'!K468/100</f>
        <v>-4636.9514376794496</v>
      </c>
      <c r="D494" s="45">
        <f t="shared" si="371"/>
        <v>24979.759895216353</v>
      </c>
      <c r="E494" s="45">
        <f t="shared" si="371"/>
        <v>23820.522035796486</v>
      </c>
      <c r="F494" s="45">
        <f t="shared" si="371"/>
        <v>22661.284176376626</v>
      </c>
      <c r="G494" s="45">
        <f t="shared" si="371"/>
        <v>21502.046316956767</v>
      </c>
      <c r="H494" s="45">
        <f t="shared" si="371"/>
        <v>20342.808457536899</v>
      </c>
      <c r="I494" s="45">
        <f t="shared" si="371"/>
        <v>19183.570598117039</v>
      </c>
      <c r="J494" s="45">
        <f t="shared" si="371"/>
        <v>18024.33273869718</v>
      </c>
      <c r="K494" s="45">
        <f t="shared" si="371"/>
        <v>16865.094879277312</v>
      </c>
      <c r="L494" s="45">
        <f t="shared" si="371"/>
        <v>15705.857019857453</v>
      </c>
      <c r="M494" s="45">
        <f t="shared" si="371"/>
        <v>14546.619160437593</v>
      </c>
      <c r="N494" s="45">
        <f t="shared" si="372"/>
        <v>13387.381301017725</v>
      </c>
      <c r="O494" s="45">
        <f t="shared" si="372"/>
        <v>12228.143441597866</v>
      </c>
      <c r="P494" s="45">
        <f t="shared" si="372"/>
        <v>11068.905582178002</v>
      </c>
      <c r="Q494" s="45">
        <f t="shared" si="372"/>
        <v>9909.6677227581422</v>
      </c>
      <c r="R494" s="45">
        <f t="shared" si="372"/>
        <v>8750.4298633382787</v>
      </c>
      <c r="S494" s="45">
        <f t="shared" si="372"/>
        <v>7591.1920039184151</v>
      </c>
      <c r="T494" s="45">
        <f t="shared" si="372"/>
        <v>6431.9541444985516</v>
      </c>
      <c r="U494" s="45">
        <f t="shared" si="372"/>
        <v>5272.7162850786917</v>
      </c>
      <c r="V494" s="45">
        <f t="shared" si="372"/>
        <v>4113.4784256588282</v>
      </c>
      <c r="W494" s="45">
        <f t="shared" si="372"/>
        <v>2954.2405662389647</v>
      </c>
      <c r="X494" s="45">
        <f t="shared" si="373"/>
        <v>1795.0027068191048</v>
      </c>
      <c r="Y494" s="45">
        <f t="shared" si="373"/>
        <v>635.76484739924126</v>
      </c>
      <c r="Z494" s="45">
        <f t="shared" si="373"/>
        <v>-523.47301202062226</v>
      </c>
      <c r="AA494" s="45">
        <f t="shared" si="373"/>
        <v>-1682.7108714404822</v>
      </c>
      <c r="AB494" s="45">
        <f t="shared" si="373"/>
        <v>-2841.9487308603457</v>
      </c>
      <c r="AC494" s="45">
        <f t="shared" si="373"/>
        <v>-4001.1865902802092</v>
      </c>
      <c r="AD494" s="45">
        <f t="shared" si="373"/>
        <v>-5160.4244497000709</v>
      </c>
      <c r="AE494" s="45">
        <f t="shared" si="373"/>
        <v>-6319.6623091199326</v>
      </c>
      <c r="AF494" s="45">
        <f t="shared" si="373"/>
        <v>-7478.9001685397961</v>
      </c>
      <c r="AG494" s="45">
        <f t="shared" si="373"/>
        <v>-8638.1380279596578</v>
      </c>
      <c r="AH494" s="45">
        <f t="shared" si="374"/>
        <v>-9797.3758873795196</v>
      </c>
      <c r="AI494" s="45">
        <f t="shared" si="374"/>
        <v>-10956.613746799383</v>
      </c>
      <c r="AJ494" s="45">
        <f t="shared" si="374"/>
        <v>-12115.851606219245</v>
      </c>
      <c r="AK494" s="45">
        <f t="shared" si="374"/>
        <v>-13275.089465639106</v>
      </c>
      <c r="AL494" s="45">
        <f t="shared" si="374"/>
        <v>-14434.32732505897</v>
      </c>
      <c r="AM494" s="45">
        <f t="shared" si="374"/>
        <v>-15593.565184478832</v>
      </c>
      <c r="AN494" s="45">
        <f t="shared" si="374"/>
        <v>-16752.803043898693</v>
      </c>
      <c r="AO494" s="45">
        <f t="shared" si="374"/>
        <v>-17912.040903318557</v>
      </c>
      <c r="AP494" s="45">
        <f t="shared" si="374"/>
        <v>-19071.27876273842</v>
      </c>
      <c r="AQ494" s="45">
        <f t="shared" si="374"/>
        <v>-20230.51662215828</v>
      </c>
      <c r="AR494" s="45">
        <f t="shared" si="375"/>
        <v>-21389.754481578144</v>
      </c>
      <c r="AS494" s="45">
        <f t="shared" si="375"/>
        <v>-22548.992340998007</v>
      </c>
      <c r="AT494" s="45">
        <f t="shared" si="375"/>
        <v>-23708.230200417867</v>
      </c>
      <c r="AU494" s="45">
        <f t="shared" si="375"/>
        <v>-24867.468059837731</v>
      </c>
      <c r="AV494" s="45">
        <f t="shared" si="375"/>
        <v>-26026.705919257594</v>
      </c>
      <c r="AW494" s="45">
        <f t="shared" si="375"/>
        <v>-27185.943778677458</v>
      </c>
      <c r="AX494" s="45">
        <f t="shared" si="375"/>
        <v>-28345.181638097318</v>
      </c>
      <c r="AY494" s="45">
        <f t="shared" si="375"/>
        <v>-29504.419497517181</v>
      </c>
      <c r="AZ494" s="45">
        <f t="shared" si="375"/>
        <v>-30663.657356937045</v>
      </c>
      <c r="BA494" s="45">
        <f t="shared" si="375"/>
        <v>-31822.895216356905</v>
      </c>
      <c r="BB494" s="45">
        <f t="shared" si="376"/>
        <v>-32982.133075776772</v>
      </c>
      <c r="BC494" s="45">
        <f t="shared" si="376"/>
        <v>-34141.370935196632</v>
      </c>
      <c r="BD494" s="45">
        <f t="shared" si="376"/>
        <v>-35300.608794616492</v>
      </c>
      <c r="BE494" s="45">
        <f t="shared" si="376"/>
        <v>-36459.846654036359</v>
      </c>
      <c r="BF494" s="45">
        <f t="shared" si="376"/>
        <v>-37619.084513456219</v>
      </c>
      <c r="BG494" s="45">
        <f t="shared" si="376"/>
        <v>-38778.322372876079</v>
      </c>
      <c r="BH494" s="45">
        <f t="shared" si="376"/>
        <v>-39937.560232295946</v>
      </c>
      <c r="BI494" s="45">
        <f t="shared" si="376"/>
        <v>-41096.798091715806</v>
      </c>
      <c r="BJ494" s="45">
        <f t="shared" si="376"/>
        <v>-42256.035951135666</v>
      </c>
      <c r="BK494" s="45">
        <f t="shared" si="376"/>
        <v>-43415.273810555533</v>
      </c>
      <c r="BL494" s="45">
        <f t="shared" si="377"/>
        <v>-44574.511669975393</v>
      </c>
      <c r="BM494" s="45">
        <f t="shared" si="377"/>
        <v>-45733.749529395252</v>
      </c>
      <c r="BN494" s="45">
        <f t="shared" si="377"/>
        <v>-46892.98738881512</v>
      </c>
      <c r="BO494" s="45">
        <f t="shared" si="377"/>
        <v>-48052.22524823498</v>
      </c>
      <c r="BP494" s="45">
        <f t="shared" si="377"/>
        <v>-49211.463107654839</v>
      </c>
      <c r="BQ494" s="45">
        <f t="shared" si="377"/>
        <v>-50370.700967074707</v>
      </c>
      <c r="BR494" s="45">
        <f t="shared" si="377"/>
        <v>-51529.938826494566</v>
      </c>
      <c r="BS494" s="45">
        <f t="shared" si="377"/>
        <v>-52689.176685914426</v>
      </c>
      <c r="BT494" s="45">
        <f t="shared" si="377"/>
        <v>-53848.414545334294</v>
      </c>
      <c r="BU494" s="45">
        <f t="shared" si="377"/>
        <v>-55007.652404754153</v>
      </c>
      <c r="BV494" s="45">
        <f t="shared" si="378"/>
        <v>-56166.890264174013</v>
      </c>
      <c r="BW494" s="45">
        <f t="shared" si="378"/>
        <v>-57326.12812359388</v>
      </c>
      <c r="BX494" s="45">
        <f t="shared" si="378"/>
        <v>-58485.36598301374</v>
      </c>
      <c r="BY494" s="45">
        <f t="shared" si="378"/>
        <v>-59644.6038424336</v>
      </c>
      <c r="BZ494" s="45">
        <f t="shared" si="378"/>
        <v>-60803.841701853467</v>
      </c>
      <c r="CA494" s="45">
        <f t="shared" si="378"/>
        <v>-61963.079561273327</v>
      </c>
      <c r="CB494" s="45">
        <f t="shared" si="378"/>
        <v>-63122.317420693187</v>
      </c>
      <c r="CC494" s="45">
        <f t="shared" si="378"/>
        <v>-64281.555280113054</v>
      </c>
      <c r="CD494" s="45">
        <f t="shared" si="378"/>
        <v>-65440.793139532914</v>
      </c>
      <c r="CE494" s="45">
        <f t="shared" si="378"/>
        <v>-66600.030998952774</v>
      </c>
      <c r="CF494" s="45">
        <f t="shared" si="378"/>
        <v>-67759.268858372641</v>
      </c>
      <c r="CG494" s="45">
        <f t="shared" si="378"/>
        <v>-3694.9668902167141</v>
      </c>
      <c r="CH494" s="45">
        <f t="shared" si="378"/>
        <v>-6793.3059510371531</v>
      </c>
    </row>
    <row r="495" spans="1:86">
      <c r="A495" s="58">
        <f>'Q5-Q7 VaR'!G469</f>
        <v>46217</v>
      </c>
      <c r="B495" s="45">
        <f>'Q5-Q7 VaR'!L469</f>
        <v>25380.26951163746</v>
      </c>
      <c r="C495" s="45">
        <f>1000000*'Q5-Q7 VaR'!K469/100</f>
        <v>2513.872718075706</v>
      </c>
      <c r="D495" s="45">
        <f t="shared" si="371"/>
        <v>241.54233088040201</v>
      </c>
      <c r="E495" s="45">
        <f t="shared" si="371"/>
        <v>870.01051039932645</v>
      </c>
      <c r="F495" s="45">
        <f t="shared" si="371"/>
        <v>1498.4786899182545</v>
      </c>
      <c r="G495" s="45">
        <f t="shared" si="371"/>
        <v>2126.946869437179</v>
      </c>
      <c r="H495" s="45">
        <f t="shared" si="371"/>
        <v>2755.4150489561071</v>
      </c>
      <c r="I495" s="45">
        <f t="shared" si="371"/>
        <v>3383.8832284750315</v>
      </c>
      <c r="J495" s="45">
        <f t="shared" si="371"/>
        <v>4012.3514079939596</v>
      </c>
      <c r="K495" s="45">
        <f t="shared" si="371"/>
        <v>4640.819587512884</v>
      </c>
      <c r="L495" s="45">
        <f t="shared" si="371"/>
        <v>5269.2877670318121</v>
      </c>
      <c r="M495" s="45">
        <f t="shared" si="371"/>
        <v>5897.7559465507402</v>
      </c>
      <c r="N495" s="45">
        <f t="shared" si="372"/>
        <v>6526.2241260696646</v>
      </c>
      <c r="O495" s="45">
        <f t="shared" si="372"/>
        <v>7154.6923055885927</v>
      </c>
      <c r="P495" s="45">
        <f t="shared" si="372"/>
        <v>7783.1604851075172</v>
      </c>
      <c r="Q495" s="45">
        <f t="shared" si="372"/>
        <v>8411.6286646264452</v>
      </c>
      <c r="R495" s="45">
        <f t="shared" si="372"/>
        <v>9040.0968441453715</v>
      </c>
      <c r="S495" s="45">
        <f t="shared" si="372"/>
        <v>9668.5650236642978</v>
      </c>
      <c r="T495" s="45">
        <f t="shared" si="372"/>
        <v>10297.033203183224</v>
      </c>
      <c r="U495" s="45">
        <f t="shared" si="372"/>
        <v>10925.50138270215</v>
      </c>
      <c r="V495" s="45">
        <f t="shared" si="372"/>
        <v>11553.969562221077</v>
      </c>
      <c r="W495" s="45">
        <f t="shared" si="372"/>
        <v>12182.437741740003</v>
      </c>
      <c r="X495" s="45">
        <f t="shared" si="373"/>
        <v>12810.905921258931</v>
      </c>
      <c r="Y495" s="45">
        <f t="shared" si="373"/>
        <v>13439.374100777857</v>
      </c>
      <c r="Z495" s="45">
        <f t="shared" si="373"/>
        <v>14067.842280296783</v>
      </c>
      <c r="AA495" s="45">
        <f t="shared" si="373"/>
        <v>14696.31045981571</v>
      </c>
      <c r="AB495" s="45">
        <f t="shared" si="373"/>
        <v>15324.778639334636</v>
      </c>
      <c r="AC495" s="45">
        <f t="shared" si="373"/>
        <v>15953.246818853562</v>
      </c>
      <c r="AD495" s="45">
        <f t="shared" si="373"/>
        <v>16581.714998372488</v>
      </c>
      <c r="AE495" s="45">
        <f t="shared" si="373"/>
        <v>17210.183177891417</v>
      </c>
      <c r="AF495" s="45">
        <f t="shared" si="373"/>
        <v>17838.651357410341</v>
      </c>
      <c r="AG495" s="45">
        <f t="shared" si="373"/>
        <v>18467.119536929269</v>
      </c>
      <c r="AH495" s="45">
        <f t="shared" si="374"/>
        <v>19095.587716448194</v>
      </c>
      <c r="AI495" s="45">
        <f t="shared" si="374"/>
        <v>19724.055895967122</v>
      </c>
      <c r="AJ495" s="45">
        <f t="shared" si="374"/>
        <v>20352.52407548605</v>
      </c>
      <c r="AK495" s="45">
        <f t="shared" si="374"/>
        <v>20980.992255004974</v>
      </c>
      <c r="AL495" s="45">
        <f t="shared" si="374"/>
        <v>21609.460434523902</v>
      </c>
      <c r="AM495" s="45">
        <f t="shared" si="374"/>
        <v>22237.928614042827</v>
      </c>
      <c r="AN495" s="45">
        <f t="shared" si="374"/>
        <v>22866.396793561755</v>
      </c>
      <c r="AO495" s="45">
        <f t="shared" si="374"/>
        <v>23494.864973080679</v>
      </c>
      <c r="AP495" s="45">
        <f t="shared" si="374"/>
        <v>24123.333152599607</v>
      </c>
      <c r="AQ495" s="45">
        <f t="shared" si="374"/>
        <v>24751.801332118532</v>
      </c>
      <c r="AR495" s="45">
        <f t="shared" si="375"/>
        <v>25380.26951163746</v>
      </c>
      <c r="AS495" s="45">
        <f t="shared" si="375"/>
        <v>26008.737691156388</v>
      </c>
      <c r="AT495" s="45">
        <f t="shared" si="375"/>
        <v>26637.205870675312</v>
      </c>
      <c r="AU495" s="45">
        <f t="shared" si="375"/>
        <v>27265.67405019424</v>
      </c>
      <c r="AV495" s="45">
        <f t="shared" si="375"/>
        <v>27894.142229713165</v>
      </c>
      <c r="AW495" s="45">
        <f t="shared" si="375"/>
        <v>28522.610409232093</v>
      </c>
      <c r="AX495" s="45">
        <f t="shared" si="375"/>
        <v>29151.078588751017</v>
      </c>
      <c r="AY495" s="45">
        <f t="shared" si="375"/>
        <v>29779.546768269945</v>
      </c>
      <c r="AZ495" s="45">
        <f t="shared" si="375"/>
        <v>30408.01494778887</v>
      </c>
      <c r="BA495" s="45">
        <f t="shared" si="375"/>
        <v>31036.483127307798</v>
      </c>
      <c r="BB495" s="45">
        <f t="shared" si="376"/>
        <v>31664.951306826726</v>
      </c>
      <c r="BC495" s="45">
        <f t="shared" si="376"/>
        <v>32293.419486345651</v>
      </c>
      <c r="BD495" s="45">
        <f t="shared" si="376"/>
        <v>32921.887665864575</v>
      </c>
      <c r="BE495" s="45">
        <f t="shared" si="376"/>
        <v>33550.355845383507</v>
      </c>
      <c r="BF495" s="45">
        <f t="shared" si="376"/>
        <v>34178.824024902431</v>
      </c>
      <c r="BG495" s="45">
        <f t="shared" si="376"/>
        <v>34807.292204421356</v>
      </c>
      <c r="BH495" s="45">
        <f t="shared" si="376"/>
        <v>35435.760383940287</v>
      </c>
      <c r="BI495" s="45">
        <f t="shared" si="376"/>
        <v>36064.228563459212</v>
      </c>
      <c r="BJ495" s="45">
        <f t="shared" si="376"/>
        <v>36692.696742978136</v>
      </c>
      <c r="BK495" s="45">
        <f t="shared" si="376"/>
        <v>37321.164922497061</v>
      </c>
      <c r="BL495" s="45">
        <f t="shared" si="377"/>
        <v>37949.633102015985</v>
      </c>
      <c r="BM495" s="45">
        <f t="shared" si="377"/>
        <v>38578.101281534917</v>
      </c>
      <c r="BN495" s="45">
        <f t="shared" si="377"/>
        <v>39206.569461053841</v>
      </c>
      <c r="BO495" s="45">
        <f t="shared" si="377"/>
        <v>39835.037640572773</v>
      </c>
      <c r="BP495" s="45">
        <f t="shared" si="377"/>
        <v>40463.505820091697</v>
      </c>
      <c r="BQ495" s="45">
        <f t="shared" si="377"/>
        <v>41091.973999610622</v>
      </c>
      <c r="BR495" s="45">
        <f t="shared" si="377"/>
        <v>41720.442179129546</v>
      </c>
      <c r="BS495" s="45">
        <f t="shared" si="377"/>
        <v>42348.910358648471</v>
      </c>
      <c r="BT495" s="45">
        <f t="shared" si="377"/>
        <v>42977.378538167402</v>
      </c>
      <c r="BU495" s="45">
        <f t="shared" si="377"/>
        <v>43605.846717686327</v>
      </c>
      <c r="BV495" s="45">
        <f t="shared" si="378"/>
        <v>44234.314897205259</v>
      </c>
      <c r="BW495" s="45">
        <f t="shared" si="378"/>
        <v>44862.783076724183</v>
      </c>
      <c r="BX495" s="45">
        <f t="shared" si="378"/>
        <v>45491.251256243107</v>
      </c>
      <c r="BY495" s="45">
        <f t="shared" si="378"/>
        <v>46119.719435762032</v>
      </c>
      <c r="BZ495" s="45">
        <f t="shared" si="378"/>
        <v>46748.187615280956</v>
      </c>
      <c r="CA495" s="45">
        <f t="shared" si="378"/>
        <v>47376.655794799888</v>
      </c>
      <c r="CB495" s="45">
        <f t="shared" si="378"/>
        <v>48005.123974318813</v>
      </c>
      <c r="CC495" s="45">
        <f t="shared" si="378"/>
        <v>48633.592153837744</v>
      </c>
      <c r="CD495" s="45">
        <f t="shared" si="378"/>
        <v>49262.060333356669</v>
      </c>
      <c r="CE495" s="45">
        <f t="shared" si="378"/>
        <v>49890.528512875593</v>
      </c>
      <c r="CF495" s="45">
        <f t="shared" si="378"/>
        <v>50518.996692394518</v>
      </c>
      <c r="CG495" s="45">
        <f t="shared" si="378"/>
        <v>15787.233143689393</v>
      </c>
      <c r="CH495" s="45">
        <f t="shared" si="378"/>
        <v>17466.963919615464</v>
      </c>
    </row>
    <row r="496" spans="1:86">
      <c r="A496" s="58">
        <f>'Q5-Q7 VaR'!G470</f>
        <v>46218</v>
      </c>
      <c r="B496" s="45">
        <f>'Q5-Q7 VaR'!L470</f>
        <v>16632.019156791423</v>
      </c>
      <c r="C496" s="45">
        <f>1000000*'Q5-Q7 VaR'!K470/100</f>
        <v>3106.5326943646655</v>
      </c>
      <c r="D496" s="45">
        <f t="shared" si="371"/>
        <v>-14433.307786855232</v>
      </c>
      <c r="E496" s="45">
        <f t="shared" si="371"/>
        <v>-13656.674613264066</v>
      </c>
      <c r="F496" s="45">
        <f t="shared" si="371"/>
        <v>-12880.041439672899</v>
      </c>
      <c r="G496" s="45">
        <f t="shared" si="371"/>
        <v>-12103.408266081733</v>
      </c>
      <c r="H496" s="45">
        <f t="shared" si="371"/>
        <v>-11326.775092490567</v>
      </c>
      <c r="I496" s="45">
        <f t="shared" si="371"/>
        <v>-10550.1419188994</v>
      </c>
      <c r="J496" s="45">
        <f t="shared" si="371"/>
        <v>-9773.5087453082342</v>
      </c>
      <c r="K496" s="45">
        <f t="shared" si="371"/>
        <v>-8996.8755717170679</v>
      </c>
      <c r="L496" s="45">
        <f t="shared" si="371"/>
        <v>-8220.2423981259017</v>
      </c>
      <c r="M496" s="45">
        <f t="shared" si="371"/>
        <v>-7443.6092245347354</v>
      </c>
      <c r="N496" s="45">
        <f t="shared" si="372"/>
        <v>-6666.9760509435691</v>
      </c>
      <c r="O496" s="45">
        <f t="shared" si="372"/>
        <v>-5890.3428773524029</v>
      </c>
      <c r="P496" s="45">
        <f t="shared" si="372"/>
        <v>-5113.7097037612366</v>
      </c>
      <c r="Q496" s="45">
        <f t="shared" si="372"/>
        <v>-4337.0765301700703</v>
      </c>
      <c r="R496" s="45">
        <f t="shared" si="372"/>
        <v>-3560.4433565789041</v>
      </c>
      <c r="S496" s="45">
        <f t="shared" si="372"/>
        <v>-2783.8101829877378</v>
      </c>
      <c r="T496" s="45">
        <f t="shared" si="372"/>
        <v>-2007.1770093965715</v>
      </c>
      <c r="U496" s="45">
        <f t="shared" si="372"/>
        <v>-1230.5438358054053</v>
      </c>
      <c r="V496" s="45">
        <f t="shared" si="372"/>
        <v>-453.91066221423898</v>
      </c>
      <c r="W496" s="45">
        <f t="shared" si="372"/>
        <v>322.72251137692911</v>
      </c>
      <c r="X496" s="45">
        <f t="shared" si="373"/>
        <v>1099.3556849680954</v>
      </c>
      <c r="Y496" s="45">
        <f t="shared" si="373"/>
        <v>1875.9888585592616</v>
      </c>
      <c r="Z496" s="45">
        <f t="shared" si="373"/>
        <v>2652.6220321504279</v>
      </c>
      <c r="AA496" s="45">
        <f t="shared" si="373"/>
        <v>3429.2552057415942</v>
      </c>
      <c r="AB496" s="45">
        <f t="shared" si="373"/>
        <v>4205.8883793327605</v>
      </c>
      <c r="AC496" s="45">
        <f t="shared" si="373"/>
        <v>4982.5215529239267</v>
      </c>
      <c r="AD496" s="45">
        <f t="shared" si="373"/>
        <v>5759.154726515093</v>
      </c>
      <c r="AE496" s="45">
        <f t="shared" si="373"/>
        <v>6535.7879001062593</v>
      </c>
      <c r="AF496" s="45">
        <f t="shared" si="373"/>
        <v>7312.4210736974255</v>
      </c>
      <c r="AG496" s="45">
        <f t="shared" si="373"/>
        <v>8089.0542472885918</v>
      </c>
      <c r="AH496" s="45">
        <f t="shared" si="374"/>
        <v>8865.6874208797599</v>
      </c>
      <c r="AI496" s="45">
        <f t="shared" si="374"/>
        <v>9642.3205944709262</v>
      </c>
      <c r="AJ496" s="45">
        <f t="shared" si="374"/>
        <v>10418.953768062092</v>
      </c>
      <c r="AK496" s="45">
        <f t="shared" si="374"/>
        <v>11195.586941653259</v>
      </c>
      <c r="AL496" s="45">
        <f t="shared" si="374"/>
        <v>11972.220115244425</v>
      </c>
      <c r="AM496" s="45">
        <f t="shared" si="374"/>
        <v>12748.853288835591</v>
      </c>
      <c r="AN496" s="45">
        <f t="shared" si="374"/>
        <v>13525.486462426757</v>
      </c>
      <c r="AO496" s="45">
        <f t="shared" si="374"/>
        <v>14302.119636017924</v>
      </c>
      <c r="AP496" s="45">
        <f t="shared" si="374"/>
        <v>15078.75280960909</v>
      </c>
      <c r="AQ496" s="45">
        <f t="shared" si="374"/>
        <v>15855.385983200256</v>
      </c>
      <c r="AR496" s="45">
        <f t="shared" si="375"/>
        <v>16632.019156791423</v>
      </c>
      <c r="AS496" s="45">
        <f t="shared" si="375"/>
        <v>17408.652330382589</v>
      </c>
      <c r="AT496" s="45">
        <f t="shared" si="375"/>
        <v>18185.285503973755</v>
      </c>
      <c r="AU496" s="45">
        <f t="shared" si="375"/>
        <v>18961.918677564921</v>
      </c>
      <c r="AV496" s="45">
        <f t="shared" si="375"/>
        <v>19738.551851156088</v>
      </c>
      <c r="AW496" s="45">
        <f t="shared" si="375"/>
        <v>20515.185024747254</v>
      </c>
      <c r="AX496" s="45">
        <f t="shared" si="375"/>
        <v>21291.81819833842</v>
      </c>
      <c r="AY496" s="45">
        <f t="shared" si="375"/>
        <v>22068.451371929586</v>
      </c>
      <c r="AZ496" s="45">
        <f t="shared" si="375"/>
        <v>22845.084545520753</v>
      </c>
      <c r="BA496" s="45">
        <f t="shared" si="375"/>
        <v>23621.717719111919</v>
      </c>
      <c r="BB496" s="45">
        <f t="shared" si="376"/>
        <v>24398.350892703085</v>
      </c>
      <c r="BC496" s="45">
        <f t="shared" si="376"/>
        <v>25174.984066294252</v>
      </c>
      <c r="BD496" s="45">
        <f t="shared" si="376"/>
        <v>25951.617239885418</v>
      </c>
      <c r="BE496" s="45">
        <f t="shared" si="376"/>
        <v>26728.250413476584</v>
      </c>
      <c r="BF496" s="45">
        <f t="shared" si="376"/>
        <v>27504.88358706775</v>
      </c>
      <c r="BG496" s="45">
        <f t="shared" si="376"/>
        <v>28281.516760658917</v>
      </c>
      <c r="BH496" s="45">
        <f t="shared" si="376"/>
        <v>29058.149934250083</v>
      </c>
      <c r="BI496" s="45">
        <f t="shared" si="376"/>
        <v>29834.783107841249</v>
      </c>
      <c r="BJ496" s="45">
        <f t="shared" si="376"/>
        <v>30611.416281432415</v>
      </c>
      <c r="BK496" s="45">
        <f t="shared" si="376"/>
        <v>31388.049455023582</v>
      </c>
      <c r="BL496" s="45">
        <f t="shared" si="377"/>
        <v>32164.682628614748</v>
      </c>
      <c r="BM496" s="45">
        <f t="shared" si="377"/>
        <v>32941.315802205914</v>
      </c>
      <c r="BN496" s="45">
        <f t="shared" si="377"/>
        <v>33717.948975797088</v>
      </c>
      <c r="BO496" s="45">
        <f t="shared" si="377"/>
        <v>34494.582149388254</v>
      </c>
      <c r="BP496" s="45">
        <f t="shared" si="377"/>
        <v>35271.21532297942</v>
      </c>
      <c r="BQ496" s="45">
        <f t="shared" si="377"/>
        <v>36047.848496570587</v>
      </c>
      <c r="BR496" s="45">
        <f t="shared" si="377"/>
        <v>36824.481670161753</v>
      </c>
      <c r="BS496" s="45">
        <f t="shared" si="377"/>
        <v>37601.114843752919</v>
      </c>
      <c r="BT496" s="45">
        <f t="shared" si="377"/>
        <v>38377.748017344085</v>
      </c>
      <c r="BU496" s="45">
        <f t="shared" si="377"/>
        <v>39154.381190935252</v>
      </c>
      <c r="BV496" s="45">
        <f t="shared" si="378"/>
        <v>39931.014364526418</v>
      </c>
      <c r="BW496" s="45">
        <f t="shared" si="378"/>
        <v>40707.647538117584</v>
      </c>
      <c r="BX496" s="45">
        <f t="shared" si="378"/>
        <v>41484.28071170875</v>
      </c>
      <c r="BY496" s="45">
        <f t="shared" si="378"/>
        <v>42260.913885299917</v>
      </c>
      <c r="BZ496" s="45">
        <f t="shared" si="378"/>
        <v>43037.547058891083</v>
      </c>
      <c r="CA496" s="45">
        <f t="shared" si="378"/>
        <v>43814.180232482249</v>
      </c>
      <c r="CB496" s="45">
        <f t="shared" si="378"/>
        <v>44590.813406073416</v>
      </c>
      <c r="CC496" s="45">
        <f t="shared" si="378"/>
        <v>45367.446579664582</v>
      </c>
      <c r="CD496" s="45">
        <f t="shared" si="378"/>
        <v>46144.079753255748</v>
      </c>
      <c r="CE496" s="45">
        <f t="shared" si="378"/>
        <v>46920.712926846914</v>
      </c>
      <c r="CF496" s="45">
        <f t="shared" si="378"/>
        <v>47697.346100438081</v>
      </c>
      <c r="CG496" s="45">
        <f t="shared" si="378"/>
        <v>4777.3691973965942</v>
      </c>
      <c r="CH496" s="45">
        <f t="shared" si="378"/>
        <v>6853.1061810650426</v>
      </c>
    </row>
    <row r="497" spans="1:86">
      <c r="A497" s="58">
        <f>'Q5-Q7 VaR'!G471</f>
        <v>46219</v>
      </c>
      <c r="B497" s="45">
        <f>'Q5-Q7 VaR'!L471</f>
        <v>-1690.0788021705639</v>
      </c>
      <c r="C497" s="45">
        <f>1000000*'Q5-Q7 VaR'!K471/100</f>
        <v>-369.01365229074219</v>
      </c>
      <c r="D497" s="45">
        <f t="shared" si="371"/>
        <v>2000.0577207368578</v>
      </c>
      <c r="E497" s="45">
        <f t="shared" si="371"/>
        <v>1907.8043076641725</v>
      </c>
      <c r="F497" s="45">
        <f t="shared" si="371"/>
        <v>1815.5508945914867</v>
      </c>
      <c r="G497" s="45">
        <f t="shared" si="371"/>
        <v>1723.2974815188013</v>
      </c>
      <c r="H497" s="45">
        <f t="shared" si="371"/>
        <v>1631.0440684461159</v>
      </c>
      <c r="I497" s="45">
        <f t="shared" si="371"/>
        <v>1538.7906553734301</v>
      </c>
      <c r="J497" s="45">
        <f t="shared" si="371"/>
        <v>1446.5372423007448</v>
      </c>
      <c r="K497" s="45">
        <f t="shared" si="371"/>
        <v>1354.2838292280589</v>
      </c>
      <c r="L497" s="45">
        <f t="shared" si="371"/>
        <v>1262.0304161553736</v>
      </c>
      <c r="M497" s="45">
        <f t="shared" si="371"/>
        <v>1169.7770030826882</v>
      </c>
      <c r="N497" s="45">
        <f t="shared" si="372"/>
        <v>1077.5235900100024</v>
      </c>
      <c r="O497" s="45">
        <f t="shared" si="372"/>
        <v>985.27017693731705</v>
      </c>
      <c r="P497" s="45">
        <f t="shared" si="372"/>
        <v>893.01676386463123</v>
      </c>
      <c r="Q497" s="45">
        <f t="shared" si="372"/>
        <v>800.76335079194587</v>
      </c>
      <c r="R497" s="45">
        <f t="shared" si="372"/>
        <v>708.50993771926051</v>
      </c>
      <c r="S497" s="45">
        <f t="shared" si="372"/>
        <v>616.25652464657469</v>
      </c>
      <c r="T497" s="45">
        <f t="shared" si="372"/>
        <v>524.00311157388933</v>
      </c>
      <c r="U497" s="45">
        <f t="shared" si="372"/>
        <v>431.74969850120351</v>
      </c>
      <c r="V497" s="45">
        <f t="shared" si="372"/>
        <v>339.49628542851815</v>
      </c>
      <c r="W497" s="45">
        <f t="shared" si="372"/>
        <v>247.24287235583256</v>
      </c>
      <c r="X497" s="45">
        <f t="shared" si="373"/>
        <v>154.98945928314697</v>
      </c>
      <c r="Y497" s="45">
        <f t="shared" si="373"/>
        <v>62.736046210461382</v>
      </c>
      <c r="Z497" s="45">
        <f t="shared" si="373"/>
        <v>-29.51736686222398</v>
      </c>
      <c r="AA497" s="45">
        <f t="shared" si="373"/>
        <v>-121.77077993490957</v>
      </c>
      <c r="AB497" s="45">
        <f t="shared" si="373"/>
        <v>-214.02419300759516</v>
      </c>
      <c r="AC497" s="45">
        <f t="shared" si="373"/>
        <v>-306.27760608028075</v>
      </c>
      <c r="AD497" s="45">
        <f t="shared" si="373"/>
        <v>-398.53101915296634</v>
      </c>
      <c r="AE497" s="45">
        <f t="shared" si="373"/>
        <v>-490.7844322256517</v>
      </c>
      <c r="AF497" s="45">
        <f t="shared" si="373"/>
        <v>-583.03784529833729</v>
      </c>
      <c r="AG497" s="45">
        <f t="shared" si="373"/>
        <v>-675.29125837102288</v>
      </c>
      <c r="AH497" s="45">
        <f t="shared" si="374"/>
        <v>-767.54467144370847</v>
      </c>
      <c r="AI497" s="45">
        <f t="shared" si="374"/>
        <v>-859.79808451639394</v>
      </c>
      <c r="AJ497" s="45">
        <f t="shared" si="374"/>
        <v>-952.05149758907953</v>
      </c>
      <c r="AK497" s="45">
        <f t="shared" si="374"/>
        <v>-1044.304910661765</v>
      </c>
      <c r="AL497" s="45">
        <f t="shared" si="374"/>
        <v>-1136.5583237344506</v>
      </c>
      <c r="AM497" s="45">
        <f t="shared" si="374"/>
        <v>-1228.8117368071362</v>
      </c>
      <c r="AN497" s="45">
        <f t="shared" si="374"/>
        <v>-1321.0651498798218</v>
      </c>
      <c r="AO497" s="45">
        <f t="shared" si="374"/>
        <v>-1413.3185629525074</v>
      </c>
      <c r="AP497" s="45">
        <f t="shared" si="374"/>
        <v>-1505.5719760251927</v>
      </c>
      <c r="AQ497" s="45">
        <f t="shared" si="374"/>
        <v>-1597.8253890978783</v>
      </c>
      <c r="AR497" s="45">
        <f t="shared" si="375"/>
        <v>-1690.0788021705639</v>
      </c>
      <c r="AS497" s="45">
        <f t="shared" si="375"/>
        <v>-1782.3322152432495</v>
      </c>
      <c r="AT497" s="45">
        <f t="shared" si="375"/>
        <v>-1874.5856283159351</v>
      </c>
      <c r="AU497" s="45">
        <f t="shared" si="375"/>
        <v>-1966.8390413886204</v>
      </c>
      <c r="AV497" s="45">
        <f t="shared" si="375"/>
        <v>-2059.0924544613063</v>
      </c>
      <c r="AW497" s="45">
        <f t="shared" si="375"/>
        <v>-2151.3458675339916</v>
      </c>
      <c r="AX497" s="45">
        <f t="shared" si="375"/>
        <v>-2243.599280606677</v>
      </c>
      <c r="AY497" s="45">
        <f t="shared" si="375"/>
        <v>-2335.8526936793628</v>
      </c>
      <c r="AZ497" s="45">
        <f t="shared" si="375"/>
        <v>-2428.1061067520482</v>
      </c>
      <c r="BA497" s="45">
        <f t="shared" si="375"/>
        <v>-2520.359519824734</v>
      </c>
      <c r="BB497" s="45">
        <f t="shared" si="376"/>
        <v>-2612.6129328974193</v>
      </c>
      <c r="BC497" s="45">
        <f t="shared" si="376"/>
        <v>-2704.8663459701047</v>
      </c>
      <c r="BD497" s="45">
        <f t="shared" si="376"/>
        <v>-2797.1197590427905</v>
      </c>
      <c r="BE497" s="45">
        <f t="shared" si="376"/>
        <v>-2889.3731721154763</v>
      </c>
      <c r="BF497" s="45">
        <f t="shared" si="376"/>
        <v>-2981.6265851881617</v>
      </c>
      <c r="BG497" s="45">
        <f t="shared" si="376"/>
        <v>-3073.8799982608471</v>
      </c>
      <c r="BH497" s="45">
        <f t="shared" si="376"/>
        <v>-3166.1334113335324</v>
      </c>
      <c r="BI497" s="45">
        <f t="shared" si="376"/>
        <v>-3258.3868244062182</v>
      </c>
      <c r="BJ497" s="45">
        <f t="shared" si="376"/>
        <v>-3350.6402374789041</v>
      </c>
      <c r="BK497" s="45">
        <f t="shared" si="376"/>
        <v>-3442.8936505515894</v>
      </c>
      <c r="BL497" s="45">
        <f t="shared" si="377"/>
        <v>-3535.1470636242748</v>
      </c>
      <c r="BM497" s="45">
        <f t="shared" si="377"/>
        <v>-3627.4004766969601</v>
      </c>
      <c r="BN497" s="45">
        <f t="shared" si="377"/>
        <v>-3719.653889769646</v>
      </c>
      <c r="BO497" s="45">
        <f t="shared" si="377"/>
        <v>-3811.9073028423313</v>
      </c>
      <c r="BP497" s="45">
        <f t="shared" si="377"/>
        <v>-3904.1607159150171</v>
      </c>
      <c r="BQ497" s="45">
        <f t="shared" si="377"/>
        <v>-3996.4141289877025</v>
      </c>
      <c r="BR497" s="45">
        <f t="shared" si="377"/>
        <v>-4088.6675420603883</v>
      </c>
      <c r="BS497" s="45">
        <f t="shared" si="377"/>
        <v>-4180.9209551330732</v>
      </c>
      <c r="BT497" s="45">
        <f t="shared" si="377"/>
        <v>-4273.1743682057586</v>
      </c>
      <c r="BU497" s="45">
        <f t="shared" si="377"/>
        <v>-4365.4277812784449</v>
      </c>
      <c r="BV497" s="45">
        <f t="shared" si="378"/>
        <v>-4457.6811943511302</v>
      </c>
      <c r="BW497" s="45">
        <f t="shared" si="378"/>
        <v>-4549.9346074238165</v>
      </c>
      <c r="BX497" s="45">
        <f t="shared" si="378"/>
        <v>-4642.1880204965018</v>
      </c>
      <c r="BY497" s="45">
        <f t="shared" si="378"/>
        <v>-4734.4414335691872</v>
      </c>
      <c r="BZ497" s="45">
        <f t="shared" si="378"/>
        <v>-4826.6948466418726</v>
      </c>
      <c r="CA497" s="45">
        <f t="shared" si="378"/>
        <v>-4918.9482597145579</v>
      </c>
      <c r="CB497" s="45">
        <f t="shared" si="378"/>
        <v>-5011.2016727872433</v>
      </c>
      <c r="CC497" s="45">
        <f t="shared" si="378"/>
        <v>-5103.4550858599287</v>
      </c>
      <c r="CD497" s="45">
        <f t="shared" si="378"/>
        <v>-5195.708498932614</v>
      </c>
      <c r="CE497" s="45">
        <f t="shared" si="378"/>
        <v>-5287.9619120053003</v>
      </c>
      <c r="CF497" s="45">
        <f t="shared" si="378"/>
        <v>-5380.2153250779857</v>
      </c>
      <c r="CG497" s="45">
        <f t="shared" si="378"/>
        <v>-281.90830839784553</v>
      </c>
      <c r="CH497" s="45">
        <f t="shared" si="378"/>
        <v>-528.47750978689328</v>
      </c>
    </row>
    <row r="498" spans="1:86">
      <c r="A498" s="58">
        <f>'Q5-Q7 VaR'!G472</f>
        <v>46220</v>
      </c>
      <c r="B498" s="45">
        <f>'Q5-Q7 VaR'!L472</f>
        <v>-10699.738620394324</v>
      </c>
      <c r="C498" s="45">
        <f>1000000*'Q5-Q7 VaR'!K472/100</f>
        <v>369.18634770924211</v>
      </c>
      <c r="D498" s="45">
        <f t="shared" si="371"/>
        <v>-14391.602097486746</v>
      </c>
      <c r="E498" s="45">
        <f t="shared" si="371"/>
        <v>-14299.305510559436</v>
      </c>
      <c r="F498" s="45">
        <f t="shared" si="371"/>
        <v>-14207.008923632124</v>
      </c>
      <c r="G498" s="45">
        <f t="shared" si="371"/>
        <v>-14114.712336704813</v>
      </c>
      <c r="H498" s="45">
        <f t="shared" si="371"/>
        <v>-14022.415749777503</v>
      </c>
      <c r="I498" s="45">
        <f t="shared" si="371"/>
        <v>-13930.119162850193</v>
      </c>
      <c r="J498" s="45">
        <f t="shared" si="371"/>
        <v>-13837.822575922883</v>
      </c>
      <c r="K498" s="45">
        <f t="shared" si="371"/>
        <v>-13745.525988995572</v>
      </c>
      <c r="L498" s="45">
        <f t="shared" si="371"/>
        <v>-13653.22940206826</v>
      </c>
      <c r="M498" s="45">
        <f t="shared" si="371"/>
        <v>-13560.93281514095</v>
      </c>
      <c r="N498" s="45">
        <f t="shared" si="372"/>
        <v>-13468.63622821364</v>
      </c>
      <c r="O498" s="45">
        <f t="shared" si="372"/>
        <v>-13376.339641286329</v>
      </c>
      <c r="P498" s="45">
        <f t="shared" si="372"/>
        <v>-13284.043054359019</v>
      </c>
      <c r="Q498" s="45">
        <f t="shared" si="372"/>
        <v>-13191.746467431709</v>
      </c>
      <c r="R498" s="45">
        <f t="shared" si="372"/>
        <v>-13099.449880504399</v>
      </c>
      <c r="S498" s="45">
        <f t="shared" si="372"/>
        <v>-13007.153293577088</v>
      </c>
      <c r="T498" s="45">
        <f t="shared" si="372"/>
        <v>-12914.856706649778</v>
      </c>
      <c r="U498" s="45">
        <f t="shared" si="372"/>
        <v>-12822.560119722466</v>
      </c>
      <c r="V498" s="45">
        <f t="shared" si="372"/>
        <v>-12730.263532795156</v>
      </c>
      <c r="W498" s="45">
        <f t="shared" si="372"/>
        <v>-12637.966945867845</v>
      </c>
      <c r="X498" s="45">
        <f t="shared" si="373"/>
        <v>-12545.670358940535</v>
      </c>
      <c r="Y498" s="45">
        <f t="shared" si="373"/>
        <v>-12453.373772013225</v>
      </c>
      <c r="Z498" s="45">
        <f t="shared" si="373"/>
        <v>-12361.077185085913</v>
      </c>
      <c r="AA498" s="45">
        <f t="shared" si="373"/>
        <v>-12268.780598158603</v>
      </c>
      <c r="AB498" s="45">
        <f t="shared" si="373"/>
        <v>-12176.484011231292</v>
      </c>
      <c r="AC498" s="45">
        <f t="shared" si="373"/>
        <v>-12084.187424303982</v>
      </c>
      <c r="AD498" s="45">
        <f t="shared" si="373"/>
        <v>-11991.890837376672</v>
      </c>
      <c r="AE498" s="45">
        <f t="shared" si="373"/>
        <v>-11899.594250449361</v>
      </c>
      <c r="AF498" s="45">
        <f t="shared" si="373"/>
        <v>-11807.297663522051</v>
      </c>
      <c r="AG498" s="45">
        <f t="shared" si="373"/>
        <v>-11715.001076594741</v>
      </c>
      <c r="AH498" s="45">
        <f t="shared" si="374"/>
        <v>-11622.704489667429</v>
      </c>
      <c r="AI498" s="45">
        <f t="shared" si="374"/>
        <v>-11530.407902740119</v>
      </c>
      <c r="AJ498" s="45">
        <f t="shared" si="374"/>
        <v>-11438.111315812808</v>
      </c>
      <c r="AK498" s="45">
        <f t="shared" si="374"/>
        <v>-11345.814728885498</v>
      </c>
      <c r="AL498" s="45">
        <f t="shared" si="374"/>
        <v>-11253.518141958188</v>
      </c>
      <c r="AM498" s="45">
        <f t="shared" si="374"/>
        <v>-11161.221555030877</v>
      </c>
      <c r="AN498" s="45">
        <f t="shared" si="374"/>
        <v>-11068.924968103567</v>
      </c>
      <c r="AO498" s="45">
        <f t="shared" si="374"/>
        <v>-10976.628381176255</v>
      </c>
      <c r="AP498" s="45">
        <f t="shared" si="374"/>
        <v>-10884.331794248945</v>
      </c>
      <c r="AQ498" s="45">
        <f t="shared" si="374"/>
        <v>-10792.035207321635</v>
      </c>
      <c r="AR498" s="45">
        <f t="shared" si="375"/>
        <v>-10699.738620394324</v>
      </c>
      <c r="AS498" s="45">
        <f t="shared" si="375"/>
        <v>-10607.442033467014</v>
      </c>
      <c r="AT498" s="45">
        <f t="shared" si="375"/>
        <v>-10515.145446539704</v>
      </c>
      <c r="AU498" s="45">
        <f t="shared" si="375"/>
        <v>-10422.848859612393</v>
      </c>
      <c r="AV498" s="45">
        <f t="shared" si="375"/>
        <v>-10330.552272685081</v>
      </c>
      <c r="AW498" s="45">
        <f t="shared" si="375"/>
        <v>-10238.255685757771</v>
      </c>
      <c r="AX498" s="45">
        <f t="shared" si="375"/>
        <v>-10145.959098830461</v>
      </c>
      <c r="AY498" s="45">
        <f t="shared" si="375"/>
        <v>-10053.662511903151</v>
      </c>
      <c r="AZ498" s="45">
        <f t="shared" si="375"/>
        <v>-9961.3659249758402</v>
      </c>
      <c r="BA498" s="45">
        <f t="shared" si="375"/>
        <v>-9869.06933804853</v>
      </c>
      <c r="BB498" s="45">
        <f t="shared" si="376"/>
        <v>-9776.7727511212197</v>
      </c>
      <c r="BC498" s="45">
        <f t="shared" si="376"/>
        <v>-9684.4761641939076</v>
      </c>
      <c r="BD498" s="45">
        <f t="shared" si="376"/>
        <v>-9592.1795772665973</v>
      </c>
      <c r="BE498" s="45">
        <f t="shared" si="376"/>
        <v>-9499.8829903392871</v>
      </c>
      <c r="BF498" s="45">
        <f t="shared" si="376"/>
        <v>-9407.5864034119768</v>
      </c>
      <c r="BG498" s="45">
        <f t="shared" si="376"/>
        <v>-9315.2898164846665</v>
      </c>
      <c r="BH498" s="45">
        <f t="shared" si="376"/>
        <v>-9222.9932295573562</v>
      </c>
      <c r="BI498" s="45">
        <f t="shared" si="376"/>
        <v>-9130.696642630046</v>
      </c>
      <c r="BJ498" s="45">
        <f t="shared" si="376"/>
        <v>-9038.4000557027357</v>
      </c>
      <c r="BK498" s="45">
        <f t="shared" si="376"/>
        <v>-8946.1034687754236</v>
      </c>
      <c r="BL498" s="45">
        <f t="shared" si="377"/>
        <v>-8853.8068818481133</v>
      </c>
      <c r="BM498" s="45">
        <f t="shared" si="377"/>
        <v>-8761.5102949208031</v>
      </c>
      <c r="BN498" s="45">
        <f t="shared" si="377"/>
        <v>-8669.2137079934928</v>
      </c>
      <c r="BO498" s="45">
        <f t="shared" si="377"/>
        <v>-8576.9171210661825</v>
      </c>
      <c r="BP498" s="45">
        <f t="shared" si="377"/>
        <v>-8484.6205341388704</v>
      </c>
      <c r="BQ498" s="45">
        <f t="shared" si="377"/>
        <v>-8392.3239472115602</v>
      </c>
      <c r="BR498" s="45">
        <f t="shared" si="377"/>
        <v>-8300.0273602842499</v>
      </c>
      <c r="BS498" s="45">
        <f t="shared" si="377"/>
        <v>-8207.7307733569396</v>
      </c>
      <c r="BT498" s="45">
        <f t="shared" si="377"/>
        <v>-8115.4341864296293</v>
      </c>
      <c r="BU498" s="45">
        <f t="shared" si="377"/>
        <v>-8023.1375995023191</v>
      </c>
      <c r="BV498" s="45">
        <f t="shared" si="378"/>
        <v>-7930.8410125750088</v>
      </c>
      <c r="BW498" s="45">
        <f t="shared" si="378"/>
        <v>-7838.5444256476985</v>
      </c>
      <c r="BX498" s="45">
        <f t="shared" si="378"/>
        <v>-7746.2478387203873</v>
      </c>
      <c r="BY498" s="45">
        <f t="shared" si="378"/>
        <v>-7653.9512517930762</v>
      </c>
      <c r="BZ498" s="45">
        <f t="shared" si="378"/>
        <v>-7561.6546648657659</v>
      </c>
      <c r="CA498" s="45">
        <f t="shared" si="378"/>
        <v>-7469.3580779384556</v>
      </c>
      <c r="CB498" s="45">
        <f t="shared" si="378"/>
        <v>-7377.0614910111453</v>
      </c>
      <c r="CC498" s="45">
        <f t="shared" si="378"/>
        <v>-7284.7649040838351</v>
      </c>
      <c r="CD498" s="45">
        <f t="shared" si="378"/>
        <v>-7192.4683171565248</v>
      </c>
      <c r="CE498" s="45">
        <f t="shared" si="378"/>
        <v>-7100.1717302292136</v>
      </c>
      <c r="CF498" s="45">
        <f t="shared" si="378"/>
        <v>-7007.8751433019033</v>
      </c>
      <c r="CG498" s="45">
        <f t="shared" si="378"/>
        <v>-12108.568126621545</v>
      </c>
      <c r="CH498" s="45">
        <f t="shared" si="378"/>
        <v>-11861.883532831273</v>
      </c>
    </row>
    <row r="499" spans="1:86">
      <c r="A499" s="58">
        <f>'Q5-Q7 VaR'!G473</f>
        <v>46223</v>
      </c>
      <c r="B499" s="45">
        <f>'Q5-Q7 VaR'!L473</f>
        <v>-8166.4686840385993</v>
      </c>
      <c r="C499" s="45">
        <f>1000000*'Q5-Q7 VaR'!K473/100</f>
        <v>-3241.39323339565</v>
      </c>
      <c r="D499" s="45">
        <f t="shared" si="371"/>
        <v>24247.463649917903</v>
      </c>
      <c r="E499" s="45">
        <f t="shared" si="371"/>
        <v>23437.115341568988</v>
      </c>
      <c r="F499" s="45">
        <f t="shared" si="371"/>
        <v>22626.767033220076</v>
      </c>
      <c r="G499" s="45">
        <f t="shared" si="371"/>
        <v>21816.418724871164</v>
      </c>
      <c r="H499" s="45">
        <f t="shared" si="371"/>
        <v>21006.070416522252</v>
      </c>
      <c r="I499" s="45">
        <f t="shared" si="371"/>
        <v>20195.722108173341</v>
      </c>
      <c r="J499" s="45">
        <f t="shared" si="371"/>
        <v>19385.373799824425</v>
      </c>
      <c r="K499" s="45">
        <f t="shared" si="371"/>
        <v>18575.025491475513</v>
      </c>
      <c r="L499" s="45">
        <f t="shared" si="371"/>
        <v>17764.677183126601</v>
      </c>
      <c r="M499" s="45">
        <f t="shared" si="371"/>
        <v>16954.32887477769</v>
      </c>
      <c r="N499" s="45">
        <f t="shared" si="372"/>
        <v>16143.980566428778</v>
      </c>
      <c r="O499" s="45">
        <f t="shared" si="372"/>
        <v>15333.632258079862</v>
      </c>
      <c r="P499" s="45">
        <f t="shared" si="372"/>
        <v>14523.283949730951</v>
      </c>
      <c r="Q499" s="45">
        <f t="shared" si="372"/>
        <v>13712.935641382039</v>
      </c>
      <c r="R499" s="45">
        <f t="shared" si="372"/>
        <v>12902.587333033127</v>
      </c>
      <c r="S499" s="45">
        <f t="shared" si="372"/>
        <v>12092.239024684215</v>
      </c>
      <c r="T499" s="45">
        <f t="shared" si="372"/>
        <v>11281.8907163353</v>
      </c>
      <c r="U499" s="45">
        <f t="shared" si="372"/>
        <v>10471.542407986388</v>
      </c>
      <c r="V499" s="45">
        <f t="shared" si="372"/>
        <v>9661.194099637476</v>
      </c>
      <c r="W499" s="45">
        <f t="shared" si="372"/>
        <v>8850.8457912885642</v>
      </c>
      <c r="X499" s="45">
        <f t="shared" si="373"/>
        <v>8040.4974829396515</v>
      </c>
      <c r="Y499" s="45">
        <f t="shared" si="373"/>
        <v>7230.1491745907379</v>
      </c>
      <c r="Z499" s="45">
        <f t="shared" si="373"/>
        <v>6419.800866241826</v>
      </c>
      <c r="AA499" s="45">
        <f t="shared" si="373"/>
        <v>5609.4525578929124</v>
      </c>
      <c r="AB499" s="45">
        <f t="shared" si="373"/>
        <v>4799.1042495440006</v>
      </c>
      <c r="AC499" s="45">
        <f t="shared" si="373"/>
        <v>3988.7559411950888</v>
      </c>
      <c r="AD499" s="45">
        <f t="shared" si="373"/>
        <v>3178.4076328461751</v>
      </c>
      <c r="AE499" s="45">
        <f t="shared" si="373"/>
        <v>2368.0593244972633</v>
      </c>
      <c r="AF499" s="45">
        <f t="shared" si="373"/>
        <v>1557.7110161483497</v>
      </c>
      <c r="AG499" s="45">
        <f t="shared" si="373"/>
        <v>747.36270779943789</v>
      </c>
      <c r="AH499" s="45">
        <f t="shared" si="374"/>
        <v>-62.985600549473929</v>
      </c>
      <c r="AI499" s="45">
        <f t="shared" si="374"/>
        <v>-873.33390889838665</v>
      </c>
      <c r="AJ499" s="45">
        <f t="shared" si="374"/>
        <v>-1683.6822172472994</v>
      </c>
      <c r="AK499" s="45">
        <f t="shared" si="374"/>
        <v>-2494.0305255962121</v>
      </c>
      <c r="AL499" s="45">
        <f t="shared" si="374"/>
        <v>-3304.3788339451248</v>
      </c>
      <c r="AM499" s="45">
        <f t="shared" si="374"/>
        <v>-4114.7271422940366</v>
      </c>
      <c r="AN499" s="45">
        <f t="shared" si="374"/>
        <v>-4925.0754506429494</v>
      </c>
      <c r="AO499" s="45">
        <f t="shared" si="374"/>
        <v>-5735.4237589918621</v>
      </c>
      <c r="AP499" s="45">
        <f t="shared" si="374"/>
        <v>-6545.7720673407748</v>
      </c>
      <c r="AQ499" s="45">
        <f t="shared" si="374"/>
        <v>-7356.1203756896866</v>
      </c>
      <c r="AR499" s="45">
        <f t="shared" si="375"/>
        <v>-8166.4686840385993</v>
      </c>
      <c r="AS499" s="45">
        <f t="shared" si="375"/>
        <v>-8976.8169923875121</v>
      </c>
      <c r="AT499" s="45">
        <f t="shared" si="375"/>
        <v>-9787.1653007364239</v>
      </c>
      <c r="AU499" s="45">
        <f t="shared" si="375"/>
        <v>-10597.513609085338</v>
      </c>
      <c r="AV499" s="45">
        <f t="shared" si="375"/>
        <v>-11407.861917434249</v>
      </c>
      <c r="AW499" s="45">
        <f t="shared" si="375"/>
        <v>-12218.210225783161</v>
      </c>
      <c r="AX499" s="45">
        <f t="shared" si="375"/>
        <v>-13028.558534132073</v>
      </c>
      <c r="AY499" s="45">
        <f t="shared" si="375"/>
        <v>-13838.906842480987</v>
      </c>
      <c r="AZ499" s="45">
        <f t="shared" si="375"/>
        <v>-14649.2551508299</v>
      </c>
      <c r="BA499" s="45">
        <f t="shared" si="375"/>
        <v>-15459.603459178812</v>
      </c>
      <c r="BB499" s="45">
        <f t="shared" si="376"/>
        <v>-16269.951767527724</v>
      </c>
      <c r="BC499" s="45">
        <f t="shared" si="376"/>
        <v>-17080.300075876636</v>
      </c>
      <c r="BD499" s="45">
        <f t="shared" si="376"/>
        <v>-17890.648384225547</v>
      </c>
      <c r="BE499" s="45">
        <f t="shared" si="376"/>
        <v>-18700.996692574463</v>
      </c>
      <c r="BF499" s="45">
        <f t="shared" si="376"/>
        <v>-19511.345000923375</v>
      </c>
      <c r="BG499" s="45">
        <f t="shared" si="376"/>
        <v>-20321.693309272287</v>
      </c>
      <c r="BH499" s="45">
        <f t="shared" si="376"/>
        <v>-21132.041617621198</v>
      </c>
      <c r="BI499" s="45">
        <f t="shared" si="376"/>
        <v>-21942.38992597011</v>
      </c>
      <c r="BJ499" s="45">
        <f t="shared" si="376"/>
        <v>-22752.738234319026</v>
      </c>
      <c r="BK499" s="45">
        <f t="shared" si="376"/>
        <v>-23563.086542667937</v>
      </c>
      <c r="BL499" s="45">
        <f t="shared" si="377"/>
        <v>-24373.434851016849</v>
      </c>
      <c r="BM499" s="45">
        <f t="shared" si="377"/>
        <v>-25183.783159365761</v>
      </c>
      <c r="BN499" s="45">
        <f t="shared" si="377"/>
        <v>-25994.131467714673</v>
      </c>
      <c r="BO499" s="45">
        <f t="shared" si="377"/>
        <v>-26804.479776063585</v>
      </c>
      <c r="BP499" s="45">
        <f t="shared" si="377"/>
        <v>-27614.828084412497</v>
      </c>
      <c r="BQ499" s="45">
        <f t="shared" si="377"/>
        <v>-28425.176392761412</v>
      </c>
      <c r="BR499" s="45">
        <f t="shared" si="377"/>
        <v>-29235.524701110324</v>
      </c>
      <c r="BS499" s="45">
        <f t="shared" si="377"/>
        <v>-30045.873009459236</v>
      </c>
      <c r="BT499" s="45">
        <f t="shared" si="377"/>
        <v>-30856.221317808147</v>
      </c>
      <c r="BU499" s="45">
        <f t="shared" si="377"/>
        <v>-31666.569626157059</v>
      </c>
      <c r="BV499" s="45">
        <f t="shared" si="378"/>
        <v>-32476.917934505975</v>
      </c>
      <c r="BW499" s="45">
        <f t="shared" si="378"/>
        <v>-33287.266242854887</v>
      </c>
      <c r="BX499" s="45">
        <f t="shared" si="378"/>
        <v>-34097.614551203798</v>
      </c>
      <c r="BY499" s="45">
        <f t="shared" si="378"/>
        <v>-34907.96285955271</v>
      </c>
      <c r="BZ499" s="45">
        <f t="shared" si="378"/>
        <v>-35718.311167901622</v>
      </c>
      <c r="CA499" s="45">
        <f t="shared" si="378"/>
        <v>-36528.659476250541</v>
      </c>
      <c r="CB499" s="45">
        <f t="shared" si="378"/>
        <v>-37339.007784599453</v>
      </c>
      <c r="CC499" s="45">
        <f t="shared" si="378"/>
        <v>-38149.356092948365</v>
      </c>
      <c r="CD499" s="45">
        <f t="shared" si="378"/>
        <v>-38959.704401297276</v>
      </c>
      <c r="CE499" s="45">
        <f t="shared" si="378"/>
        <v>-39770.052709646188</v>
      </c>
      <c r="CF499" s="45">
        <f t="shared" si="378"/>
        <v>-40580.4010179951</v>
      </c>
      <c r="CG499" s="45">
        <f t="shared" si="378"/>
        <v>4202.8143537229089</v>
      </c>
      <c r="CH499" s="45">
        <f t="shared" si="378"/>
        <v>2036.9656487093462</v>
      </c>
    </row>
    <row r="500" spans="1:86">
      <c r="A500" s="58">
        <f>'Q5-Q7 VaR'!G474</f>
        <v>46224</v>
      </c>
      <c r="B500" s="45">
        <f>'Q5-Q7 VaR'!L474</f>
        <v>-15483.316015715794</v>
      </c>
      <c r="C500" s="45">
        <f>1000000*'Q5-Q7 VaR'!K474/100</f>
        <v>-2653.0437347524489</v>
      </c>
      <c r="D500" s="45">
        <f t="shared" si="371"/>
        <v>11047.121331808696</v>
      </c>
      <c r="E500" s="45">
        <f t="shared" si="371"/>
        <v>10383.860398120582</v>
      </c>
      <c r="F500" s="45">
        <f t="shared" si="371"/>
        <v>9720.599464432471</v>
      </c>
      <c r="G500" s="45">
        <f t="shared" si="371"/>
        <v>9057.3385307443568</v>
      </c>
      <c r="H500" s="45">
        <f t="shared" si="371"/>
        <v>8394.0775970562463</v>
      </c>
      <c r="I500" s="45">
        <f t="shared" si="371"/>
        <v>7730.8166633681321</v>
      </c>
      <c r="J500" s="45">
        <f t="shared" si="371"/>
        <v>7067.5557296800216</v>
      </c>
      <c r="K500" s="45">
        <f t="shared" si="371"/>
        <v>6404.2947959919074</v>
      </c>
      <c r="L500" s="45">
        <f t="shared" si="371"/>
        <v>5741.0338623037969</v>
      </c>
      <c r="M500" s="45">
        <f t="shared" si="371"/>
        <v>5077.7729286156864</v>
      </c>
      <c r="N500" s="45">
        <f t="shared" si="372"/>
        <v>4414.5119949275722</v>
      </c>
      <c r="O500" s="45">
        <f t="shared" si="372"/>
        <v>3751.2510612394617</v>
      </c>
      <c r="P500" s="45">
        <f t="shared" si="372"/>
        <v>3087.9901275513475</v>
      </c>
      <c r="Q500" s="45">
        <f t="shared" si="372"/>
        <v>2424.729193863237</v>
      </c>
      <c r="R500" s="45">
        <f t="shared" si="372"/>
        <v>1761.4682601751229</v>
      </c>
      <c r="S500" s="45">
        <f t="shared" si="372"/>
        <v>1098.2073264870123</v>
      </c>
      <c r="T500" s="45">
        <f t="shared" si="372"/>
        <v>434.94639279889816</v>
      </c>
      <c r="U500" s="45">
        <f t="shared" si="372"/>
        <v>-228.31454088921237</v>
      </c>
      <c r="V500" s="45">
        <f t="shared" si="372"/>
        <v>-891.57547457732471</v>
      </c>
      <c r="W500" s="45">
        <f t="shared" si="372"/>
        <v>-1554.8364082654371</v>
      </c>
      <c r="X500" s="45">
        <f t="shared" si="373"/>
        <v>-2218.0973419535494</v>
      </c>
      <c r="Y500" s="45">
        <f t="shared" si="373"/>
        <v>-2881.3582756416617</v>
      </c>
      <c r="Z500" s="45">
        <f t="shared" si="373"/>
        <v>-3544.6192093297741</v>
      </c>
      <c r="AA500" s="45">
        <f t="shared" si="373"/>
        <v>-4207.8801430178864</v>
      </c>
      <c r="AB500" s="45">
        <f t="shared" si="373"/>
        <v>-4871.1410767059988</v>
      </c>
      <c r="AC500" s="45">
        <f t="shared" si="373"/>
        <v>-5534.4020103941111</v>
      </c>
      <c r="AD500" s="45">
        <f t="shared" si="373"/>
        <v>-6197.6629440822235</v>
      </c>
      <c r="AE500" s="45">
        <f t="shared" si="373"/>
        <v>-6860.9238777703358</v>
      </c>
      <c r="AF500" s="45">
        <f t="shared" si="373"/>
        <v>-7524.1848114584482</v>
      </c>
      <c r="AG500" s="45">
        <f t="shared" si="373"/>
        <v>-8187.4457451465596</v>
      </c>
      <c r="AH500" s="45">
        <f t="shared" si="374"/>
        <v>-8850.706678834671</v>
      </c>
      <c r="AI500" s="45">
        <f t="shared" si="374"/>
        <v>-9513.9676125227852</v>
      </c>
      <c r="AJ500" s="45">
        <f t="shared" si="374"/>
        <v>-10177.228546210896</v>
      </c>
      <c r="AK500" s="45">
        <f t="shared" si="374"/>
        <v>-10840.48947989901</v>
      </c>
      <c r="AL500" s="45">
        <f t="shared" si="374"/>
        <v>-11503.75041358712</v>
      </c>
      <c r="AM500" s="45">
        <f t="shared" si="374"/>
        <v>-12167.011347275233</v>
      </c>
      <c r="AN500" s="45">
        <f t="shared" si="374"/>
        <v>-12830.272280963345</v>
      </c>
      <c r="AO500" s="45">
        <f t="shared" si="374"/>
        <v>-13493.533214651457</v>
      </c>
      <c r="AP500" s="45">
        <f t="shared" si="374"/>
        <v>-14156.79414833957</v>
      </c>
      <c r="AQ500" s="45">
        <f t="shared" si="374"/>
        <v>-14820.055082027682</v>
      </c>
      <c r="AR500" s="45">
        <f t="shared" si="375"/>
        <v>-15483.316015715794</v>
      </c>
      <c r="AS500" s="45">
        <f t="shared" si="375"/>
        <v>-16146.576949403907</v>
      </c>
      <c r="AT500" s="45">
        <f t="shared" si="375"/>
        <v>-16809.837883092019</v>
      </c>
      <c r="AU500" s="45">
        <f t="shared" si="375"/>
        <v>-17473.09881678013</v>
      </c>
      <c r="AV500" s="45">
        <f t="shared" si="375"/>
        <v>-18136.359750468244</v>
      </c>
      <c r="AW500" s="45">
        <f t="shared" si="375"/>
        <v>-18799.620684156354</v>
      </c>
      <c r="AX500" s="45">
        <f t="shared" si="375"/>
        <v>-19462.881617844469</v>
      </c>
      <c r="AY500" s="45">
        <f t="shared" si="375"/>
        <v>-20126.142551532579</v>
      </c>
      <c r="AZ500" s="45">
        <f t="shared" si="375"/>
        <v>-20789.403485220693</v>
      </c>
      <c r="BA500" s="45">
        <f t="shared" si="375"/>
        <v>-21452.664418908804</v>
      </c>
      <c r="BB500" s="45">
        <f t="shared" si="376"/>
        <v>-22115.925352596918</v>
      </c>
      <c r="BC500" s="45">
        <f t="shared" si="376"/>
        <v>-22779.186286285028</v>
      </c>
      <c r="BD500" s="45">
        <f t="shared" si="376"/>
        <v>-23442.447219973139</v>
      </c>
      <c r="BE500" s="45">
        <f t="shared" si="376"/>
        <v>-24105.708153661253</v>
      </c>
      <c r="BF500" s="45">
        <f t="shared" si="376"/>
        <v>-24768.969087349367</v>
      </c>
      <c r="BG500" s="45">
        <f t="shared" si="376"/>
        <v>-25432.230021037478</v>
      </c>
      <c r="BH500" s="45">
        <f t="shared" si="376"/>
        <v>-26095.490954725588</v>
      </c>
      <c r="BI500" s="45">
        <f t="shared" si="376"/>
        <v>-26758.751888413703</v>
      </c>
      <c r="BJ500" s="45">
        <f t="shared" si="376"/>
        <v>-27422.012822101817</v>
      </c>
      <c r="BK500" s="45">
        <f t="shared" si="376"/>
        <v>-28085.273755789927</v>
      </c>
      <c r="BL500" s="45">
        <f t="shared" si="377"/>
        <v>-28748.534689478038</v>
      </c>
      <c r="BM500" s="45">
        <f t="shared" si="377"/>
        <v>-29411.795623166152</v>
      </c>
      <c r="BN500" s="45">
        <f t="shared" si="377"/>
        <v>-30075.056556854266</v>
      </c>
      <c r="BO500" s="45">
        <f t="shared" si="377"/>
        <v>-30738.317490542377</v>
      </c>
      <c r="BP500" s="45">
        <f t="shared" si="377"/>
        <v>-31401.578424230487</v>
      </c>
      <c r="BQ500" s="45">
        <f t="shared" si="377"/>
        <v>-32064.839357918601</v>
      </c>
      <c r="BR500" s="45">
        <f t="shared" si="377"/>
        <v>-32728.100291606712</v>
      </c>
      <c r="BS500" s="45">
        <f t="shared" si="377"/>
        <v>-33391.361225294822</v>
      </c>
      <c r="BT500" s="45">
        <f t="shared" si="377"/>
        <v>-34054.622158982937</v>
      </c>
      <c r="BU500" s="45">
        <f t="shared" si="377"/>
        <v>-34717.883092671051</v>
      </c>
      <c r="BV500" s="45">
        <f t="shared" si="378"/>
        <v>-35381.144026359165</v>
      </c>
      <c r="BW500" s="45">
        <f t="shared" si="378"/>
        <v>-36044.404960047279</v>
      </c>
      <c r="BX500" s="45">
        <f t="shared" si="378"/>
        <v>-36707.665893735386</v>
      </c>
      <c r="BY500" s="45">
        <f t="shared" si="378"/>
        <v>-37370.926827423493</v>
      </c>
      <c r="BZ500" s="45">
        <f t="shared" si="378"/>
        <v>-38034.187761111607</v>
      </c>
      <c r="CA500" s="45">
        <f t="shared" si="378"/>
        <v>-38697.448694799721</v>
      </c>
      <c r="CB500" s="45">
        <f t="shared" si="378"/>
        <v>-39360.709628487835</v>
      </c>
      <c r="CC500" s="45">
        <f t="shared" si="378"/>
        <v>-40023.970562175949</v>
      </c>
      <c r="CD500" s="45">
        <f t="shared" si="378"/>
        <v>-40687.231495864064</v>
      </c>
      <c r="CE500" s="45">
        <f t="shared" si="378"/>
        <v>-41350.492429552171</v>
      </c>
      <c r="CF500" s="45">
        <f t="shared" si="378"/>
        <v>-42013.753363240285</v>
      </c>
      <c r="CG500" s="45">
        <f t="shared" si="378"/>
        <v>-5359.1976185366457</v>
      </c>
      <c r="CH500" s="45">
        <f t="shared" si="378"/>
        <v>-7131.9203101424373</v>
      </c>
    </row>
    <row r="501" spans="1:86">
      <c r="A501" s="58">
        <f>'Q5-Q7 VaR'!G475</f>
        <v>46225</v>
      </c>
      <c r="B501" s="45">
        <f>'Q5-Q7 VaR'!L475</f>
        <v>-9855.3759071906625</v>
      </c>
      <c r="C501" s="45">
        <f>1000000*'Q5-Q7 VaR'!K475/100</f>
        <v>-1990.6221007982799</v>
      </c>
      <c r="D501" s="45">
        <f t="shared" ref="D501:M510" si="379">$B501+D$26*$C501</f>
        <v>10050.845100792138</v>
      </c>
      <c r="E501" s="45">
        <f t="shared" si="379"/>
        <v>9553.1895755925671</v>
      </c>
      <c r="F501" s="45">
        <f t="shared" si="379"/>
        <v>9055.5340503929965</v>
      </c>
      <c r="G501" s="45">
        <f t="shared" si="379"/>
        <v>8557.878525193426</v>
      </c>
      <c r="H501" s="45">
        <f t="shared" si="379"/>
        <v>8060.2229999938554</v>
      </c>
      <c r="I501" s="45">
        <f t="shared" si="379"/>
        <v>7562.5674747942885</v>
      </c>
      <c r="J501" s="45">
        <f t="shared" si="379"/>
        <v>7064.911949594718</v>
      </c>
      <c r="K501" s="45">
        <f t="shared" si="379"/>
        <v>6567.2564243951474</v>
      </c>
      <c r="L501" s="45">
        <f t="shared" si="379"/>
        <v>6069.6008991955769</v>
      </c>
      <c r="M501" s="45">
        <f t="shared" si="379"/>
        <v>5571.9453739960063</v>
      </c>
      <c r="N501" s="45">
        <f t="shared" ref="N501:W510" si="380">$B501+N$26*$C501</f>
        <v>5074.2898487964376</v>
      </c>
      <c r="O501" s="45">
        <f t="shared" si="380"/>
        <v>4576.634323596867</v>
      </c>
      <c r="P501" s="45">
        <f t="shared" si="380"/>
        <v>4078.9787983972965</v>
      </c>
      <c r="Q501" s="45">
        <f t="shared" si="380"/>
        <v>3581.3232731977278</v>
      </c>
      <c r="R501" s="45">
        <f t="shared" si="380"/>
        <v>3083.6677479981572</v>
      </c>
      <c r="S501" s="45">
        <f t="shared" si="380"/>
        <v>2586.0122227985867</v>
      </c>
      <c r="T501" s="45">
        <f t="shared" si="380"/>
        <v>2088.3566975990161</v>
      </c>
      <c r="U501" s="45">
        <f t="shared" si="380"/>
        <v>1590.7011723994474</v>
      </c>
      <c r="V501" s="45">
        <f t="shared" si="380"/>
        <v>1093.0456471998768</v>
      </c>
      <c r="W501" s="45">
        <f t="shared" si="380"/>
        <v>595.39012200030629</v>
      </c>
      <c r="X501" s="45">
        <f t="shared" ref="X501:AG510" si="381">$B501+X$26*$C501</f>
        <v>97.734596800737563</v>
      </c>
      <c r="Y501" s="45">
        <f t="shared" si="381"/>
        <v>-399.92092839883298</v>
      </c>
      <c r="Z501" s="45">
        <f t="shared" si="381"/>
        <v>-897.57645359840353</v>
      </c>
      <c r="AA501" s="45">
        <f t="shared" si="381"/>
        <v>-1395.2319787979723</v>
      </c>
      <c r="AB501" s="45">
        <f t="shared" si="381"/>
        <v>-1892.8875039975428</v>
      </c>
      <c r="AC501" s="45">
        <f t="shared" si="381"/>
        <v>-2390.5430291971124</v>
      </c>
      <c r="AD501" s="45">
        <f t="shared" si="381"/>
        <v>-2888.198554396683</v>
      </c>
      <c r="AE501" s="45">
        <f t="shared" si="381"/>
        <v>-3385.8540795962526</v>
      </c>
      <c r="AF501" s="45">
        <f t="shared" si="381"/>
        <v>-3883.5096047958232</v>
      </c>
      <c r="AG501" s="45">
        <f t="shared" si="381"/>
        <v>-4381.1651299953928</v>
      </c>
      <c r="AH501" s="45">
        <f t="shared" ref="AH501:AQ510" si="382">$B501+AH$26*$C501</f>
        <v>-4878.8206551949625</v>
      </c>
      <c r="AI501" s="45">
        <f t="shared" si="382"/>
        <v>-5376.476180394533</v>
      </c>
      <c r="AJ501" s="45">
        <f t="shared" si="382"/>
        <v>-5874.1317055941026</v>
      </c>
      <c r="AK501" s="45">
        <f t="shared" si="382"/>
        <v>-6371.7872307936723</v>
      </c>
      <c r="AL501" s="45">
        <f t="shared" si="382"/>
        <v>-6869.4427559932428</v>
      </c>
      <c r="AM501" s="45">
        <f t="shared" si="382"/>
        <v>-7367.0982811928125</v>
      </c>
      <c r="AN501" s="45">
        <f t="shared" si="382"/>
        <v>-7864.7538063923821</v>
      </c>
      <c r="AO501" s="45">
        <f t="shared" si="382"/>
        <v>-8362.4093315919527</v>
      </c>
      <c r="AP501" s="45">
        <f t="shared" si="382"/>
        <v>-8860.0648567915232</v>
      </c>
      <c r="AQ501" s="45">
        <f t="shared" si="382"/>
        <v>-9357.7203819910919</v>
      </c>
      <c r="AR501" s="45">
        <f t="shared" ref="AR501:BA510" si="383">$B501+AR$26*$C501</f>
        <v>-9855.3759071906625</v>
      </c>
      <c r="AS501" s="45">
        <f t="shared" si="383"/>
        <v>-10353.031432390233</v>
      </c>
      <c r="AT501" s="45">
        <f t="shared" si="383"/>
        <v>-10850.686957589802</v>
      </c>
      <c r="AU501" s="45">
        <f t="shared" si="383"/>
        <v>-11348.342482789372</v>
      </c>
      <c r="AV501" s="45">
        <f t="shared" si="383"/>
        <v>-11845.998007988943</v>
      </c>
      <c r="AW501" s="45">
        <f t="shared" si="383"/>
        <v>-12343.653533188513</v>
      </c>
      <c r="AX501" s="45">
        <f t="shared" si="383"/>
        <v>-12841.309058388082</v>
      </c>
      <c r="AY501" s="45">
        <f t="shared" si="383"/>
        <v>-13338.964583587653</v>
      </c>
      <c r="AZ501" s="45">
        <f t="shared" si="383"/>
        <v>-13836.620108787221</v>
      </c>
      <c r="BA501" s="45">
        <f t="shared" si="383"/>
        <v>-14334.275633986792</v>
      </c>
      <c r="BB501" s="45">
        <f t="shared" ref="BB501:BK510" si="384">$B501+BB$26*$C501</f>
        <v>-14831.931159186362</v>
      </c>
      <c r="BC501" s="45">
        <f t="shared" si="384"/>
        <v>-15329.586684385933</v>
      </c>
      <c r="BD501" s="45">
        <f t="shared" si="384"/>
        <v>-15827.242209585502</v>
      </c>
      <c r="BE501" s="45">
        <f t="shared" si="384"/>
        <v>-16324.897734785072</v>
      </c>
      <c r="BF501" s="45">
        <f t="shared" si="384"/>
        <v>-16822.553259984641</v>
      </c>
      <c r="BG501" s="45">
        <f t="shared" si="384"/>
        <v>-17320.208785184212</v>
      </c>
      <c r="BH501" s="45">
        <f t="shared" si="384"/>
        <v>-17817.864310383782</v>
      </c>
      <c r="BI501" s="45">
        <f t="shared" si="384"/>
        <v>-18315.519835583353</v>
      </c>
      <c r="BJ501" s="45">
        <f t="shared" si="384"/>
        <v>-18813.175360782923</v>
      </c>
      <c r="BK501" s="45">
        <f t="shared" si="384"/>
        <v>-19310.83088598249</v>
      </c>
      <c r="BL501" s="45">
        <f t="shared" ref="BL501:BU510" si="385">$B501+BL$26*$C501</f>
        <v>-19808.486411182064</v>
      </c>
      <c r="BM501" s="45">
        <f t="shared" si="385"/>
        <v>-20306.141936381631</v>
      </c>
      <c r="BN501" s="45">
        <f t="shared" si="385"/>
        <v>-20803.797461581202</v>
      </c>
      <c r="BO501" s="45">
        <f t="shared" si="385"/>
        <v>-21301.452986780772</v>
      </c>
      <c r="BP501" s="45">
        <f t="shared" si="385"/>
        <v>-21799.108511980339</v>
      </c>
      <c r="BQ501" s="45">
        <f t="shared" si="385"/>
        <v>-22296.764037179913</v>
      </c>
      <c r="BR501" s="45">
        <f t="shared" si="385"/>
        <v>-22794.41956237948</v>
      </c>
      <c r="BS501" s="45">
        <f t="shared" si="385"/>
        <v>-23292.075087579055</v>
      </c>
      <c r="BT501" s="45">
        <f t="shared" si="385"/>
        <v>-23789.730612778621</v>
      </c>
      <c r="BU501" s="45">
        <f t="shared" si="385"/>
        <v>-24287.386137978192</v>
      </c>
      <c r="BV501" s="45">
        <f t="shared" ref="BV501:CH510" si="386">$B501+BV$26*$C501</f>
        <v>-24785.041663177763</v>
      </c>
      <c r="BW501" s="45">
        <f t="shared" si="386"/>
        <v>-25282.697188377329</v>
      </c>
      <c r="BX501" s="45">
        <f t="shared" si="386"/>
        <v>-25780.352713576904</v>
      </c>
      <c r="BY501" s="45">
        <f t="shared" si="386"/>
        <v>-26278.008238776471</v>
      </c>
      <c r="BZ501" s="45">
        <f t="shared" si="386"/>
        <v>-26775.663763976045</v>
      </c>
      <c r="CA501" s="45">
        <f t="shared" si="386"/>
        <v>-27273.319289175612</v>
      </c>
      <c r="CB501" s="45">
        <f t="shared" si="386"/>
        <v>-27770.974814375179</v>
      </c>
      <c r="CC501" s="45">
        <f t="shared" si="386"/>
        <v>-28268.630339574753</v>
      </c>
      <c r="CD501" s="45">
        <f t="shared" si="386"/>
        <v>-28766.28586477432</v>
      </c>
      <c r="CE501" s="45">
        <f t="shared" si="386"/>
        <v>-29263.941389973894</v>
      </c>
      <c r="CF501" s="45">
        <f t="shared" si="386"/>
        <v>-29761.596915173461</v>
      </c>
      <c r="CG501" s="45">
        <f t="shared" si="386"/>
        <v>-2259.0843087772864</v>
      </c>
      <c r="CH501" s="45">
        <f t="shared" si="386"/>
        <v>-3589.187134551612</v>
      </c>
    </row>
    <row r="502" spans="1:86">
      <c r="A502" s="58">
        <f>'Q5-Q7 VaR'!G476</f>
        <v>46226</v>
      </c>
      <c r="B502" s="45">
        <f>'Q5-Q7 VaR'!L476</f>
        <v>-13795.216778093481</v>
      </c>
      <c r="C502" s="45">
        <f>1000000*'Q5-Q7 VaR'!K476/100</f>
        <v>-2800.1725563137384</v>
      </c>
      <c r="D502" s="45">
        <f t="shared" si="379"/>
        <v>14206.508785043903</v>
      </c>
      <c r="E502" s="45">
        <f t="shared" si="379"/>
        <v>13506.465645965467</v>
      </c>
      <c r="F502" s="45">
        <f t="shared" si="379"/>
        <v>12806.422506887035</v>
      </c>
      <c r="G502" s="45">
        <f t="shared" si="379"/>
        <v>12106.379367808599</v>
      </c>
      <c r="H502" s="45">
        <f t="shared" si="379"/>
        <v>11406.336228730162</v>
      </c>
      <c r="I502" s="45">
        <f t="shared" si="379"/>
        <v>10706.29308965173</v>
      </c>
      <c r="J502" s="45">
        <f t="shared" si="379"/>
        <v>10006.249950573294</v>
      </c>
      <c r="K502" s="45">
        <f t="shared" si="379"/>
        <v>9306.2068114948615</v>
      </c>
      <c r="L502" s="45">
        <f t="shared" si="379"/>
        <v>8606.1636724164255</v>
      </c>
      <c r="M502" s="45">
        <f t="shared" si="379"/>
        <v>7906.1205333379894</v>
      </c>
      <c r="N502" s="45">
        <f t="shared" si="380"/>
        <v>7206.077394259557</v>
      </c>
      <c r="O502" s="45">
        <f t="shared" si="380"/>
        <v>6506.0342551811209</v>
      </c>
      <c r="P502" s="45">
        <f t="shared" si="380"/>
        <v>5805.9911161026885</v>
      </c>
      <c r="Q502" s="45">
        <f t="shared" si="380"/>
        <v>5105.9479770242524</v>
      </c>
      <c r="R502" s="45">
        <f t="shared" si="380"/>
        <v>4405.9048379458163</v>
      </c>
      <c r="S502" s="45">
        <f t="shared" si="380"/>
        <v>3705.8616988673839</v>
      </c>
      <c r="T502" s="45">
        <f t="shared" si="380"/>
        <v>3005.8185597889478</v>
      </c>
      <c r="U502" s="45">
        <f t="shared" si="380"/>
        <v>2305.7754207105136</v>
      </c>
      <c r="V502" s="45">
        <f t="shared" si="380"/>
        <v>1605.7322816320793</v>
      </c>
      <c r="W502" s="45">
        <f t="shared" si="380"/>
        <v>905.68914255364507</v>
      </c>
      <c r="X502" s="45">
        <f t="shared" si="381"/>
        <v>205.64600347521082</v>
      </c>
      <c r="Y502" s="45">
        <f t="shared" si="381"/>
        <v>-494.39713560322343</v>
      </c>
      <c r="Z502" s="45">
        <f t="shared" si="381"/>
        <v>-1194.4402746816595</v>
      </c>
      <c r="AA502" s="45">
        <f t="shared" si="381"/>
        <v>-1894.4834137600938</v>
      </c>
      <c r="AB502" s="45">
        <f t="shared" si="381"/>
        <v>-2594.526552838528</v>
      </c>
      <c r="AC502" s="45">
        <f t="shared" si="381"/>
        <v>-3294.5696919169623</v>
      </c>
      <c r="AD502" s="45">
        <f t="shared" si="381"/>
        <v>-3994.6128309953965</v>
      </c>
      <c r="AE502" s="45">
        <f t="shared" si="381"/>
        <v>-4694.6559700738326</v>
      </c>
      <c r="AF502" s="45">
        <f t="shared" si="381"/>
        <v>-5394.6991091522668</v>
      </c>
      <c r="AG502" s="45">
        <f t="shared" si="381"/>
        <v>-6094.7422482307011</v>
      </c>
      <c r="AH502" s="45">
        <f t="shared" si="382"/>
        <v>-6794.7853873091353</v>
      </c>
      <c r="AI502" s="45">
        <f t="shared" si="382"/>
        <v>-7494.8285263875705</v>
      </c>
      <c r="AJ502" s="45">
        <f t="shared" si="382"/>
        <v>-8194.8716654660057</v>
      </c>
      <c r="AK502" s="45">
        <f t="shared" si="382"/>
        <v>-8894.9148045444381</v>
      </c>
      <c r="AL502" s="45">
        <f t="shared" si="382"/>
        <v>-9594.9579436228742</v>
      </c>
      <c r="AM502" s="45">
        <f t="shared" si="382"/>
        <v>-10295.001082701308</v>
      </c>
      <c r="AN502" s="45">
        <f t="shared" si="382"/>
        <v>-10995.044221779743</v>
      </c>
      <c r="AO502" s="45">
        <f t="shared" si="382"/>
        <v>-11695.087360858179</v>
      </c>
      <c r="AP502" s="45">
        <f t="shared" si="382"/>
        <v>-12395.130499936613</v>
      </c>
      <c r="AQ502" s="45">
        <f t="shared" si="382"/>
        <v>-13095.173639015047</v>
      </c>
      <c r="AR502" s="45">
        <f t="shared" si="383"/>
        <v>-13795.216778093481</v>
      </c>
      <c r="AS502" s="45">
        <f t="shared" si="383"/>
        <v>-14495.259917171916</v>
      </c>
      <c r="AT502" s="45">
        <f t="shared" si="383"/>
        <v>-15195.30305625035</v>
      </c>
      <c r="AU502" s="45">
        <f t="shared" si="383"/>
        <v>-15895.346195328784</v>
      </c>
      <c r="AV502" s="45">
        <f t="shared" si="383"/>
        <v>-16595.38933440722</v>
      </c>
      <c r="AW502" s="45">
        <f t="shared" si="383"/>
        <v>-17295.432473485656</v>
      </c>
      <c r="AX502" s="45">
        <f t="shared" si="383"/>
        <v>-17995.475612564089</v>
      </c>
      <c r="AY502" s="45">
        <f t="shared" si="383"/>
        <v>-18695.518751642525</v>
      </c>
      <c r="AZ502" s="45">
        <f t="shared" si="383"/>
        <v>-19395.561890720957</v>
      </c>
      <c r="BA502" s="45">
        <f t="shared" si="383"/>
        <v>-20095.605029799393</v>
      </c>
      <c r="BB502" s="45">
        <f t="shared" si="384"/>
        <v>-20795.648168877829</v>
      </c>
      <c r="BC502" s="45">
        <f t="shared" si="384"/>
        <v>-21495.691307956262</v>
      </c>
      <c r="BD502" s="45">
        <f t="shared" si="384"/>
        <v>-22195.734447034694</v>
      </c>
      <c r="BE502" s="45">
        <f t="shared" si="384"/>
        <v>-22895.77758611313</v>
      </c>
      <c r="BF502" s="45">
        <f t="shared" si="384"/>
        <v>-23595.820725191566</v>
      </c>
      <c r="BG502" s="45">
        <f t="shared" si="384"/>
        <v>-24295.863864270003</v>
      </c>
      <c r="BH502" s="45">
        <f t="shared" si="384"/>
        <v>-24995.907003348435</v>
      </c>
      <c r="BI502" s="45">
        <f t="shared" si="384"/>
        <v>-25695.950142426867</v>
      </c>
      <c r="BJ502" s="45">
        <f t="shared" si="384"/>
        <v>-26395.993281505303</v>
      </c>
      <c r="BK502" s="45">
        <f t="shared" si="384"/>
        <v>-27096.03642058374</v>
      </c>
      <c r="BL502" s="45">
        <f t="shared" si="385"/>
        <v>-27796.079559662176</v>
      </c>
      <c r="BM502" s="45">
        <f t="shared" si="385"/>
        <v>-28496.122698740608</v>
      </c>
      <c r="BN502" s="45">
        <f t="shared" si="385"/>
        <v>-29196.16583781904</v>
      </c>
      <c r="BO502" s="45">
        <f t="shared" si="385"/>
        <v>-29896.208976897477</v>
      </c>
      <c r="BP502" s="45">
        <f t="shared" si="385"/>
        <v>-30596.252115975913</v>
      </c>
      <c r="BQ502" s="45">
        <f t="shared" si="385"/>
        <v>-31296.295255054349</v>
      </c>
      <c r="BR502" s="45">
        <f t="shared" si="385"/>
        <v>-31996.338394132777</v>
      </c>
      <c r="BS502" s="45">
        <f t="shared" si="385"/>
        <v>-32696.381533211214</v>
      </c>
      <c r="BT502" s="45">
        <f t="shared" si="385"/>
        <v>-33396.42467228965</v>
      </c>
      <c r="BU502" s="45">
        <f t="shared" si="385"/>
        <v>-34096.467811368086</v>
      </c>
      <c r="BV502" s="45">
        <f t="shared" si="386"/>
        <v>-34796.510950446522</v>
      </c>
      <c r="BW502" s="45">
        <f t="shared" si="386"/>
        <v>-35496.554089524951</v>
      </c>
      <c r="BX502" s="45">
        <f t="shared" si="386"/>
        <v>-36196.597228603387</v>
      </c>
      <c r="BY502" s="45">
        <f t="shared" si="386"/>
        <v>-36896.640367681823</v>
      </c>
      <c r="BZ502" s="45">
        <f t="shared" si="386"/>
        <v>-37596.683506760259</v>
      </c>
      <c r="CA502" s="45">
        <f t="shared" si="386"/>
        <v>-38296.726645838695</v>
      </c>
      <c r="CB502" s="45">
        <f t="shared" si="386"/>
        <v>-38996.769784917124</v>
      </c>
      <c r="CC502" s="45">
        <f t="shared" si="386"/>
        <v>-39696.81292399556</v>
      </c>
      <c r="CD502" s="45">
        <f t="shared" si="386"/>
        <v>-40396.856063073996</v>
      </c>
      <c r="CE502" s="45">
        <f t="shared" si="386"/>
        <v>-41096.899202152432</v>
      </c>
      <c r="CF502" s="45">
        <f t="shared" si="386"/>
        <v>-41796.942341230868</v>
      </c>
      <c r="CG502" s="45">
        <f t="shared" si="386"/>
        <v>-3109.6490577794739</v>
      </c>
      <c r="CH502" s="45">
        <f t="shared" si="386"/>
        <v>-4980.6809469135351</v>
      </c>
    </row>
    <row r="503" spans="1:86">
      <c r="A503" s="58">
        <f>'Q5-Q7 VaR'!G477</f>
        <v>46227</v>
      </c>
      <c r="B503" s="45">
        <f>'Q5-Q7 VaR'!L477</f>
        <v>4226.2574864342841</v>
      </c>
      <c r="C503" s="45">
        <f>1000000*'Q5-Q7 VaR'!K477/100</f>
        <v>1182.004200542721</v>
      </c>
      <c r="D503" s="45">
        <f t="shared" si="379"/>
        <v>-7593.7845189929267</v>
      </c>
      <c r="E503" s="45">
        <f t="shared" si="379"/>
        <v>-7298.2834688572457</v>
      </c>
      <c r="F503" s="45">
        <f t="shared" si="379"/>
        <v>-7002.7824187215665</v>
      </c>
      <c r="G503" s="45">
        <f t="shared" si="379"/>
        <v>-6707.2813685858855</v>
      </c>
      <c r="H503" s="45">
        <f t="shared" si="379"/>
        <v>-6411.7803184502045</v>
      </c>
      <c r="I503" s="45">
        <f t="shared" si="379"/>
        <v>-6116.2792683145253</v>
      </c>
      <c r="J503" s="45">
        <f t="shared" si="379"/>
        <v>-5820.7782181788443</v>
      </c>
      <c r="K503" s="45">
        <f t="shared" si="379"/>
        <v>-5525.2771680431651</v>
      </c>
      <c r="L503" s="45">
        <f t="shared" si="379"/>
        <v>-5229.7761179074841</v>
      </c>
      <c r="M503" s="45">
        <f t="shared" si="379"/>
        <v>-4934.2750677718032</v>
      </c>
      <c r="N503" s="45">
        <f t="shared" si="380"/>
        <v>-4638.774017636124</v>
      </c>
      <c r="O503" s="45">
        <f t="shared" si="380"/>
        <v>-4343.272967500443</v>
      </c>
      <c r="P503" s="45">
        <f t="shared" si="380"/>
        <v>-4047.7719173647638</v>
      </c>
      <c r="Q503" s="45">
        <f t="shared" si="380"/>
        <v>-3752.2708672290828</v>
      </c>
      <c r="R503" s="45">
        <f t="shared" si="380"/>
        <v>-3456.7698170934027</v>
      </c>
      <c r="S503" s="45">
        <f t="shared" si="380"/>
        <v>-3161.2687669577226</v>
      </c>
      <c r="T503" s="45">
        <f t="shared" si="380"/>
        <v>-2865.7677168220416</v>
      </c>
      <c r="U503" s="45">
        <f t="shared" si="380"/>
        <v>-2570.2666666863615</v>
      </c>
      <c r="V503" s="45">
        <f t="shared" si="380"/>
        <v>-2274.7656165506814</v>
      </c>
      <c r="W503" s="45">
        <f t="shared" si="380"/>
        <v>-1979.2645664150014</v>
      </c>
      <c r="X503" s="45">
        <f t="shared" si="381"/>
        <v>-1683.7635162793213</v>
      </c>
      <c r="Y503" s="45">
        <f t="shared" si="381"/>
        <v>-1388.2624661436412</v>
      </c>
      <c r="Z503" s="45">
        <f t="shared" si="381"/>
        <v>-1092.7614160079602</v>
      </c>
      <c r="AA503" s="45">
        <f t="shared" si="381"/>
        <v>-797.26036587228009</v>
      </c>
      <c r="AB503" s="45">
        <f t="shared" si="381"/>
        <v>-501.7593157366</v>
      </c>
      <c r="AC503" s="45">
        <f t="shared" si="381"/>
        <v>-206.25826560091991</v>
      </c>
      <c r="AD503" s="45">
        <f t="shared" si="381"/>
        <v>89.242784534760176</v>
      </c>
      <c r="AE503" s="45">
        <f t="shared" si="381"/>
        <v>384.74383467044072</v>
      </c>
      <c r="AF503" s="45">
        <f t="shared" si="381"/>
        <v>680.24488480612126</v>
      </c>
      <c r="AG503" s="45">
        <f t="shared" si="381"/>
        <v>975.74593494180135</v>
      </c>
      <c r="AH503" s="45">
        <f t="shared" si="382"/>
        <v>1271.2469850774814</v>
      </c>
      <c r="AI503" s="45">
        <f t="shared" si="382"/>
        <v>1566.748035213162</v>
      </c>
      <c r="AJ503" s="45">
        <f t="shared" si="382"/>
        <v>1862.2490853488421</v>
      </c>
      <c r="AK503" s="45">
        <f t="shared" si="382"/>
        <v>2157.7501354845222</v>
      </c>
      <c r="AL503" s="45">
        <f t="shared" si="382"/>
        <v>2453.2511856202027</v>
      </c>
      <c r="AM503" s="45">
        <f t="shared" si="382"/>
        <v>2748.7522357558828</v>
      </c>
      <c r="AN503" s="45">
        <f t="shared" si="382"/>
        <v>3044.2532858915629</v>
      </c>
      <c r="AO503" s="45">
        <f t="shared" si="382"/>
        <v>3339.7543360272434</v>
      </c>
      <c r="AP503" s="45">
        <f t="shared" si="382"/>
        <v>3635.2553861629235</v>
      </c>
      <c r="AQ503" s="45">
        <f t="shared" si="382"/>
        <v>3930.7564362986041</v>
      </c>
      <c r="AR503" s="45">
        <f t="shared" si="383"/>
        <v>4226.2574864342841</v>
      </c>
      <c r="AS503" s="45">
        <f t="shared" si="383"/>
        <v>4521.7585365699642</v>
      </c>
      <c r="AT503" s="45">
        <f t="shared" si="383"/>
        <v>4817.2595867056443</v>
      </c>
      <c r="AU503" s="45">
        <f t="shared" si="383"/>
        <v>5112.7606368413253</v>
      </c>
      <c r="AV503" s="45">
        <f t="shared" si="383"/>
        <v>5408.2616869770054</v>
      </c>
      <c r="AW503" s="45">
        <f t="shared" si="383"/>
        <v>5703.7627371126855</v>
      </c>
      <c r="AX503" s="45">
        <f t="shared" si="383"/>
        <v>5999.2637872483656</v>
      </c>
      <c r="AY503" s="45">
        <f t="shared" si="383"/>
        <v>6294.7648373840457</v>
      </c>
      <c r="AZ503" s="45">
        <f t="shared" si="383"/>
        <v>6590.2658875197267</v>
      </c>
      <c r="BA503" s="45">
        <f t="shared" si="383"/>
        <v>6885.7669376554059</v>
      </c>
      <c r="BB503" s="45">
        <f t="shared" si="384"/>
        <v>7181.2679877910869</v>
      </c>
      <c r="BC503" s="45">
        <f t="shared" si="384"/>
        <v>7476.7690379267669</v>
      </c>
      <c r="BD503" s="45">
        <f t="shared" si="384"/>
        <v>7772.270088062447</v>
      </c>
      <c r="BE503" s="45">
        <f t="shared" si="384"/>
        <v>8067.771138198128</v>
      </c>
      <c r="BF503" s="45">
        <f t="shared" si="384"/>
        <v>8363.272188333809</v>
      </c>
      <c r="BG503" s="45">
        <f t="shared" si="384"/>
        <v>8658.7732384694882</v>
      </c>
      <c r="BH503" s="45">
        <f t="shared" si="384"/>
        <v>8954.2742886051674</v>
      </c>
      <c r="BI503" s="45">
        <f t="shared" si="384"/>
        <v>9249.7753387408484</v>
      </c>
      <c r="BJ503" s="45">
        <f t="shared" si="384"/>
        <v>9545.2763888765294</v>
      </c>
      <c r="BK503" s="45">
        <f t="shared" si="384"/>
        <v>9840.7774390122104</v>
      </c>
      <c r="BL503" s="45">
        <f t="shared" si="385"/>
        <v>10136.27848914789</v>
      </c>
      <c r="BM503" s="45">
        <f t="shared" si="385"/>
        <v>10431.779539283569</v>
      </c>
      <c r="BN503" s="45">
        <f t="shared" si="385"/>
        <v>10727.28058941925</v>
      </c>
      <c r="BO503" s="45">
        <f t="shared" si="385"/>
        <v>11022.781639554931</v>
      </c>
      <c r="BP503" s="45">
        <f t="shared" si="385"/>
        <v>11318.28268969061</v>
      </c>
      <c r="BQ503" s="45">
        <f t="shared" si="385"/>
        <v>11613.783739826291</v>
      </c>
      <c r="BR503" s="45">
        <f t="shared" si="385"/>
        <v>11909.28478996197</v>
      </c>
      <c r="BS503" s="45">
        <f t="shared" si="385"/>
        <v>12204.785840097651</v>
      </c>
      <c r="BT503" s="45">
        <f t="shared" si="385"/>
        <v>12500.286890233332</v>
      </c>
      <c r="BU503" s="45">
        <f t="shared" si="385"/>
        <v>12795.787940369011</v>
      </c>
      <c r="BV503" s="45">
        <f t="shared" si="386"/>
        <v>13091.288990504692</v>
      </c>
      <c r="BW503" s="45">
        <f t="shared" si="386"/>
        <v>13386.790040640371</v>
      </c>
      <c r="BX503" s="45">
        <f t="shared" si="386"/>
        <v>13682.291090776052</v>
      </c>
      <c r="BY503" s="45">
        <f t="shared" si="386"/>
        <v>13977.792140911733</v>
      </c>
      <c r="BZ503" s="45">
        <f t="shared" si="386"/>
        <v>14273.293191047413</v>
      </c>
      <c r="CA503" s="45">
        <f t="shared" si="386"/>
        <v>14568.794241183094</v>
      </c>
      <c r="CB503" s="45">
        <f t="shared" si="386"/>
        <v>14864.295291318773</v>
      </c>
      <c r="CC503" s="45">
        <f t="shared" si="386"/>
        <v>15159.796341454454</v>
      </c>
      <c r="CD503" s="45">
        <f t="shared" si="386"/>
        <v>15455.297391590135</v>
      </c>
      <c r="CE503" s="45">
        <f t="shared" si="386"/>
        <v>15750.798441725814</v>
      </c>
      <c r="CF503" s="45">
        <f t="shared" si="386"/>
        <v>16046.299491861495</v>
      </c>
      <c r="CG503" s="45">
        <f t="shared" si="386"/>
        <v>-284.31665733277714</v>
      </c>
      <c r="CH503" s="45">
        <f t="shared" si="386"/>
        <v>505.48022404843323</v>
      </c>
    </row>
    <row r="504" spans="1:86">
      <c r="A504" s="58">
        <f>'Q5-Q7 VaR'!G478</f>
        <v>46230</v>
      </c>
      <c r="B504" s="45">
        <f>'Q5-Q7 VaR'!L478</f>
        <v>2817.3366606374398</v>
      </c>
      <c r="C504" s="45">
        <f>1000000*'Q5-Q7 VaR'!K478/100</f>
        <v>2069.6678641620488</v>
      </c>
      <c r="D504" s="45">
        <f t="shared" si="379"/>
        <v>-17879.341980983048</v>
      </c>
      <c r="E504" s="45">
        <f t="shared" si="379"/>
        <v>-17361.925014942535</v>
      </c>
      <c r="F504" s="45">
        <f t="shared" si="379"/>
        <v>-16844.508048902022</v>
      </c>
      <c r="G504" s="45">
        <f t="shared" si="379"/>
        <v>-16327.091082861512</v>
      </c>
      <c r="H504" s="45">
        <f t="shared" si="379"/>
        <v>-15809.674116820999</v>
      </c>
      <c r="I504" s="45">
        <f t="shared" si="379"/>
        <v>-15292.257150780486</v>
      </c>
      <c r="J504" s="45">
        <f t="shared" si="379"/>
        <v>-14774.840184739973</v>
      </c>
      <c r="K504" s="45">
        <f t="shared" si="379"/>
        <v>-14257.423218699463</v>
      </c>
      <c r="L504" s="45">
        <f t="shared" si="379"/>
        <v>-13740.00625265895</v>
      </c>
      <c r="M504" s="45">
        <f t="shared" si="379"/>
        <v>-13222.589286618439</v>
      </c>
      <c r="N504" s="45">
        <f t="shared" si="380"/>
        <v>-12705.172320577925</v>
      </c>
      <c r="O504" s="45">
        <f t="shared" si="380"/>
        <v>-12187.755354537414</v>
      </c>
      <c r="P504" s="45">
        <f t="shared" si="380"/>
        <v>-11670.338388496901</v>
      </c>
      <c r="Q504" s="45">
        <f t="shared" si="380"/>
        <v>-11152.921422456389</v>
      </c>
      <c r="R504" s="45">
        <f t="shared" si="380"/>
        <v>-10635.504456415876</v>
      </c>
      <c r="S504" s="45">
        <f t="shared" si="380"/>
        <v>-10118.087490375365</v>
      </c>
      <c r="T504" s="45">
        <f t="shared" si="380"/>
        <v>-9600.6705243348515</v>
      </c>
      <c r="U504" s="45">
        <f t="shared" si="380"/>
        <v>-9083.2535582943401</v>
      </c>
      <c r="V504" s="45">
        <f t="shared" si="380"/>
        <v>-8565.8365922538287</v>
      </c>
      <c r="W504" s="45">
        <f t="shared" si="380"/>
        <v>-8048.4196262133155</v>
      </c>
      <c r="X504" s="45">
        <f t="shared" si="381"/>
        <v>-7531.0026601728041</v>
      </c>
      <c r="Y504" s="45">
        <f t="shared" si="381"/>
        <v>-7013.5856941322909</v>
      </c>
      <c r="Z504" s="45">
        <f t="shared" si="381"/>
        <v>-6496.1687280917795</v>
      </c>
      <c r="AA504" s="45">
        <f t="shared" si="381"/>
        <v>-5978.7517620512663</v>
      </c>
      <c r="AB504" s="45">
        <f t="shared" si="381"/>
        <v>-5461.3347960107549</v>
      </c>
      <c r="AC504" s="45">
        <f t="shared" si="381"/>
        <v>-4943.9178299702435</v>
      </c>
      <c r="AD504" s="45">
        <f t="shared" si="381"/>
        <v>-4426.5008639297303</v>
      </c>
      <c r="AE504" s="45">
        <f t="shared" si="381"/>
        <v>-3909.0838978892184</v>
      </c>
      <c r="AF504" s="45">
        <f t="shared" si="381"/>
        <v>-3391.6669318487061</v>
      </c>
      <c r="AG504" s="45">
        <f t="shared" si="381"/>
        <v>-2874.2499658081947</v>
      </c>
      <c r="AH504" s="45">
        <f t="shared" si="382"/>
        <v>-2356.8329997676824</v>
      </c>
      <c r="AI504" s="45">
        <f t="shared" si="382"/>
        <v>-1839.4160337271701</v>
      </c>
      <c r="AJ504" s="45">
        <f t="shared" si="382"/>
        <v>-1321.9990676866578</v>
      </c>
      <c r="AK504" s="45">
        <f t="shared" si="382"/>
        <v>-804.58210164614547</v>
      </c>
      <c r="AL504" s="45">
        <f t="shared" si="382"/>
        <v>-287.16513560563317</v>
      </c>
      <c r="AM504" s="45">
        <f t="shared" si="382"/>
        <v>230.25183043487868</v>
      </c>
      <c r="AN504" s="45">
        <f t="shared" si="382"/>
        <v>747.66879647539099</v>
      </c>
      <c r="AO504" s="45">
        <f t="shared" si="382"/>
        <v>1265.0857625159033</v>
      </c>
      <c r="AP504" s="45">
        <f t="shared" si="382"/>
        <v>1782.5027285564154</v>
      </c>
      <c r="AQ504" s="45">
        <f t="shared" si="382"/>
        <v>2299.9196945969275</v>
      </c>
      <c r="AR504" s="45">
        <f t="shared" si="383"/>
        <v>2817.3366606374398</v>
      </c>
      <c r="AS504" s="45">
        <f t="shared" si="383"/>
        <v>3334.7536266779521</v>
      </c>
      <c r="AT504" s="45">
        <f t="shared" si="383"/>
        <v>3852.1705927184639</v>
      </c>
      <c r="AU504" s="45">
        <f t="shared" si="383"/>
        <v>4369.5875587589762</v>
      </c>
      <c r="AV504" s="45">
        <f t="shared" si="383"/>
        <v>4887.0045247994885</v>
      </c>
      <c r="AW504" s="45">
        <f t="shared" si="383"/>
        <v>5404.4214908400008</v>
      </c>
      <c r="AX504" s="45">
        <f t="shared" si="383"/>
        <v>5921.8384568805122</v>
      </c>
      <c r="AY504" s="45">
        <f t="shared" si="383"/>
        <v>6439.2554229210255</v>
      </c>
      <c r="AZ504" s="45">
        <f t="shared" si="383"/>
        <v>6956.6723889615369</v>
      </c>
      <c r="BA504" s="45">
        <f t="shared" si="383"/>
        <v>7474.0893550020501</v>
      </c>
      <c r="BB504" s="45">
        <f t="shared" si="384"/>
        <v>7991.5063210425615</v>
      </c>
      <c r="BC504" s="45">
        <f t="shared" si="384"/>
        <v>8508.9232870830747</v>
      </c>
      <c r="BD504" s="45">
        <f t="shared" si="384"/>
        <v>9026.3402531235861</v>
      </c>
      <c r="BE504" s="45">
        <f t="shared" si="384"/>
        <v>9543.7572191640975</v>
      </c>
      <c r="BF504" s="45">
        <f t="shared" si="384"/>
        <v>10061.174185204611</v>
      </c>
      <c r="BG504" s="45">
        <f t="shared" si="384"/>
        <v>10578.591151245122</v>
      </c>
      <c r="BH504" s="45">
        <f t="shared" si="384"/>
        <v>11096.008117285635</v>
      </c>
      <c r="BI504" s="45">
        <f t="shared" si="384"/>
        <v>11613.425083326147</v>
      </c>
      <c r="BJ504" s="45">
        <f t="shared" si="384"/>
        <v>12130.84204936666</v>
      </c>
      <c r="BK504" s="45">
        <f t="shared" si="384"/>
        <v>12648.259015407171</v>
      </c>
      <c r="BL504" s="45">
        <f t="shared" si="385"/>
        <v>13165.675981447685</v>
      </c>
      <c r="BM504" s="45">
        <f t="shared" si="385"/>
        <v>13683.092947488196</v>
      </c>
      <c r="BN504" s="45">
        <f t="shared" si="385"/>
        <v>14200.509913528709</v>
      </c>
      <c r="BO504" s="45">
        <f t="shared" si="385"/>
        <v>14717.926879569221</v>
      </c>
      <c r="BP504" s="45">
        <f t="shared" si="385"/>
        <v>15235.343845609732</v>
      </c>
      <c r="BQ504" s="45">
        <f t="shared" si="385"/>
        <v>15752.760811650245</v>
      </c>
      <c r="BR504" s="45">
        <f t="shared" si="385"/>
        <v>16270.177777690757</v>
      </c>
      <c r="BS504" s="45">
        <f t="shared" si="385"/>
        <v>16787.594743731268</v>
      </c>
      <c r="BT504" s="45">
        <f t="shared" si="385"/>
        <v>17305.011709771781</v>
      </c>
      <c r="BU504" s="45">
        <f t="shared" si="385"/>
        <v>17822.428675812294</v>
      </c>
      <c r="BV504" s="45">
        <f t="shared" si="386"/>
        <v>18339.845641852804</v>
      </c>
      <c r="BW504" s="45">
        <f t="shared" si="386"/>
        <v>18857.262607893317</v>
      </c>
      <c r="BX504" s="45">
        <f t="shared" si="386"/>
        <v>19374.67957393383</v>
      </c>
      <c r="BY504" s="45">
        <f t="shared" si="386"/>
        <v>19892.096539974344</v>
      </c>
      <c r="BZ504" s="45">
        <f t="shared" si="386"/>
        <v>20409.513506014853</v>
      </c>
      <c r="CA504" s="45">
        <f t="shared" si="386"/>
        <v>20926.930472055366</v>
      </c>
      <c r="CB504" s="45">
        <f t="shared" si="386"/>
        <v>21444.34743809588</v>
      </c>
      <c r="CC504" s="45">
        <f t="shared" si="386"/>
        <v>21961.764404136393</v>
      </c>
      <c r="CD504" s="45">
        <f t="shared" si="386"/>
        <v>22479.181370176902</v>
      </c>
      <c r="CE504" s="45">
        <f t="shared" si="386"/>
        <v>22996.598336217416</v>
      </c>
      <c r="CF504" s="45">
        <f t="shared" si="386"/>
        <v>23514.015302257929</v>
      </c>
      <c r="CG504" s="45">
        <f t="shared" si="386"/>
        <v>-5080.5966546490563</v>
      </c>
      <c r="CH504" s="45">
        <f t="shared" si="386"/>
        <v>-3697.6766752957187</v>
      </c>
    </row>
    <row r="505" spans="1:86">
      <c r="A505" s="58">
        <f>'Q5-Q7 VaR'!G479</f>
        <v>46231</v>
      </c>
      <c r="B505" s="45">
        <f>'Q5-Q7 VaR'!L479</f>
        <v>9863.6240928094139</v>
      </c>
      <c r="C505" s="45">
        <f>1000000*'Q5-Q7 VaR'!K479/100</f>
        <v>3180.6462765761412</v>
      </c>
      <c r="D505" s="45">
        <f t="shared" si="379"/>
        <v>-21942.838672951999</v>
      </c>
      <c r="E505" s="45">
        <f t="shared" si="379"/>
        <v>-21147.677103807961</v>
      </c>
      <c r="F505" s="45">
        <f t="shared" si="379"/>
        <v>-20352.515534663929</v>
      </c>
      <c r="G505" s="45">
        <f t="shared" si="379"/>
        <v>-19557.353965519891</v>
      </c>
      <c r="H505" s="45">
        <f t="shared" si="379"/>
        <v>-18762.19239637586</v>
      </c>
      <c r="I505" s="45">
        <f t="shared" si="379"/>
        <v>-17967.030827231822</v>
      </c>
      <c r="J505" s="45">
        <f t="shared" si="379"/>
        <v>-17171.869258087783</v>
      </c>
      <c r="K505" s="45">
        <f t="shared" si="379"/>
        <v>-16376.70768894375</v>
      </c>
      <c r="L505" s="45">
        <f t="shared" si="379"/>
        <v>-15581.546119799716</v>
      </c>
      <c r="M505" s="45">
        <f t="shared" si="379"/>
        <v>-14786.384550655681</v>
      </c>
      <c r="N505" s="45">
        <f t="shared" si="380"/>
        <v>-13991.222981511646</v>
      </c>
      <c r="O505" s="45">
        <f t="shared" si="380"/>
        <v>-13196.061412367611</v>
      </c>
      <c r="P505" s="45">
        <f t="shared" si="380"/>
        <v>-12400.899843223573</v>
      </c>
      <c r="Q505" s="45">
        <f t="shared" si="380"/>
        <v>-11605.738274079538</v>
      </c>
      <c r="R505" s="45">
        <f t="shared" si="380"/>
        <v>-10810.576704935504</v>
      </c>
      <c r="S505" s="45">
        <f t="shared" si="380"/>
        <v>-10015.415135791469</v>
      </c>
      <c r="T505" s="45">
        <f t="shared" si="380"/>
        <v>-9220.2535666474341</v>
      </c>
      <c r="U505" s="45">
        <f t="shared" si="380"/>
        <v>-8425.0919975033994</v>
      </c>
      <c r="V505" s="45">
        <f t="shared" si="380"/>
        <v>-7629.930428359361</v>
      </c>
      <c r="W505" s="45">
        <f t="shared" si="380"/>
        <v>-6834.7688592153263</v>
      </c>
      <c r="X505" s="45">
        <f t="shared" si="381"/>
        <v>-6039.6072900712916</v>
      </c>
      <c r="Y505" s="45">
        <f t="shared" si="381"/>
        <v>-5244.4457209272568</v>
      </c>
      <c r="Z505" s="45">
        <f t="shared" si="381"/>
        <v>-4449.2841517832221</v>
      </c>
      <c r="AA505" s="45">
        <f t="shared" si="381"/>
        <v>-3654.1225826391856</v>
      </c>
      <c r="AB505" s="45">
        <f t="shared" si="381"/>
        <v>-2858.9610134951508</v>
      </c>
      <c r="AC505" s="45">
        <f t="shared" si="381"/>
        <v>-2063.7994443511161</v>
      </c>
      <c r="AD505" s="45">
        <f t="shared" si="381"/>
        <v>-1268.6378752070796</v>
      </c>
      <c r="AE505" s="45">
        <f t="shared" si="381"/>
        <v>-473.47630606304483</v>
      </c>
      <c r="AF505" s="45">
        <f t="shared" si="381"/>
        <v>321.6852630809899</v>
      </c>
      <c r="AG505" s="45">
        <f t="shared" si="381"/>
        <v>1116.8468322250264</v>
      </c>
      <c r="AH505" s="45">
        <f t="shared" si="382"/>
        <v>1912.0084013690612</v>
      </c>
      <c r="AI505" s="45">
        <f t="shared" si="382"/>
        <v>2707.1699705130959</v>
      </c>
      <c r="AJ505" s="45">
        <f t="shared" si="382"/>
        <v>3502.3315396571315</v>
      </c>
      <c r="AK505" s="45">
        <f t="shared" si="382"/>
        <v>4297.4931088011672</v>
      </c>
      <c r="AL505" s="45">
        <f t="shared" si="382"/>
        <v>5092.6546779452019</v>
      </c>
      <c r="AM505" s="45">
        <f t="shared" si="382"/>
        <v>5887.8162470892375</v>
      </c>
      <c r="AN505" s="45">
        <f t="shared" si="382"/>
        <v>6682.9778162332732</v>
      </c>
      <c r="AO505" s="45">
        <f t="shared" si="382"/>
        <v>7478.1393853773079</v>
      </c>
      <c r="AP505" s="45">
        <f t="shared" si="382"/>
        <v>8273.3009545213426</v>
      </c>
      <c r="AQ505" s="45">
        <f t="shared" si="382"/>
        <v>9068.4625236653792</v>
      </c>
      <c r="AR505" s="45">
        <f t="shared" si="383"/>
        <v>9863.6240928094139</v>
      </c>
      <c r="AS505" s="45">
        <f t="shared" si="383"/>
        <v>10658.785661953449</v>
      </c>
      <c r="AT505" s="45">
        <f t="shared" si="383"/>
        <v>11453.947231097485</v>
      </c>
      <c r="AU505" s="45">
        <f t="shared" si="383"/>
        <v>12249.10880024152</v>
      </c>
      <c r="AV505" s="45">
        <f t="shared" si="383"/>
        <v>13044.270369385555</v>
      </c>
      <c r="AW505" s="45">
        <f t="shared" si="383"/>
        <v>13839.431938529589</v>
      </c>
      <c r="AX505" s="45">
        <f t="shared" si="383"/>
        <v>14634.593507673626</v>
      </c>
      <c r="AY505" s="45">
        <f t="shared" si="383"/>
        <v>15429.755076817661</v>
      </c>
      <c r="AZ505" s="45">
        <f t="shared" si="383"/>
        <v>16224.916645961697</v>
      </c>
      <c r="BA505" s="45">
        <f t="shared" si="383"/>
        <v>17020.078215105732</v>
      </c>
      <c r="BB505" s="45">
        <f t="shared" si="384"/>
        <v>17815.239784249767</v>
      </c>
      <c r="BC505" s="45">
        <f t="shared" si="384"/>
        <v>18610.401353393801</v>
      </c>
      <c r="BD505" s="45">
        <f t="shared" si="384"/>
        <v>19405.562922537836</v>
      </c>
      <c r="BE505" s="45">
        <f t="shared" si="384"/>
        <v>20200.724491681874</v>
      </c>
      <c r="BF505" s="45">
        <f t="shared" si="384"/>
        <v>20995.886060825906</v>
      </c>
      <c r="BG505" s="45">
        <f t="shared" si="384"/>
        <v>21791.047629969944</v>
      </c>
      <c r="BH505" s="45">
        <f t="shared" si="384"/>
        <v>22586.209199113979</v>
      </c>
      <c r="BI505" s="45">
        <f t="shared" si="384"/>
        <v>23381.370768258013</v>
      </c>
      <c r="BJ505" s="45">
        <f t="shared" si="384"/>
        <v>24176.532337402052</v>
      </c>
      <c r="BK505" s="45">
        <f t="shared" si="384"/>
        <v>24971.693906546083</v>
      </c>
      <c r="BL505" s="45">
        <f t="shared" si="385"/>
        <v>25766.855475690121</v>
      </c>
      <c r="BM505" s="45">
        <f t="shared" si="385"/>
        <v>26562.017044834152</v>
      </c>
      <c r="BN505" s="45">
        <f t="shared" si="385"/>
        <v>27357.178613978191</v>
      </c>
      <c r="BO505" s="45">
        <f t="shared" si="385"/>
        <v>28152.340183122229</v>
      </c>
      <c r="BP505" s="45">
        <f t="shared" si="385"/>
        <v>28947.50175226626</v>
      </c>
      <c r="BQ505" s="45">
        <f t="shared" si="385"/>
        <v>29742.663321410299</v>
      </c>
      <c r="BR505" s="45">
        <f t="shared" si="385"/>
        <v>30537.82489055433</v>
      </c>
      <c r="BS505" s="45">
        <f t="shared" si="385"/>
        <v>31332.986459698368</v>
      </c>
      <c r="BT505" s="45">
        <f t="shared" si="385"/>
        <v>32128.148028842399</v>
      </c>
      <c r="BU505" s="45">
        <f t="shared" si="385"/>
        <v>32923.309597986437</v>
      </c>
      <c r="BV505" s="45">
        <f t="shared" si="386"/>
        <v>33718.471167130476</v>
      </c>
      <c r="BW505" s="45">
        <f t="shared" si="386"/>
        <v>34513.632736274507</v>
      </c>
      <c r="BX505" s="45">
        <f t="shared" si="386"/>
        <v>35308.794305418545</v>
      </c>
      <c r="BY505" s="45">
        <f t="shared" si="386"/>
        <v>36103.955874562576</v>
      </c>
      <c r="BZ505" s="45">
        <f t="shared" si="386"/>
        <v>36899.117443706615</v>
      </c>
      <c r="CA505" s="45">
        <f t="shared" si="386"/>
        <v>37694.279012850646</v>
      </c>
      <c r="CB505" s="45">
        <f t="shared" si="386"/>
        <v>38489.440581994684</v>
      </c>
      <c r="CC505" s="45">
        <f t="shared" si="386"/>
        <v>39284.602151138723</v>
      </c>
      <c r="CD505" s="45">
        <f t="shared" si="386"/>
        <v>40079.763720282754</v>
      </c>
      <c r="CE505" s="45">
        <f t="shared" si="386"/>
        <v>40874.925289426792</v>
      </c>
      <c r="CF505" s="45">
        <f t="shared" si="386"/>
        <v>41670.086858570823</v>
      </c>
      <c r="CG505" s="45">
        <f t="shared" si="386"/>
        <v>-2273.8461877581685</v>
      </c>
      <c r="CH505" s="45">
        <f t="shared" si="386"/>
        <v>-148.58765748968472</v>
      </c>
    </row>
    <row r="506" spans="1:86">
      <c r="A506" s="58">
        <f>'Q5-Q7 VaR'!G480</f>
        <v>46232</v>
      </c>
      <c r="B506" s="45">
        <f>'Q5-Q7 VaR'!L480</f>
        <v>3944.459854849566</v>
      </c>
      <c r="C506" s="45">
        <f>1000000*'Q5-Q7 VaR'!K480/100</f>
        <v>-5297.134939009924</v>
      </c>
      <c r="D506" s="45">
        <f t="shared" si="379"/>
        <v>56915.809244948803</v>
      </c>
      <c r="E506" s="45">
        <f t="shared" si="379"/>
        <v>55591.525510196319</v>
      </c>
      <c r="F506" s="45">
        <f t="shared" si="379"/>
        <v>54267.241775443843</v>
      </c>
      <c r="G506" s="45">
        <f t="shared" si="379"/>
        <v>52942.958040691359</v>
      </c>
      <c r="H506" s="45">
        <f t="shared" si="379"/>
        <v>51618.674305938875</v>
      </c>
      <c r="I506" s="45">
        <f t="shared" si="379"/>
        <v>50294.390571186399</v>
      </c>
      <c r="J506" s="45">
        <f t="shared" si="379"/>
        <v>48970.106836433915</v>
      </c>
      <c r="K506" s="45">
        <f t="shared" si="379"/>
        <v>47645.823101681439</v>
      </c>
      <c r="L506" s="45">
        <f t="shared" si="379"/>
        <v>46321.539366928955</v>
      </c>
      <c r="M506" s="45">
        <f t="shared" si="379"/>
        <v>44997.255632176471</v>
      </c>
      <c r="N506" s="45">
        <f t="shared" si="380"/>
        <v>43672.971897423995</v>
      </c>
      <c r="O506" s="45">
        <f t="shared" si="380"/>
        <v>42348.688162671511</v>
      </c>
      <c r="P506" s="45">
        <f t="shared" si="380"/>
        <v>41024.404427919035</v>
      </c>
      <c r="Q506" s="45">
        <f t="shared" si="380"/>
        <v>39700.120693166551</v>
      </c>
      <c r="R506" s="45">
        <f t="shared" si="380"/>
        <v>38375.836958414067</v>
      </c>
      <c r="S506" s="45">
        <f t="shared" si="380"/>
        <v>37051.553223661591</v>
      </c>
      <c r="T506" s="45">
        <f t="shared" si="380"/>
        <v>35727.269488909107</v>
      </c>
      <c r="U506" s="45">
        <f t="shared" si="380"/>
        <v>34402.985754156631</v>
      </c>
      <c r="V506" s="45">
        <f t="shared" si="380"/>
        <v>33078.702019404147</v>
      </c>
      <c r="W506" s="45">
        <f t="shared" si="380"/>
        <v>31754.418284651667</v>
      </c>
      <c r="X506" s="45">
        <f t="shared" si="381"/>
        <v>30430.134549899187</v>
      </c>
      <c r="Y506" s="45">
        <f t="shared" si="381"/>
        <v>29105.850815146707</v>
      </c>
      <c r="Z506" s="45">
        <f t="shared" si="381"/>
        <v>27781.567080394223</v>
      </c>
      <c r="AA506" s="45">
        <f t="shared" si="381"/>
        <v>26457.283345641743</v>
      </c>
      <c r="AB506" s="45">
        <f t="shared" si="381"/>
        <v>25132.999610889263</v>
      </c>
      <c r="AC506" s="45">
        <f t="shared" si="381"/>
        <v>23808.715876136783</v>
      </c>
      <c r="AD506" s="45">
        <f t="shared" si="381"/>
        <v>22484.432141384303</v>
      </c>
      <c r="AE506" s="45">
        <f t="shared" si="381"/>
        <v>21160.148406631819</v>
      </c>
      <c r="AF506" s="45">
        <f t="shared" si="381"/>
        <v>19835.864671879339</v>
      </c>
      <c r="AG506" s="45">
        <f t="shared" si="381"/>
        <v>18511.580937126859</v>
      </c>
      <c r="AH506" s="45">
        <f t="shared" si="382"/>
        <v>17187.297202374375</v>
      </c>
      <c r="AI506" s="45">
        <f t="shared" si="382"/>
        <v>15863.013467621895</v>
      </c>
      <c r="AJ506" s="45">
        <f t="shared" si="382"/>
        <v>14538.729732869415</v>
      </c>
      <c r="AK506" s="45">
        <f t="shared" si="382"/>
        <v>13214.445998116935</v>
      </c>
      <c r="AL506" s="45">
        <f t="shared" si="382"/>
        <v>11890.162263364451</v>
      </c>
      <c r="AM506" s="45">
        <f t="shared" si="382"/>
        <v>10565.878528611971</v>
      </c>
      <c r="AN506" s="45">
        <f t="shared" si="382"/>
        <v>9241.5947938594909</v>
      </c>
      <c r="AO506" s="45">
        <f t="shared" si="382"/>
        <v>7917.311059107009</v>
      </c>
      <c r="AP506" s="45">
        <f t="shared" si="382"/>
        <v>6593.027324354528</v>
      </c>
      <c r="AQ506" s="45">
        <f t="shared" si="382"/>
        <v>5268.743589602047</v>
      </c>
      <c r="AR506" s="45">
        <f t="shared" si="383"/>
        <v>3944.459854849566</v>
      </c>
      <c r="AS506" s="45">
        <f t="shared" si="383"/>
        <v>2620.176120097085</v>
      </c>
      <c r="AT506" s="45">
        <f t="shared" si="383"/>
        <v>1295.892385344604</v>
      </c>
      <c r="AU506" s="45">
        <f t="shared" si="383"/>
        <v>-28.391349407876987</v>
      </c>
      <c r="AV506" s="45">
        <f t="shared" si="383"/>
        <v>-1352.675084160358</v>
      </c>
      <c r="AW506" s="45">
        <f t="shared" si="383"/>
        <v>-2676.958818912839</v>
      </c>
      <c r="AX506" s="45">
        <f t="shared" si="383"/>
        <v>-4001.24255366532</v>
      </c>
      <c r="AY506" s="45">
        <f t="shared" si="383"/>
        <v>-5325.5262884178019</v>
      </c>
      <c r="AZ506" s="45">
        <f t="shared" si="383"/>
        <v>-6649.810023170282</v>
      </c>
      <c r="BA506" s="45">
        <f t="shared" si="383"/>
        <v>-7974.0937579227621</v>
      </c>
      <c r="BB506" s="45">
        <f t="shared" si="384"/>
        <v>-9298.3774926752449</v>
      </c>
      <c r="BC506" s="45">
        <f t="shared" si="384"/>
        <v>-10622.661227427725</v>
      </c>
      <c r="BD506" s="45">
        <f t="shared" si="384"/>
        <v>-11946.944962180205</v>
      </c>
      <c r="BE506" s="45">
        <f t="shared" si="384"/>
        <v>-13271.228696932685</v>
      </c>
      <c r="BF506" s="45">
        <f t="shared" si="384"/>
        <v>-14595.512431685169</v>
      </c>
      <c r="BG506" s="45">
        <f t="shared" si="384"/>
        <v>-15919.796166437649</v>
      </c>
      <c r="BH506" s="45">
        <f t="shared" si="384"/>
        <v>-17244.079901190129</v>
      </c>
      <c r="BI506" s="45">
        <f t="shared" si="384"/>
        <v>-18568.363635942609</v>
      </c>
      <c r="BJ506" s="45">
        <f t="shared" si="384"/>
        <v>-19892.647370695089</v>
      </c>
      <c r="BK506" s="45">
        <f t="shared" si="384"/>
        <v>-21216.931105447573</v>
      </c>
      <c r="BL506" s="45">
        <f t="shared" si="385"/>
        <v>-22541.214840200053</v>
      </c>
      <c r="BM506" s="45">
        <f t="shared" si="385"/>
        <v>-23865.498574952533</v>
      </c>
      <c r="BN506" s="45">
        <f t="shared" si="385"/>
        <v>-25189.782309705017</v>
      </c>
      <c r="BO506" s="45">
        <f t="shared" si="385"/>
        <v>-26514.066044457497</v>
      </c>
      <c r="BP506" s="45">
        <f t="shared" si="385"/>
        <v>-27838.349779209977</v>
      </c>
      <c r="BQ506" s="45">
        <f t="shared" si="385"/>
        <v>-29162.633513962461</v>
      </c>
      <c r="BR506" s="45">
        <f t="shared" si="385"/>
        <v>-30486.917248714937</v>
      </c>
      <c r="BS506" s="45">
        <f t="shared" si="385"/>
        <v>-31811.200983467421</v>
      </c>
      <c r="BT506" s="45">
        <f t="shared" si="385"/>
        <v>-33135.484718219908</v>
      </c>
      <c r="BU506" s="45">
        <f t="shared" si="385"/>
        <v>-34459.768452972385</v>
      </c>
      <c r="BV506" s="45">
        <f t="shared" si="386"/>
        <v>-35784.052187724868</v>
      </c>
      <c r="BW506" s="45">
        <f t="shared" si="386"/>
        <v>-37108.335922477345</v>
      </c>
      <c r="BX506" s="45">
        <f t="shared" si="386"/>
        <v>-38432.619657229829</v>
      </c>
      <c r="BY506" s="45">
        <f t="shared" si="386"/>
        <v>-39756.903391982312</v>
      </c>
      <c r="BZ506" s="45">
        <f t="shared" si="386"/>
        <v>-41081.187126734789</v>
      </c>
      <c r="CA506" s="45">
        <f t="shared" si="386"/>
        <v>-42405.470861487272</v>
      </c>
      <c r="CB506" s="45">
        <f t="shared" si="386"/>
        <v>-43729.754596239749</v>
      </c>
      <c r="CC506" s="45">
        <f t="shared" si="386"/>
        <v>-45054.038330992233</v>
      </c>
      <c r="CD506" s="45">
        <f t="shared" si="386"/>
        <v>-46378.322065744716</v>
      </c>
      <c r="CE506" s="45">
        <f t="shared" si="386"/>
        <v>-47702.605800497193</v>
      </c>
      <c r="CF506" s="45">
        <f t="shared" si="386"/>
        <v>-49026.889535249677</v>
      </c>
      <c r="CG506" s="45">
        <f t="shared" si="386"/>
        <v>24158.533443566655</v>
      </c>
      <c r="CH506" s="45">
        <f t="shared" si="386"/>
        <v>20619.070002434597</v>
      </c>
    </row>
    <row r="507" spans="1:86">
      <c r="A507" s="58">
        <f>'Q5-Q7 VaR'!G481</f>
        <v>46233</v>
      </c>
      <c r="B507" s="45">
        <f>'Q5-Q7 VaR'!L481</f>
        <v>7608.3542560474125</v>
      </c>
      <c r="C507" s="45">
        <f>1000000*'Q5-Q7 VaR'!K481/100</f>
        <v>369.18634770924211</v>
      </c>
      <c r="D507" s="45">
        <f t="shared" si="379"/>
        <v>3916.4907789549916</v>
      </c>
      <c r="E507" s="45">
        <f t="shared" si="379"/>
        <v>4008.7873658823019</v>
      </c>
      <c r="F507" s="45">
        <f t="shared" si="379"/>
        <v>4101.083952809613</v>
      </c>
      <c r="G507" s="45">
        <f t="shared" si="379"/>
        <v>4193.3805397369233</v>
      </c>
      <c r="H507" s="45">
        <f t="shared" si="379"/>
        <v>4285.6771266642336</v>
      </c>
      <c r="I507" s="45">
        <f t="shared" si="379"/>
        <v>4377.9737135915439</v>
      </c>
      <c r="J507" s="45">
        <f t="shared" si="379"/>
        <v>4470.2703005188541</v>
      </c>
      <c r="K507" s="45">
        <f t="shared" si="379"/>
        <v>4562.5668874461644</v>
      </c>
      <c r="L507" s="45">
        <f t="shared" si="379"/>
        <v>4654.8634743734756</v>
      </c>
      <c r="M507" s="45">
        <f t="shared" si="379"/>
        <v>4747.1600613007868</v>
      </c>
      <c r="N507" s="45">
        <f t="shared" si="380"/>
        <v>4839.456648228097</v>
      </c>
      <c r="O507" s="45">
        <f t="shared" si="380"/>
        <v>4931.7532351554073</v>
      </c>
      <c r="P507" s="45">
        <f t="shared" si="380"/>
        <v>5024.0498220827176</v>
      </c>
      <c r="Q507" s="45">
        <f t="shared" si="380"/>
        <v>5116.3464090100279</v>
      </c>
      <c r="R507" s="45">
        <f t="shared" si="380"/>
        <v>5208.6429959373381</v>
      </c>
      <c r="S507" s="45">
        <f t="shared" si="380"/>
        <v>5300.9395828646493</v>
      </c>
      <c r="T507" s="45">
        <f t="shared" si="380"/>
        <v>5393.2361697919596</v>
      </c>
      <c r="U507" s="45">
        <f t="shared" si="380"/>
        <v>5485.5327567192708</v>
      </c>
      <c r="V507" s="45">
        <f t="shared" si="380"/>
        <v>5577.829343646581</v>
      </c>
      <c r="W507" s="45">
        <f t="shared" si="380"/>
        <v>5670.1259305738913</v>
      </c>
      <c r="X507" s="45">
        <f t="shared" si="381"/>
        <v>5762.4225175012016</v>
      </c>
      <c r="Y507" s="45">
        <f t="shared" si="381"/>
        <v>5854.7191044285128</v>
      </c>
      <c r="Z507" s="45">
        <f t="shared" si="381"/>
        <v>5947.015691355823</v>
      </c>
      <c r="AA507" s="45">
        <f t="shared" si="381"/>
        <v>6039.3122782831333</v>
      </c>
      <c r="AB507" s="45">
        <f t="shared" si="381"/>
        <v>6131.6088652104445</v>
      </c>
      <c r="AC507" s="45">
        <f t="shared" si="381"/>
        <v>6223.9054521377548</v>
      </c>
      <c r="AD507" s="45">
        <f t="shared" si="381"/>
        <v>6316.202039065065</v>
      </c>
      <c r="AE507" s="45">
        <f t="shared" si="381"/>
        <v>6408.4986259923753</v>
      </c>
      <c r="AF507" s="45">
        <f t="shared" si="381"/>
        <v>6500.7952129196856</v>
      </c>
      <c r="AG507" s="45">
        <f t="shared" si="381"/>
        <v>6593.0917998469968</v>
      </c>
      <c r="AH507" s="45">
        <f t="shared" si="382"/>
        <v>6685.388386774307</v>
      </c>
      <c r="AI507" s="45">
        <f t="shared" si="382"/>
        <v>6777.6849737016182</v>
      </c>
      <c r="AJ507" s="45">
        <f t="shared" si="382"/>
        <v>6869.9815606289285</v>
      </c>
      <c r="AK507" s="45">
        <f t="shared" si="382"/>
        <v>6962.2781475562388</v>
      </c>
      <c r="AL507" s="45">
        <f t="shared" si="382"/>
        <v>7054.574734483549</v>
      </c>
      <c r="AM507" s="45">
        <f t="shared" si="382"/>
        <v>7146.8713214108602</v>
      </c>
      <c r="AN507" s="45">
        <f t="shared" si="382"/>
        <v>7239.1679083381705</v>
      </c>
      <c r="AO507" s="45">
        <f t="shared" si="382"/>
        <v>7331.4644952654808</v>
      </c>
      <c r="AP507" s="45">
        <f t="shared" si="382"/>
        <v>7423.761082192791</v>
      </c>
      <c r="AQ507" s="45">
        <f t="shared" si="382"/>
        <v>7516.0576691201022</v>
      </c>
      <c r="AR507" s="45">
        <f t="shared" si="383"/>
        <v>7608.3542560474125</v>
      </c>
      <c r="AS507" s="45">
        <f t="shared" si="383"/>
        <v>7700.6508429747228</v>
      </c>
      <c r="AT507" s="45">
        <f t="shared" si="383"/>
        <v>7792.9474299020339</v>
      </c>
      <c r="AU507" s="45">
        <f t="shared" si="383"/>
        <v>7885.2440168293442</v>
      </c>
      <c r="AV507" s="45">
        <f t="shared" si="383"/>
        <v>7977.5406037566545</v>
      </c>
      <c r="AW507" s="45">
        <f t="shared" si="383"/>
        <v>8069.8371906839648</v>
      </c>
      <c r="AX507" s="45">
        <f t="shared" si="383"/>
        <v>8162.1337776112759</v>
      </c>
      <c r="AY507" s="45">
        <f t="shared" si="383"/>
        <v>8254.4303645385862</v>
      </c>
      <c r="AZ507" s="45">
        <f t="shared" si="383"/>
        <v>8346.7269514658965</v>
      </c>
      <c r="BA507" s="45">
        <f t="shared" si="383"/>
        <v>8439.0235383932068</v>
      </c>
      <c r="BB507" s="45">
        <f t="shared" si="384"/>
        <v>8531.320125320517</v>
      </c>
      <c r="BC507" s="45">
        <f t="shared" si="384"/>
        <v>8623.6167122478291</v>
      </c>
      <c r="BD507" s="45">
        <f t="shared" si="384"/>
        <v>8715.9132991751394</v>
      </c>
      <c r="BE507" s="45">
        <f t="shared" si="384"/>
        <v>8808.2098861024497</v>
      </c>
      <c r="BF507" s="45">
        <f t="shared" si="384"/>
        <v>8900.5064730297599</v>
      </c>
      <c r="BG507" s="45">
        <f t="shared" si="384"/>
        <v>8992.8030599570702</v>
      </c>
      <c r="BH507" s="45">
        <f t="shared" si="384"/>
        <v>9085.0996468843805</v>
      </c>
      <c r="BI507" s="45">
        <f t="shared" si="384"/>
        <v>9177.3962338116908</v>
      </c>
      <c r="BJ507" s="45">
        <f t="shared" si="384"/>
        <v>9269.692820739001</v>
      </c>
      <c r="BK507" s="45">
        <f t="shared" si="384"/>
        <v>9361.9894076663131</v>
      </c>
      <c r="BL507" s="45">
        <f t="shared" si="385"/>
        <v>9454.2859945936234</v>
      </c>
      <c r="BM507" s="45">
        <f t="shared" si="385"/>
        <v>9546.5825815209337</v>
      </c>
      <c r="BN507" s="45">
        <f t="shared" si="385"/>
        <v>9638.8791684482439</v>
      </c>
      <c r="BO507" s="45">
        <f t="shared" si="385"/>
        <v>9731.1757553755542</v>
      </c>
      <c r="BP507" s="45">
        <f t="shared" si="385"/>
        <v>9823.4723423028663</v>
      </c>
      <c r="BQ507" s="45">
        <f t="shared" si="385"/>
        <v>9915.7689292301766</v>
      </c>
      <c r="BR507" s="45">
        <f t="shared" si="385"/>
        <v>10008.065516157487</v>
      </c>
      <c r="BS507" s="45">
        <f t="shared" si="385"/>
        <v>10100.362103084797</v>
      </c>
      <c r="BT507" s="45">
        <f t="shared" si="385"/>
        <v>10192.658690012107</v>
      </c>
      <c r="BU507" s="45">
        <f t="shared" si="385"/>
        <v>10284.955276939418</v>
      </c>
      <c r="BV507" s="45">
        <f t="shared" si="386"/>
        <v>10377.251863866728</v>
      </c>
      <c r="BW507" s="45">
        <f t="shared" si="386"/>
        <v>10469.548450794038</v>
      </c>
      <c r="BX507" s="45">
        <f t="shared" si="386"/>
        <v>10561.845037721348</v>
      </c>
      <c r="BY507" s="45">
        <f t="shared" si="386"/>
        <v>10654.141624648661</v>
      </c>
      <c r="BZ507" s="45">
        <f t="shared" si="386"/>
        <v>10746.438211575971</v>
      </c>
      <c r="CA507" s="45">
        <f t="shared" si="386"/>
        <v>10838.734798503281</v>
      </c>
      <c r="CB507" s="45">
        <f t="shared" si="386"/>
        <v>10931.031385430591</v>
      </c>
      <c r="CC507" s="45">
        <f t="shared" si="386"/>
        <v>11023.327972357902</v>
      </c>
      <c r="CD507" s="45">
        <f t="shared" si="386"/>
        <v>11115.624559285212</v>
      </c>
      <c r="CE507" s="45">
        <f t="shared" si="386"/>
        <v>11207.921146212524</v>
      </c>
      <c r="CF507" s="45">
        <f t="shared" si="386"/>
        <v>11300.217733139834</v>
      </c>
      <c r="CG507" s="45">
        <f t="shared" si="386"/>
        <v>6199.5247498201907</v>
      </c>
      <c r="CH507" s="45">
        <f t="shared" si="386"/>
        <v>6446.2093436104651</v>
      </c>
    </row>
    <row r="508" spans="1:86">
      <c r="A508" s="58">
        <f>'Q5-Q7 VaR'!G482</f>
        <v>46234</v>
      </c>
      <c r="B508" s="45">
        <f>'Q5-Q7 VaR'!L482</f>
        <v>-12669.682622090604</v>
      </c>
      <c r="C508" s="45">
        <f>1000000*'Q5-Q7 VaR'!K482/100</f>
        <v>-4563.5631762256744</v>
      </c>
      <c r="D508" s="45">
        <f t="shared" si="379"/>
        <v>32965.949140166136</v>
      </c>
      <c r="E508" s="45">
        <f t="shared" si="379"/>
        <v>31825.058346109723</v>
      </c>
      <c r="F508" s="45">
        <f t="shared" si="379"/>
        <v>30684.167552053306</v>
      </c>
      <c r="G508" s="45">
        <f t="shared" si="379"/>
        <v>29543.276757996882</v>
      </c>
      <c r="H508" s="45">
        <f t="shared" si="379"/>
        <v>28402.385963940465</v>
      </c>
      <c r="I508" s="45">
        <f t="shared" si="379"/>
        <v>27261.495169884049</v>
      </c>
      <c r="J508" s="45">
        <f t="shared" si="379"/>
        <v>26120.604375827625</v>
      </c>
      <c r="K508" s="45">
        <f t="shared" si="379"/>
        <v>24979.713581771208</v>
      </c>
      <c r="L508" s="45">
        <f t="shared" si="379"/>
        <v>23838.822787714791</v>
      </c>
      <c r="M508" s="45">
        <f t="shared" si="379"/>
        <v>22697.931993658374</v>
      </c>
      <c r="N508" s="45">
        <f t="shared" si="380"/>
        <v>21557.041199601957</v>
      </c>
      <c r="O508" s="45">
        <f t="shared" si="380"/>
        <v>20416.150405545533</v>
      </c>
      <c r="P508" s="45">
        <f t="shared" si="380"/>
        <v>19275.259611489117</v>
      </c>
      <c r="Q508" s="45">
        <f t="shared" si="380"/>
        <v>18134.3688174327</v>
      </c>
      <c r="R508" s="45">
        <f t="shared" si="380"/>
        <v>16993.478023376279</v>
      </c>
      <c r="S508" s="45">
        <f t="shared" si="380"/>
        <v>15852.587229319859</v>
      </c>
      <c r="T508" s="45">
        <f t="shared" si="380"/>
        <v>14711.696435263442</v>
      </c>
      <c r="U508" s="45">
        <f t="shared" si="380"/>
        <v>13570.805641207025</v>
      </c>
      <c r="V508" s="45">
        <f t="shared" si="380"/>
        <v>12429.914847150605</v>
      </c>
      <c r="W508" s="45">
        <f t="shared" si="380"/>
        <v>11289.024053094185</v>
      </c>
      <c r="X508" s="45">
        <f t="shared" si="381"/>
        <v>10148.133259037768</v>
      </c>
      <c r="Y508" s="45">
        <f t="shared" si="381"/>
        <v>9007.2424649813511</v>
      </c>
      <c r="Z508" s="45">
        <f t="shared" si="381"/>
        <v>7866.3516709249307</v>
      </c>
      <c r="AA508" s="45">
        <f t="shared" si="381"/>
        <v>6725.4608768685102</v>
      </c>
      <c r="AB508" s="45">
        <f t="shared" si="381"/>
        <v>5584.5700828120935</v>
      </c>
      <c r="AC508" s="45">
        <f t="shared" si="381"/>
        <v>4443.6792887556767</v>
      </c>
      <c r="AD508" s="45">
        <f t="shared" si="381"/>
        <v>3302.7884946992563</v>
      </c>
      <c r="AE508" s="45">
        <f t="shared" si="381"/>
        <v>2161.8977006428377</v>
      </c>
      <c r="AF508" s="45">
        <f t="shared" si="381"/>
        <v>1021.0069065864191</v>
      </c>
      <c r="AG508" s="45">
        <f t="shared" si="381"/>
        <v>-119.88388746999954</v>
      </c>
      <c r="AH508" s="45">
        <f t="shared" si="382"/>
        <v>-1260.7746815264181</v>
      </c>
      <c r="AI508" s="45">
        <f t="shared" si="382"/>
        <v>-2401.6654755828367</v>
      </c>
      <c r="AJ508" s="45">
        <f t="shared" si="382"/>
        <v>-3542.5562696392553</v>
      </c>
      <c r="AK508" s="45">
        <f t="shared" si="382"/>
        <v>-4683.4470636956739</v>
      </c>
      <c r="AL508" s="45">
        <f t="shared" si="382"/>
        <v>-5824.3378577520925</v>
      </c>
      <c r="AM508" s="45">
        <f t="shared" si="382"/>
        <v>-6965.2286518085111</v>
      </c>
      <c r="AN508" s="45">
        <f t="shared" si="382"/>
        <v>-8106.1194458649297</v>
      </c>
      <c r="AO508" s="45">
        <f t="shared" si="382"/>
        <v>-9247.0102399213483</v>
      </c>
      <c r="AP508" s="45">
        <f t="shared" si="382"/>
        <v>-10387.901033977767</v>
      </c>
      <c r="AQ508" s="45">
        <f t="shared" si="382"/>
        <v>-11528.791828034186</v>
      </c>
      <c r="AR508" s="45">
        <f t="shared" si="383"/>
        <v>-12669.682622090604</v>
      </c>
      <c r="AS508" s="45">
        <f t="shared" si="383"/>
        <v>-13810.573416147023</v>
      </c>
      <c r="AT508" s="45">
        <f t="shared" si="383"/>
        <v>-14951.464210203441</v>
      </c>
      <c r="AU508" s="45">
        <f t="shared" si="383"/>
        <v>-16092.35500425986</v>
      </c>
      <c r="AV508" s="45">
        <f t="shared" si="383"/>
        <v>-17233.245798316279</v>
      </c>
      <c r="AW508" s="45">
        <f t="shared" si="383"/>
        <v>-18374.136592372699</v>
      </c>
      <c r="AX508" s="45">
        <f t="shared" si="383"/>
        <v>-19515.027386429116</v>
      </c>
      <c r="AY508" s="45">
        <f t="shared" si="383"/>
        <v>-20655.918180485533</v>
      </c>
      <c r="AZ508" s="45">
        <f t="shared" si="383"/>
        <v>-21796.808974541953</v>
      </c>
      <c r="BA508" s="45">
        <f t="shared" si="383"/>
        <v>-22937.699768598373</v>
      </c>
      <c r="BB508" s="45">
        <f t="shared" si="384"/>
        <v>-24078.59056265479</v>
      </c>
      <c r="BC508" s="45">
        <f t="shared" si="384"/>
        <v>-25219.481356711207</v>
      </c>
      <c r="BD508" s="45">
        <f t="shared" si="384"/>
        <v>-26360.372150767627</v>
      </c>
      <c r="BE508" s="45">
        <f t="shared" si="384"/>
        <v>-27501.262944824048</v>
      </c>
      <c r="BF508" s="45">
        <f t="shared" si="384"/>
        <v>-28642.153738880465</v>
      </c>
      <c r="BG508" s="45">
        <f t="shared" si="384"/>
        <v>-29783.044532936885</v>
      </c>
      <c r="BH508" s="45">
        <f t="shared" si="384"/>
        <v>-30923.935326993302</v>
      </c>
      <c r="BI508" s="45">
        <f t="shared" si="384"/>
        <v>-32064.826121049718</v>
      </c>
      <c r="BJ508" s="45">
        <f t="shared" si="384"/>
        <v>-33205.716915106139</v>
      </c>
      <c r="BK508" s="45">
        <f t="shared" si="384"/>
        <v>-34346.607709162563</v>
      </c>
      <c r="BL508" s="45">
        <f t="shared" si="385"/>
        <v>-35487.498503218972</v>
      </c>
      <c r="BM508" s="45">
        <f t="shared" si="385"/>
        <v>-36628.389297275397</v>
      </c>
      <c r="BN508" s="45">
        <f t="shared" si="385"/>
        <v>-37769.280091331813</v>
      </c>
      <c r="BO508" s="45">
        <f t="shared" si="385"/>
        <v>-38910.17088538823</v>
      </c>
      <c r="BP508" s="45">
        <f t="shared" si="385"/>
        <v>-40051.061679444654</v>
      </c>
      <c r="BQ508" s="45">
        <f t="shared" si="385"/>
        <v>-41191.952473501064</v>
      </c>
      <c r="BR508" s="45">
        <f t="shared" si="385"/>
        <v>-42332.843267557488</v>
      </c>
      <c r="BS508" s="45">
        <f t="shared" si="385"/>
        <v>-43473.734061613912</v>
      </c>
      <c r="BT508" s="45">
        <f t="shared" si="385"/>
        <v>-44614.624855670321</v>
      </c>
      <c r="BU508" s="45">
        <f t="shared" si="385"/>
        <v>-45755.515649726745</v>
      </c>
      <c r="BV508" s="45">
        <f t="shared" si="386"/>
        <v>-46896.406443783169</v>
      </c>
      <c r="BW508" s="45">
        <f t="shared" si="386"/>
        <v>-48037.297237839579</v>
      </c>
      <c r="BX508" s="45">
        <f t="shared" si="386"/>
        <v>-49178.188031896003</v>
      </c>
      <c r="BY508" s="45">
        <f t="shared" si="386"/>
        <v>-50319.078825952412</v>
      </c>
      <c r="BZ508" s="45">
        <f t="shared" si="386"/>
        <v>-51459.969620008837</v>
      </c>
      <c r="CA508" s="45">
        <f t="shared" si="386"/>
        <v>-52600.860414065261</v>
      </c>
      <c r="CB508" s="45">
        <f t="shared" si="386"/>
        <v>-53741.75120812167</v>
      </c>
      <c r="CC508" s="45">
        <f t="shared" si="386"/>
        <v>-54882.642002178094</v>
      </c>
      <c r="CD508" s="45">
        <f t="shared" si="386"/>
        <v>-56023.532796234518</v>
      </c>
      <c r="CE508" s="45">
        <f t="shared" si="386"/>
        <v>-57164.423590290928</v>
      </c>
      <c r="CF508" s="45">
        <f t="shared" si="386"/>
        <v>-58305.314384347352</v>
      </c>
      <c r="CG508" s="45">
        <f t="shared" si="386"/>
        <v>4745.0525004069896</v>
      </c>
      <c r="CH508" s="45">
        <f t="shared" si="386"/>
        <v>1695.750338101434</v>
      </c>
    </row>
    <row r="509" spans="1:86">
      <c r="A509" s="58">
        <f>'Q5-Q7 VaR'!G483</f>
        <v>46237</v>
      </c>
      <c r="B509" s="45">
        <f>'Q5-Q7 VaR'!L483</f>
        <v>15221.617024189325</v>
      </c>
      <c r="C509" s="45">
        <f>1000000*'Q5-Q7 VaR'!K483/100</f>
        <v>4293.1789477566672</v>
      </c>
      <c r="D509" s="45">
        <f t="shared" si="379"/>
        <v>-27710.172453377345</v>
      </c>
      <c r="E509" s="45">
        <f t="shared" si="379"/>
        <v>-26636.877716438175</v>
      </c>
      <c r="F509" s="45">
        <f t="shared" si="379"/>
        <v>-25563.582979499013</v>
      </c>
      <c r="G509" s="45">
        <f t="shared" si="379"/>
        <v>-24490.288242559844</v>
      </c>
      <c r="H509" s="45">
        <f t="shared" si="379"/>
        <v>-23416.993505620674</v>
      </c>
      <c r="I509" s="45">
        <f t="shared" si="379"/>
        <v>-22343.698768681512</v>
      </c>
      <c r="J509" s="45">
        <f t="shared" si="379"/>
        <v>-21270.404031742342</v>
      </c>
      <c r="K509" s="45">
        <f t="shared" si="379"/>
        <v>-20197.10929480318</v>
      </c>
      <c r="L509" s="45">
        <f t="shared" si="379"/>
        <v>-19123.814557864011</v>
      </c>
      <c r="M509" s="45">
        <f t="shared" si="379"/>
        <v>-18050.519820924841</v>
      </c>
      <c r="N509" s="45">
        <f t="shared" si="380"/>
        <v>-16977.225083985679</v>
      </c>
      <c r="O509" s="45">
        <f t="shared" si="380"/>
        <v>-15903.930347046511</v>
      </c>
      <c r="P509" s="45">
        <f t="shared" si="380"/>
        <v>-14830.635610107345</v>
      </c>
      <c r="Q509" s="45">
        <f t="shared" si="380"/>
        <v>-13757.340873168179</v>
      </c>
      <c r="R509" s="45">
        <f t="shared" si="380"/>
        <v>-12684.04613622901</v>
      </c>
      <c r="S509" s="45">
        <f t="shared" si="380"/>
        <v>-11610.751399289844</v>
      </c>
      <c r="T509" s="45">
        <f t="shared" si="380"/>
        <v>-10537.456662350678</v>
      </c>
      <c r="U509" s="45">
        <f t="shared" si="380"/>
        <v>-9464.1619254115121</v>
      </c>
      <c r="V509" s="45">
        <f t="shared" si="380"/>
        <v>-8390.8671884723462</v>
      </c>
      <c r="W509" s="45">
        <f t="shared" si="380"/>
        <v>-7317.5724515331767</v>
      </c>
      <c r="X509" s="45">
        <f t="shared" si="381"/>
        <v>-6244.2777145940108</v>
      </c>
      <c r="Y509" s="45">
        <f t="shared" si="381"/>
        <v>-5170.9829776548449</v>
      </c>
      <c r="Z509" s="45">
        <f t="shared" si="381"/>
        <v>-4097.6882407156754</v>
      </c>
      <c r="AA509" s="45">
        <f t="shared" si="381"/>
        <v>-3024.3935037765095</v>
      </c>
      <c r="AB509" s="45">
        <f t="shared" si="381"/>
        <v>-1951.0987668373436</v>
      </c>
      <c r="AC509" s="45">
        <f t="shared" si="381"/>
        <v>-877.80402989817776</v>
      </c>
      <c r="AD509" s="45">
        <f t="shared" si="381"/>
        <v>195.49070704098995</v>
      </c>
      <c r="AE509" s="45">
        <f t="shared" si="381"/>
        <v>1268.7854439801577</v>
      </c>
      <c r="AF509" s="45">
        <f t="shared" si="381"/>
        <v>2342.0801809193235</v>
      </c>
      <c r="AG509" s="45">
        <f t="shared" si="381"/>
        <v>3415.3749178584894</v>
      </c>
      <c r="AH509" s="45">
        <f t="shared" si="382"/>
        <v>4488.6696547976571</v>
      </c>
      <c r="AI509" s="45">
        <f t="shared" si="382"/>
        <v>5561.9643917368248</v>
      </c>
      <c r="AJ509" s="45">
        <f t="shared" si="382"/>
        <v>6635.2591286759907</v>
      </c>
      <c r="AK509" s="45">
        <f t="shared" si="382"/>
        <v>7708.5538656151575</v>
      </c>
      <c r="AL509" s="45">
        <f t="shared" si="382"/>
        <v>8781.8486025543243</v>
      </c>
      <c r="AM509" s="45">
        <f t="shared" si="382"/>
        <v>9855.1433394934902</v>
      </c>
      <c r="AN509" s="45">
        <f t="shared" si="382"/>
        <v>10928.438076432658</v>
      </c>
      <c r="AO509" s="45">
        <f t="shared" si="382"/>
        <v>12001.732813371826</v>
      </c>
      <c r="AP509" s="45">
        <f t="shared" si="382"/>
        <v>13075.027550310992</v>
      </c>
      <c r="AQ509" s="45">
        <f t="shared" si="382"/>
        <v>14148.322287250157</v>
      </c>
      <c r="AR509" s="45">
        <f t="shared" si="383"/>
        <v>15221.617024189325</v>
      </c>
      <c r="AS509" s="45">
        <f t="shared" si="383"/>
        <v>16294.911761128493</v>
      </c>
      <c r="AT509" s="45">
        <f t="shared" si="383"/>
        <v>17368.206498067659</v>
      </c>
      <c r="AU509" s="45">
        <f t="shared" si="383"/>
        <v>18441.501235006825</v>
      </c>
      <c r="AV509" s="45">
        <f t="shared" si="383"/>
        <v>19514.79597194599</v>
      </c>
      <c r="AW509" s="45">
        <f t="shared" si="383"/>
        <v>20588.09070888516</v>
      </c>
      <c r="AX509" s="45">
        <f t="shared" si="383"/>
        <v>21661.385445824326</v>
      </c>
      <c r="AY509" s="45">
        <f t="shared" si="383"/>
        <v>22734.680182763492</v>
      </c>
      <c r="AZ509" s="45">
        <f t="shared" si="383"/>
        <v>23807.974919702661</v>
      </c>
      <c r="BA509" s="45">
        <f t="shared" si="383"/>
        <v>24881.269656641824</v>
      </c>
      <c r="BB509" s="45">
        <f t="shared" si="384"/>
        <v>25954.564393580993</v>
      </c>
      <c r="BC509" s="45">
        <f t="shared" si="384"/>
        <v>27027.859130520163</v>
      </c>
      <c r="BD509" s="45">
        <f t="shared" si="384"/>
        <v>28101.153867459325</v>
      </c>
      <c r="BE509" s="45">
        <f t="shared" si="384"/>
        <v>29174.448604398494</v>
      </c>
      <c r="BF509" s="45">
        <f t="shared" si="384"/>
        <v>30247.74334133766</v>
      </c>
      <c r="BG509" s="45">
        <f t="shared" si="384"/>
        <v>31321.038078276826</v>
      </c>
      <c r="BH509" s="45">
        <f t="shared" si="384"/>
        <v>32394.332815215996</v>
      </c>
      <c r="BI509" s="45">
        <f t="shared" si="384"/>
        <v>33467.627552155158</v>
      </c>
      <c r="BJ509" s="45">
        <f t="shared" si="384"/>
        <v>34540.922289094327</v>
      </c>
      <c r="BK509" s="45">
        <f t="shared" si="384"/>
        <v>35614.217026033497</v>
      </c>
      <c r="BL509" s="45">
        <f t="shared" si="385"/>
        <v>36687.511762972659</v>
      </c>
      <c r="BM509" s="45">
        <f t="shared" si="385"/>
        <v>37760.806499911829</v>
      </c>
      <c r="BN509" s="45">
        <f t="shared" si="385"/>
        <v>38834.101236850998</v>
      </c>
      <c r="BO509" s="45">
        <f t="shared" si="385"/>
        <v>39907.39597379016</v>
      </c>
      <c r="BP509" s="45">
        <f t="shared" si="385"/>
        <v>40980.69071072933</v>
      </c>
      <c r="BQ509" s="45">
        <f t="shared" si="385"/>
        <v>42053.985447668492</v>
      </c>
      <c r="BR509" s="45">
        <f t="shared" si="385"/>
        <v>43127.280184607662</v>
      </c>
      <c r="BS509" s="45">
        <f t="shared" si="385"/>
        <v>44200.574921546831</v>
      </c>
      <c r="BT509" s="45">
        <f t="shared" si="385"/>
        <v>45273.869658485994</v>
      </c>
      <c r="BU509" s="45">
        <f t="shared" si="385"/>
        <v>46347.164395425163</v>
      </c>
      <c r="BV509" s="45">
        <f t="shared" si="386"/>
        <v>47420.459132364333</v>
      </c>
      <c r="BW509" s="45">
        <f t="shared" si="386"/>
        <v>48493.753869303495</v>
      </c>
      <c r="BX509" s="45">
        <f t="shared" si="386"/>
        <v>49567.048606242664</v>
      </c>
      <c r="BY509" s="45">
        <f t="shared" si="386"/>
        <v>50640.343343181834</v>
      </c>
      <c r="BZ509" s="45">
        <f t="shared" si="386"/>
        <v>51713.638080120996</v>
      </c>
      <c r="CA509" s="45">
        <f t="shared" si="386"/>
        <v>52786.932817060166</v>
      </c>
      <c r="CB509" s="45">
        <f t="shared" si="386"/>
        <v>53860.227553999328</v>
      </c>
      <c r="CC509" s="45">
        <f t="shared" si="386"/>
        <v>54933.522290938497</v>
      </c>
      <c r="CD509" s="45">
        <f t="shared" si="386"/>
        <v>56006.817027877667</v>
      </c>
      <c r="CE509" s="45">
        <f t="shared" si="386"/>
        <v>57080.111764816829</v>
      </c>
      <c r="CF509" s="45">
        <f t="shared" si="386"/>
        <v>58153.406501755999</v>
      </c>
      <c r="CG509" s="45">
        <f t="shared" si="386"/>
        <v>-1161.3213337496218</v>
      </c>
      <c r="CH509" s="45">
        <f t="shared" si="386"/>
        <v>1707.3142790449983</v>
      </c>
    </row>
    <row r="510" spans="1:86">
      <c r="A510" s="58">
        <f>'Q5-Q7 VaR'!G484</f>
        <v>46238</v>
      </c>
      <c r="B510" s="45">
        <f>'Q5-Q7 VaR'!L484</f>
        <v>12683.317377909603</v>
      </c>
      <c r="C510" s="45">
        <f>1000000*'Q5-Q7 VaR'!K484/100</f>
        <v>4664.3685623205083</v>
      </c>
      <c r="D510" s="45">
        <f t="shared" si="379"/>
        <v>-33960.368245295482</v>
      </c>
      <c r="E510" s="45">
        <f t="shared" si="379"/>
        <v>-32794.276104715354</v>
      </c>
      <c r="F510" s="45">
        <f t="shared" si="379"/>
        <v>-31628.183964135227</v>
      </c>
      <c r="G510" s="45">
        <f t="shared" si="379"/>
        <v>-30462.0918235551</v>
      </c>
      <c r="H510" s="45">
        <f t="shared" si="379"/>
        <v>-29295.999682974973</v>
      </c>
      <c r="I510" s="45">
        <f t="shared" si="379"/>
        <v>-28129.907542394845</v>
      </c>
      <c r="J510" s="45">
        <f t="shared" si="379"/>
        <v>-26963.815401814718</v>
      </c>
      <c r="K510" s="45">
        <f t="shared" si="379"/>
        <v>-25797.723261234591</v>
      </c>
      <c r="L510" s="45">
        <f t="shared" si="379"/>
        <v>-24631.631120654463</v>
      </c>
      <c r="M510" s="45">
        <f t="shared" si="379"/>
        <v>-23465.538980074336</v>
      </c>
      <c r="N510" s="45">
        <f t="shared" si="380"/>
        <v>-22299.446839494209</v>
      </c>
      <c r="O510" s="45">
        <f t="shared" si="380"/>
        <v>-21133.354698914081</v>
      </c>
      <c r="P510" s="45">
        <f t="shared" si="380"/>
        <v>-19967.262558333954</v>
      </c>
      <c r="Q510" s="45">
        <f t="shared" si="380"/>
        <v>-18801.170417753827</v>
      </c>
      <c r="R510" s="45">
        <f t="shared" si="380"/>
        <v>-17635.078277173699</v>
      </c>
      <c r="S510" s="45">
        <f t="shared" si="380"/>
        <v>-16468.986136593572</v>
      </c>
      <c r="T510" s="45">
        <f t="shared" si="380"/>
        <v>-15302.893996013445</v>
      </c>
      <c r="U510" s="45">
        <f t="shared" si="380"/>
        <v>-14136.801855433321</v>
      </c>
      <c r="V510" s="45">
        <f t="shared" si="380"/>
        <v>-12970.709714853194</v>
      </c>
      <c r="W510" s="45">
        <f t="shared" si="380"/>
        <v>-11804.617574273067</v>
      </c>
      <c r="X510" s="45">
        <f t="shared" si="381"/>
        <v>-10638.525433692939</v>
      </c>
      <c r="Y510" s="45">
        <f t="shared" si="381"/>
        <v>-9472.433293112812</v>
      </c>
      <c r="Z510" s="45">
        <f t="shared" si="381"/>
        <v>-8306.3411525326846</v>
      </c>
      <c r="AA510" s="45">
        <f t="shared" si="381"/>
        <v>-7140.2490119525573</v>
      </c>
      <c r="AB510" s="45">
        <f t="shared" si="381"/>
        <v>-5974.15687137243</v>
      </c>
      <c r="AC510" s="45">
        <f t="shared" si="381"/>
        <v>-4808.0647307923027</v>
      </c>
      <c r="AD510" s="45">
        <f t="shared" si="381"/>
        <v>-3641.9725902121754</v>
      </c>
      <c r="AE510" s="45">
        <f t="shared" si="381"/>
        <v>-2475.8804496320481</v>
      </c>
      <c r="AF510" s="45">
        <f t="shared" si="381"/>
        <v>-1309.7883090519208</v>
      </c>
      <c r="AG510" s="45">
        <f t="shared" si="381"/>
        <v>-143.69616847179532</v>
      </c>
      <c r="AH510" s="45">
        <f t="shared" si="382"/>
        <v>1022.395972108332</v>
      </c>
      <c r="AI510" s="45">
        <f t="shared" si="382"/>
        <v>2188.4881126884593</v>
      </c>
      <c r="AJ510" s="45">
        <f t="shared" si="382"/>
        <v>3354.5802532685866</v>
      </c>
      <c r="AK510" s="45">
        <f t="shared" si="382"/>
        <v>4520.6723938487139</v>
      </c>
      <c r="AL510" s="45">
        <f t="shared" si="382"/>
        <v>5686.7645344288412</v>
      </c>
      <c r="AM510" s="45">
        <f t="shared" si="382"/>
        <v>6852.8566750089676</v>
      </c>
      <c r="AN510" s="45">
        <f t="shared" si="382"/>
        <v>8018.9488155890949</v>
      </c>
      <c r="AO510" s="45">
        <f t="shared" si="382"/>
        <v>9185.0409561692213</v>
      </c>
      <c r="AP510" s="45">
        <f t="shared" si="382"/>
        <v>10351.133096749349</v>
      </c>
      <c r="AQ510" s="45">
        <f t="shared" si="382"/>
        <v>11517.225237329476</v>
      </c>
      <c r="AR510" s="45">
        <f t="shared" si="383"/>
        <v>12683.317377909603</v>
      </c>
      <c r="AS510" s="45">
        <f t="shared" si="383"/>
        <v>13849.409518489731</v>
      </c>
      <c r="AT510" s="45">
        <f t="shared" si="383"/>
        <v>15015.501659069858</v>
      </c>
      <c r="AU510" s="45">
        <f t="shared" si="383"/>
        <v>16181.593799649985</v>
      </c>
      <c r="AV510" s="45">
        <f t="shared" si="383"/>
        <v>17347.685940230112</v>
      </c>
      <c r="AW510" s="45">
        <f t="shared" si="383"/>
        <v>18513.77808081024</v>
      </c>
      <c r="AX510" s="45">
        <f t="shared" si="383"/>
        <v>19679.870221390367</v>
      </c>
      <c r="AY510" s="45">
        <f t="shared" si="383"/>
        <v>20845.962361970494</v>
      </c>
      <c r="AZ510" s="45">
        <f t="shared" si="383"/>
        <v>22012.054502550622</v>
      </c>
      <c r="BA510" s="45">
        <f t="shared" si="383"/>
        <v>23178.146643130749</v>
      </c>
      <c r="BB510" s="45">
        <f t="shared" si="384"/>
        <v>24344.238783710876</v>
      </c>
      <c r="BC510" s="45">
        <f t="shared" si="384"/>
        <v>25510.330924291004</v>
      </c>
      <c r="BD510" s="45">
        <f t="shared" si="384"/>
        <v>26676.423064871127</v>
      </c>
      <c r="BE510" s="45">
        <f t="shared" si="384"/>
        <v>27842.515205451255</v>
      </c>
      <c r="BF510" s="45">
        <f t="shared" si="384"/>
        <v>29008.607346031382</v>
      </c>
      <c r="BG510" s="45">
        <f t="shared" si="384"/>
        <v>30174.699486611509</v>
      </c>
      <c r="BH510" s="45">
        <f t="shared" si="384"/>
        <v>31340.791627191637</v>
      </c>
      <c r="BI510" s="45">
        <f t="shared" si="384"/>
        <v>32506.883767771764</v>
      </c>
      <c r="BJ510" s="45">
        <f t="shared" si="384"/>
        <v>33672.975908351887</v>
      </c>
      <c r="BK510" s="45">
        <f t="shared" si="384"/>
        <v>34839.068048932022</v>
      </c>
      <c r="BL510" s="45">
        <f t="shared" si="385"/>
        <v>36005.160189512142</v>
      </c>
      <c r="BM510" s="45">
        <f t="shared" si="385"/>
        <v>37171.252330092277</v>
      </c>
      <c r="BN510" s="45">
        <f t="shared" si="385"/>
        <v>38337.344470672397</v>
      </c>
      <c r="BO510" s="45">
        <f t="shared" si="385"/>
        <v>39503.436611252531</v>
      </c>
      <c r="BP510" s="45">
        <f t="shared" si="385"/>
        <v>40669.528751832651</v>
      </c>
      <c r="BQ510" s="45">
        <f t="shared" si="385"/>
        <v>41835.620892412779</v>
      </c>
      <c r="BR510" s="45">
        <f t="shared" si="385"/>
        <v>43001.713032992906</v>
      </c>
      <c r="BS510" s="45">
        <f t="shared" si="385"/>
        <v>44167.805173573033</v>
      </c>
      <c r="BT510" s="45">
        <f t="shared" si="385"/>
        <v>45333.897314153161</v>
      </c>
      <c r="BU510" s="45">
        <f t="shared" si="385"/>
        <v>46499.989454733288</v>
      </c>
      <c r="BV510" s="45">
        <f t="shared" si="386"/>
        <v>47666.081595313415</v>
      </c>
      <c r="BW510" s="45">
        <f t="shared" si="386"/>
        <v>48832.173735893542</v>
      </c>
      <c r="BX510" s="45">
        <f t="shared" si="386"/>
        <v>49998.26587647367</v>
      </c>
      <c r="BY510" s="45">
        <f t="shared" si="386"/>
        <v>51164.358017053797</v>
      </c>
      <c r="BZ510" s="45">
        <f t="shared" si="386"/>
        <v>52330.450157633924</v>
      </c>
      <c r="CA510" s="45">
        <f t="shared" si="386"/>
        <v>53496.542298214052</v>
      </c>
      <c r="CB510" s="45">
        <f t="shared" si="386"/>
        <v>54662.634438794179</v>
      </c>
      <c r="CC510" s="45">
        <f t="shared" si="386"/>
        <v>55828.726579374306</v>
      </c>
      <c r="CD510" s="45">
        <f t="shared" si="386"/>
        <v>56994.818719954434</v>
      </c>
      <c r="CE510" s="45">
        <f t="shared" si="386"/>
        <v>58160.910860534561</v>
      </c>
      <c r="CF510" s="45">
        <f t="shared" si="386"/>
        <v>59327.003001114688</v>
      </c>
      <c r="CG510" s="45">
        <f t="shared" si="386"/>
        <v>-5116.095030728804</v>
      </c>
      <c r="CH510" s="45">
        <f t="shared" si="386"/>
        <v>-1999.436272289684</v>
      </c>
    </row>
    <row r="511" spans="1:86">
      <c r="A511" s="58">
        <f>'Q5-Q7 VaR'!G485</f>
        <v>46239</v>
      </c>
      <c r="B511" s="45">
        <f>'Q5-Q7 VaR'!L485</f>
        <v>2817.3366606374398</v>
      </c>
      <c r="C511" s="45">
        <f>1000000*'Q5-Q7 VaR'!K485/100</f>
        <v>0</v>
      </c>
      <c r="D511" s="45">
        <f t="shared" ref="D511:M520" si="387">$B511+D$26*$C511</f>
        <v>2817.3366606374398</v>
      </c>
      <c r="E511" s="45">
        <f t="shared" si="387"/>
        <v>2817.3366606374398</v>
      </c>
      <c r="F511" s="45">
        <f t="shared" si="387"/>
        <v>2817.3366606374398</v>
      </c>
      <c r="G511" s="45">
        <f t="shared" si="387"/>
        <v>2817.3366606374398</v>
      </c>
      <c r="H511" s="45">
        <f t="shared" si="387"/>
        <v>2817.3366606374398</v>
      </c>
      <c r="I511" s="45">
        <f t="shared" si="387"/>
        <v>2817.3366606374398</v>
      </c>
      <c r="J511" s="45">
        <f t="shared" si="387"/>
        <v>2817.3366606374398</v>
      </c>
      <c r="K511" s="45">
        <f t="shared" si="387"/>
        <v>2817.3366606374398</v>
      </c>
      <c r="L511" s="45">
        <f t="shared" si="387"/>
        <v>2817.3366606374398</v>
      </c>
      <c r="M511" s="45">
        <f t="shared" si="387"/>
        <v>2817.3366606374398</v>
      </c>
      <c r="N511" s="45">
        <f t="shared" ref="N511:W520" si="388">$B511+N$26*$C511</f>
        <v>2817.3366606374398</v>
      </c>
      <c r="O511" s="45">
        <f t="shared" si="388"/>
        <v>2817.3366606374398</v>
      </c>
      <c r="P511" s="45">
        <f t="shared" si="388"/>
        <v>2817.3366606374398</v>
      </c>
      <c r="Q511" s="45">
        <f t="shared" si="388"/>
        <v>2817.3366606374398</v>
      </c>
      <c r="R511" s="45">
        <f t="shared" si="388"/>
        <v>2817.3366606374398</v>
      </c>
      <c r="S511" s="45">
        <f t="shared" si="388"/>
        <v>2817.3366606374398</v>
      </c>
      <c r="T511" s="45">
        <f t="shared" si="388"/>
        <v>2817.3366606374398</v>
      </c>
      <c r="U511" s="45">
        <f t="shared" si="388"/>
        <v>2817.3366606374398</v>
      </c>
      <c r="V511" s="45">
        <f t="shared" si="388"/>
        <v>2817.3366606374398</v>
      </c>
      <c r="W511" s="45">
        <f t="shared" si="388"/>
        <v>2817.3366606374398</v>
      </c>
      <c r="X511" s="45">
        <f t="shared" ref="X511:AG520" si="389">$B511+X$26*$C511</f>
        <v>2817.3366606374398</v>
      </c>
      <c r="Y511" s="45">
        <f t="shared" si="389"/>
        <v>2817.3366606374398</v>
      </c>
      <c r="Z511" s="45">
        <f t="shared" si="389"/>
        <v>2817.3366606374398</v>
      </c>
      <c r="AA511" s="45">
        <f t="shared" si="389"/>
        <v>2817.3366606374398</v>
      </c>
      <c r="AB511" s="45">
        <f t="shared" si="389"/>
        <v>2817.3366606374398</v>
      </c>
      <c r="AC511" s="45">
        <f t="shared" si="389"/>
        <v>2817.3366606374398</v>
      </c>
      <c r="AD511" s="45">
        <f t="shared" si="389"/>
        <v>2817.3366606374398</v>
      </c>
      <c r="AE511" s="45">
        <f t="shared" si="389"/>
        <v>2817.3366606374398</v>
      </c>
      <c r="AF511" s="45">
        <f t="shared" si="389"/>
        <v>2817.3366606374398</v>
      </c>
      <c r="AG511" s="45">
        <f t="shared" si="389"/>
        <v>2817.3366606374398</v>
      </c>
      <c r="AH511" s="45">
        <f t="shared" ref="AH511:AQ520" si="390">$B511+AH$26*$C511</f>
        <v>2817.3366606374398</v>
      </c>
      <c r="AI511" s="45">
        <f t="shared" si="390"/>
        <v>2817.3366606374398</v>
      </c>
      <c r="AJ511" s="45">
        <f t="shared" si="390"/>
        <v>2817.3366606374398</v>
      </c>
      <c r="AK511" s="45">
        <f t="shared" si="390"/>
        <v>2817.3366606374398</v>
      </c>
      <c r="AL511" s="45">
        <f t="shared" si="390"/>
        <v>2817.3366606374398</v>
      </c>
      <c r="AM511" s="45">
        <f t="shared" si="390"/>
        <v>2817.3366606374398</v>
      </c>
      <c r="AN511" s="45">
        <f t="shared" si="390"/>
        <v>2817.3366606374398</v>
      </c>
      <c r="AO511" s="45">
        <f t="shared" si="390"/>
        <v>2817.3366606374398</v>
      </c>
      <c r="AP511" s="45">
        <f t="shared" si="390"/>
        <v>2817.3366606374398</v>
      </c>
      <c r="AQ511" s="45">
        <f t="shared" si="390"/>
        <v>2817.3366606374398</v>
      </c>
      <c r="AR511" s="45">
        <f t="shared" ref="AR511:BA520" si="391">$B511+AR$26*$C511</f>
        <v>2817.3366606374398</v>
      </c>
      <c r="AS511" s="45">
        <f t="shared" si="391"/>
        <v>2817.3366606374398</v>
      </c>
      <c r="AT511" s="45">
        <f t="shared" si="391"/>
        <v>2817.3366606374398</v>
      </c>
      <c r="AU511" s="45">
        <f t="shared" si="391"/>
        <v>2817.3366606374398</v>
      </c>
      <c r="AV511" s="45">
        <f t="shared" si="391"/>
        <v>2817.3366606374398</v>
      </c>
      <c r="AW511" s="45">
        <f t="shared" si="391"/>
        <v>2817.3366606374398</v>
      </c>
      <c r="AX511" s="45">
        <f t="shared" si="391"/>
        <v>2817.3366606374398</v>
      </c>
      <c r="AY511" s="45">
        <f t="shared" si="391"/>
        <v>2817.3366606374398</v>
      </c>
      <c r="AZ511" s="45">
        <f t="shared" si="391"/>
        <v>2817.3366606374398</v>
      </c>
      <c r="BA511" s="45">
        <f t="shared" si="391"/>
        <v>2817.3366606374398</v>
      </c>
      <c r="BB511" s="45">
        <f t="shared" ref="BB511:BK520" si="392">$B511+BB$26*$C511</f>
        <v>2817.3366606374398</v>
      </c>
      <c r="BC511" s="45">
        <f t="shared" si="392"/>
        <v>2817.3366606374398</v>
      </c>
      <c r="BD511" s="45">
        <f t="shared" si="392"/>
        <v>2817.3366606374398</v>
      </c>
      <c r="BE511" s="45">
        <f t="shared" si="392"/>
        <v>2817.3366606374398</v>
      </c>
      <c r="BF511" s="45">
        <f t="shared" si="392"/>
        <v>2817.3366606374398</v>
      </c>
      <c r="BG511" s="45">
        <f t="shared" si="392"/>
        <v>2817.3366606374398</v>
      </c>
      <c r="BH511" s="45">
        <f t="shared" si="392"/>
        <v>2817.3366606374398</v>
      </c>
      <c r="BI511" s="45">
        <f t="shared" si="392"/>
        <v>2817.3366606374398</v>
      </c>
      <c r="BJ511" s="45">
        <f t="shared" si="392"/>
        <v>2817.3366606374398</v>
      </c>
      <c r="BK511" s="45">
        <f t="shared" si="392"/>
        <v>2817.3366606374398</v>
      </c>
      <c r="BL511" s="45">
        <f t="shared" ref="BL511:BU520" si="393">$B511+BL$26*$C511</f>
        <v>2817.3366606374398</v>
      </c>
      <c r="BM511" s="45">
        <f t="shared" si="393"/>
        <v>2817.3366606374398</v>
      </c>
      <c r="BN511" s="45">
        <f t="shared" si="393"/>
        <v>2817.3366606374398</v>
      </c>
      <c r="BO511" s="45">
        <f t="shared" si="393"/>
        <v>2817.3366606374398</v>
      </c>
      <c r="BP511" s="45">
        <f t="shared" si="393"/>
        <v>2817.3366606374398</v>
      </c>
      <c r="BQ511" s="45">
        <f t="shared" si="393"/>
        <v>2817.3366606374398</v>
      </c>
      <c r="BR511" s="45">
        <f t="shared" si="393"/>
        <v>2817.3366606374398</v>
      </c>
      <c r="BS511" s="45">
        <f t="shared" si="393"/>
        <v>2817.3366606374398</v>
      </c>
      <c r="BT511" s="45">
        <f t="shared" si="393"/>
        <v>2817.3366606374398</v>
      </c>
      <c r="BU511" s="45">
        <f t="shared" si="393"/>
        <v>2817.3366606374398</v>
      </c>
      <c r="BV511" s="45">
        <f t="shared" ref="BV511:CH520" si="394">$B511+BV$26*$C511</f>
        <v>2817.3366606374398</v>
      </c>
      <c r="BW511" s="45">
        <f t="shared" si="394"/>
        <v>2817.3366606374398</v>
      </c>
      <c r="BX511" s="45">
        <f t="shared" si="394"/>
        <v>2817.3366606374398</v>
      </c>
      <c r="BY511" s="45">
        <f t="shared" si="394"/>
        <v>2817.3366606374398</v>
      </c>
      <c r="BZ511" s="45">
        <f t="shared" si="394"/>
        <v>2817.3366606374398</v>
      </c>
      <c r="CA511" s="45">
        <f t="shared" si="394"/>
        <v>2817.3366606374398</v>
      </c>
      <c r="CB511" s="45">
        <f t="shared" si="394"/>
        <v>2817.3366606374398</v>
      </c>
      <c r="CC511" s="45">
        <f t="shared" si="394"/>
        <v>2817.3366606374398</v>
      </c>
      <c r="CD511" s="45">
        <f t="shared" si="394"/>
        <v>2817.3366606374398</v>
      </c>
      <c r="CE511" s="45">
        <f t="shared" si="394"/>
        <v>2817.3366606374398</v>
      </c>
      <c r="CF511" s="45">
        <f t="shared" si="394"/>
        <v>2817.3366606374398</v>
      </c>
      <c r="CG511" s="45">
        <f t="shared" si="394"/>
        <v>2817.3366606374398</v>
      </c>
      <c r="CH511" s="45">
        <f t="shared" si="394"/>
        <v>2817.3366606374398</v>
      </c>
    </row>
    <row r="512" spans="1:86">
      <c r="A512" s="58">
        <f>'Q5-Q7 VaR'!G486</f>
        <v>46240</v>
      </c>
      <c r="B512" s="45">
        <f>'Q5-Q7 VaR'!L486</f>
        <v>-18577.535062630453</v>
      </c>
      <c r="C512" s="45">
        <f>1000000*'Q5-Q7 VaR'!K486/100</f>
        <v>-4857.0747751402678</v>
      </c>
      <c r="D512" s="45">
        <f t="shared" si="387"/>
        <v>29993.212688772222</v>
      </c>
      <c r="E512" s="45">
        <f t="shared" si="387"/>
        <v>28778.943994987156</v>
      </c>
      <c r="F512" s="45">
        <f t="shared" si="387"/>
        <v>27564.675301202089</v>
      </c>
      <c r="G512" s="45">
        <f t="shared" si="387"/>
        <v>26350.406607417022</v>
      </c>
      <c r="H512" s="45">
        <f t="shared" si="387"/>
        <v>25136.137913631956</v>
      </c>
      <c r="I512" s="45">
        <f t="shared" si="387"/>
        <v>23921.869219846889</v>
      </c>
      <c r="J512" s="45">
        <f t="shared" si="387"/>
        <v>22707.600526061822</v>
      </c>
      <c r="K512" s="45">
        <f t="shared" si="387"/>
        <v>21493.331832276755</v>
      </c>
      <c r="L512" s="45">
        <f t="shared" si="387"/>
        <v>20279.063138491689</v>
      </c>
      <c r="M512" s="45">
        <f t="shared" si="387"/>
        <v>19064.794444706622</v>
      </c>
      <c r="N512" s="45">
        <f t="shared" si="388"/>
        <v>17850.525750921555</v>
      </c>
      <c r="O512" s="45">
        <f t="shared" si="388"/>
        <v>16636.257057136489</v>
      </c>
      <c r="P512" s="45">
        <f t="shared" si="388"/>
        <v>15421.988363351422</v>
      </c>
      <c r="Q512" s="45">
        <f t="shared" si="388"/>
        <v>14207.719669566355</v>
      </c>
      <c r="R512" s="45">
        <f t="shared" si="388"/>
        <v>12993.450975781288</v>
      </c>
      <c r="S512" s="45">
        <f t="shared" si="388"/>
        <v>11779.182281996222</v>
      </c>
      <c r="T512" s="45">
        <f t="shared" si="388"/>
        <v>10564.913588211155</v>
      </c>
      <c r="U512" s="45">
        <f t="shared" si="388"/>
        <v>9350.6448944260846</v>
      </c>
      <c r="V512" s="45">
        <f t="shared" si="388"/>
        <v>8136.3762006410179</v>
      </c>
      <c r="W512" s="45">
        <f t="shared" si="388"/>
        <v>6922.1075068559512</v>
      </c>
      <c r="X512" s="45">
        <f t="shared" si="389"/>
        <v>5707.8388130708845</v>
      </c>
      <c r="Y512" s="45">
        <f t="shared" si="389"/>
        <v>4493.5701192858178</v>
      </c>
      <c r="Z512" s="45">
        <f t="shared" si="389"/>
        <v>3279.3014255007511</v>
      </c>
      <c r="AA512" s="45">
        <f t="shared" si="389"/>
        <v>2065.0327317156843</v>
      </c>
      <c r="AB512" s="45">
        <f t="shared" si="389"/>
        <v>850.76403793061763</v>
      </c>
      <c r="AC512" s="45">
        <f t="shared" si="389"/>
        <v>-363.50465585444908</v>
      </c>
      <c r="AD512" s="45">
        <f t="shared" si="389"/>
        <v>-1577.7733496395158</v>
      </c>
      <c r="AE512" s="45">
        <f t="shared" si="389"/>
        <v>-2792.0420434245825</v>
      </c>
      <c r="AF512" s="45">
        <f t="shared" si="389"/>
        <v>-4006.3107372096492</v>
      </c>
      <c r="AG512" s="45">
        <f t="shared" si="389"/>
        <v>-5220.5794309947178</v>
      </c>
      <c r="AH512" s="45">
        <f t="shared" si="390"/>
        <v>-6434.8481247797845</v>
      </c>
      <c r="AI512" s="45">
        <f t="shared" si="390"/>
        <v>-7649.1168185648512</v>
      </c>
      <c r="AJ512" s="45">
        <f t="shared" si="390"/>
        <v>-8863.3855123499179</v>
      </c>
      <c r="AK512" s="45">
        <f t="shared" si="390"/>
        <v>-10077.654206134985</v>
      </c>
      <c r="AL512" s="45">
        <f t="shared" si="390"/>
        <v>-11291.922899920051</v>
      </c>
      <c r="AM512" s="45">
        <f t="shared" si="390"/>
        <v>-12506.19159370512</v>
      </c>
      <c r="AN512" s="45">
        <f t="shared" si="390"/>
        <v>-13720.460287490187</v>
      </c>
      <c r="AO512" s="45">
        <f t="shared" si="390"/>
        <v>-14934.728981275253</v>
      </c>
      <c r="AP512" s="45">
        <f t="shared" si="390"/>
        <v>-16148.99767506032</v>
      </c>
      <c r="AQ512" s="45">
        <f t="shared" si="390"/>
        <v>-17363.266368845387</v>
      </c>
      <c r="AR512" s="45">
        <f t="shared" si="391"/>
        <v>-18577.535062630453</v>
      </c>
      <c r="AS512" s="45">
        <f t="shared" si="391"/>
        <v>-19791.80375641552</v>
      </c>
      <c r="AT512" s="45">
        <f t="shared" si="391"/>
        <v>-21006.072450200587</v>
      </c>
      <c r="AU512" s="45">
        <f t="shared" si="391"/>
        <v>-22220.341143985654</v>
      </c>
      <c r="AV512" s="45">
        <f t="shared" si="391"/>
        <v>-23434.60983777072</v>
      </c>
      <c r="AW512" s="45">
        <f t="shared" si="391"/>
        <v>-24648.878531555787</v>
      </c>
      <c r="AX512" s="45">
        <f t="shared" si="391"/>
        <v>-25863.147225340857</v>
      </c>
      <c r="AY512" s="45">
        <f t="shared" si="391"/>
        <v>-27077.415919125924</v>
      </c>
      <c r="AZ512" s="45">
        <f t="shared" si="391"/>
        <v>-28291.684612910991</v>
      </c>
      <c r="BA512" s="45">
        <f t="shared" si="391"/>
        <v>-29505.953306696058</v>
      </c>
      <c r="BB512" s="45">
        <f t="shared" si="392"/>
        <v>-30720.222000481124</v>
      </c>
      <c r="BC512" s="45">
        <f t="shared" si="392"/>
        <v>-31934.490694266191</v>
      </c>
      <c r="BD512" s="45">
        <f t="shared" si="392"/>
        <v>-33148.759388051258</v>
      </c>
      <c r="BE512" s="45">
        <f t="shared" si="392"/>
        <v>-34363.028081836324</v>
      </c>
      <c r="BF512" s="45">
        <f t="shared" si="392"/>
        <v>-35577.296775621391</v>
      </c>
      <c r="BG512" s="45">
        <f t="shared" si="392"/>
        <v>-36791.565469406458</v>
      </c>
      <c r="BH512" s="45">
        <f t="shared" si="392"/>
        <v>-38005.834163191525</v>
      </c>
      <c r="BI512" s="45">
        <f t="shared" si="392"/>
        <v>-39220.102856976591</v>
      </c>
      <c r="BJ512" s="45">
        <f t="shared" si="392"/>
        <v>-40434.371550761658</v>
      </c>
      <c r="BK512" s="45">
        <f t="shared" si="392"/>
        <v>-41648.640244546725</v>
      </c>
      <c r="BL512" s="45">
        <f t="shared" si="393"/>
        <v>-42862.908938331791</v>
      </c>
      <c r="BM512" s="45">
        <f t="shared" si="393"/>
        <v>-44077.177632116858</v>
      </c>
      <c r="BN512" s="45">
        <f t="shared" si="393"/>
        <v>-45291.446325901925</v>
      </c>
      <c r="BO512" s="45">
        <f t="shared" si="393"/>
        <v>-46505.715019686992</v>
      </c>
      <c r="BP512" s="45">
        <f t="shared" si="393"/>
        <v>-47719.983713472058</v>
      </c>
      <c r="BQ512" s="45">
        <f t="shared" si="393"/>
        <v>-48934.252407257125</v>
      </c>
      <c r="BR512" s="45">
        <f t="shared" si="393"/>
        <v>-50148.521101042192</v>
      </c>
      <c r="BS512" s="45">
        <f t="shared" si="393"/>
        <v>-51362.789794827258</v>
      </c>
      <c r="BT512" s="45">
        <f t="shared" si="393"/>
        <v>-52577.058488612325</v>
      </c>
      <c r="BU512" s="45">
        <f t="shared" si="393"/>
        <v>-53791.327182397392</v>
      </c>
      <c r="BV512" s="45">
        <f t="shared" si="394"/>
        <v>-55005.595876182459</v>
      </c>
      <c r="BW512" s="45">
        <f t="shared" si="394"/>
        <v>-56219.864569967525</v>
      </c>
      <c r="BX512" s="45">
        <f t="shared" si="394"/>
        <v>-57434.133263752592</v>
      </c>
      <c r="BY512" s="45">
        <f t="shared" si="394"/>
        <v>-58648.401957537659</v>
      </c>
      <c r="BZ512" s="45">
        <f t="shared" si="394"/>
        <v>-59862.670651322725</v>
      </c>
      <c r="CA512" s="45">
        <f t="shared" si="394"/>
        <v>-61076.939345107792</v>
      </c>
      <c r="CB512" s="45">
        <f t="shared" si="394"/>
        <v>-62291.208038892859</v>
      </c>
      <c r="CC512" s="45">
        <f t="shared" si="394"/>
        <v>-63505.476732677926</v>
      </c>
      <c r="CD512" s="45">
        <f t="shared" si="394"/>
        <v>-64719.745426462992</v>
      </c>
      <c r="CE512" s="45">
        <f t="shared" si="394"/>
        <v>-65934.014120248059</v>
      </c>
      <c r="CF512" s="45">
        <f t="shared" si="394"/>
        <v>-67148.282814033126</v>
      </c>
      <c r="CG512" s="45">
        <f t="shared" si="394"/>
        <v>-42.748227666848834</v>
      </c>
      <c r="CH512" s="45">
        <f t="shared" si="394"/>
        <v>-3288.1702898556032</v>
      </c>
    </row>
    <row r="513" spans="1:86">
      <c r="A513" s="58">
        <f>'Q5-Q7 VaR'!G487</f>
        <v>46241</v>
      </c>
      <c r="B513" s="45">
        <f>'Q5-Q7 VaR'!L487</f>
        <v>14939.556797307356</v>
      </c>
      <c r="C513" s="45">
        <f>1000000*'Q5-Q7 VaR'!K487/100</f>
        <v>2587.9310377532606</v>
      </c>
      <c r="D513" s="45">
        <f t="shared" si="387"/>
        <v>-10939.75358022525</v>
      </c>
      <c r="E513" s="45">
        <f t="shared" si="387"/>
        <v>-10292.770820786936</v>
      </c>
      <c r="F513" s="45">
        <f t="shared" si="387"/>
        <v>-9645.7880613486195</v>
      </c>
      <c r="G513" s="45">
        <f t="shared" si="387"/>
        <v>-8998.8053019103063</v>
      </c>
      <c r="H513" s="45">
        <f t="shared" si="387"/>
        <v>-8351.8225424719894</v>
      </c>
      <c r="I513" s="45">
        <f t="shared" si="387"/>
        <v>-7704.8397830336762</v>
      </c>
      <c r="J513" s="45">
        <f t="shared" si="387"/>
        <v>-7057.8570235953594</v>
      </c>
      <c r="K513" s="45">
        <f t="shared" si="387"/>
        <v>-6410.8742641570461</v>
      </c>
      <c r="L513" s="45">
        <f t="shared" si="387"/>
        <v>-5763.8915047187293</v>
      </c>
      <c r="M513" s="45">
        <f t="shared" si="387"/>
        <v>-5116.9087452804124</v>
      </c>
      <c r="N513" s="45">
        <f t="shared" si="388"/>
        <v>-4469.9259858420992</v>
      </c>
      <c r="O513" s="45">
        <f t="shared" si="388"/>
        <v>-3822.9432264037823</v>
      </c>
      <c r="P513" s="45">
        <f t="shared" si="388"/>
        <v>-3175.9604669654691</v>
      </c>
      <c r="Q513" s="45">
        <f t="shared" si="388"/>
        <v>-2528.9777075271522</v>
      </c>
      <c r="R513" s="45">
        <f t="shared" si="388"/>
        <v>-1881.994948088839</v>
      </c>
      <c r="S513" s="45">
        <f t="shared" si="388"/>
        <v>-1235.012188650524</v>
      </c>
      <c r="T513" s="45">
        <f t="shared" si="388"/>
        <v>-588.02942921220892</v>
      </c>
      <c r="U513" s="45">
        <f t="shared" si="388"/>
        <v>58.953330226107937</v>
      </c>
      <c r="V513" s="45">
        <f t="shared" si="388"/>
        <v>705.93608966442298</v>
      </c>
      <c r="W513" s="45">
        <f t="shared" si="388"/>
        <v>1352.918849102738</v>
      </c>
      <c r="X513" s="45">
        <f t="shared" si="389"/>
        <v>1999.9016085410531</v>
      </c>
      <c r="Y513" s="45">
        <f t="shared" si="389"/>
        <v>2646.8843679793681</v>
      </c>
      <c r="Z513" s="45">
        <f t="shared" si="389"/>
        <v>3293.8671274176832</v>
      </c>
      <c r="AA513" s="45">
        <f t="shared" si="389"/>
        <v>3940.8498868559982</v>
      </c>
      <c r="AB513" s="45">
        <f t="shared" si="389"/>
        <v>4587.8326462943132</v>
      </c>
      <c r="AC513" s="45">
        <f t="shared" si="389"/>
        <v>5234.8154057326283</v>
      </c>
      <c r="AD513" s="45">
        <f t="shared" si="389"/>
        <v>5881.7981651709433</v>
      </c>
      <c r="AE513" s="45">
        <f t="shared" si="389"/>
        <v>6528.7809246092584</v>
      </c>
      <c r="AF513" s="45">
        <f t="shared" si="389"/>
        <v>7175.7636840475734</v>
      </c>
      <c r="AG513" s="45">
        <f t="shared" si="389"/>
        <v>7822.7464434858894</v>
      </c>
      <c r="AH513" s="45">
        <f t="shared" si="390"/>
        <v>8469.7292029242053</v>
      </c>
      <c r="AI513" s="45">
        <f t="shared" si="390"/>
        <v>9116.7119623625185</v>
      </c>
      <c r="AJ513" s="45">
        <f t="shared" si="390"/>
        <v>9763.6947218008354</v>
      </c>
      <c r="AK513" s="45">
        <f t="shared" si="390"/>
        <v>10410.677481239149</v>
      </c>
      <c r="AL513" s="45">
        <f t="shared" si="390"/>
        <v>11057.660240677465</v>
      </c>
      <c r="AM513" s="45">
        <f t="shared" si="390"/>
        <v>11704.643000115781</v>
      </c>
      <c r="AN513" s="45">
        <f t="shared" si="390"/>
        <v>12351.625759554096</v>
      </c>
      <c r="AO513" s="45">
        <f t="shared" si="390"/>
        <v>12998.608518992411</v>
      </c>
      <c r="AP513" s="45">
        <f t="shared" si="390"/>
        <v>13645.591278430726</v>
      </c>
      <c r="AQ513" s="45">
        <f t="shared" si="390"/>
        <v>14292.574037869041</v>
      </c>
      <c r="AR513" s="45">
        <f t="shared" si="391"/>
        <v>14939.556797307356</v>
      </c>
      <c r="AS513" s="45">
        <f t="shared" si="391"/>
        <v>15586.539556745671</v>
      </c>
      <c r="AT513" s="45">
        <f t="shared" si="391"/>
        <v>16233.522316183986</v>
      </c>
      <c r="AU513" s="45">
        <f t="shared" si="391"/>
        <v>16880.505075622303</v>
      </c>
      <c r="AV513" s="45">
        <f t="shared" si="391"/>
        <v>17527.487835060616</v>
      </c>
      <c r="AW513" s="45">
        <f t="shared" si="391"/>
        <v>18174.470594498933</v>
      </c>
      <c r="AX513" s="45">
        <f t="shared" si="391"/>
        <v>18821.453353937246</v>
      </c>
      <c r="AY513" s="45">
        <f t="shared" si="391"/>
        <v>19468.436113375563</v>
      </c>
      <c r="AZ513" s="45">
        <f t="shared" si="391"/>
        <v>20115.418872813876</v>
      </c>
      <c r="BA513" s="45">
        <f t="shared" si="391"/>
        <v>20762.401632252193</v>
      </c>
      <c r="BB513" s="45">
        <f t="shared" si="392"/>
        <v>21409.384391690506</v>
      </c>
      <c r="BC513" s="45">
        <f t="shared" si="392"/>
        <v>22056.367151128823</v>
      </c>
      <c r="BD513" s="45">
        <f t="shared" si="392"/>
        <v>22703.349910567136</v>
      </c>
      <c r="BE513" s="45">
        <f t="shared" si="392"/>
        <v>23350.332670005453</v>
      </c>
      <c r="BF513" s="45">
        <f t="shared" si="392"/>
        <v>23997.31542944377</v>
      </c>
      <c r="BG513" s="45">
        <f t="shared" si="392"/>
        <v>24644.298188882083</v>
      </c>
      <c r="BH513" s="45">
        <f t="shared" si="392"/>
        <v>25291.280948320396</v>
      </c>
      <c r="BI513" s="45">
        <f t="shared" si="392"/>
        <v>25938.263707758713</v>
      </c>
      <c r="BJ513" s="45">
        <f t="shared" si="392"/>
        <v>26585.24646719703</v>
      </c>
      <c r="BK513" s="45">
        <f t="shared" si="392"/>
        <v>27232.229226635343</v>
      </c>
      <c r="BL513" s="45">
        <f t="shared" si="393"/>
        <v>27879.211986073657</v>
      </c>
      <c r="BM513" s="45">
        <f t="shared" si="393"/>
        <v>28526.194745511973</v>
      </c>
      <c r="BN513" s="45">
        <f t="shared" si="393"/>
        <v>29173.17750495029</v>
      </c>
      <c r="BO513" s="45">
        <f t="shared" si="393"/>
        <v>29820.160264388604</v>
      </c>
      <c r="BP513" s="45">
        <f t="shared" si="393"/>
        <v>30467.14302382692</v>
      </c>
      <c r="BQ513" s="45">
        <f t="shared" si="393"/>
        <v>31114.125783265234</v>
      </c>
      <c r="BR513" s="45">
        <f t="shared" si="393"/>
        <v>31761.10854270355</v>
      </c>
      <c r="BS513" s="45">
        <f t="shared" si="393"/>
        <v>32408.091302141864</v>
      </c>
      <c r="BT513" s="45">
        <f t="shared" si="393"/>
        <v>33055.074061580177</v>
      </c>
      <c r="BU513" s="45">
        <f t="shared" si="393"/>
        <v>33702.056821018494</v>
      </c>
      <c r="BV513" s="45">
        <f t="shared" si="394"/>
        <v>34349.039580456811</v>
      </c>
      <c r="BW513" s="45">
        <f t="shared" si="394"/>
        <v>34996.02233989512</v>
      </c>
      <c r="BX513" s="45">
        <f t="shared" si="394"/>
        <v>35643.005099333444</v>
      </c>
      <c r="BY513" s="45">
        <f t="shared" si="394"/>
        <v>36289.987858771754</v>
      </c>
      <c r="BZ513" s="45">
        <f t="shared" si="394"/>
        <v>36936.970618210071</v>
      </c>
      <c r="CA513" s="45">
        <f t="shared" si="394"/>
        <v>37583.953377648388</v>
      </c>
      <c r="CB513" s="45">
        <f t="shared" si="394"/>
        <v>38230.936137086697</v>
      </c>
      <c r="CC513" s="45">
        <f t="shared" si="394"/>
        <v>38877.918896525021</v>
      </c>
      <c r="CD513" s="45">
        <f t="shared" si="394"/>
        <v>39524.901655963331</v>
      </c>
      <c r="CE513" s="45">
        <f t="shared" si="394"/>
        <v>40171.884415401648</v>
      </c>
      <c r="CF513" s="45">
        <f t="shared" si="394"/>
        <v>40818.867174839965</v>
      </c>
      <c r="CG513" s="45">
        <f t="shared" si="394"/>
        <v>5063.9109921719792</v>
      </c>
      <c r="CH513" s="45">
        <f t="shared" si="394"/>
        <v>6793.1263891296921</v>
      </c>
    </row>
    <row r="514" spans="1:86">
      <c r="A514" s="58">
        <f>'Q5-Q7 VaR'!G488</f>
        <v>46244</v>
      </c>
      <c r="B514" s="45">
        <f>'Q5-Q7 VaR'!L488</f>
        <v>-13232.463166517793</v>
      </c>
      <c r="C514" s="45">
        <f>1000000*'Q5-Q7 VaR'!K488/100</f>
        <v>-4563.5631762257399</v>
      </c>
      <c r="D514" s="45">
        <f t="shared" si="387"/>
        <v>32403.168595739604</v>
      </c>
      <c r="E514" s="45">
        <f t="shared" si="387"/>
        <v>31262.277801683165</v>
      </c>
      <c r="F514" s="45">
        <f t="shared" si="387"/>
        <v>30121.387007626734</v>
      </c>
      <c r="G514" s="45">
        <f t="shared" si="387"/>
        <v>28980.496213570303</v>
      </c>
      <c r="H514" s="45">
        <f t="shared" si="387"/>
        <v>27839.605419513864</v>
      </c>
      <c r="I514" s="45">
        <f t="shared" si="387"/>
        <v>26698.714625457425</v>
      </c>
      <c r="J514" s="45">
        <f t="shared" si="387"/>
        <v>25557.823831400994</v>
      </c>
      <c r="K514" s="45">
        <f t="shared" si="387"/>
        <v>24416.933037344563</v>
      </c>
      <c r="L514" s="45">
        <f t="shared" si="387"/>
        <v>23276.042243288124</v>
      </c>
      <c r="M514" s="45">
        <f t="shared" si="387"/>
        <v>22135.151449231686</v>
      </c>
      <c r="N514" s="45">
        <f t="shared" si="388"/>
        <v>20994.260655175254</v>
      </c>
      <c r="O514" s="45">
        <f t="shared" si="388"/>
        <v>19853.369861118823</v>
      </c>
      <c r="P514" s="45">
        <f t="shared" si="388"/>
        <v>18712.479067062384</v>
      </c>
      <c r="Q514" s="45">
        <f t="shared" si="388"/>
        <v>17571.588273005953</v>
      </c>
      <c r="R514" s="45">
        <f t="shared" si="388"/>
        <v>16430.697478949514</v>
      </c>
      <c r="S514" s="45">
        <f t="shared" si="388"/>
        <v>15289.806684893081</v>
      </c>
      <c r="T514" s="45">
        <f t="shared" si="388"/>
        <v>14148.915890836646</v>
      </c>
      <c r="U514" s="45">
        <f t="shared" si="388"/>
        <v>13008.025096780211</v>
      </c>
      <c r="V514" s="45">
        <f t="shared" si="388"/>
        <v>11867.134302723776</v>
      </c>
      <c r="W514" s="45">
        <f t="shared" si="388"/>
        <v>10726.243508667341</v>
      </c>
      <c r="X514" s="45">
        <f t="shared" si="389"/>
        <v>9585.3527146109063</v>
      </c>
      <c r="Y514" s="45">
        <f t="shared" si="389"/>
        <v>8444.4619205544714</v>
      </c>
      <c r="Z514" s="45">
        <f t="shared" si="389"/>
        <v>7303.5711264980364</v>
      </c>
      <c r="AA514" s="45">
        <f t="shared" si="389"/>
        <v>6162.6803324416014</v>
      </c>
      <c r="AB514" s="45">
        <f t="shared" si="389"/>
        <v>5021.7895383851665</v>
      </c>
      <c r="AC514" s="45">
        <f t="shared" si="389"/>
        <v>3880.8987443287315</v>
      </c>
      <c r="AD514" s="45">
        <f t="shared" si="389"/>
        <v>2740.0079502722965</v>
      </c>
      <c r="AE514" s="45">
        <f t="shared" si="389"/>
        <v>1599.1171562158615</v>
      </c>
      <c r="AF514" s="45">
        <f t="shared" si="389"/>
        <v>458.22636215942657</v>
      </c>
      <c r="AG514" s="45">
        <f t="shared" si="389"/>
        <v>-682.6644318970084</v>
      </c>
      <c r="AH514" s="45">
        <f t="shared" si="390"/>
        <v>-1823.5552259534434</v>
      </c>
      <c r="AI514" s="45">
        <f t="shared" si="390"/>
        <v>-2964.4460200098783</v>
      </c>
      <c r="AJ514" s="45">
        <f t="shared" si="390"/>
        <v>-4105.3368140663133</v>
      </c>
      <c r="AK514" s="45">
        <f t="shared" si="390"/>
        <v>-5246.2276081227483</v>
      </c>
      <c r="AL514" s="45">
        <f t="shared" si="390"/>
        <v>-6387.1184021791832</v>
      </c>
      <c r="AM514" s="45">
        <f t="shared" si="390"/>
        <v>-7528.0091962356182</v>
      </c>
      <c r="AN514" s="45">
        <f t="shared" si="390"/>
        <v>-8668.8999902920532</v>
      </c>
      <c r="AO514" s="45">
        <f t="shared" si="390"/>
        <v>-9809.7907843484882</v>
      </c>
      <c r="AP514" s="45">
        <f t="shared" si="390"/>
        <v>-10950.681578404923</v>
      </c>
      <c r="AQ514" s="45">
        <f t="shared" si="390"/>
        <v>-12091.572372461358</v>
      </c>
      <c r="AR514" s="45">
        <f t="shared" si="391"/>
        <v>-13232.463166517793</v>
      </c>
      <c r="AS514" s="45">
        <f t="shared" si="391"/>
        <v>-14373.353960574228</v>
      </c>
      <c r="AT514" s="45">
        <f t="shared" si="391"/>
        <v>-15514.244754630663</v>
      </c>
      <c r="AU514" s="45">
        <f t="shared" si="391"/>
        <v>-16655.135548687096</v>
      </c>
      <c r="AV514" s="45">
        <f t="shared" si="391"/>
        <v>-17796.026342743535</v>
      </c>
      <c r="AW514" s="45">
        <f t="shared" si="391"/>
        <v>-18936.917136799966</v>
      </c>
      <c r="AX514" s="45">
        <f t="shared" si="391"/>
        <v>-20077.807930856405</v>
      </c>
      <c r="AY514" s="45">
        <f t="shared" si="391"/>
        <v>-21218.698724912836</v>
      </c>
      <c r="AZ514" s="45">
        <f t="shared" si="391"/>
        <v>-22359.589518969275</v>
      </c>
      <c r="BA514" s="45">
        <f t="shared" si="391"/>
        <v>-23500.480313025706</v>
      </c>
      <c r="BB514" s="45">
        <f t="shared" si="392"/>
        <v>-24641.371107082145</v>
      </c>
      <c r="BC514" s="45">
        <f t="shared" si="392"/>
        <v>-25782.261901138576</v>
      </c>
      <c r="BD514" s="45">
        <f t="shared" si="392"/>
        <v>-26923.152695195015</v>
      </c>
      <c r="BE514" s="45">
        <f t="shared" si="392"/>
        <v>-28064.043489251446</v>
      </c>
      <c r="BF514" s="45">
        <f t="shared" si="392"/>
        <v>-29204.934283307884</v>
      </c>
      <c r="BG514" s="45">
        <f t="shared" si="392"/>
        <v>-30345.825077364316</v>
      </c>
      <c r="BH514" s="45">
        <f t="shared" si="392"/>
        <v>-31486.715871420754</v>
      </c>
      <c r="BI514" s="45">
        <f t="shared" si="392"/>
        <v>-32627.606665477186</v>
      </c>
      <c r="BJ514" s="45">
        <f t="shared" si="392"/>
        <v>-33768.497459533624</v>
      </c>
      <c r="BK514" s="45">
        <f t="shared" si="392"/>
        <v>-34909.388253590056</v>
      </c>
      <c r="BL514" s="45">
        <f t="shared" si="393"/>
        <v>-36050.279047646494</v>
      </c>
      <c r="BM514" s="45">
        <f t="shared" si="393"/>
        <v>-37191.169841702926</v>
      </c>
      <c r="BN514" s="45">
        <f t="shared" si="393"/>
        <v>-38332.060635759364</v>
      </c>
      <c r="BO514" s="45">
        <f t="shared" si="393"/>
        <v>-39472.951429815796</v>
      </c>
      <c r="BP514" s="45">
        <f t="shared" si="393"/>
        <v>-40613.842223872234</v>
      </c>
      <c r="BQ514" s="45">
        <f t="shared" si="393"/>
        <v>-41754.733017928666</v>
      </c>
      <c r="BR514" s="45">
        <f t="shared" si="393"/>
        <v>-42895.623811985104</v>
      </c>
      <c r="BS514" s="45">
        <f t="shared" si="393"/>
        <v>-44036.514606041535</v>
      </c>
      <c r="BT514" s="45">
        <f t="shared" si="393"/>
        <v>-45177.405400097974</v>
      </c>
      <c r="BU514" s="45">
        <f t="shared" si="393"/>
        <v>-46318.296194154413</v>
      </c>
      <c r="BV514" s="45">
        <f t="shared" si="394"/>
        <v>-47459.186988210844</v>
      </c>
      <c r="BW514" s="45">
        <f t="shared" si="394"/>
        <v>-48600.077782267275</v>
      </c>
      <c r="BX514" s="45">
        <f t="shared" si="394"/>
        <v>-49740.968576323714</v>
      </c>
      <c r="BY514" s="45">
        <f t="shared" si="394"/>
        <v>-50881.859370380153</v>
      </c>
      <c r="BZ514" s="45">
        <f t="shared" si="394"/>
        <v>-52022.750164436584</v>
      </c>
      <c r="CA514" s="45">
        <f t="shared" si="394"/>
        <v>-53163.640958493015</v>
      </c>
      <c r="CB514" s="45">
        <f t="shared" si="394"/>
        <v>-54304.531752549454</v>
      </c>
      <c r="CC514" s="45">
        <f t="shared" si="394"/>
        <v>-55445.422546605892</v>
      </c>
      <c r="CD514" s="45">
        <f t="shared" si="394"/>
        <v>-56586.313340662324</v>
      </c>
      <c r="CE514" s="45">
        <f t="shared" si="394"/>
        <v>-57727.204134718755</v>
      </c>
      <c r="CF514" s="45">
        <f t="shared" si="394"/>
        <v>-58868.094928775194</v>
      </c>
      <c r="CG514" s="45">
        <f t="shared" si="394"/>
        <v>4182.2719559800516</v>
      </c>
      <c r="CH514" s="45">
        <f t="shared" si="394"/>
        <v>1132.9697936744506</v>
      </c>
    </row>
    <row r="515" spans="1:86">
      <c r="A515" s="58">
        <f>'Q5-Q7 VaR'!G489</f>
        <v>46245</v>
      </c>
      <c r="B515" s="45">
        <f>'Q5-Q7 VaR'!L489</f>
        <v>7608.3542560474125</v>
      </c>
      <c r="C515" s="45">
        <f>1000000*'Q5-Q7 VaR'!K489/100</f>
        <v>1329.8790663118646</v>
      </c>
      <c r="D515" s="45">
        <f t="shared" si="387"/>
        <v>-5690.4364070712327</v>
      </c>
      <c r="E515" s="45">
        <f t="shared" si="387"/>
        <v>-5357.9666404932668</v>
      </c>
      <c r="F515" s="45">
        <f t="shared" si="387"/>
        <v>-5025.496873915301</v>
      </c>
      <c r="G515" s="45">
        <f t="shared" si="387"/>
        <v>-4693.0271073373351</v>
      </c>
      <c r="H515" s="45">
        <f t="shared" si="387"/>
        <v>-4360.5573407593693</v>
      </c>
      <c r="I515" s="45">
        <f t="shared" si="387"/>
        <v>-4028.0875741814016</v>
      </c>
      <c r="J515" s="45">
        <f t="shared" si="387"/>
        <v>-3695.6178076034357</v>
      </c>
      <c r="K515" s="45">
        <f t="shared" si="387"/>
        <v>-3363.1480410254699</v>
      </c>
      <c r="L515" s="45">
        <f t="shared" si="387"/>
        <v>-3030.678274447504</v>
      </c>
      <c r="M515" s="45">
        <f t="shared" si="387"/>
        <v>-2698.2085078695382</v>
      </c>
      <c r="N515" s="45">
        <f t="shared" si="388"/>
        <v>-2365.7387412915723</v>
      </c>
      <c r="O515" s="45">
        <f t="shared" si="388"/>
        <v>-2033.2689747136064</v>
      </c>
      <c r="P515" s="45">
        <f t="shared" si="388"/>
        <v>-1700.7992081356388</v>
      </c>
      <c r="Q515" s="45">
        <f t="shared" si="388"/>
        <v>-1368.3294415576729</v>
      </c>
      <c r="R515" s="45">
        <f t="shared" si="388"/>
        <v>-1035.8596749797071</v>
      </c>
      <c r="S515" s="45">
        <f t="shared" si="388"/>
        <v>-703.3899084017412</v>
      </c>
      <c r="T515" s="45">
        <f t="shared" si="388"/>
        <v>-370.92014182377534</v>
      </c>
      <c r="U515" s="45">
        <f t="shared" si="388"/>
        <v>-38.450375245808573</v>
      </c>
      <c r="V515" s="45">
        <f t="shared" si="388"/>
        <v>294.01939133215728</v>
      </c>
      <c r="W515" s="45">
        <f t="shared" si="388"/>
        <v>626.48915791012314</v>
      </c>
      <c r="X515" s="45">
        <f t="shared" si="389"/>
        <v>958.95892448808991</v>
      </c>
      <c r="Y515" s="45">
        <f t="shared" si="389"/>
        <v>1291.4286910660558</v>
      </c>
      <c r="Z515" s="45">
        <f t="shared" si="389"/>
        <v>1623.8984576440216</v>
      </c>
      <c r="AA515" s="45">
        <f t="shared" si="389"/>
        <v>1956.3682242219884</v>
      </c>
      <c r="AB515" s="45">
        <f t="shared" si="389"/>
        <v>2288.8379907999542</v>
      </c>
      <c r="AC515" s="45">
        <f t="shared" si="389"/>
        <v>2621.3077573779201</v>
      </c>
      <c r="AD515" s="45">
        <f t="shared" si="389"/>
        <v>2953.7775239558869</v>
      </c>
      <c r="AE515" s="45">
        <f t="shared" si="389"/>
        <v>3286.2472905338527</v>
      </c>
      <c r="AF515" s="45">
        <f t="shared" si="389"/>
        <v>3618.7170571118186</v>
      </c>
      <c r="AG515" s="45">
        <f t="shared" si="389"/>
        <v>3951.1868236897849</v>
      </c>
      <c r="AH515" s="45">
        <f t="shared" si="390"/>
        <v>4283.6565902677512</v>
      </c>
      <c r="AI515" s="45">
        <f t="shared" si="390"/>
        <v>4616.1263568457171</v>
      </c>
      <c r="AJ515" s="45">
        <f t="shared" si="390"/>
        <v>4948.5961234236838</v>
      </c>
      <c r="AK515" s="45">
        <f t="shared" si="390"/>
        <v>5281.0658900016497</v>
      </c>
      <c r="AL515" s="45">
        <f t="shared" si="390"/>
        <v>5613.5356565796155</v>
      </c>
      <c r="AM515" s="45">
        <f t="shared" si="390"/>
        <v>5946.0054231575814</v>
      </c>
      <c r="AN515" s="45">
        <f t="shared" si="390"/>
        <v>6278.4751897355482</v>
      </c>
      <c r="AO515" s="45">
        <f t="shared" si="390"/>
        <v>6610.944956313514</v>
      </c>
      <c r="AP515" s="45">
        <f t="shared" si="390"/>
        <v>6943.4147228914799</v>
      </c>
      <c r="AQ515" s="45">
        <f t="shared" si="390"/>
        <v>7275.8844894694466</v>
      </c>
      <c r="AR515" s="45">
        <f t="shared" si="391"/>
        <v>7608.3542560474125</v>
      </c>
      <c r="AS515" s="45">
        <f t="shared" si="391"/>
        <v>7940.8240226253783</v>
      </c>
      <c r="AT515" s="45">
        <f t="shared" si="391"/>
        <v>8273.2937892033442</v>
      </c>
      <c r="AU515" s="45">
        <f t="shared" si="391"/>
        <v>8605.7635557813119</v>
      </c>
      <c r="AV515" s="45">
        <f t="shared" si="391"/>
        <v>8938.2333223592777</v>
      </c>
      <c r="AW515" s="45">
        <f t="shared" si="391"/>
        <v>9270.7030889372436</v>
      </c>
      <c r="AX515" s="45">
        <f t="shared" si="391"/>
        <v>9603.1728555152094</v>
      </c>
      <c r="AY515" s="45">
        <f t="shared" si="391"/>
        <v>9935.6426220931753</v>
      </c>
      <c r="AZ515" s="45">
        <f t="shared" si="391"/>
        <v>10268.112388671141</v>
      </c>
      <c r="BA515" s="45">
        <f t="shared" si="391"/>
        <v>10600.582155249107</v>
      </c>
      <c r="BB515" s="45">
        <f t="shared" si="392"/>
        <v>10933.051921827075</v>
      </c>
      <c r="BC515" s="45">
        <f t="shared" si="392"/>
        <v>11265.521688405041</v>
      </c>
      <c r="BD515" s="45">
        <f t="shared" si="392"/>
        <v>11597.991454983006</v>
      </c>
      <c r="BE515" s="45">
        <f t="shared" si="392"/>
        <v>11930.461221560972</v>
      </c>
      <c r="BF515" s="45">
        <f t="shared" si="392"/>
        <v>12262.930988138938</v>
      </c>
      <c r="BG515" s="45">
        <f t="shared" si="392"/>
        <v>12595.400754716906</v>
      </c>
      <c r="BH515" s="45">
        <f t="shared" si="392"/>
        <v>12927.87052129487</v>
      </c>
      <c r="BI515" s="45">
        <f t="shared" si="392"/>
        <v>13260.340287872838</v>
      </c>
      <c r="BJ515" s="45">
        <f t="shared" si="392"/>
        <v>13592.810054450803</v>
      </c>
      <c r="BK515" s="45">
        <f t="shared" si="392"/>
        <v>13925.279821028769</v>
      </c>
      <c r="BL515" s="45">
        <f t="shared" si="393"/>
        <v>14257.749587606735</v>
      </c>
      <c r="BM515" s="45">
        <f t="shared" si="393"/>
        <v>14590.219354184701</v>
      </c>
      <c r="BN515" s="45">
        <f t="shared" si="393"/>
        <v>14922.689120762669</v>
      </c>
      <c r="BO515" s="45">
        <f t="shared" si="393"/>
        <v>15255.158887340633</v>
      </c>
      <c r="BP515" s="45">
        <f t="shared" si="393"/>
        <v>15587.6286539186</v>
      </c>
      <c r="BQ515" s="45">
        <f t="shared" si="393"/>
        <v>15920.098420496566</v>
      </c>
      <c r="BR515" s="45">
        <f t="shared" si="393"/>
        <v>16252.568187074532</v>
      </c>
      <c r="BS515" s="45">
        <f t="shared" si="393"/>
        <v>16585.0379536525</v>
      </c>
      <c r="BT515" s="45">
        <f t="shared" si="393"/>
        <v>16917.507720230464</v>
      </c>
      <c r="BU515" s="45">
        <f t="shared" si="393"/>
        <v>17249.977486808431</v>
      </c>
      <c r="BV515" s="45">
        <f t="shared" si="394"/>
        <v>17582.447253386395</v>
      </c>
      <c r="BW515" s="45">
        <f t="shared" si="394"/>
        <v>17914.917019964363</v>
      </c>
      <c r="BX515" s="45">
        <f t="shared" si="394"/>
        <v>18247.386786542331</v>
      </c>
      <c r="BY515" s="45">
        <f t="shared" si="394"/>
        <v>18579.856553120295</v>
      </c>
      <c r="BZ515" s="45">
        <f t="shared" si="394"/>
        <v>18912.326319698259</v>
      </c>
      <c r="CA515" s="45">
        <f t="shared" si="394"/>
        <v>19244.796086276227</v>
      </c>
      <c r="CB515" s="45">
        <f t="shared" si="394"/>
        <v>19577.265852854194</v>
      </c>
      <c r="CC515" s="45">
        <f t="shared" si="394"/>
        <v>19909.735619432162</v>
      </c>
      <c r="CD515" s="45">
        <f t="shared" si="394"/>
        <v>20242.205386010126</v>
      </c>
      <c r="CE515" s="45">
        <f t="shared" si="394"/>
        <v>20574.67515258809</v>
      </c>
      <c r="CF515" s="45">
        <f t="shared" si="394"/>
        <v>20907.144919166058</v>
      </c>
      <c r="CG515" s="45">
        <f t="shared" si="394"/>
        <v>2533.4838553422887</v>
      </c>
      <c r="CH515" s="45">
        <f t="shared" si="394"/>
        <v>3422.0884294250227</v>
      </c>
    </row>
    <row r="516" spans="1:86">
      <c r="A516" s="58">
        <f>'Q5-Q7 VaR'!G490</f>
        <v>46246</v>
      </c>
      <c r="B516" s="45">
        <f>'Q5-Q7 VaR'!L490</f>
        <v>3944.459854849566</v>
      </c>
      <c r="C516" s="45">
        <f>1000000*'Q5-Q7 VaR'!K490/100</f>
        <v>-369.01365229074219</v>
      </c>
      <c r="D516" s="45">
        <f t="shared" si="387"/>
        <v>7634.5963777569877</v>
      </c>
      <c r="E516" s="45">
        <f t="shared" si="387"/>
        <v>7542.3429646843024</v>
      </c>
      <c r="F516" s="45">
        <f t="shared" si="387"/>
        <v>7450.0895516116161</v>
      </c>
      <c r="G516" s="45">
        <f t="shared" si="387"/>
        <v>7357.8361385389308</v>
      </c>
      <c r="H516" s="45">
        <f t="shared" si="387"/>
        <v>7265.5827254662454</v>
      </c>
      <c r="I516" s="45">
        <f t="shared" si="387"/>
        <v>7173.32931239356</v>
      </c>
      <c r="J516" s="45">
        <f t="shared" si="387"/>
        <v>7081.0758993208747</v>
      </c>
      <c r="K516" s="45">
        <f t="shared" si="387"/>
        <v>6988.8224862481893</v>
      </c>
      <c r="L516" s="45">
        <f t="shared" si="387"/>
        <v>6896.5690731755039</v>
      </c>
      <c r="M516" s="45">
        <f t="shared" si="387"/>
        <v>6804.3156601028186</v>
      </c>
      <c r="N516" s="45">
        <f t="shared" si="388"/>
        <v>6712.0622470301323</v>
      </c>
      <c r="O516" s="45">
        <f t="shared" si="388"/>
        <v>6619.808833957447</v>
      </c>
      <c r="P516" s="45">
        <f t="shared" si="388"/>
        <v>6527.5554208847607</v>
      </c>
      <c r="Q516" s="45">
        <f t="shared" si="388"/>
        <v>6435.3020078120753</v>
      </c>
      <c r="R516" s="45">
        <f t="shared" si="388"/>
        <v>6343.04859473939</v>
      </c>
      <c r="S516" s="45">
        <f t="shared" si="388"/>
        <v>6250.7951816667046</v>
      </c>
      <c r="T516" s="45">
        <f t="shared" si="388"/>
        <v>6158.5417685940192</v>
      </c>
      <c r="U516" s="45">
        <f t="shared" si="388"/>
        <v>6066.2883555213339</v>
      </c>
      <c r="V516" s="45">
        <f t="shared" si="388"/>
        <v>5974.0349424486485</v>
      </c>
      <c r="W516" s="45">
        <f t="shared" si="388"/>
        <v>5881.7815293759622</v>
      </c>
      <c r="X516" s="45">
        <f t="shared" si="389"/>
        <v>5789.5281163032769</v>
      </c>
      <c r="Y516" s="45">
        <f t="shared" si="389"/>
        <v>5697.2747032305915</v>
      </c>
      <c r="Z516" s="45">
        <f t="shared" si="389"/>
        <v>5605.0212901579062</v>
      </c>
      <c r="AA516" s="45">
        <f t="shared" si="389"/>
        <v>5512.7678770852199</v>
      </c>
      <c r="AB516" s="45">
        <f t="shared" si="389"/>
        <v>5420.5144640125345</v>
      </c>
      <c r="AC516" s="45">
        <f t="shared" si="389"/>
        <v>5328.2610509398492</v>
      </c>
      <c r="AD516" s="45">
        <f t="shared" si="389"/>
        <v>5236.0076378671638</v>
      </c>
      <c r="AE516" s="45">
        <f t="shared" si="389"/>
        <v>5143.7542247944784</v>
      </c>
      <c r="AF516" s="45">
        <f t="shared" si="389"/>
        <v>5051.5008117217931</v>
      </c>
      <c r="AG516" s="45">
        <f t="shared" si="389"/>
        <v>4959.2473986491068</v>
      </c>
      <c r="AH516" s="45">
        <f t="shared" si="390"/>
        <v>4866.9939855764214</v>
      </c>
      <c r="AI516" s="45">
        <f t="shared" si="390"/>
        <v>4774.7405725037361</v>
      </c>
      <c r="AJ516" s="45">
        <f t="shared" si="390"/>
        <v>4682.4871594310507</v>
      </c>
      <c r="AK516" s="45">
        <f t="shared" si="390"/>
        <v>4590.2337463583644</v>
      </c>
      <c r="AL516" s="45">
        <f t="shared" si="390"/>
        <v>4497.9803332856791</v>
      </c>
      <c r="AM516" s="45">
        <f t="shared" si="390"/>
        <v>4405.7269202129937</v>
      </c>
      <c r="AN516" s="45">
        <f t="shared" si="390"/>
        <v>4313.4735071403084</v>
      </c>
      <c r="AO516" s="45">
        <f t="shared" si="390"/>
        <v>4221.220094067623</v>
      </c>
      <c r="AP516" s="45">
        <f t="shared" si="390"/>
        <v>4128.9666809949367</v>
      </c>
      <c r="AQ516" s="45">
        <f t="shared" si="390"/>
        <v>4036.7132679222514</v>
      </c>
      <c r="AR516" s="45">
        <f t="shared" si="391"/>
        <v>3944.459854849566</v>
      </c>
      <c r="AS516" s="45">
        <f t="shared" si="391"/>
        <v>3852.2064417768806</v>
      </c>
      <c r="AT516" s="45">
        <f t="shared" si="391"/>
        <v>3759.9530287041948</v>
      </c>
      <c r="AU516" s="45">
        <f t="shared" si="391"/>
        <v>3667.6996156315095</v>
      </c>
      <c r="AV516" s="45">
        <f t="shared" si="391"/>
        <v>3575.4462025588236</v>
      </c>
      <c r="AW516" s="45">
        <f t="shared" si="391"/>
        <v>3483.1927894861383</v>
      </c>
      <c r="AX516" s="45">
        <f t="shared" si="391"/>
        <v>3390.9393764134529</v>
      </c>
      <c r="AY516" s="45">
        <f t="shared" si="391"/>
        <v>3298.6859633407671</v>
      </c>
      <c r="AZ516" s="45">
        <f t="shared" si="391"/>
        <v>3206.4325502680817</v>
      </c>
      <c r="BA516" s="45">
        <f t="shared" si="391"/>
        <v>3114.1791371953959</v>
      </c>
      <c r="BB516" s="45">
        <f t="shared" si="392"/>
        <v>3021.9257241227106</v>
      </c>
      <c r="BC516" s="45">
        <f t="shared" si="392"/>
        <v>2929.6723110500252</v>
      </c>
      <c r="BD516" s="45">
        <f t="shared" si="392"/>
        <v>2837.4188979773394</v>
      </c>
      <c r="BE516" s="45">
        <f t="shared" si="392"/>
        <v>2745.1654849046536</v>
      </c>
      <c r="BF516" s="45">
        <f t="shared" si="392"/>
        <v>2652.9120718319682</v>
      </c>
      <c r="BG516" s="45">
        <f t="shared" si="392"/>
        <v>2560.6586587592828</v>
      </c>
      <c r="BH516" s="45">
        <f t="shared" si="392"/>
        <v>2468.4052456865975</v>
      </c>
      <c r="BI516" s="45">
        <f t="shared" si="392"/>
        <v>2376.1518326139117</v>
      </c>
      <c r="BJ516" s="45">
        <f t="shared" si="392"/>
        <v>2283.8984195412258</v>
      </c>
      <c r="BK516" s="45">
        <f t="shared" si="392"/>
        <v>2191.6450064685405</v>
      </c>
      <c r="BL516" s="45">
        <f t="shared" si="393"/>
        <v>2099.3915933958551</v>
      </c>
      <c r="BM516" s="45">
        <f t="shared" si="393"/>
        <v>2007.1381803231695</v>
      </c>
      <c r="BN516" s="45">
        <f t="shared" si="393"/>
        <v>1914.8847672504839</v>
      </c>
      <c r="BO516" s="45">
        <f t="shared" si="393"/>
        <v>1822.6313541777986</v>
      </c>
      <c r="BP516" s="45">
        <f t="shared" si="393"/>
        <v>1730.3779411051128</v>
      </c>
      <c r="BQ516" s="45">
        <f t="shared" si="393"/>
        <v>1638.1245280324274</v>
      </c>
      <c r="BR516" s="45">
        <f t="shared" si="393"/>
        <v>1545.8711149597416</v>
      </c>
      <c r="BS516" s="45">
        <f t="shared" si="393"/>
        <v>1453.6177018870562</v>
      </c>
      <c r="BT516" s="45">
        <f t="shared" si="393"/>
        <v>1361.3642888143709</v>
      </c>
      <c r="BU516" s="45">
        <f t="shared" si="393"/>
        <v>1269.110875741685</v>
      </c>
      <c r="BV516" s="45">
        <f t="shared" si="394"/>
        <v>1176.8574626689997</v>
      </c>
      <c r="BW516" s="45">
        <f t="shared" si="394"/>
        <v>1084.6040495963139</v>
      </c>
      <c r="BX516" s="45">
        <f t="shared" si="394"/>
        <v>992.35063652362851</v>
      </c>
      <c r="BY516" s="45">
        <f t="shared" si="394"/>
        <v>900.09722345094315</v>
      </c>
      <c r="BZ516" s="45">
        <f t="shared" si="394"/>
        <v>807.84381037825733</v>
      </c>
      <c r="CA516" s="45">
        <f t="shared" si="394"/>
        <v>715.59039730557197</v>
      </c>
      <c r="CB516" s="45">
        <f t="shared" si="394"/>
        <v>623.33698423288615</v>
      </c>
      <c r="CC516" s="45">
        <f t="shared" si="394"/>
        <v>531.08357116020079</v>
      </c>
      <c r="CD516" s="45">
        <f t="shared" si="394"/>
        <v>438.83015808751543</v>
      </c>
      <c r="CE516" s="45">
        <f t="shared" si="394"/>
        <v>346.57674501482961</v>
      </c>
      <c r="CF516" s="45">
        <f t="shared" si="394"/>
        <v>254.32333194214425</v>
      </c>
      <c r="CG516" s="45">
        <f t="shared" si="394"/>
        <v>5352.6303486222841</v>
      </c>
      <c r="CH516" s="45">
        <f t="shared" si="394"/>
        <v>5106.0611472332366</v>
      </c>
    </row>
    <row r="517" spans="1:86">
      <c r="A517" s="58">
        <f>'Q5-Q7 VaR'!G491</f>
        <v>46247</v>
      </c>
      <c r="B517" s="45">
        <f>'Q5-Q7 VaR'!L491</f>
        <v>16632.019156791423</v>
      </c>
      <c r="C517" s="45">
        <f>1000000*'Q5-Q7 VaR'!K491/100</f>
        <v>3773.8036156703811</v>
      </c>
      <c r="D517" s="45">
        <f t="shared" si="387"/>
        <v>-21106.01699991239</v>
      </c>
      <c r="E517" s="45">
        <f t="shared" si="387"/>
        <v>-20162.566095994793</v>
      </c>
      <c r="F517" s="45">
        <f t="shared" si="387"/>
        <v>-19219.115192077195</v>
      </c>
      <c r="G517" s="45">
        <f t="shared" si="387"/>
        <v>-18275.664288159605</v>
      </c>
      <c r="H517" s="45">
        <f t="shared" si="387"/>
        <v>-17332.213384242008</v>
      </c>
      <c r="I517" s="45">
        <f t="shared" si="387"/>
        <v>-16388.762480324411</v>
      </c>
      <c r="J517" s="45">
        <f t="shared" si="387"/>
        <v>-15445.311576406817</v>
      </c>
      <c r="K517" s="45">
        <f t="shared" si="387"/>
        <v>-14501.86067248922</v>
      </c>
      <c r="L517" s="45">
        <f t="shared" si="387"/>
        <v>-13558.409768571626</v>
      </c>
      <c r="M517" s="45">
        <f t="shared" si="387"/>
        <v>-12614.958864654032</v>
      </c>
      <c r="N517" s="45">
        <f t="shared" si="388"/>
        <v>-11671.507960736435</v>
      </c>
      <c r="O517" s="45">
        <f t="shared" si="388"/>
        <v>-10728.057056818841</v>
      </c>
      <c r="P517" s="45">
        <f t="shared" si="388"/>
        <v>-9784.6061529012441</v>
      </c>
      <c r="Q517" s="45">
        <f t="shared" si="388"/>
        <v>-8841.1552489836504</v>
      </c>
      <c r="R517" s="45">
        <f t="shared" si="388"/>
        <v>-7897.7043450660531</v>
      </c>
      <c r="S517" s="45">
        <f t="shared" si="388"/>
        <v>-6954.2534411484594</v>
      </c>
      <c r="T517" s="45">
        <f t="shared" si="388"/>
        <v>-6010.8025372308621</v>
      </c>
      <c r="U517" s="45">
        <f t="shared" si="388"/>
        <v>-5067.3516333132684</v>
      </c>
      <c r="V517" s="45">
        <f t="shared" si="388"/>
        <v>-4123.9007293956747</v>
      </c>
      <c r="W517" s="45">
        <f t="shared" si="388"/>
        <v>-3180.4498254780774</v>
      </c>
      <c r="X517" s="45">
        <f t="shared" si="389"/>
        <v>-2236.9989215604837</v>
      </c>
      <c r="Y517" s="45">
        <f t="shared" si="389"/>
        <v>-1293.5480176428864</v>
      </c>
      <c r="Z517" s="45">
        <f t="shared" si="389"/>
        <v>-350.09711372529273</v>
      </c>
      <c r="AA517" s="45">
        <f t="shared" si="389"/>
        <v>593.35379019230277</v>
      </c>
      <c r="AB517" s="45">
        <f t="shared" si="389"/>
        <v>1536.8046941098983</v>
      </c>
      <c r="AC517" s="45">
        <f t="shared" si="389"/>
        <v>2480.2555980274938</v>
      </c>
      <c r="AD517" s="45">
        <f t="shared" si="389"/>
        <v>3423.7065019450893</v>
      </c>
      <c r="AE517" s="45">
        <f t="shared" si="389"/>
        <v>4367.1574058626848</v>
      </c>
      <c r="AF517" s="45">
        <f t="shared" si="389"/>
        <v>5310.6083097802803</v>
      </c>
      <c r="AG517" s="45">
        <f t="shared" si="389"/>
        <v>6254.0592136978739</v>
      </c>
      <c r="AH517" s="45">
        <f t="shared" si="390"/>
        <v>7197.5101176154694</v>
      </c>
      <c r="AI517" s="45">
        <f t="shared" si="390"/>
        <v>8140.9610215330649</v>
      </c>
      <c r="AJ517" s="45">
        <f t="shared" si="390"/>
        <v>9084.4119254506604</v>
      </c>
      <c r="AK517" s="45">
        <f t="shared" si="390"/>
        <v>10027.862829368256</v>
      </c>
      <c r="AL517" s="45">
        <f t="shared" si="390"/>
        <v>10971.313733285851</v>
      </c>
      <c r="AM517" s="45">
        <f t="shared" si="390"/>
        <v>11914.764637203447</v>
      </c>
      <c r="AN517" s="45">
        <f t="shared" si="390"/>
        <v>12858.215541121041</v>
      </c>
      <c r="AO517" s="45">
        <f t="shared" si="390"/>
        <v>13801.666445038638</v>
      </c>
      <c r="AP517" s="45">
        <f t="shared" si="390"/>
        <v>14745.117348956232</v>
      </c>
      <c r="AQ517" s="45">
        <f t="shared" si="390"/>
        <v>15688.568252873827</v>
      </c>
      <c r="AR517" s="45">
        <f t="shared" si="391"/>
        <v>16632.019156791423</v>
      </c>
      <c r="AS517" s="45">
        <f t="shared" si="391"/>
        <v>17575.470060709016</v>
      </c>
      <c r="AT517" s="45">
        <f t="shared" si="391"/>
        <v>18518.920964626614</v>
      </c>
      <c r="AU517" s="45">
        <f t="shared" si="391"/>
        <v>19462.371868544207</v>
      </c>
      <c r="AV517" s="45">
        <f t="shared" si="391"/>
        <v>20405.822772461805</v>
      </c>
      <c r="AW517" s="45">
        <f t="shared" si="391"/>
        <v>21349.273676379398</v>
      </c>
      <c r="AX517" s="45">
        <f t="shared" si="391"/>
        <v>22292.724580296992</v>
      </c>
      <c r="AY517" s="45">
        <f t="shared" si="391"/>
        <v>23236.175484214589</v>
      </c>
      <c r="AZ517" s="45">
        <f t="shared" si="391"/>
        <v>24179.626388132187</v>
      </c>
      <c r="BA517" s="45">
        <f t="shared" si="391"/>
        <v>25123.07729204978</v>
      </c>
      <c r="BB517" s="45">
        <f t="shared" si="392"/>
        <v>26066.528195967374</v>
      </c>
      <c r="BC517" s="45">
        <f t="shared" si="392"/>
        <v>27009.979099884971</v>
      </c>
      <c r="BD517" s="45">
        <f t="shared" si="392"/>
        <v>27953.430003802565</v>
      </c>
      <c r="BE517" s="45">
        <f t="shared" si="392"/>
        <v>28896.880907720159</v>
      </c>
      <c r="BF517" s="45">
        <f t="shared" si="392"/>
        <v>29840.331811637756</v>
      </c>
      <c r="BG517" s="45">
        <f t="shared" si="392"/>
        <v>30783.782715555353</v>
      </c>
      <c r="BH517" s="45">
        <f t="shared" si="392"/>
        <v>31727.233619472947</v>
      </c>
      <c r="BI517" s="45">
        <f t="shared" si="392"/>
        <v>32670.684523390541</v>
      </c>
      <c r="BJ517" s="45">
        <f t="shared" si="392"/>
        <v>33614.135427308138</v>
      </c>
      <c r="BK517" s="45">
        <f t="shared" si="392"/>
        <v>34557.586331225728</v>
      </c>
      <c r="BL517" s="45">
        <f t="shared" si="393"/>
        <v>35501.037235143333</v>
      </c>
      <c r="BM517" s="45">
        <f t="shared" si="393"/>
        <v>36444.488139060923</v>
      </c>
      <c r="BN517" s="45">
        <f t="shared" si="393"/>
        <v>37387.93904297852</v>
      </c>
      <c r="BO517" s="45">
        <f t="shared" si="393"/>
        <v>38331.389946896117</v>
      </c>
      <c r="BP517" s="45">
        <f t="shared" si="393"/>
        <v>39274.840850813707</v>
      </c>
      <c r="BQ517" s="45">
        <f t="shared" si="393"/>
        <v>40218.291754731305</v>
      </c>
      <c r="BR517" s="45">
        <f t="shared" si="393"/>
        <v>41161.742658648902</v>
      </c>
      <c r="BS517" s="45">
        <f t="shared" si="393"/>
        <v>42105.193562566492</v>
      </c>
      <c r="BT517" s="45">
        <f t="shared" si="393"/>
        <v>43048.644466484089</v>
      </c>
      <c r="BU517" s="45">
        <f t="shared" si="393"/>
        <v>43992.095370401687</v>
      </c>
      <c r="BV517" s="45">
        <f t="shared" si="394"/>
        <v>44935.546274319277</v>
      </c>
      <c r="BW517" s="45">
        <f t="shared" si="394"/>
        <v>45878.997178236881</v>
      </c>
      <c r="BX517" s="45">
        <f t="shared" si="394"/>
        <v>46822.448082154471</v>
      </c>
      <c r="BY517" s="45">
        <f t="shared" si="394"/>
        <v>47765.898986072061</v>
      </c>
      <c r="BZ517" s="45">
        <f t="shared" si="394"/>
        <v>48709.349889989666</v>
      </c>
      <c r="CA517" s="45">
        <f t="shared" si="394"/>
        <v>49652.800793907256</v>
      </c>
      <c r="CB517" s="45">
        <f t="shared" si="394"/>
        <v>50596.251697824853</v>
      </c>
      <c r="CC517" s="45">
        <f t="shared" si="394"/>
        <v>51539.70260174245</v>
      </c>
      <c r="CD517" s="45">
        <f t="shared" si="394"/>
        <v>52483.153505660041</v>
      </c>
      <c r="CE517" s="45">
        <f t="shared" si="394"/>
        <v>53426.604409577638</v>
      </c>
      <c r="CF517" s="45">
        <f t="shared" si="394"/>
        <v>54370.055313495235</v>
      </c>
      <c r="CG517" s="45">
        <f t="shared" si="394"/>
        <v>2231.0373289081072</v>
      </c>
      <c r="CH517" s="45">
        <f t="shared" si="394"/>
        <v>4752.6343970344988</v>
      </c>
    </row>
    <row r="518" spans="1:86">
      <c r="A518" s="58">
        <f>'Q5-Q7 VaR'!G492</f>
        <v>46248</v>
      </c>
      <c r="B518" s="45">
        <f>'Q5-Q7 VaR'!L492</f>
        <v>-7884.9605806021318</v>
      </c>
      <c r="C518" s="45">
        <f>1000000*'Q5-Q7 VaR'!K492/100</f>
        <v>-3608.887166003592</v>
      </c>
      <c r="D518" s="45">
        <f t="shared" si="387"/>
        <v>28203.911079433787</v>
      </c>
      <c r="E518" s="45">
        <f t="shared" si="387"/>
        <v>27301.689287932892</v>
      </c>
      <c r="F518" s="45">
        <f t="shared" si="387"/>
        <v>26399.467496431989</v>
      </c>
      <c r="G518" s="45">
        <f t="shared" si="387"/>
        <v>25497.245704931094</v>
      </c>
      <c r="H518" s="45">
        <f t="shared" si="387"/>
        <v>24595.023913430196</v>
      </c>
      <c r="I518" s="45">
        <f t="shared" si="387"/>
        <v>23692.802121929297</v>
      </c>
      <c r="J518" s="45">
        <f t="shared" si="387"/>
        <v>22790.580330428402</v>
      </c>
      <c r="K518" s="45">
        <f t="shared" si="387"/>
        <v>21888.358538927503</v>
      </c>
      <c r="L518" s="45">
        <f t="shared" si="387"/>
        <v>20986.136747426604</v>
      </c>
      <c r="M518" s="45">
        <f t="shared" si="387"/>
        <v>20083.914955925706</v>
      </c>
      <c r="N518" s="45">
        <f t="shared" si="388"/>
        <v>19181.693164424807</v>
      </c>
      <c r="O518" s="45">
        <f t="shared" si="388"/>
        <v>18279.471372923912</v>
      </c>
      <c r="P518" s="45">
        <f t="shared" si="388"/>
        <v>17377.249581423013</v>
      </c>
      <c r="Q518" s="45">
        <f t="shared" si="388"/>
        <v>16475.027789922115</v>
      </c>
      <c r="R518" s="45">
        <f t="shared" si="388"/>
        <v>15572.805998421216</v>
      </c>
      <c r="S518" s="45">
        <f t="shared" si="388"/>
        <v>14670.584206920317</v>
      </c>
      <c r="T518" s="45">
        <f t="shared" si="388"/>
        <v>13768.362415419422</v>
      </c>
      <c r="U518" s="45">
        <f t="shared" si="388"/>
        <v>12866.140623918523</v>
      </c>
      <c r="V518" s="45">
        <f t="shared" si="388"/>
        <v>11963.918832417625</v>
      </c>
      <c r="W518" s="45">
        <f t="shared" si="388"/>
        <v>11061.697040916726</v>
      </c>
      <c r="X518" s="45">
        <f t="shared" si="389"/>
        <v>10159.475249415827</v>
      </c>
      <c r="Y518" s="45">
        <f t="shared" si="389"/>
        <v>9257.2534579149287</v>
      </c>
      <c r="Z518" s="45">
        <f t="shared" si="389"/>
        <v>8355.0316664140319</v>
      </c>
      <c r="AA518" s="45">
        <f t="shared" si="389"/>
        <v>7452.809874913135</v>
      </c>
      <c r="AB518" s="45">
        <f t="shared" si="389"/>
        <v>6550.5880834122363</v>
      </c>
      <c r="AC518" s="45">
        <f t="shared" si="389"/>
        <v>5648.3662919113376</v>
      </c>
      <c r="AD518" s="45">
        <f t="shared" si="389"/>
        <v>4746.1445004104407</v>
      </c>
      <c r="AE518" s="45">
        <f t="shared" si="389"/>
        <v>3843.9227089095421</v>
      </c>
      <c r="AF518" s="45">
        <f t="shared" si="389"/>
        <v>2941.7009174086452</v>
      </c>
      <c r="AG518" s="45">
        <f t="shared" si="389"/>
        <v>2039.4791259077465</v>
      </c>
      <c r="AH518" s="45">
        <f t="shared" si="390"/>
        <v>1137.2573344068478</v>
      </c>
      <c r="AI518" s="45">
        <f t="shared" si="390"/>
        <v>235.03554290595002</v>
      </c>
      <c r="AJ518" s="45">
        <f t="shared" si="390"/>
        <v>-667.18624859494776</v>
      </c>
      <c r="AK518" s="45">
        <f t="shared" si="390"/>
        <v>-1569.4080400958455</v>
      </c>
      <c r="AL518" s="45">
        <f t="shared" si="390"/>
        <v>-2471.6298315967433</v>
      </c>
      <c r="AM518" s="45">
        <f t="shared" si="390"/>
        <v>-3373.851623097642</v>
      </c>
      <c r="AN518" s="45">
        <f t="shared" si="390"/>
        <v>-4276.0734145985398</v>
      </c>
      <c r="AO518" s="45">
        <f t="shared" si="390"/>
        <v>-5178.2952060994376</v>
      </c>
      <c r="AP518" s="45">
        <f t="shared" si="390"/>
        <v>-6080.5169976003363</v>
      </c>
      <c r="AQ518" s="45">
        <f t="shared" si="390"/>
        <v>-6982.738789101234</v>
      </c>
      <c r="AR518" s="45">
        <f t="shared" si="391"/>
        <v>-7884.9605806021318</v>
      </c>
      <c r="AS518" s="45">
        <f t="shared" si="391"/>
        <v>-8787.1823721030305</v>
      </c>
      <c r="AT518" s="45">
        <f t="shared" si="391"/>
        <v>-9689.4041636039274</v>
      </c>
      <c r="AU518" s="45">
        <f t="shared" si="391"/>
        <v>-10591.625955104826</v>
      </c>
      <c r="AV518" s="45">
        <f t="shared" si="391"/>
        <v>-11493.847746605723</v>
      </c>
      <c r="AW518" s="45">
        <f t="shared" si="391"/>
        <v>-12396.069538106622</v>
      </c>
      <c r="AX518" s="45">
        <f t="shared" si="391"/>
        <v>-13298.29132960752</v>
      </c>
      <c r="AY518" s="45">
        <f t="shared" si="391"/>
        <v>-14200.513121108419</v>
      </c>
      <c r="AZ518" s="45">
        <f t="shared" si="391"/>
        <v>-15102.734912609316</v>
      </c>
      <c r="BA518" s="45">
        <f t="shared" si="391"/>
        <v>-16004.956704110213</v>
      </c>
      <c r="BB518" s="45">
        <f t="shared" si="392"/>
        <v>-16907.178495611111</v>
      </c>
      <c r="BC518" s="45">
        <f t="shared" si="392"/>
        <v>-17809.40028711201</v>
      </c>
      <c r="BD518" s="45">
        <f t="shared" si="392"/>
        <v>-18711.622078612909</v>
      </c>
      <c r="BE518" s="45">
        <f t="shared" si="392"/>
        <v>-19613.843870113807</v>
      </c>
      <c r="BF518" s="45">
        <f t="shared" si="392"/>
        <v>-20516.065661614703</v>
      </c>
      <c r="BG518" s="45">
        <f t="shared" si="392"/>
        <v>-21418.287453115601</v>
      </c>
      <c r="BH518" s="45">
        <f t="shared" si="392"/>
        <v>-22320.5092446165</v>
      </c>
      <c r="BI518" s="45">
        <f t="shared" si="392"/>
        <v>-23222.731036117399</v>
      </c>
      <c r="BJ518" s="45">
        <f t="shared" si="392"/>
        <v>-24124.952827618297</v>
      </c>
      <c r="BK518" s="45">
        <f t="shared" si="392"/>
        <v>-25027.174619119192</v>
      </c>
      <c r="BL518" s="45">
        <f t="shared" si="393"/>
        <v>-25929.396410620091</v>
      </c>
      <c r="BM518" s="45">
        <f t="shared" si="393"/>
        <v>-26831.61820212099</v>
      </c>
      <c r="BN518" s="45">
        <f t="shared" si="393"/>
        <v>-27733.839993621888</v>
      </c>
      <c r="BO518" s="45">
        <f t="shared" si="393"/>
        <v>-28636.061785122787</v>
      </c>
      <c r="BP518" s="45">
        <f t="shared" si="393"/>
        <v>-29538.283576623686</v>
      </c>
      <c r="BQ518" s="45">
        <f t="shared" si="393"/>
        <v>-30440.505368124581</v>
      </c>
      <c r="BR518" s="45">
        <f t="shared" si="393"/>
        <v>-31342.72715962548</v>
      </c>
      <c r="BS518" s="45">
        <f t="shared" si="393"/>
        <v>-32244.948951126378</v>
      </c>
      <c r="BT518" s="45">
        <f t="shared" si="393"/>
        <v>-33147.170742627277</v>
      </c>
      <c r="BU518" s="45">
        <f t="shared" si="393"/>
        <v>-34049.392534128172</v>
      </c>
      <c r="BV518" s="45">
        <f t="shared" si="394"/>
        <v>-34951.614325629067</v>
      </c>
      <c r="BW518" s="45">
        <f t="shared" si="394"/>
        <v>-35853.836117129969</v>
      </c>
      <c r="BX518" s="45">
        <f t="shared" si="394"/>
        <v>-36756.057908630872</v>
      </c>
      <c r="BY518" s="45">
        <f t="shared" si="394"/>
        <v>-37658.279700131767</v>
      </c>
      <c r="BZ518" s="45">
        <f t="shared" si="394"/>
        <v>-38560.501491632662</v>
      </c>
      <c r="CA518" s="45">
        <f t="shared" si="394"/>
        <v>-39462.723283133557</v>
      </c>
      <c r="CB518" s="45">
        <f t="shared" si="394"/>
        <v>-40364.945074634459</v>
      </c>
      <c r="CC518" s="45">
        <f t="shared" si="394"/>
        <v>-41267.166866135361</v>
      </c>
      <c r="CD518" s="45">
        <f t="shared" si="394"/>
        <v>-42169.388657636257</v>
      </c>
      <c r="CE518" s="45">
        <f t="shared" si="394"/>
        <v>-43071.610449137152</v>
      </c>
      <c r="CF518" s="45">
        <f t="shared" si="394"/>
        <v>-43973.832240638047</v>
      </c>
      <c r="CG518" s="45">
        <f t="shared" si="394"/>
        <v>5886.6936413324638</v>
      </c>
      <c r="CH518" s="45">
        <f t="shared" si="394"/>
        <v>3475.2911880606443</v>
      </c>
    </row>
    <row r="519" spans="1:86">
      <c r="A519" s="58">
        <f>'Q5-Q7 VaR'!G493</f>
        <v>46251</v>
      </c>
      <c r="B519" s="45">
        <f>'Q5-Q7 VaR'!L493</f>
        <v>-1690.0788021703138</v>
      </c>
      <c r="C519" s="45">
        <f>1000000*'Q5-Q7 VaR'!K493/100</f>
        <v>-2211.4914824670182</v>
      </c>
      <c r="D519" s="45">
        <f t="shared" si="387"/>
        <v>20424.836022499869</v>
      </c>
      <c r="E519" s="45">
        <f t="shared" si="387"/>
        <v>19871.963151883116</v>
      </c>
      <c r="F519" s="45">
        <f t="shared" si="387"/>
        <v>19319.090281266355</v>
      </c>
      <c r="G519" s="45">
        <f t="shared" si="387"/>
        <v>18766.217410649602</v>
      </c>
      <c r="H519" s="45">
        <f t="shared" si="387"/>
        <v>18213.344540032849</v>
      </c>
      <c r="I519" s="45">
        <f t="shared" si="387"/>
        <v>17660.471669416096</v>
      </c>
      <c r="J519" s="45">
        <f t="shared" si="387"/>
        <v>17107.598798799343</v>
      </c>
      <c r="K519" s="45">
        <f t="shared" si="387"/>
        <v>16554.725928182583</v>
      </c>
      <c r="L519" s="45">
        <f t="shared" si="387"/>
        <v>16001.853057565831</v>
      </c>
      <c r="M519" s="45">
        <f t="shared" si="387"/>
        <v>15448.980186949078</v>
      </c>
      <c r="N519" s="45">
        <f t="shared" si="388"/>
        <v>14896.107316332322</v>
      </c>
      <c r="O519" s="45">
        <f t="shared" si="388"/>
        <v>14343.234445715569</v>
      </c>
      <c r="P519" s="45">
        <f t="shared" si="388"/>
        <v>13790.361575098814</v>
      </c>
      <c r="Q519" s="45">
        <f t="shared" si="388"/>
        <v>13237.488704482059</v>
      </c>
      <c r="R519" s="45">
        <f t="shared" si="388"/>
        <v>12684.615833865304</v>
      </c>
      <c r="S519" s="45">
        <f t="shared" si="388"/>
        <v>12131.742963248549</v>
      </c>
      <c r="T519" s="45">
        <f t="shared" si="388"/>
        <v>11578.870092631796</v>
      </c>
      <c r="U519" s="45">
        <f t="shared" si="388"/>
        <v>11025.997222015041</v>
      </c>
      <c r="V519" s="45">
        <f t="shared" si="388"/>
        <v>10473.124351398286</v>
      </c>
      <c r="W519" s="45">
        <f t="shared" si="388"/>
        <v>9920.2514807815314</v>
      </c>
      <c r="X519" s="45">
        <f t="shared" si="389"/>
        <v>9367.3786101647765</v>
      </c>
      <c r="Y519" s="45">
        <f t="shared" si="389"/>
        <v>8814.5057395480217</v>
      </c>
      <c r="Z519" s="45">
        <f t="shared" si="389"/>
        <v>8261.6328689312686</v>
      </c>
      <c r="AA519" s="45">
        <f t="shared" si="389"/>
        <v>7708.7599983145137</v>
      </c>
      <c r="AB519" s="45">
        <f t="shared" si="389"/>
        <v>7155.8871276977588</v>
      </c>
      <c r="AC519" s="45">
        <f t="shared" si="389"/>
        <v>6603.014257081004</v>
      </c>
      <c r="AD519" s="45">
        <f t="shared" si="389"/>
        <v>6050.14138646425</v>
      </c>
      <c r="AE519" s="45">
        <f t="shared" si="389"/>
        <v>5497.2685158474951</v>
      </c>
      <c r="AF519" s="45">
        <f t="shared" si="389"/>
        <v>4944.3956452307411</v>
      </c>
      <c r="AG519" s="45">
        <f t="shared" si="389"/>
        <v>4391.5227746139863</v>
      </c>
      <c r="AH519" s="45">
        <f t="shared" si="390"/>
        <v>3838.6499039972314</v>
      </c>
      <c r="AI519" s="45">
        <f t="shared" si="390"/>
        <v>3285.7770333804774</v>
      </c>
      <c r="AJ519" s="45">
        <f t="shared" si="390"/>
        <v>2732.9041627637225</v>
      </c>
      <c r="AK519" s="45">
        <f t="shared" si="390"/>
        <v>2180.0312921469681</v>
      </c>
      <c r="AL519" s="45">
        <f t="shared" si="390"/>
        <v>1627.1584215302137</v>
      </c>
      <c r="AM519" s="45">
        <f t="shared" si="390"/>
        <v>1074.2855509134588</v>
      </c>
      <c r="AN519" s="45">
        <f t="shared" si="390"/>
        <v>521.41268029670437</v>
      </c>
      <c r="AO519" s="45">
        <f t="shared" si="390"/>
        <v>-31.46019032005006</v>
      </c>
      <c r="AP519" s="45">
        <f t="shared" si="390"/>
        <v>-584.33306093680471</v>
      </c>
      <c r="AQ519" s="45">
        <f t="shared" si="390"/>
        <v>-1137.2059315535594</v>
      </c>
      <c r="AR519" s="45">
        <f t="shared" si="391"/>
        <v>-1690.0788021703138</v>
      </c>
      <c r="AS519" s="45">
        <f t="shared" si="391"/>
        <v>-2242.9516727870682</v>
      </c>
      <c r="AT519" s="45">
        <f t="shared" si="391"/>
        <v>-2795.8245434038226</v>
      </c>
      <c r="AU519" s="45">
        <f t="shared" si="391"/>
        <v>-3348.6974140205775</v>
      </c>
      <c r="AV519" s="45">
        <f t="shared" si="391"/>
        <v>-3901.570284637332</v>
      </c>
      <c r="AW519" s="45">
        <f t="shared" si="391"/>
        <v>-4454.4431552540864</v>
      </c>
      <c r="AX519" s="45">
        <f t="shared" si="391"/>
        <v>-5007.3160258708413</v>
      </c>
      <c r="AY519" s="45">
        <f t="shared" si="391"/>
        <v>-5560.1888964875961</v>
      </c>
      <c r="AZ519" s="45">
        <f t="shared" si="391"/>
        <v>-6113.0617671043501</v>
      </c>
      <c r="BA519" s="45">
        <f t="shared" si="391"/>
        <v>-6665.934637721105</v>
      </c>
      <c r="BB519" s="45">
        <f t="shared" si="392"/>
        <v>-7218.807508337859</v>
      </c>
      <c r="BC519" s="45">
        <f t="shared" si="392"/>
        <v>-7771.6803789546138</v>
      </c>
      <c r="BD519" s="45">
        <f t="shared" si="392"/>
        <v>-8324.5532495713687</v>
      </c>
      <c r="BE519" s="45">
        <f t="shared" si="392"/>
        <v>-8877.4261201881236</v>
      </c>
      <c r="BF519" s="45">
        <f t="shared" si="392"/>
        <v>-9430.2989908048767</v>
      </c>
      <c r="BG519" s="45">
        <f t="shared" si="392"/>
        <v>-9983.1718614216315</v>
      </c>
      <c r="BH519" s="45">
        <f t="shared" si="392"/>
        <v>-10536.044732038386</v>
      </c>
      <c r="BI519" s="45">
        <f t="shared" si="392"/>
        <v>-11088.917602655141</v>
      </c>
      <c r="BJ519" s="45">
        <f t="shared" si="392"/>
        <v>-11641.790473271896</v>
      </c>
      <c r="BK519" s="45">
        <f t="shared" si="392"/>
        <v>-12194.663343888649</v>
      </c>
      <c r="BL519" s="45">
        <f t="shared" si="393"/>
        <v>-12747.536214505404</v>
      </c>
      <c r="BM519" s="45">
        <f t="shared" si="393"/>
        <v>-13300.409085122159</v>
      </c>
      <c r="BN519" s="45">
        <f t="shared" si="393"/>
        <v>-13853.281955738914</v>
      </c>
      <c r="BO519" s="45">
        <f t="shared" si="393"/>
        <v>-14406.154826355669</v>
      </c>
      <c r="BP519" s="45">
        <f t="shared" si="393"/>
        <v>-14959.027696972424</v>
      </c>
      <c r="BQ519" s="45">
        <f t="shared" si="393"/>
        <v>-15511.900567589177</v>
      </c>
      <c r="BR519" s="45">
        <f t="shared" si="393"/>
        <v>-16064.773438205932</v>
      </c>
      <c r="BS519" s="45">
        <f t="shared" si="393"/>
        <v>-16617.646308822688</v>
      </c>
      <c r="BT519" s="45">
        <f t="shared" si="393"/>
        <v>-17170.519179439441</v>
      </c>
      <c r="BU519" s="45">
        <f t="shared" si="393"/>
        <v>-17723.392050056194</v>
      </c>
      <c r="BV519" s="45">
        <f t="shared" si="394"/>
        <v>-18276.264920672947</v>
      </c>
      <c r="BW519" s="45">
        <f t="shared" si="394"/>
        <v>-18829.137791289708</v>
      </c>
      <c r="BX519" s="45">
        <f t="shared" si="394"/>
        <v>-19382.010661906461</v>
      </c>
      <c r="BY519" s="45">
        <f t="shared" si="394"/>
        <v>-19934.883532523214</v>
      </c>
      <c r="BZ519" s="45">
        <f t="shared" si="394"/>
        <v>-20487.756403139967</v>
      </c>
      <c r="CA519" s="45">
        <f t="shared" si="394"/>
        <v>-21040.62927375672</v>
      </c>
      <c r="CB519" s="45">
        <f t="shared" si="394"/>
        <v>-21593.50214437348</v>
      </c>
      <c r="CC519" s="45">
        <f t="shared" si="394"/>
        <v>-22146.375014990233</v>
      </c>
      <c r="CD519" s="45">
        <f t="shared" si="394"/>
        <v>-22699.247885606987</v>
      </c>
      <c r="CE519" s="45">
        <f t="shared" si="394"/>
        <v>-23252.12075622374</v>
      </c>
      <c r="CF519" s="45">
        <f t="shared" si="394"/>
        <v>-23804.993626840493</v>
      </c>
      <c r="CG519" s="45">
        <f t="shared" si="394"/>
        <v>6749.0589736486909</v>
      </c>
      <c r="CH519" s="45">
        <f t="shared" si="394"/>
        <v>5271.3746513327551</v>
      </c>
    </row>
    <row r="520" spans="1:86">
      <c r="A520" s="58">
        <f>'Q5-Q7 VaR'!G494</f>
        <v>46252</v>
      </c>
      <c r="B520" s="45">
        <f>'Q5-Q7 VaR'!L494</f>
        <v>1408.5841651593448</v>
      </c>
      <c r="C520" s="45">
        <f>1000000*'Q5-Q7 VaR'!K494/100</f>
        <v>1329.8790663118646</v>
      </c>
      <c r="D520" s="45">
        <f t="shared" si="387"/>
        <v>-11890.2064979593</v>
      </c>
      <c r="E520" s="45">
        <f t="shared" si="387"/>
        <v>-11557.736731381334</v>
      </c>
      <c r="F520" s="45">
        <f t="shared" si="387"/>
        <v>-11225.266964803368</v>
      </c>
      <c r="G520" s="45">
        <f t="shared" si="387"/>
        <v>-10892.797198225402</v>
      </c>
      <c r="H520" s="45">
        <f t="shared" si="387"/>
        <v>-10560.327431647436</v>
      </c>
      <c r="I520" s="45">
        <f t="shared" si="387"/>
        <v>-10227.857665069469</v>
      </c>
      <c r="J520" s="45">
        <f t="shared" si="387"/>
        <v>-9895.3878984915027</v>
      </c>
      <c r="K520" s="45">
        <f t="shared" si="387"/>
        <v>-9562.9181319135369</v>
      </c>
      <c r="L520" s="45">
        <f t="shared" si="387"/>
        <v>-9230.448365335571</v>
      </c>
      <c r="M520" s="45">
        <f t="shared" si="387"/>
        <v>-8897.9785987576051</v>
      </c>
      <c r="N520" s="45">
        <f t="shared" si="388"/>
        <v>-8565.5088321796393</v>
      </c>
      <c r="O520" s="45">
        <f t="shared" si="388"/>
        <v>-8233.0390656016734</v>
      </c>
      <c r="P520" s="45">
        <f t="shared" si="388"/>
        <v>-7900.5692990237067</v>
      </c>
      <c r="Q520" s="45">
        <f t="shared" si="388"/>
        <v>-7568.0995324457408</v>
      </c>
      <c r="R520" s="45">
        <f t="shared" si="388"/>
        <v>-7235.6297658677749</v>
      </c>
      <c r="S520" s="45">
        <f t="shared" si="388"/>
        <v>-6903.1599992898091</v>
      </c>
      <c r="T520" s="45">
        <f t="shared" si="388"/>
        <v>-6570.6902327118432</v>
      </c>
      <c r="U520" s="45">
        <f t="shared" si="388"/>
        <v>-6238.2204661338765</v>
      </c>
      <c r="V520" s="45">
        <f t="shared" si="388"/>
        <v>-5905.7506995559106</v>
      </c>
      <c r="W520" s="45">
        <f t="shared" si="388"/>
        <v>-5573.2809329779448</v>
      </c>
      <c r="X520" s="45">
        <f t="shared" si="389"/>
        <v>-5240.811166399978</v>
      </c>
      <c r="Y520" s="45">
        <f t="shared" si="389"/>
        <v>-4908.3413998220121</v>
      </c>
      <c r="Z520" s="45">
        <f t="shared" si="389"/>
        <v>-4575.8716332440463</v>
      </c>
      <c r="AA520" s="45">
        <f t="shared" si="389"/>
        <v>-4243.4018666660795</v>
      </c>
      <c r="AB520" s="45">
        <f t="shared" si="389"/>
        <v>-3910.9321000881137</v>
      </c>
      <c r="AC520" s="45">
        <f t="shared" si="389"/>
        <v>-3578.4623335101478</v>
      </c>
      <c r="AD520" s="45">
        <f t="shared" si="389"/>
        <v>-3245.992566932181</v>
      </c>
      <c r="AE520" s="45">
        <f t="shared" si="389"/>
        <v>-2913.5228003542152</v>
      </c>
      <c r="AF520" s="45">
        <f t="shared" si="389"/>
        <v>-2581.0530337762493</v>
      </c>
      <c r="AG520" s="45">
        <f t="shared" si="389"/>
        <v>-2248.5832671982826</v>
      </c>
      <c r="AH520" s="45">
        <f t="shared" si="390"/>
        <v>-1916.1135006203165</v>
      </c>
      <c r="AI520" s="45">
        <f t="shared" si="390"/>
        <v>-1583.6437340423506</v>
      </c>
      <c r="AJ520" s="45">
        <f t="shared" si="390"/>
        <v>-1251.1739674643843</v>
      </c>
      <c r="AK520" s="45">
        <f t="shared" si="390"/>
        <v>-918.70420088641799</v>
      </c>
      <c r="AL520" s="45">
        <f t="shared" si="390"/>
        <v>-586.23443430845214</v>
      </c>
      <c r="AM520" s="45">
        <f t="shared" si="390"/>
        <v>-253.76466773048583</v>
      </c>
      <c r="AN520" s="45">
        <f t="shared" si="390"/>
        <v>78.705098847480258</v>
      </c>
      <c r="AO520" s="45">
        <f t="shared" si="390"/>
        <v>411.17486542544634</v>
      </c>
      <c r="AP520" s="45">
        <f t="shared" si="390"/>
        <v>743.64463200341254</v>
      </c>
      <c r="AQ520" s="45">
        <f t="shared" si="390"/>
        <v>1076.1143985813787</v>
      </c>
      <c r="AR520" s="45">
        <f t="shared" si="391"/>
        <v>1408.5841651593448</v>
      </c>
      <c r="AS520" s="45">
        <f t="shared" si="391"/>
        <v>1741.0539317373109</v>
      </c>
      <c r="AT520" s="45">
        <f t="shared" si="391"/>
        <v>2073.5236983152772</v>
      </c>
      <c r="AU520" s="45">
        <f t="shared" si="391"/>
        <v>2405.9934648932431</v>
      </c>
      <c r="AV520" s="45">
        <f t="shared" si="391"/>
        <v>2738.4632314712094</v>
      </c>
      <c r="AW520" s="45">
        <f t="shared" si="391"/>
        <v>3070.9329980491757</v>
      </c>
      <c r="AX520" s="45">
        <f t="shared" si="391"/>
        <v>3403.4027646271416</v>
      </c>
      <c r="AY520" s="45">
        <f t="shared" si="391"/>
        <v>3735.8725312051074</v>
      </c>
      <c r="AZ520" s="45">
        <f t="shared" si="391"/>
        <v>4068.3422977830742</v>
      </c>
      <c r="BA520" s="45">
        <f t="shared" si="391"/>
        <v>4400.81206436104</v>
      </c>
      <c r="BB520" s="45">
        <f t="shared" si="392"/>
        <v>4733.2818309390059</v>
      </c>
      <c r="BC520" s="45">
        <f t="shared" si="392"/>
        <v>5065.7515975169727</v>
      </c>
      <c r="BD520" s="45">
        <f t="shared" si="392"/>
        <v>5398.2213640949385</v>
      </c>
      <c r="BE520" s="45">
        <f t="shared" si="392"/>
        <v>5730.6911306729044</v>
      </c>
      <c r="BF520" s="45">
        <f t="shared" si="392"/>
        <v>6063.1608972508702</v>
      </c>
      <c r="BG520" s="45">
        <f t="shared" si="392"/>
        <v>6395.630663828837</v>
      </c>
      <c r="BH520" s="45">
        <f t="shared" si="392"/>
        <v>6728.1004304068028</v>
      </c>
      <c r="BI520" s="45">
        <f t="shared" si="392"/>
        <v>7060.5701969847687</v>
      </c>
      <c r="BJ520" s="45">
        <f t="shared" si="392"/>
        <v>7393.0399635627355</v>
      </c>
      <c r="BK520" s="45">
        <f t="shared" si="392"/>
        <v>7725.5097301407013</v>
      </c>
      <c r="BL520" s="45">
        <f t="shared" si="393"/>
        <v>8057.9794967186672</v>
      </c>
      <c r="BM520" s="45">
        <f t="shared" si="393"/>
        <v>8390.4492632966339</v>
      </c>
      <c r="BN520" s="45">
        <f t="shared" si="393"/>
        <v>8722.9190298745998</v>
      </c>
      <c r="BO520" s="45">
        <f t="shared" si="393"/>
        <v>9055.3887964525657</v>
      </c>
      <c r="BP520" s="45">
        <f t="shared" si="393"/>
        <v>9387.8585630305333</v>
      </c>
      <c r="BQ520" s="45">
        <f t="shared" si="393"/>
        <v>9720.3283296084992</v>
      </c>
      <c r="BR520" s="45">
        <f t="shared" si="393"/>
        <v>10052.798096186465</v>
      </c>
      <c r="BS520" s="45">
        <f t="shared" si="393"/>
        <v>10385.267862764431</v>
      </c>
      <c r="BT520" s="45">
        <f t="shared" si="393"/>
        <v>10717.737629342397</v>
      </c>
      <c r="BU520" s="45">
        <f t="shared" si="393"/>
        <v>11050.207395920364</v>
      </c>
      <c r="BV520" s="45">
        <f t="shared" si="394"/>
        <v>11382.67716249833</v>
      </c>
      <c r="BW520" s="45">
        <f t="shared" si="394"/>
        <v>11715.146929076296</v>
      </c>
      <c r="BX520" s="45">
        <f t="shared" si="394"/>
        <v>12047.616695654262</v>
      </c>
      <c r="BY520" s="45">
        <f t="shared" si="394"/>
        <v>12380.086462232228</v>
      </c>
      <c r="BZ520" s="45">
        <f t="shared" si="394"/>
        <v>12712.556228810194</v>
      </c>
      <c r="CA520" s="45">
        <f t="shared" si="394"/>
        <v>13045.02599538816</v>
      </c>
      <c r="CB520" s="45">
        <f t="shared" si="394"/>
        <v>13377.495761966127</v>
      </c>
      <c r="CC520" s="45">
        <f t="shared" si="394"/>
        <v>13709.965528544093</v>
      </c>
      <c r="CD520" s="45">
        <f t="shared" si="394"/>
        <v>14042.435295122059</v>
      </c>
      <c r="CE520" s="45">
        <f t="shared" si="394"/>
        <v>14374.905061700025</v>
      </c>
      <c r="CF520" s="45">
        <f t="shared" si="394"/>
        <v>14707.374828277991</v>
      </c>
      <c r="CG520" s="45">
        <f t="shared" si="394"/>
        <v>-3666.2862355457792</v>
      </c>
      <c r="CH520" s="45">
        <f t="shared" si="394"/>
        <v>-2777.6816614630452</v>
      </c>
    </row>
    <row r="521" spans="1:86">
      <c r="A521" s="58">
        <f>'Q5-Q7 VaR'!G495</f>
        <v>46253</v>
      </c>
      <c r="B521" s="45">
        <f>'Q5-Q7 VaR'!L495</f>
        <v>2253.8154628080019</v>
      </c>
      <c r="C521" s="45">
        <f>1000000*'Q5-Q7 VaR'!K495/100</f>
        <v>4218.9617482941576</v>
      </c>
      <c r="D521" s="45">
        <f t="shared" ref="D521:M530" si="395">$B521+D$26*$C521</f>
        <v>-39935.802020133575</v>
      </c>
      <c r="E521" s="45">
        <f t="shared" si="395"/>
        <v>-38881.061583060036</v>
      </c>
      <c r="F521" s="45">
        <f t="shared" si="395"/>
        <v>-37826.321145986498</v>
      </c>
      <c r="G521" s="45">
        <f t="shared" si="395"/>
        <v>-36771.580708912959</v>
      </c>
      <c r="H521" s="45">
        <f t="shared" si="395"/>
        <v>-35716.840271839414</v>
      </c>
      <c r="I521" s="45">
        <f t="shared" si="395"/>
        <v>-34662.099834765875</v>
      </c>
      <c r="J521" s="45">
        <f t="shared" si="395"/>
        <v>-33607.359397692337</v>
      </c>
      <c r="K521" s="45">
        <f t="shared" si="395"/>
        <v>-32552.618960618798</v>
      </c>
      <c r="L521" s="45">
        <f t="shared" si="395"/>
        <v>-31497.87852354526</v>
      </c>
      <c r="M521" s="45">
        <f t="shared" si="395"/>
        <v>-30443.138086471721</v>
      </c>
      <c r="N521" s="45">
        <f t="shared" ref="N521:W530" si="396">$B521+N$26*$C521</f>
        <v>-29388.397649398183</v>
      </c>
      <c r="O521" s="45">
        <f t="shared" si="396"/>
        <v>-28333.657212324641</v>
      </c>
      <c r="P521" s="45">
        <f t="shared" si="396"/>
        <v>-27278.916775251102</v>
      </c>
      <c r="Q521" s="45">
        <f t="shared" si="396"/>
        <v>-26224.176338177564</v>
      </c>
      <c r="R521" s="45">
        <f t="shared" si="396"/>
        <v>-25169.435901104021</v>
      </c>
      <c r="S521" s="45">
        <f t="shared" si="396"/>
        <v>-24114.695464030483</v>
      </c>
      <c r="T521" s="45">
        <f t="shared" si="396"/>
        <v>-23059.955026956944</v>
      </c>
      <c r="U521" s="45">
        <f t="shared" si="396"/>
        <v>-22005.214589883406</v>
      </c>
      <c r="V521" s="45">
        <f t="shared" si="396"/>
        <v>-20950.474152809868</v>
      </c>
      <c r="W521" s="45">
        <f t="shared" si="396"/>
        <v>-19895.733715736325</v>
      </c>
      <c r="X521" s="45">
        <f t="shared" ref="X521:AG530" si="397">$B521+X$26*$C521</f>
        <v>-18840.993278662787</v>
      </c>
      <c r="Y521" s="45">
        <f t="shared" si="397"/>
        <v>-17786.252841589248</v>
      </c>
      <c r="Z521" s="45">
        <f t="shared" si="397"/>
        <v>-16731.512404515706</v>
      </c>
      <c r="AA521" s="45">
        <f t="shared" si="397"/>
        <v>-15676.771967442168</v>
      </c>
      <c r="AB521" s="45">
        <f t="shared" si="397"/>
        <v>-14622.031530368629</v>
      </c>
      <c r="AC521" s="45">
        <f t="shared" si="397"/>
        <v>-13567.291093295091</v>
      </c>
      <c r="AD521" s="45">
        <f t="shared" si="397"/>
        <v>-12512.550656221549</v>
      </c>
      <c r="AE521" s="45">
        <f t="shared" si="397"/>
        <v>-11457.81021914801</v>
      </c>
      <c r="AF521" s="45">
        <f t="shared" si="397"/>
        <v>-10403.069782074472</v>
      </c>
      <c r="AG521" s="45">
        <f t="shared" si="397"/>
        <v>-9348.3293450009332</v>
      </c>
      <c r="AH521" s="45">
        <f t="shared" ref="AH521:AQ530" si="398">$B521+AH$26*$C521</f>
        <v>-8293.5889079273911</v>
      </c>
      <c r="AI521" s="45">
        <f t="shared" si="398"/>
        <v>-7238.8484708538517</v>
      </c>
      <c r="AJ521" s="45">
        <f t="shared" si="398"/>
        <v>-6184.1080337803132</v>
      </c>
      <c r="AK521" s="45">
        <f t="shared" si="398"/>
        <v>-5129.3675967067738</v>
      </c>
      <c r="AL521" s="45">
        <f t="shared" si="398"/>
        <v>-4074.6271596332344</v>
      </c>
      <c r="AM521" s="45">
        <f t="shared" si="398"/>
        <v>-3019.886722559695</v>
      </c>
      <c r="AN521" s="45">
        <f t="shared" si="398"/>
        <v>-1965.1462854861556</v>
      </c>
      <c r="AO521" s="45">
        <f t="shared" si="398"/>
        <v>-910.40584841261625</v>
      </c>
      <c r="AP521" s="45">
        <f t="shared" si="398"/>
        <v>144.33458866092315</v>
      </c>
      <c r="AQ521" s="45">
        <f t="shared" si="398"/>
        <v>1199.0750257344625</v>
      </c>
      <c r="AR521" s="45">
        <f t="shared" ref="AR521:BA530" si="399">$B521+AR$26*$C521</f>
        <v>2253.8154628080019</v>
      </c>
      <c r="AS521" s="45">
        <f t="shared" si="399"/>
        <v>3308.5558998815413</v>
      </c>
      <c r="AT521" s="45">
        <f t="shared" si="399"/>
        <v>4363.2963369550807</v>
      </c>
      <c r="AU521" s="45">
        <f t="shared" si="399"/>
        <v>5418.0367740286201</v>
      </c>
      <c r="AV521" s="45">
        <f t="shared" si="399"/>
        <v>6472.7772111021595</v>
      </c>
      <c r="AW521" s="45">
        <f t="shared" si="399"/>
        <v>7527.5176481756989</v>
      </c>
      <c r="AX521" s="45">
        <f t="shared" si="399"/>
        <v>8582.2580852492392</v>
      </c>
      <c r="AY521" s="45">
        <f t="shared" si="399"/>
        <v>9636.9985223227777</v>
      </c>
      <c r="AZ521" s="45">
        <f t="shared" si="399"/>
        <v>10691.738959396316</v>
      </c>
      <c r="BA521" s="45">
        <f t="shared" si="399"/>
        <v>11746.479396469855</v>
      </c>
      <c r="BB521" s="45">
        <f t="shared" ref="BB521:BK530" si="400">$B521+BB$26*$C521</f>
        <v>12801.219833543397</v>
      </c>
      <c r="BC521" s="45">
        <f t="shared" si="400"/>
        <v>13855.960270616935</v>
      </c>
      <c r="BD521" s="45">
        <f t="shared" si="400"/>
        <v>14910.700707690474</v>
      </c>
      <c r="BE521" s="45">
        <f t="shared" si="400"/>
        <v>15965.441144764012</v>
      </c>
      <c r="BF521" s="45">
        <f t="shared" si="400"/>
        <v>17020.181581837554</v>
      </c>
      <c r="BG521" s="45">
        <f t="shared" si="400"/>
        <v>18074.922018911093</v>
      </c>
      <c r="BH521" s="45">
        <f t="shared" si="400"/>
        <v>19129.662455984631</v>
      </c>
      <c r="BI521" s="45">
        <f t="shared" si="400"/>
        <v>20184.40289305817</v>
      </c>
      <c r="BJ521" s="45">
        <f t="shared" si="400"/>
        <v>21239.143330131708</v>
      </c>
      <c r="BK521" s="45">
        <f t="shared" si="400"/>
        <v>22293.88376720525</v>
      </c>
      <c r="BL521" s="45">
        <f t="shared" ref="BL521:BU530" si="401">$B521+BL$26*$C521</f>
        <v>23348.624204278789</v>
      </c>
      <c r="BM521" s="45">
        <f t="shared" si="401"/>
        <v>24403.364641352327</v>
      </c>
      <c r="BN521" s="45">
        <f t="shared" si="401"/>
        <v>25458.10507842587</v>
      </c>
      <c r="BO521" s="45">
        <f t="shared" si="401"/>
        <v>26512.845515499408</v>
      </c>
      <c r="BP521" s="45">
        <f t="shared" si="401"/>
        <v>27567.585952572947</v>
      </c>
      <c r="BQ521" s="45">
        <f t="shared" si="401"/>
        <v>28622.326389646485</v>
      </c>
      <c r="BR521" s="45">
        <f t="shared" si="401"/>
        <v>29677.066826720024</v>
      </c>
      <c r="BS521" s="45">
        <f t="shared" si="401"/>
        <v>30731.807263793566</v>
      </c>
      <c r="BT521" s="45">
        <f t="shared" si="401"/>
        <v>31786.547700867104</v>
      </c>
      <c r="BU521" s="45">
        <f t="shared" si="401"/>
        <v>32841.288137940646</v>
      </c>
      <c r="BV521" s="45">
        <f t="shared" ref="BV521:CH530" si="402">$B521+BV$26*$C521</f>
        <v>33896.028575014185</v>
      </c>
      <c r="BW521" s="45">
        <f t="shared" si="402"/>
        <v>34950.769012087723</v>
      </c>
      <c r="BX521" s="45">
        <f t="shared" si="402"/>
        <v>36005.509449161262</v>
      </c>
      <c r="BY521" s="45">
        <f t="shared" si="402"/>
        <v>37060.2498862348</v>
      </c>
      <c r="BZ521" s="45">
        <f t="shared" si="402"/>
        <v>38114.990323308339</v>
      </c>
      <c r="CA521" s="45">
        <f t="shared" si="402"/>
        <v>39169.730760381877</v>
      </c>
      <c r="CB521" s="45">
        <f t="shared" si="402"/>
        <v>40224.471197455416</v>
      </c>
      <c r="CC521" s="45">
        <f t="shared" si="402"/>
        <v>41279.211634528961</v>
      </c>
      <c r="CD521" s="45">
        <f t="shared" si="402"/>
        <v>42333.9520716025</v>
      </c>
      <c r="CE521" s="45">
        <f t="shared" si="402"/>
        <v>43388.692508676038</v>
      </c>
      <c r="CF521" s="45">
        <f t="shared" si="402"/>
        <v>44443.432945749577</v>
      </c>
      <c r="CG521" s="45">
        <f t="shared" si="402"/>
        <v>-13845.90716648574</v>
      </c>
      <c r="CH521" s="45">
        <f t="shared" si="402"/>
        <v>-11026.862335731847</v>
      </c>
    </row>
    <row r="522" spans="1:86">
      <c r="A522" s="58">
        <f>'Q5-Q7 VaR'!G496</f>
        <v>46254</v>
      </c>
      <c r="B522" s="45">
        <f>'Q5-Q7 VaR'!L496</f>
        <v>-7321.9241740906946</v>
      </c>
      <c r="C522" s="45">
        <f>1000000*'Q5-Q7 VaR'!K496/100</f>
        <v>-4269.9410522433727</v>
      </c>
      <c r="D522" s="45">
        <f t="shared" si="395"/>
        <v>35377.486348343031</v>
      </c>
      <c r="E522" s="45">
        <f t="shared" si="395"/>
        <v>34310.001085282187</v>
      </c>
      <c r="F522" s="45">
        <f t="shared" si="395"/>
        <v>33242.515822221343</v>
      </c>
      <c r="G522" s="45">
        <f t="shared" si="395"/>
        <v>32175.030559160507</v>
      </c>
      <c r="H522" s="45">
        <f t="shared" si="395"/>
        <v>31107.545296099663</v>
      </c>
      <c r="I522" s="45">
        <f t="shared" si="395"/>
        <v>30040.060033038819</v>
      </c>
      <c r="J522" s="45">
        <f t="shared" si="395"/>
        <v>28972.574769977975</v>
      </c>
      <c r="K522" s="45">
        <f t="shared" si="395"/>
        <v>27905.089506917131</v>
      </c>
      <c r="L522" s="45">
        <f t="shared" si="395"/>
        <v>26837.604243856287</v>
      </c>
      <c r="M522" s="45">
        <f t="shared" si="395"/>
        <v>25770.118980795443</v>
      </c>
      <c r="N522" s="45">
        <f t="shared" si="396"/>
        <v>24702.633717734599</v>
      </c>
      <c r="O522" s="45">
        <f t="shared" si="396"/>
        <v>23635.148454673759</v>
      </c>
      <c r="P522" s="45">
        <f t="shared" si="396"/>
        <v>22567.663191612915</v>
      </c>
      <c r="Q522" s="45">
        <f t="shared" si="396"/>
        <v>21500.177928552072</v>
      </c>
      <c r="R522" s="45">
        <f t="shared" si="396"/>
        <v>20432.692665491228</v>
      </c>
      <c r="S522" s="45">
        <f t="shared" si="396"/>
        <v>19365.207402430384</v>
      </c>
      <c r="T522" s="45">
        <f t="shared" si="396"/>
        <v>18297.722139369544</v>
      </c>
      <c r="U522" s="45">
        <f t="shared" si="396"/>
        <v>17230.2368763087</v>
      </c>
      <c r="V522" s="45">
        <f t="shared" si="396"/>
        <v>16162.751613247856</v>
      </c>
      <c r="W522" s="45">
        <f t="shared" si="396"/>
        <v>15095.266350187012</v>
      </c>
      <c r="X522" s="45">
        <f t="shared" si="397"/>
        <v>14027.781087126168</v>
      </c>
      <c r="Y522" s="45">
        <f t="shared" si="397"/>
        <v>12960.295824065324</v>
      </c>
      <c r="Z522" s="45">
        <f t="shared" si="397"/>
        <v>11892.810561004484</v>
      </c>
      <c r="AA522" s="45">
        <f t="shared" si="397"/>
        <v>10825.32529794364</v>
      </c>
      <c r="AB522" s="45">
        <f t="shared" si="397"/>
        <v>9757.8400348827963</v>
      </c>
      <c r="AC522" s="45">
        <f t="shared" si="397"/>
        <v>8690.3547718219525</v>
      </c>
      <c r="AD522" s="45">
        <f t="shared" si="397"/>
        <v>7622.8695087611104</v>
      </c>
      <c r="AE522" s="45">
        <f t="shared" si="397"/>
        <v>6555.3842457002665</v>
      </c>
      <c r="AF522" s="45">
        <f t="shared" si="397"/>
        <v>5487.8989826394245</v>
      </c>
      <c r="AG522" s="45">
        <f t="shared" si="397"/>
        <v>4420.4137195785806</v>
      </c>
      <c r="AH522" s="45">
        <f t="shared" si="398"/>
        <v>3352.9284565177368</v>
      </c>
      <c r="AI522" s="45">
        <f t="shared" si="398"/>
        <v>2285.4431934568947</v>
      </c>
      <c r="AJ522" s="45">
        <f t="shared" si="398"/>
        <v>1217.9579303960509</v>
      </c>
      <c r="AK522" s="45">
        <f t="shared" si="398"/>
        <v>150.47266733520792</v>
      </c>
      <c r="AL522" s="45">
        <f t="shared" si="398"/>
        <v>-917.01259572563504</v>
      </c>
      <c r="AM522" s="45">
        <f t="shared" si="398"/>
        <v>-1984.4978587864789</v>
      </c>
      <c r="AN522" s="45">
        <f t="shared" si="398"/>
        <v>-3051.9831218473219</v>
      </c>
      <c r="AO522" s="45">
        <f t="shared" si="398"/>
        <v>-4119.4683849081648</v>
      </c>
      <c r="AP522" s="45">
        <f t="shared" si="398"/>
        <v>-5186.9536479690087</v>
      </c>
      <c r="AQ522" s="45">
        <f t="shared" si="398"/>
        <v>-6254.4389110298516</v>
      </c>
      <c r="AR522" s="45">
        <f t="shared" si="399"/>
        <v>-7321.9241740906946</v>
      </c>
      <c r="AS522" s="45">
        <f t="shared" si="399"/>
        <v>-8389.4094371515384</v>
      </c>
      <c r="AT522" s="45">
        <f t="shared" si="399"/>
        <v>-9456.8947002123805</v>
      </c>
      <c r="AU522" s="45">
        <f t="shared" si="399"/>
        <v>-10524.379963273224</v>
      </c>
      <c r="AV522" s="45">
        <f t="shared" si="399"/>
        <v>-11591.865226334066</v>
      </c>
      <c r="AW522" s="45">
        <f t="shared" si="399"/>
        <v>-12659.35048939491</v>
      </c>
      <c r="AX522" s="45">
        <f t="shared" si="399"/>
        <v>-13726.835752455754</v>
      </c>
      <c r="AY522" s="45">
        <f t="shared" si="399"/>
        <v>-14794.321015516598</v>
      </c>
      <c r="AZ522" s="45">
        <f t="shared" si="399"/>
        <v>-15861.80627857744</v>
      </c>
      <c r="BA522" s="45">
        <f t="shared" si="399"/>
        <v>-16929.291541638282</v>
      </c>
      <c r="BB522" s="45">
        <f t="shared" si="400"/>
        <v>-17996.776804699126</v>
      </c>
      <c r="BC522" s="45">
        <f t="shared" si="400"/>
        <v>-19064.26206775997</v>
      </c>
      <c r="BD522" s="45">
        <f t="shared" si="400"/>
        <v>-20131.747330820814</v>
      </c>
      <c r="BE522" s="45">
        <f t="shared" si="400"/>
        <v>-21199.232593881658</v>
      </c>
      <c r="BF522" s="45">
        <f t="shared" si="400"/>
        <v>-22266.717856942501</v>
      </c>
      <c r="BG522" s="45">
        <f t="shared" si="400"/>
        <v>-23334.203120003342</v>
      </c>
      <c r="BH522" s="45">
        <f t="shared" si="400"/>
        <v>-24401.688383064185</v>
      </c>
      <c r="BI522" s="45">
        <f t="shared" si="400"/>
        <v>-25469.173646125029</v>
      </c>
      <c r="BJ522" s="45">
        <f t="shared" si="400"/>
        <v>-26536.658909185873</v>
      </c>
      <c r="BK522" s="45">
        <f t="shared" si="400"/>
        <v>-27604.144172246713</v>
      </c>
      <c r="BL522" s="45">
        <f t="shared" si="401"/>
        <v>-28671.629435307557</v>
      </c>
      <c r="BM522" s="45">
        <f t="shared" si="401"/>
        <v>-29739.114698368401</v>
      </c>
      <c r="BN522" s="45">
        <f t="shared" si="401"/>
        <v>-30806.599961429245</v>
      </c>
      <c r="BO522" s="45">
        <f t="shared" si="401"/>
        <v>-31874.085224490089</v>
      </c>
      <c r="BP522" s="45">
        <f t="shared" si="401"/>
        <v>-32941.570487550933</v>
      </c>
      <c r="BQ522" s="45">
        <f t="shared" si="401"/>
        <v>-34009.055750611777</v>
      </c>
      <c r="BR522" s="45">
        <f t="shared" si="401"/>
        <v>-35076.541013672613</v>
      </c>
      <c r="BS522" s="45">
        <f t="shared" si="401"/>
        <v>-36144.026276733464</v>
      </c>
      <c r="BT522" s="45">
        <f t="shared" si="401"/>
        <v>-37211.511539794301</v>
      </c>
      <c r="BU522" s="45">
        <f t="shared" si="401"/>
        <v>-38278.996802855152</v>
      </c>
      <c r="BV522" s="45">
        <f t="shared" si="402"/>
        <v>-39346.482065915989</v>
      </c>
      <c r="BW522" s="45">
        <f t="shared" si="402"/>
        <v>-40413.967328976833</v>
      </c>
      <c r="BX522" s="45">
        <f t="shared" si="402"/>
        <v>-41481.452592037676</v>
      </c>
      <c r="BY522" s="45">
        <f t="shared" si="402"/>
        <v>-42548.93785509852</v>
      </c>
      <c r="BZ522" s="45">
        <f t="shared" si="402"/>
        <v>-43616.423118159364</v>
      </c>
      <c r="CA522" s="45">
        <f t="shared" si="402"/>
        <v>-44683.908381220208</v>
      </c>
      <c r="CB522" s="45">
        <f t="shared" si="402"/>
        <v>-45751.393644281052</v>
      </c>
      <c r="CC522" s="45">
        <f t="shared" si="402"/>
        <v>-46818.878907341896</v>
      </c>
      <c r="CD522" s="45">
        <f t="shared" si="402"/>
        <v>-47886.364170402732</v>
      </c>
      <c r="CE522" s="45">
        <f t="shared" si="402"/>
        <v>-48953.849433463576</v>
      </c>
      <c r="CF522" s="45">
        <f t="shared" si="402"/>
        <v>-50021.33469652442</v>
      </c>
      <c r="CG522" s="45">
        <f t="shared" si="402"/>
        <v>8972.3374679705084</v>
      </c>
      <c r="CH522" s="45">
        <f t="shared" si="402"/>
        <v>6119.2290566848478</v>
      </c>
    </row>
    <row r="523" spans="1:86">
      <c r="A523" s="58">
        <f>'Q5-Q7 VaR'!G497</f>
        <v>46255</v>
      </c>
      <c r="B523" s="45">
        <f>'Q5-Q7 VaR'!L497</f>
        <v>-13232.463166517544</v>
      </c>
      <c r="C523" s="45">
        <f>1000000*'Q5-Q7 VaR'!K497/100</f>
        <v>-2137.8752630608237</v>
      </c>
      <c r="D523" s="45">
        <f t="shared" si="395"/>
        <v>8146.2894640906925</v>
      </c>
      <c r="E523" s="45">
        <f t="shared" si="395"/>
        <v>7611.8206483254871</v>
      </c>
      <c r="F523" s="45">
        <f t="shared" si="395"/>
        <v>7077.3518325602818</v>
      </c>
      <c r="G523" s="45">
        <f t="shared" si="395"/>
        <v>6542.8830167950764</v>
      </c>
      <c r="H523" s="45">
        <f t="shared" si="395"/>
        <v>6008.414201029871</v>
      </c>
      <c r="I523" s="45">
        <f t="shared" si="395"/>
        <v>5473.945385264662</v>
      </c>
      <c r="J523" s="45">
        <f t="shared" si="395"/>
        <v>4939.4765694994567</v>
      </c>
      <c r="K523" s="45">
        <f t="shared" si="395"/>
        <v>4405.0077537342513</v>
      </c>
      <c r="L523" s="45">
        <f t="shared" si="395"/>
        <v>3870.5389379690459</v>
      </c>
      <c r="M523" s="45">
        <f t="shared" si="395"/>
        <v>3336.0701222038406</v>
      </c>
      <c r="N523" s="45">
        <f t="shared" si="396"/>
        <v>2801.6013064386334</v>
      </c>
      <c r="O523" s="45">
        <f t="shared" si="396"/>
        <v>2267.132490673428</v>
      </c>
      <c r="P523" s="45">
        <f t="shared" si="396"/>
        <v>1732.6636749082227</v>
      </c>
      <c r="Q523" s="45">
        <f t="shared" si="396"/>
        <v>1198.1948591430155</v>
      </c>
      <c r="R523" s="45">
        <f t="shared" si="396"/>
        <v>663.72604337781013</v>
      </c>
      <c r="S523" s="45">
        <f t="shared" si="396"/>
        <v>129.25722761260477</v>
      </c>
      <c r="T523" s="45">
        <f t="shared" si="396"/>
        <v>-405.2115881526006</v>
      </c>
      <c r="U523" s="45">
        <f t="shared" si="396"/>
        <v>-939.68040391780778</v>
      </c>
      <c r="V523" s="45">
        <f t="shared" si="396"/>
        <v>-1474.1492196830131</v>
      </c>
      <c r="W523" s="45">
        <f t="shared" si="396"/>
        <v>-2008.6180354482185</v>
      </c>
      <c r="X523" s="45">
        <f t="shared" si="397"/>
        <v>-2543.0868512134257</v>
      </c>
      <c r="Y523" s="45">
        <f t="shared" si="397"/>
        <v>-3077.5556669786311</v>
      </c>
      <c r="Z523" s="45">
        <f t="shared" si="397"/>
        <v>-3612.0244827438364</v>
      </c>
      <c r="AA523" s="45">
        <f t="shared" si="397"/>
        <v>-4146.4932985090436</v>
      </c>
      <c r="AB523" s="45">
        <f t="shared" si="397"/>
        <v>-4680.962114274249</v>
      </c>
      <c r="AC523" s="45">
        <f t="shared" si="397"/>
        <v>-5215.4309300394552</v>
      </c>
      <c r="AD523" s="45">
        <f t="shared" si="397"/>
        <v>-5749.8997458046606</v>
      </c>
      <c r="AE523" s="45">
        <f t="shared" si="397"/>
        <v>-6284.3685615698669</v>
      </c>
      <c r="AF523" s="45">
        <f t="shared" si="397"/>
        <v>-6818.8373773350722</v>
      </c>
      <c r="AG523" s="45">
        <f t="shared" si="397"/>
        <v>-7353.3061931002785</v>
      </c>
      <c r="AH523" s="45">
        <f t="shared" si="398"/>
        <v>-7887.7750088654848</v>
      </c>
      <c r="AI523" s="45">
        <f t="shared" si="398"/>
        <v>-8422.2438246306901</v>
      </c>
      <c r="AJ523" s="45">
        <f t="shared" si="398"/>
        <v>-8956.7126403958973</v>
      </c>
      <c r="AK523" s="45">
        <f t="shared" si="398"/>
        <v>-9491.1814561611027</v>
      </c>
      <c r="AL523" s="45">
        <f t="shared" si="398"/>
        <v>-10025.650271926308</v>
      </c>
      <c r="AM523" s="45">
        <f t="shared" si="398"/>
        <v>-10560.119087691513</v>
      </c>
      <c r="AN523" s="45">
        <f t="shared" si="398"/>
        <v>-11094.587903456721</v>
      </c>
      <c r="AO523" s="45">
        <f t="shared" si="398"/>
        <v>-11629.056719221926</v>
      </c>
      <c r="AP523" s="45">
        <f t="shared" si="398"/>
        <v>-12163.525534987131</v>
      </c>
      <c r="AQ523" s="45">
        <f t="shared" si="398"/>
        <v>-12697.994350752339</v>
      </c>
      <c r="AR523" s="45">
        <f t="shared" si="399"/>
        <v>-13232.463166517544</v>
      </c>
      <c r="AS523" s="45">
        <f t="shared" si="399"/>
        <v>-13766.931982282749</v>
      </c>
      <c r="AT523" s="45">
        <f t="shared" si="399"/>
        <v>-14301.400798047956</v>
      </c>
      <c r="AU523" s="45">
        <f t="shared" si="399"/>
        <v>-14835.869613813162</v>
      </c>
      <c r="AV523" s="45">
        <f t="shared" si="399"/>
        <v>-15370.338429578367</v>
      </c>
      <c r="AW523" s="45">
        <f t="shared" si="399"/>
        <v>-15904.807245343574</v>
      </c>
      <c r="AX523" s="45">
        <f t="shared" si="399"/>
        <v>-16439.27606110878</v>
      </c>
      <c r="AY523" s="45">
        <f t="shared" si="399"/>
        <v>-16973.744876873985</v>
      </c>
      <c r="AZ523" s="45">
        <f t="shared" si="399"/>
        <v>-17508.21369263919</v>
      </c>
      <c r="BA523" s="45">
        <f t="shared" si="399"/>
        <v>-18042.682508404396</v>
      </c>
      <c r="BB523" s="45">
        <f t="shared" si="400"/>
        <v>-18577.151324169601</v>
      </c>
      <c r="BC523" s="45">
        <f t="shared" si="400"/>
        <v>-19111.62013993481</v>
      </c>
      <c r="BD523" s="45">
        <f t="shared" si="400"/>
        <v>-19646.088955700016</v>
      </c>
      <c r="BE523" s="45">
        <f t="shared" si="400"/>
        <v>-20180.557771465221</v>
      </c>
      <c r="BF523" s="45">
        <f t="shared" si="400"/>
        <v>-20715.026587230426</v>
      </c>
      <c r="BG523" s="45">
        <f t="shared" si="400"/>
        <v>-21249.495402995632</v>
      </c>
      <c r="BH523" s="45">
        <f t="shared" si="400"/>
        <v>-21783.964218760841</v>
      </c>
      <c r="BI523" s="45">
        <f t="shared" si="400"/>
        <v>-22318.433034526046</v>
      </c>
      <c r="BJ523" s="45">
        <f t="shared" si="400"/>
        <v>-22852.901850291251</v>
      </c>
      <c r="BK523" s="45">
        <f t="shared" si="400"/>
        <v>-23387.370666056457</v>
      </c>
      <c r="BL523" s="45">
        <f t="shared" si="401"/>
        <v>-23921.839481821662</v>
      </c>
      <c r="BM523" s="45">
        <f t="shared" si="401"/>
        <v>-24456.308297586867</v>
      </c>
      <c r="BN523" s="45">
        <f t="shared" si="401"/>
        <v>-24990.777113352073</v>
      </c>
      <c r="BO523" s="45">
        <f t="shared" si="401"/>
        <v>-25525.245929117278</v>
      </c>
      <c r="BP523" s="45">
        <f t="shared" si="401"/>
        <v>-26059.714744882487</v>
      </c>
      <c r="BQ523" s="45">
        <f t="shared" si="401"/>
        <v>-26594.183560647693</v>
      </c>
      <c r="BR523" s="45">
        <f t="shared" si="401"/>
        <v>-27128.652376412898</v>
      </c>
      <c r="BS523" s="45">
        <f t="shared" si="401"/>
        <v>-27663.121192178103</v>
      </c>
      <c r="BT523" s="45">
        <f t="shared" si="401"/>
        <v>-28197.590007943312</v>
      </c>
      <c r="BU523" s="45">
        <f t="shared" si="401"/>
        <v>-28732.058823708518</v>
      </c>
      <c r="BV523" s="45">
        <f t="shared" si="402"/>
        <v>-29266.527639473723</v>
      </c>
      <c r="BW523" s="45">
        <f t="shared" si="402"/>
        <v>-29800.996455238928</v>
      </c>
      <c r="BX523" s="45">
        <f t="shared" si="402"/>
        <v>-30335.465271004134</v>
      </c>
      <c r="BY523" s="45">
        <f t="shared" si="402"/>
        <v>-30869.934086769339</v>
      </c>
      <c r="BZ523" s="45">
        <f t="shared" si="402"/>
        <v>-31404.402902534544</v>
      </c>
      <c r="CA523" s="45">
        <f t="shared" si="402"/>
        <v>-31938.87171829975</v>
      </c>
      <c r="CB523" s="45">
        <f t="shared" si="402"/>
        <v>-32473.340534064959</v>
      </c>
      <c r="CC523" s="45">
        <f t="shared" si="402"/>
        <v>-33007.80934983016</v>
      </c>
      <c r="CD523" s="45">
        <f t="shared" si="402"/>
        <v>-33542.278165595373</v>
      </c>
      <c r="CE523" s="45">
        <f t="shared" si="402"/>
        <v>-34076.746981360571</v>
      </c>
      <c r="CF523" s="45">
        <f t="shared" si="402"/>
        <v>-34611.215797125784</v>
      </c>
      <c r="CG523" s="45">
        <f t="shared" si="402"/>
        <v>-5074.2477560023171</v>
      </c>
      <c r="CH523" s="45">
        <f t="shared" si="402"/>
        <v>-6502.7428618337517</v>
      </c>
    </row>
    <row r="524" spans="1:86">
      <c r="A524" s="58">
        <f>'Q5-Q7 VaR'!G498</f>
        <v>46258</v>
      </c>
      <c r="B524" s="45">
        <f>'Q5-Q7 VaR'!L498</f>
        <v>845.13029945740709</v>
      </c>
      <c r="C524" s="45">
        <f>1000000*'Q5-Q7 VaR'!K498/100</f>
        <v>2736.0684005585244</v>
      </c>
      <c r="D524" s="45">
        <f t="shared" si="395"/>
        <v>-26515.553706127837</v>
      </c>
      <c r="E524" s="45">
        <f t="shared" si="395"/>
        <v>-25831.536605988207</v>
      </c>
      <c r="F524" s="45">
        <f t="shared" si="395"/>
        <v>-25147.519505848577</v>
      </c>
      <c r="G524" s="45">
        <f t="shared" si="395"/>
        <v>-24463.502405708943</v>
      </c>
      <c r="H524" s="45">
        <f t="shared" si="395"/>
        <v>-23779.485305569313</v>
      </c>
      <c r="I524" s="45">
        <f t="shared" si="395"/>
        <v>-23095.468205429683</v>
      </c>
      <c r="J524" s="45">
        <f t="shared" si="395"/>
        <v>-22411.451105290049</v>
      </c>
      <c r="K524" s="45">
        <f t="shared" si="395"/>
        <v>-21727.434005150419</v>
      </c>
      <c r="L524" s="45">
        <f t="shared" si="395"/>
        <v>-21043.416905010788</v>
      </c>
      <c r="M524" s="45">
        <f t="shared" si="395"/>
        <v>-20359.399804871158</v>
      </c>
      <c r="N524" s="45">
        <f t="shared" si="396"/>
        <v>-19675.382704731528</v>
      </c>
      <c r="O524" s="45">
        <f t="shared" si="396"/>
        <v>-18991.365604591894</v>
      </c>
      <c r="P524" s="45">
        <f t="shared" si="396"/>
        <v>-18307.348504452264</v>
      </c>
      <c r="Q524" s="45">
        <f t="shared" si="396"/>
        <v>-17623.331404312634</v>
      </c>
      <c r="R524" s="45">
        <f t="shared" si="396"/>
        <v>-16939.314304173</v>
      </c>
      <c r="S524" s="45">
        <f t="shared" si="396"/>
        <v>-16255.29720403337</v>
      </c>
      <c r="T524" s="45">
        <f t="shared" si="396"/>
        <v>-15571.28010389374</v>
      </c>
      <c r="U524" s="45">
        <f t="shared" si="396"/>
        <v>-14887.263003754109</v>
      </c>
      <c r="V524" s="45">
        <f t="shared" si="396"/>
        <v>-14203.245903614477</v>
      </c>
      <c r="W524" s="45">
        <f t="shared" si="396"/>
        <v>-13519.228803474845</v>
      </c>
      <c r="X524" s="45">
        <f t="shared" si="397"/>
        <v>-12835.211703335215</v>
      </c>
      <c r="Y524" s="45">
        <f t="shared" si="397"/>
        <v>-12151.194603195585</v>
      </c>
      <c r="Z524" s="45">
        <f t="shared" si="397"/>
        <v>-11467.177503055953</v>
      </c>
      <c r="AA524" s="45">
        <f t="shared" si="397"/>
        <v>-10783.160402916321</v>
      </c>
      <c r="AB524" s="45">
        <f t="shared" si="397"/>
        <v>-10099.143302776691</v>
      </c>
      <c r="AC524" s="45">
        <f t="shared" si="397"/>
        <v>-9415.1262026370605</v>
      </c>
      <c r="AD524" s="45">
        <f t="shared" si="397"/>
        <v>-8731.1091024974285</v>
      </c>
      <c r="AE524" s="45">
        <f t="shared" si="397"/>
        <v>-8047.0920023577964</v>
      </c>
      <c r="AF524" s="45">
        <f t="shared" si="397"/>
        <v>-7363.0749022181662</v>
      </c>
      <c r="AG524" s="45">
        <f t="shared" si="397"/>
        <v>-6679.0578020785351</v>
      </c>
      <c r="AH524" s="45">
        <f t="shared" si="398"/>
        <v>-5995.040701938904</v>
      </c>
      <c r="AI524" s="45">
        <f t="shared" si="398"/>
        <v>-5311.0236017992729</v>
      </c>
      <c r="AJ524" s="45">
        <f t="shared" si="398"/>
        <v>-4627.0065016596418</v>
      </c>
      <c r="AK524" s="45">
        <f t="shared" si="398"/>
        <v>-3942.9894015200107</v>
      </c>
      <c r="AL524" s="45">
        <f t="shared" si="398"/>
        <v>-3258.9723013803796</v>
      </c>
      <c r="AM524" s="45">
        <f t="shared" si="398"/>
        <v>-2574.9552012407485</v>
      </c>
      <c r="AN524" s="45">
        <f t="shared" si="398"/>
        <v>-1890.9381011011174</v>
      </c>
      <c r="AO524" s="45">
        <f t="shared" si="398"/>
        <v>-1206.9210009614862</v>
      </c>
      <c r="AP524" s="45">
        <f t="shared" si="398"/>
        <v>-522.90390082185513</v>
      </c>
      <c r="AQ524" s="45">
        <f t="shared" si="398"/>
        <v>161.11319931777598</v>
      </c>
      <c r="AR524" s="45">
        <f t="shared" si="399"/>
        <v>845.13029945740709</v>
      </c>
      <c r="AS524" s="45">
        <f t="shared" si="399"/>
        <v>1529.1473995970382</v>
      </c>
      <c r="AT524" s="45">
        <f t="shared" si="399"/>
        <v>2213.1644997366693</v>
      </c>
      <c r="AU524" s="45">
        <f t="shared" si="399"/>
        <v>2897.1815998763004</v>
      </c>
      <c r="AV524" s="45">
        <f t="shared" si="399"/>
        <v>3581.1987000159315</v>
      </c>
      <c r="AW524" s="45">
        <f t="shared" si="399"/>
        <v>4265.2158001555626</v>
      </c>
      <c r="AX524" s="45">
        <f t="shared" si="399"/>
        <v>4949.2329002951938</v>
      </c>
      <c r="AY524" s="45">
        <f t="shared" si="399"/>
        <v>5633.2500004348249</v>
      </c>
      <c r="AZ524" s="45">
        <f t="shared" si="399"/>
        <v>6317.267100574456</v>
      </c>
      <c r="BA524" s="45">
        <f t="shared" si="399"/>
        <v>7001.2842007140871</v>
      </c>
      <c r="BB524" s="45">
        <f t="shared" si="400"/>
        <v>7685.3013008537182</v>
      </c>
      <c r="BC524" s="45">
        <f t="shared" si="400"/>
        <v>8369.3184009933502</v>
      </c>
      <c r="BD524" s="45">
        <f t="shared" si="400"/>
        <v>9053.3355011329804</v>
      </c>
      <c r="BE524" s="45">
        <f t="shared" si="400"/>
        <v>9737.3526012726106</v>
      </c>
      <c r="BF524" s="45">
        <f t="shared" si="400"/>
        <v>10421.369701412243</v>
      </c>
      <c r="BG524" s="45">
        <f t="shared" si="400"/>
        <v>11105.386801551875</v>
      </c>
      <c r="BH524" s="45">
        <f t="shared" si="400"/>
        <v>11789.403901691505</v>
      </c>
      <c r="BI524" s="45">
        <f t="shared" si="400"/>
        <v>12473.421001831135</v>
      </c>
      <c r="BJ524" s="45">
        <f t="shared" si="400"/>
        <v>13157.438101970767</v>
      </c>
      <c r="BK524" s="45">
        <f t="shared" si="400"/>
        <v>13841.455202110399</v>
      </c>
      <c r="BL524" s="45">
        <f t="shared" si="401"/>
        <v>14525.472302250029</v>
      </c>
      <c r="BM524" s="45">
        <f t="shared" si="401"/>
        <v>15209.48940238966</v>
      </c>
      <c r="BN524" s="45">
        <f t="shared" si="401"/>
        <v>15893.506502529292</v>
      </c>
      <c r="BO524" s="45">
        <f t="shared" si="401"/>
        <v>16577.523602668924</v>
      </c>
      <c r="BP524" s="45">
        <f t="shared" si="401"/>
        <v>17261.540702808554</v>
      </c>
      <c r="BQ524" s="45">
        <f t="shared" si="401"/>
        <v>17945.557802948184</v>
      </c>
      <c r="BR524" s="45">
        <f t="shared" si="401"/>
        <v>18629.574903087814</v>
      </c>
      <c r="BS524" s="45">
        <f t="shared" si="401"/>
        <v>19313.592003227448</v>
      </c>
      <c r="BT524" s="45">
        <f t="shared" si="401"/>
        <v>19997.609103367078</v>
      </c>
      <c r="BU524" s="45">
        <f t="shared" si="401"/>
        <v>20681.626203506708</v>
      </c>
      <c r="BV524" s="45">
        <f t="shared" si="402"/>
        <v>21365.643303646342</v>
      </c>
      <c r="BW524" s="45">
        <f t="shared" si="402"/>
        <v>22049.660403785972</v>
      </c>
      <c r="BX524" s="45">
        <f t="shared" si="402"/>
        <v>22733.677503925603</v>
      </c>
      <c r="BY524" s="45">
        <f t="shared" si="402"/>
        <v>23417.694604065233</v>
      </c>
      <c r="BZ524" s="45">
        <f t="shared" si="402"/>
        <v>24101.711704204863</v>
      </c>
      <c r="CA524" s="45">
        <f t="shared" si="402"/>
        <v>24785.728804344497</v>
      </c>
      <c r="CB524" s="45">
        <f t="shared" si="402"/>
        <v>25469.745904484127</v>
      </c>
      <c r="CC524" s="45">
        <f t="shared" si="402"/>
        <v>26153.763004623757</v>
      </c>
      <c r="CD524" s="45">
        <f t="shared" si="402"/>
        <v>26837.780104763391</v>
      </c>
      <c r="CE524" s="45">
        <f t="shared" si="402"/>
        <v>27521.797204903021</v>
      </c>
      <c r="CF524" s="45">
        <f t="shared" si="402"/>
        <v>28205.814305042652</v>
      </c>
      <c r="CG524" s="45">
        <f t="shared" si="402"/>
        <v>-9595.8134615468771</v>
      </c>
      <c r="CH524" s="45">
        <f t="shared" si="402"/>
        <v>-7767.6149754377766</v>
      </c>
    </row>
    <row r="525" spans="1:86">
      <c r="A525" s="58">
        <f>'Q5-Q7 VaR'!G499</f>
        <v>46259</v>
      </c>
      <c r="B525" s="45">
        <f>'Q5-Q7 VaR'!L499</f>
        <v>16632.019156791423</v>
      </c>
      <c r="C525" s="45">
        <f>1000000*'Q5-Q7 VaR'!K499/100</f>
        <v>5035.7308723029182</v>
      </c>
      <c r="D525" s="45">
        <f t="shared" si="395"/>
        <v>-33725.289566237763</v>
      </c>
      <c r="E525" s="45">
        <f t="shared" si="395"/>
        <v>-32466.356848162031</v>
      </c>
      <c r="F525" s="45">
        <f t="shared" si="395"/>
        <v>-31207.4241300863</v>
      </c>
      <c r="G525" s="45">
        <f t="shared" si="395"/>
        <v>-29948.491412010568</v>
      </c>
      <c r="H525" s="45">
        <f t="shared" si="395"/>
        <v>-28689.558693934843</v>
      </c>
      <c r="I525" s="45">
        <f t="shared" si="395"/>
        <v>-27430.625975859111</v>
      </c>
      <c r="J525" s="45">
        <f t="shared" si="395"/>
        <v>-26171.69325778338</v>
      </c>
      <c r="K525" s="45">
        <f t="shared" si="395"/>
        <v>-24912.760539707655</v>
      </c>
      <c r="L525" s="45">
        <f t="shared" si="395"/>
        <v>-23653.827821631923</v>
      </c>
      <c r="M525" s="45">
        <f t="shared" si="395"/>
        <v>-22394.895103556191</v>
      </c>
      <c r="N525" s="45">
        <f t="shared" si="396"/>
        <v>-21135.962385480467</v>
      </c>
      <c r="O525" s="45">
        <f t="shared" si="396"/>
        <v>-19877.029667404735</v>
      </c>
      <c r="P525" s="45">
        <f t="shared" si="396"/>
        <v>-18618.096949329003</v>
      </c>
      <c r="Q525" s="45">
        <f t="shared" si="396"/>
        <v>-17359.164231253279</v>
      </c>
      <c r="R525" s="45">
        <f t="shared" si="396"/>
        <v>-16100.231513177547</v>
      </c>
      <c r="S525" s="45">
        <f t="shared" si="396"/>
        <v>-14841.298795101815</v>
      </c>
      <c r="T525" s="45">
        <f t="shared" si="396"/>
        <v>-13582.366077026087</v>
      </c>
      <c r="U525" s="45">
        <f t="shared" si="396"/>
        <v>-12323.433358950359</v>
      </c>
      <c r="V525" s="45">
        <f t="shared" si="396"/>
        <v>-11064.500640874627</v>
      </c>
      <c r="W525" s="45">
        <f t="shared" si="396"/>
        <v>-9805.5679227988985</v>
      </c>
      <c r="X525" s="45">
        <f t="shared" si="397"/>
        <v>-8546.6352047231703</v>
      </c>
      <c r="Y525" s="45">
        <f t="shared" si="397"/>
        <v>-7287.7024866474385</v>
      </c>
      <c r="Z525" s="45">
        <f t="shared" si="397"/>
        <v>-6028.7697685717103</v>
      </c>
      <c r="AA525" s="45">
        <f t="shared" si="397"/>
        <v>-4769.8370504959785</v>
      </c>
      <c r="AB525" s="45">
        <f t="shared" si="397"/>
        <v>-3510.9043324202503</v>
      </c>
      <c r="AC525" s="45">
        <f t="shared" si="397"/>
        <v>-2251.9716143445221</v>
      </c>
      <c r="AD525" s="45">
        <f t="shared" si="397"/>
        <v>-993.03889626879027</v>
      </c>
      <c r="AE525" s="45">
        <f t="shared" si="397"/>
        <v>265.89382180693792</v>
      </c>
      <c r="AF525" s="45">
        <f t="shared" si="397"/>
        <v>1524.8265398826679</v>
      </c>
      <c r="AG525" s="45">
        <f t="shared" si="397"/>
        <v>2783.7592579583979</v>
      </c>
      <c r="AH525" s="45">
        <f t="shared" si="398"/>
        <v>4042.6919760341261</v>
      </c>
      <c r="AI525" s="45">
        <f t="shared" si="398"/>
        <v>5301.6246941098561</v>
      </c>
      <c r="AJ525" s="45">
        <f t="shared" si="398"/>
        <v>6560.5574121855861</v>
      </c>
      <c r="AK525" s="45">
        <f t="shared" si="398"/>
        <v>7819.4901302613162</v>
      </c>
      <c r="AL525" s="45">
        <f t="shared" si="398"/>
        <v>9078.4228483370462</v>
      </c>
      <c r="AM525" s="45">
        <f t="shared" si="398"/>
        <v>10337.355566412774</v>
      </c>
      <c r="AN525" s="45">
        <f t="shared" si="398"/>
        <v>11596.288284488504</v>
      </c>
      <c r="AO525" s="45">
        <f t="shared" si="398"/>
        <v>12855.221002564234</v>
      </c>
      <c r="AP525" s="45">
        <f t="shared" si="398"/>
        <v>14114.153720639963</v>
      </c>
      <c r="AQ525" s="45">
        <f t="shared" si="398"/>
        <v>15373.086438715693</v>
      </c>
      <c r="AR525" s="45">
        <f t="shared" si="399"/>
        <v>16632.019156791423</v>
      </c>
      <c r="AS525" s="45">
        <f t="shared" si="399"/>
        <v>17890.951874867151</v>
      </c>
      <c r="AT525" s="45">
        <f t="shared" si="399"/>
        <v>19149.884592942883</v>
      </c>
      <c r="AU525" s="45">
        <f t="shared" si="399"/>
        <v>20408.817311018611</v>
      </c>
      <c r="AV525" s="45">
        <f t="shared" si="399"/>
        <v>21667.750029094343</v>
      </c>
      <c r="AW525" s="45">
        <f t="shared" si="399"/>
        <v>22926.682747170071</v>
      </c>
      <c r="AX525" s="45">
        <f t="shared" si="399"/>
        <v>24185.615465245799</v>
      </c>
      <c r="AY525" s="45">
        <f t="shared" si="399"/>
        <v>25444.548183321531</v>
      </c>
      <c r="AZ525" s="45">
        <f t="shared" si="399"/>
        <v>26703.480901397259</v>
      </c>
      <c r="BA525" s="45">
        <f t="shared" si="399"/>
        <v>27962.413619472987</v>
      </c>
      <c r="BB525" s="45">
        <f t="shared" si="400"/>
        <v>29221.346337548719</v>
      </c>
      <c r="BC525" s="45">
        <f t="shared" si="400"/>
        <v>30480.279055624447</v>
      </c>
      <c r="BD525" s="45">
        <f t="shared" si="400"/>
        <v>31739.211773700175</v>
      </c>
      <c r="BE525" s="45">
        <f t="shared" si="400"/>
        <v>32998.144491775907</v>
      </c>
      <c r="BF525" s="45">
        <f t="shared" si="400"/>
        <v>34257.077209851632</v>
      </c>
      <c r="BG525" s="45">
        <f t="shared" si="400"/>
        <v>35516.009927927371</v>
      </c>
      <c r="BH525" s="45">
        <f t="shared" si="400"/>
        <v>36774.942646003095</v>
      </c>
      <c r="BI525" s="45">
        <f t="shared" si="400"/>
        <v>38033.87536407882</v>
      </c>
      <c r="BJ525" s="45">
        <f t="shared" si="400"/>
        <v>39292.808082154559</v>
      </c>
      <c r="BK525" s="45">
        <f t="shared" si="400"/>
        <v>40551.740800230284</v>
      </c>
      <c r="BL525" s="45">
        <f t="shared" si="401"/>
        <v>41810.673518306015</v>
      </c>
      <c r="BM525" s="45">
        <f t="shared" si="401"/>
        <v>43069.606236381747</v>
      </c>
      <c r="BN525" s="45">
        <f t="shared" si="401"/>
        <v>44328.538954457472</v>
      </c>
      <c r="BO525" s="45">
        <f t="shared" si="401"/>
        <v>45587.471672533204</v>
      </c>
      <c r="BP525" s="45">
        <f t="shared" si="401"/>
        <v>46846.404390608936</v>
      </c>
      <c r="BQ525" s="45">
        <f t="shared" si="401"/>
        <v>48105.33710868466</v>
      </c>
      <c r="BR525" s="45">
        <f t="shared" si="401"/>
        <v>49364.269826760392</v>
      </c>
      <c r="BS525" s="45">
        <f t="shared" si="401"/>
        <v>50623.202544836124</v>
      </c>
      <c r="BT525" s="45">
        <f t="shared" si="401"/>
        <v>51882.135262911848</v>
      </c>
      <c r="BU525" s="45">
        <f t="shared" si="401"/>
        <v>53141.06798098758</v>
      </c>
      <c r="BV525" s="45">
        <f t="shared" si="402"/>
        <v>54400.000699063312</v>
      </c>
      <c r="BW525" s="45">
        <f t="shared" si="402"/>
        <v>55658.933417139036</v>
      </c>
      <c r="BX525" s="45">
        <f t="shared" si="402"/>
        <v>56917.866135214768</v>
      </c>
      <c r="BY525" s="45">
        <f t="shared" si="402"/>
        <v>58176.7988532905</v>
      </c>
      <c r="BZ525" s="45">
        <f t="shared" si="402"/>
        <v>59435.731571366225</v>
      </c>
      <c r="CA525" s="45">
        <f t="shared" si="402"/>
        <v>60694.664289441956</v>
      </c>
      <c r="CB525" s="45">
        <f t="shared" si="402"/>
        <v>61953.597007517688</v>
      </c>
      <c r="CC525" s="45">
        <f t="shared" si="402"/>
        <v>63212.529725593413</v>
      </c>
      <c r="CD525" s="45">
        <f t="shared" si="402"/>
        <v>64471.462443669145</v>
      </c>
      <c r="CE525" s="45">
        <f t="shared" si="402"/>
        <v>65730.395161744877</v>
      </c>
      <c r="CF525" s="45">
        <f t="shared" si="402"/>
        <v>66989.327879820601</v>
      </c>
      <c r="CG525" s="45">
        <f t="shared" si="402"/>
        <v>-2584.526315001207</v>
      </c>
      <c r="CH525" s="45">
        <f t="shared" si="402"/>
        <v>780.27098148367986</v>
      </c>
    </row>
    <row r="526" spans="1:86">
      <c r="A526" s="58">
        <f>'Q5-Q7 VaR'!G500</f>
        <v>46260</v>
      </c>
      <c r="B526" s="45">
        <f>'Q5-Q7 VaR'!L500</f>
        <v>-10136.836878138134</v>
      </c>
      <c r="C526" s="45">
        <f>1000000*'Q5-Q7 VaR'!K500/100</f>
        <v>-1327.640933688105</v>
      </c>
      <c r="D526" s="45">
        <f t="shared" si="395"/>
        <v>3139.5724587429158</v>
      </c>
      <c r="E526" s="45">
        <f t="shared" si="395"/>
        <v>2807.6622253208898</v>
      </c>
      <c r="F526" s="45">
        <f t="shared" si="395"/>
        <v>2475.7519918988637</v>
      </c>
      <c r="G526" s="45">
        <f t="shared" si="395"/>
        <v>2143.8417584768358</v>
      </c>
      <c r="H526" s="45">
        <f t="shared" si="395"/>
        <v>1811.9315250548098</v>
      </c>
      <c r="I526" s="45">
        <f t="shared" si="395"/>
        <v>1480.0212916327837</v>
      </c>
      <c r="J526" s="45">
        <f t="shared" si="395"/>
        <v>1148.1110582107576</v>
      </c>
      <c r="K526" s="45">
        <f t="shared" si="395"/>
        <v>816.20082478873155</v>
      </c>
      <c r="L526" s="45">
        <f t="shared" si="395"/>
        <v>484.29059136670548</v>
      </c>
      <c r="M526" s="45">
        <f t="shared" si="395"/>
        <v>152.38035794467942</v>
      </c>
      <c r="N526" s="45">
        <f t="shared" si="396"/>
        <v>-179.52987547734665</v>
      </c>
      <c r="O526" s="45">
        <f t="shared" si="396"/>
        <v>-511.44010889937272</v>
      </c>
      <c r="P526" s="45">
        <f t="shared" si="396"/>
        <v>-843.35034232139878</v>
      </c>
      <c r="Q526" s="45">
        <f t="shared" si="396"/>
        <v>-1175.2605757434249</v>
      </c>
      <c r="R526" s="45">
        <f t="shared" si="396"/>
        <v>-1507.1708091654527</v>
      </c>
      <c r="S526" s="45">
        <f t="shared" si="396"/>
        <v>-1839.0810425874788</v>
      </c>
      <c r="T526" s="45">
        <f t="shared" si="396"/>
        <v>-2170.9912760095049</v>
      </c>
      <c r="U526" s="45">
        <f t="shared" si="396"/>
        <v>-2502.9015094315309</v>
      </c>
      <c r="V526" s="45">
        <f t="shared" si="396"/>
        <v>-2834.811742853557</v>
      </c>
      <c r="W526" s="45">
        <f t="shared" si="396"/>
        <v>-3166.7219762755831</v>
      </c>
      <c r="X526" s="45">
        <f t="shared" si="397"/>
        <v>-3498.6322096976091</v>
      </c>
      <c r="Y526" s="45">
        <f t="shared" si="397"/>
        <v>-3830.5424431196352</v>
      </c>
      <c r="Z526" s="45">
        <f t="shared" si="397"/>
        <v>-4162.4526765416622</v>
      </c>
      <c r="AA526" s="45">
        <f t="shared" si="397"/>
        <v>-4494.3629099636883</v>
      </c>
      <c r="AB526" s="45">
        <f t="shared" si="397"/>
        <v>-4826.2731433857143</v>
      </c>
      <c r="AC526" s="45">
        <f t="shared" si="397"/>
        <v>-5158.1833768077404</v>
      </c>
      <c r="AD526" s="45">
        <f t="shared" si="397"/>
        <v>-5490.0936102297665</v>
      </c>
      <c r="AE526" s="45">
        <f t="shared" si="397"/>
        <v>-5822.0038436517934</v>
      </c>
      <c r="AF526" s="45">
        <f t="shared" si="397"/>
        <v>-6153.9140770738195</v>
      </c>
      <c r="AG526" s="45">
        <f t="shared" si="397"/>
        <v>-6485.8243104958456</v>
      </c>
      <c r="AH526" s="45">
        <f t="shared" si="398"/>
        <v>-6817.7345439178716</v>
      </c>
      <c r="AI526" s="45">
        <f t="shared" si="398"/>
        <v>-7149.6447773398977</v>
      </c>
      <c r="AJ526" s="45">
        <f t="shared" si="398"/>
        <v>-7481.5550107619238</v>
      </c>
      <c r="AK526" s="45">
        <f t="shared" si="398"/>
        <v>-7813.4652441839498</v>
      </c>
      <c r="AL526" s="45">
        <f t="shared" si="398"/>
        <v>-8145.3754776059768</v>
      </c>
      <c r="AM526" s="45">
        <f t="shared" si="398"/>
        <v>-8477.285711028002</v>
      </c>
      <c r="AN526" s="45">
        <f t="shared" si="398"/>
        <v>-8809.1959444500299</v>
      </c>
      <c r="AO526" s="45">
        <f t="shared" si="398"/>
        <v>-9141.1061778720559</v>
      </c>
      <c r="AP526" s="45">
        <f t="shared" si="398"/>
        <v>-9473.016411294082</v>
      </c>
      <c r="AQ526" s="45">
        <f t="shared" si="398"/>
        <v>-9804.9266447161081</v>
      </c>
      <c r="AR526" s="45">
        <f t="shared" si="399"/>
        <v>-10136.836878138134</v>
      </c>
      <c r="AS526" s="45">
        <f t="shared" si="399"/>
        <v>-10468.74711156016</v>
      </c>
      <c r="AT526" s="45">
        <f t="shared" si="399"/>
        <v>-10800.657344982186</v>
      </c>
      <c r="AU526" s="45">
        <f t="shared" si="399"/>
        <v>-11132.567578404212</v>
      </c>
      <c r="AV526" s="45">
        <f t="shared" si="399"/>
        <v>-11464.477811826238</v>
      </c>
      <c r="AW526" s="45">
        <f t="shared" si="399"/>
        <v>-11796.388045248266</v>
      </c>
      <c r="AX526" s="45">
        <f t="shared" si="399"/>
        <v>-12128.298278670292</v>
      </c>
      <c r="AY526" s="45">
        <f t="shared" si="399"/>
        <v>-12460.208512092318</v>
      </c>
      <c r="AZ526" s="45">
        <f t="shared" si="399"/>
        <v>-12792.118745514344</v>
      </c>
      <c r="BA526" s="45">
        <f t="shared" si="399"/>
        <v>-13124.028978936371</v>
      </c>
      <c r="BB526" s="45">
        <f t="shared" si="400"/>
        <v>-13455.939212358397</v>
      </c>
      <c r="BC526" s="45">
        <f t="shared" si="400"/>
        <v>-13787.849445780423</v>
      </c>
      <c r="BD526" s="45">
        <f t="shared" si="400"/>
        <v>-14119.759679202449</v>
      </c>
      <c r="BE526" s="45">
        <f t="shared" si="400"/>
        <v>-14451.669912624475</v>
      </c>
      <c r="BF526" s="45">
        <f t="shared" si="400"/>
        <v>-14783.580146046501</v>
      </c>
      <c r="BG526" s="45">
        <f t="shared" si="400"/>
        <v>-15115.490379468527</v>
      </c>
      <c r="BH526" s="45">
        <f t="shared" si="400"/>
        <v>-15447.400612890553</v>
      </c>
      <c r="BI526" s="45">
        <f t="shared" si="400"/>
        <v>-15779.310846312579</v>
      </c>
      <c r="BJ526" s="45">
        <f t="shared" si="400"/>
        <v>-16111.221079734605</v>
      </c>
      <c r="BK526" s="45">
        <f t="shared" si="400"/>
        <v>-16443.131313156635</v>
      </c>
      <c r="BL526" s="45">
        <f t="shared" si="401"/>
        <v>-16775.041546578657</v>
      </c>
      <c r="BM526" s="45">
        <f t="shared" si="401"/>
        <v>-17106.951780000687</v>
      </c>
      <c r="BN526" s="45">
        <f t="shared" si="401"/>
        <v>-17438.862013422709</v>
      </c>
      <c r="BO526" s="45">
        <f t="shared" si="401"/>
        <v>-17770.772246844739</v>
      </c>
      <c r="BP526" s="45">
        <f t="shared" si="401"/>
        <v>-18102.682480266762</v>
      </c>
      <c r="BQ526" s="45">
        <f t="shared" si="401"/>
        <v>-18434.592713688791</v>
      </c>
      <c r="BR526" s="45">
        <f t="shared" si="401"/>
        <v>-18766.502947110814</v>
      </c>
      <c r="BS526" s="45">
        <f t="shared" si="401"/>
        <v>-19098.413180532843</v>
      </c>
      <c r="BT526" s="45">
        <f t="shared" si="401"/>
        <v>-19430.323413954869</v>
      </c>
      <c r="BU526" s="45">
        <f t="shared" si="401"/>
        <v>-19762.233647376896</v>
      </c>
      <c r="BV526" s="45">
        <f t="shared" si="402"/>
        <v>-20094.143880798922</v>
      </c>
      <c r="BW526" s="45">
        <f t="shared" si="402"/>
        <v>-20426.054114220948</v>
      </c>
      <c r="BX526" s="45">
        <f t="shared" si="402"/>
        <v>-20757.964347642974</v>
      </c>
      <c r="BY526" s="45">
        <f t="shared" si="402"/>
        <v>-21089.874581065</v>
      </c>
      <c r="BZ526" s="45">
        <f t="shared" si="402"/>
        <v>-21421.784814487026</v>
      </c>
      <c r="CA526" s="45">
        <f t="shared" si="402"/>
        <v>-21753.695047909052</v>
      </c>
      <c r="CB526" s="45">
        <f t="shared" si="402"/>
        <v>-22085.605281331078</v>
      </c>
      <c r="CC526" s="45">
        <f t="shared" si="402"/>
        <v>-22417.515514753104</v>
      </c>
      <c r="CD526" s="45">
        <f t="shared" si="402"/>
        <v>-22749.425748175134</v>
      </c>
      <c r="CE526" s="45">
        <f t="shared" si="402"/>
        <v>-23081.335981597156</v>
      </c>
      <c r="CF526" s="45">
        <f t="shared" si="402"/>
        <v>-23413.246215019186</v>
      </c>
      <c r="CG526" s="45">
        <f t="shared" si="402"/>
        <v>-5070.5072788433745</v>
      </c>
      <c r="CH526" s="45">
        <f t="shared" si="402"/>
        <v>-5957.6163674062163</v>
      </c>
    </row>
    <row r="527" spans="1:86">
      <c r="A527" s="58">
        <f>'Q5-Q7 VaR'!G501</f>
        <v>46261</v>
      </c>
      <c r="B527" s="45">
        <f>'Q5-Q7 VaR'!L501</f>
        <v>-6195.7705625143171</v>
      </c>
      <c r="C527" s="45">
        <f>1000000*'Q5-Q7 VaR'!K501/100</f>
        <v>-2137.8752630608237</v>
      </c>
      <c r="D527" s="45">
        <f t="shared" si="395"/>
        <v>15182.982068093919</v>
      </c>
      <c r="E527" s="45">
        <f t="shared" si="395"/>
        <v>14648.513252328714</v>
      </c>
      <c r="F527" s="45">
        <f t="shared" si="395"/>
        <v>14114.044436563508</v>
      </c>
      <c r="G527" s="45">
        <f t="shared" si="395"/>
        <v>13579.575620798303</v>
      </c>
      <c r="H527" s="45">
        <f t="shared" si="395"/>
        <v>13045.106805033098</v>
      </c>
      <c r="I527" s="45">
        <f t="shared" si="395"/>
        <v>12510.637989267889</v>
      </c>
      <c r="J527" s="45">
        <f t="shared" si="395"/>
        <v>11976.169173502683</v>
      </c>
      <c r="K527" s="45">
        <f t="shared" si="395"/>
        <v>11441.700357737478</v>
      </c>
      <c r="L527" s="45">
        <f t="shared" si="395"/>
        <v>10907.231541972273</v>
      </c>
      <c r="M527" s="45">
        <f t="shared" si="395"/>
        <v>10372.762726207067</v>
      </c>
      <c r="N527" s="45">
        <f t="shared" si="396"/>
        <v>9838.2939104418601</v>
      </c>
      <c r="O527" s="45">
        <f t="shared" si="396"/>
        <v>9303.8250946766548</v>
      </c>
      <c r="P527" s="45">
        <f t="shared" si="396"/>
        <v>8769.3562789114494</v>
      </c>
      <c r="Q527" s="45">
        <f t="shared" si="396"/>
        <v>8234.8874631462422</v>
      </c>
      <c r="R527" s="45">
        <f t="shared" si="396"/>
        <v>7700.4186473810369</v>
      </c>
      <c r="S527" s="45">
        <f t="shared" si="396"/>
        <v>7165.9498316158315</v>
      </c>
      <c r="T527" s="45">
        <f t="shared" si="396"/>
        <v>6631.4810158506261</v>
      </c>
      <c r="U527" s="45">
        <f t="shared" si="396"/>
        <v>6097.012200085419</v>
      </c>
      <c r="V527" s="45">
        <f t="shared" si="396"/>
        <v>5562.5433843202136</v>
      </c>
      <c r="W527" s="45">
        <f t="shared" si="396"/>
        <v>5028.0745685550082</v>
      </c>
      <c r="X527" s="45">
        <f t="shared" si="397"/>
        <v>4493.605752789801</v>
      </c>
      <c r="Y527" s="45">
        <f t="shared" si="397"/>
        <v>3959.1369370245957</v>
      </c>
      <c r="Z527" s="45">
        <f t="shared" si="397"/>
        <v>3424.6681212593903</v>
      </c>
      <c r="AA527" s="45">
        <f t="shared" si="397"/>
        <v>2890.1993054941831</v>
      </c>
      <c r="AB527" s="45">
        <f t="shared" si="397"/>
        <v>2355.7304897289778</v>
      </c>
      <c r="AC527" s="45">
        <f t="shared" si="397"/>
        <v>1821.2616739637715</v>
      </c>
      <c r="AD527" s="45">
        <f t="shared" si="397"/>
        <v>1286.7928581985661</v>
      </c>
      <c r="AE527" s="45">
        <f t="shared" si="397"/>
        <v>752.32404243335986</v>
      </c>
      <c r="AF527" s="45">
        <f t="shared" si="397"/>
        <v>217.8552266681545</v>
      </c>
      <c r="AG527" s="45">
        <f t="shared" si="397"/>
        <v>-316.61358909705177</v>
      </c>
      <c r="AH527" s="45">
        <f t="shared" si="398"/>
        <v>-851.08240486225804</v>
      </c>
      <c r="AI527" s="45">
        <f t="shared" si="398"/>
        <v>-1385.5512206274634</v>
      </c>
      <c r="AJ527" s="45">
        <f t="shared" si="398"/>
        <v>-1920.0200363926697</v>
      </c>
      <c r="AK527" s="45">
        <f t="shared" si="398"/>
        <v>-2454.4888521578755</v>
      </c>
      <c r="AL527" s="45">
        <f t="shared" si="398"/>
        <v>-2988.9576679230813</v>
      </c>
      <c r="AM527" s="45">
        <f t="shared" si="398"/>
        <v>-3523.4264836882876</v>
      </c>
      <c r="AN527" s="45">
        <f t="shared" si="398"/>
        <v>-4057.8952994534934</v>
      </c>
      <c r="AO527" s="45">
        <f t="shared" si="398"/>
        <v>-4592.3641152186992</v>
      </c>
      <c r="AP527" s="45">
        <f t="shared" si="398"/>
        <v>-5126.8329309839055</v>
      </c>
      <c r="AQ527" s="45">
        <f t="shared" si="398"/>
        <v>-5661.3017467491109</v>
      </c>
      <c r="AR527" s="45">
        <f t="shared" si="399"/>
        <v>-6195.7705625143171</v>
      </c>
      <c r="AS527" s="45">
        <f t="shared" si="399"/>
        <v>-6730.2393782795234</v>
      </c>
      <c r="AT527" s="45">
        <f t="shared" si="399"/>
        <v>-7264.7081940447288</v>
      </c>
      <c r="AU527" s="45">
        <f t="shared" si="399"/>
        <v>-7799.177009809935</v>
      </c>
      <c r="AV527" s="45">
        <f t="shared" si="399"/>
        <v>-8333.6458255751404</v>
      </c>
      <c r="AW527" s="45">
        <f t="shared" si="399"/>
        <v>-8868.1146413403476</v>
      </c>
      <c r="AX527" s="45">
        <f t="shared" si="399"/>
        <v>-9402.583457105553</v>
      </c>
      <c r="AY527" s="45">
        <f t="shared" si="399"/>
        <v>-9937.0522728707583</v>
      </c>
      <c r="AZ527" s="45">
        <f t="shared" si="399"/>
        <v>-10471.521088635964</v>
      </c>
      <c r="BA527" s="45">
        <f t="shared" si="399"/>
        <v>-11005.989904401171</v>
      </c>
      <c r="BB527" s="45">
        <f t="shared" si="400"/>
        <v>-11540.458720166376</v>
      </c>
      <c r="BC527" s="45">
        <f t="shared" si="400"/>
        <v>-12074.927535931583</v>
      </c>
      <c r="BD527" s="45">
        <f t="shared" si="400"/>
        <v>-12609.396351696789</v>
      </c>
      <c r="BE527" s="45">
        <f t="shared" si="400"/>
        <v>-13143.865167461994</v>
      </c>
      <c r="BF527" s="45">
        <f t="shared" si="400"/>
        <v>-13678.333983227199</v>
      </c>
      <c r="BG527" s="45">
        <f t="shared" si="400"/>
        <v>-14212.802798992405</v>
      </c>
      <c r="BH527" s="45">
        <f t="shared" si="400"/>
        <v>-14747.271614757612</v>
      </c>
      <c r="BI527" s="45">
        <f t="shared" si="400"/>
        <v>-15281.740430522817</v>
      </c>
      <c r="BJ527" s="45">
        <f t="shared" si="400"/>
        <v>-15816.209246288025</v>
      </c>
      <c r="BK527" s="45">
        <f t="shared" si="400"/>
        <v>-16350.67806205323</v>
      </c>
      <c r="BL527" s="45">
        <f t="shared" si="401"/>
        <v>-16885.146877818435</v>
      </c>
      <c r="BM527" s="45">
        <f t="shared" si="401"/>
        <v>-17419.615693583641</v>
      </c>
      <c r="BN527" s="45">
        <f t="shared" si="401"/>
        <v>-17954.084509348846</v>
      </c>
      <c r="BO527" s="45">
        <f t="shared" si="401"/>
        <v>-18488.553325114051</v>
      </c>
      <c r="BP527" s="45">
        <f t="shared" si="401"/>
        <v>-19023.02214087926</v>
      </c>
      <c r="BQ527" s="45">
        <f t="shared" si="401"/>
        <v>-19557.490956644466</v>
      </c>
      <c r="BR527" s="45">
        <f t="shared" si="401"/>
        <v>-20091.959772409671</v>
      </c>
      <c r="BS527" s="45">
        <f t="shared" si="401"/>
        <v>-20626.428588174876</v>
      </c>
      <c r="BT527" s="45">
        <f t="shared" si="401"/>
        <v>-21160.897403940085</v>
      </c>
      <c r="BU527" s="45">
        <f t="shared" si="401"/>
        <v>-21695.366219705291</v>
      </c>
      <c r="BV527" s="45">
        <f t="shared" si="402"/>
        <v>-22229.835035470496</v>
      </c>
      <c r="BW527" s="45">
        <f t="shared" si="402"/>
        <v>-22764.303851235702</v>
      </c>
      <c r="BX527" s="45">
        <f t="shared" si="402"/>
        <v>-23298.772667000907</v>
      </c>
      <c r="BY527" s="45">
        <f t="shared" si="402"/>
        <v>-23833.241482766112</v>
      </c>
      <c r="BZ527" s="45">
        <f t="shared" si="402"/>
        <v>-24367.710298531318</v>
      </c>
      <c r="CA527" s="45">
        <f t="shared" si="402"/>
        <v>-24902.179114296523</v>
      </c>
      <c r="CB527" s="45">
        <f t="shared" si="402"/>
        <v>-25436.647930061732</v>
      </c>
      <c r="CC527" s="45">
        <f t="shared" si="402"/>
        <v>-25971.116745826937</v>
      </c>
      <c r="CD527" s="45">
        <f t="shared" si="402"/>
        <v>-26505.585561592143</v>
      </c>
      <c r="CE527" s="45">
        <f t="shared" si="402"/>
        <v>-27040.054377357348</v>
      </c>
      <c r="CF527" s="45">
        <f t="shared" si="402"/>
        <v>-27574.523193122553</v>
      </c>
      <c r="CG527" s="45">
        <f t="shared" si="402"/>
        <v>1962.4448480009096</v>
      </c>
      <c r="CH527" s="45">
        <f t="shared" si="402"/>
        <v>533.94974216947503</v>
      </c>
    </row>
    <row r="528" spans="1:86">
      <c r="A528" s="58">
        <f>'Q5-Q7 VaR'!G502</f>
        <v>46262</v>
      </c>
      <c r="B528" s="45">
        <f>'Q5-Q7 VaR'!L502</f>
        <v>-31508.169289632024</v>
      </c>
      <c r="C528" s="45">
        <f>1000000*'Q5-Q7 VaR'!K502/100</f>
        <v>-3167.8737234238811</v>
      </c>
      <c r="D528" s="45">
        <f t="shared" si="395"/>
        <v>170.56794460678793</v>
      </c>
      <c r="E528" s="45">
        <f t="shared" si="395"/>
        <v>-621.40048624918199</v>
      </c>
      <c r="F528" s="45">
        <f t="shared" si="395"/>
        <v>-1413.3689171051519</v>
      </c>
      <c r="G528" s="45">
        <f t="shared" si="395"/>
        <v>-2205.3373479611255</v>
      </c>
      <c r="H528" s="45">
        <f t="shared" si="395"/>
        <v>-2997.3057788170954</v>
      </c>
      <c r="I528" s="45">
        <f t="shared" si="395"/>
        <v>-3789.2742096730653</v>
      </c>
      <c r="J528" s="45">
        <f t="shared" si="395"/>
        <v>-4581.2426405290353</v>
      </c>
      <c r="K528" s="45">
        <f t="shared" si="395"/>
        <v>-5373.2110713850052</v>
      </c>
      <c r="L528" s="45">
        <f t="shared" si="395"/>
        <v>-6165.1795022409751</v>
      </c>
      <c r="M528" s="45">
        <f t="shared" si="395"/>
        <v>-6957.1479330969451</v>
      </c>
      <c r="N528" s="45">
        <f t="shared" si="396"/>
        <v>-7749.116363952915</v>
      </c>
      <c r="O528" s="45">
        <f t="shared" si="396"/>
        <v>-8541.0847948088849</v>
      </c>
      <c r="P528" s="45">
        <f t="shared" si="396"/>
        <v>-9333.0532256648548</v>
      </c>
      <c r="Q528" s="45">
        <f t="shared" si="396"/>
        <v>-10125.021656520825</v>
      </c>
      <c r="R528" s="45">
        <f t="shared" si="396"/>
        <v>-10916.990087376798</v>
      </c>
      <c r="S528" s="45">
        <f t="shared" si="396"/>
        <v>-11708.958518232768</v>
      </c>
      <c r="T528" s="45">
        <f t="shared" si="396"/>
        <v>-12500.926949088738</v>
      </c>
      <c r="U528" s="45">
        <f t="shared" si="396"/>
        <v>-13292.895379944708</v>
      </c>
      <c r="V528" s="45">
        <f t="shared" si="396"/>
        <v>-14084.863810800678</v>
      </c>
      <c r="W528" s="45">
        <f t="shared" si="396"/>
        <v>-14876.832241656648</v>
      </c>
      <c r="X528" s="45">
        <f t="shared" si="397"/>
        <v>-15668.800672512618</v>
      </c>
      <c r="Y528" s="45">
        <f t="shared" si="397"/>
        <v>-16460.769103368588</v>
      </c>
      <c r="Z528" s="45">
        <f t="shared" si="397"/>
        <v>-17252.737534224558</v>
      </c>
      <c r="AA528" s="45">
        <f t="shared" si="397"/>
        <v>-18044.705965080531</v>
      </c>
      <c r="AB528" s="45">
        <f t="shared" si="397"/>
        <v>-18836.674395936498</v>
      </c>
      <c r="AC528" s="45">
        <f t="shared" si="397"/>
        <v>-19628.642826792471</v>
      </c>
      <c r="AD528" s="45">
        <f t="shared" si="397"/>
        <v>-20420.611257648437</v>
      </c>
      <c r="AE528" s="45">
        <f t="shared" si="397"/>
        <v>-21212.579688504411</v>
      </c>
      <c r="AF528" s="45">
        <f t="shared" si="397"/>
        <v>-22004.548119360381</v>
      </c>
      <c r="AG528" s="45">
        <f t="shared" si="397"/>
        <v>-22796.516550216351</v>
      </c>
      <c r="AH528" s="45">
        <f t="shared" si="398"/>
        <v>-23588.484981072321</v>
      </c>
      <c r="AI528" s="45">
        <f t="shared" si="398"/>
        <v>-24380.453411928291</v>
      </c>
      <c r="AJ528" s="45">
        <f t="shared" si="398"/>
        <v>-25172.421842784261</v>
      </c>
      <c r="AK528" s="45">
        <f t="shared" si="398"/>
        <v>-25964.390273640231</v>
      </c>
      <c r="AL528" s="45">
        <f t="shared" si="398"/>
        <v>-26756.358704496204</v>
      </c>
      <c r="AM528" s="45">
        <f t="shared" si="398"/>
        <v>-27548.32713535217</v>
      </c>
      <c r="AN528" s="45">
        <f t="shared" si="398"/>
        <v>-28340.295566208144</v>
      </c>
      <c r="AO528" s="45">
        <f t="shared" si="398"/>
        <v>-29132.263997064114</v>
      </c>
      <c r="AP528" s="45">
        <f t="shared" si="398"/>
        <v>-29924.232427920084</v>
      </c>
      <c r="AQ528" s="45">
        <f t="shared" si="398"/>
        <v>-30716.200858776054</v>
      </c>
      <c r="AR528" s="45">
        <f t="shared" si="399"/>
        <v>-31508.169289632024</v>
      </c>
      <c r="AS528" s="45">
        <f t="shared" si="399"/>
        <v>-32300.137720487994</v>
      </c>
      <c r="AT528" s="45">
        <f t="shared" si="399"/>
        <v>-33092.106151343964</v>
      </c>
      <c r="AU528" s="45">
        <f t="shared" si="399"/>
        <v>-33884.074582199937</v>
      </c>
      <c r="AV528" s="45">
        <f t="shared" si="399"/>
        <v>-34676.043013055903</v>
      </c>
      <c r="AW528" s="45">
        <f t="shared" si="399"/>
        <v>-35468.011443911877</v>
      </c>
      <c r="AX528" s="45">
        <f t="shared" si="399"/>
        <v>-36259.979874767843</v>
      </c>
      <c r="AY528" s="45">
        <f t="shared" si="399"/>
        <v>-37051.948305623817</v>
      </c>
      <c r="AZ528" s="45">
        <f t="shared" si="399"/>
        <v>-37843.916736479783</v>
      </c>
      <c r="BA528" s="45">
        <f t="shared" si="399"/>
        <v>-38635.885167335757</v>
      </c>
      <c r="BB528" s="45">
        <f t="shared" si="400"/>
        <v>-39427.853598191723</v>
      </c>
      <c r="BC528" s="45">
        <f t="shared" si="400"/>
        <v>-40219.822029047697</v>
      </c>
      <c r="BD528" s="45">
        <f t="shared" si="400"/>
        <v>-41011.79045990367</v>
      </c>
      <c r="BE528" s="45">
        <f t="shared" si="400"/>
        <v>-41803.758890759636</v>
      </c>
      <c r="BF528" s="45">
        <f t="shared" si="400"/>
        <v>-42595.72732161561</v>
      </c>
      <c r="BG528" s="45">
        <f t="shared" si="400"/>
        <v>-43387.695752471576</v>
      </c>
      <c r="BH528" s="45">
        <f t="shared" si="400"/>
        <v>-44179.66418332755</v>
      </c>
      <c r="BI528" s="45">
        <f t="shared" si="400"/>
        <v>-44971.632614183516</v>
      </c>
      <c r="BJ528" s="45">
        <f t="shared" si="400"/>
        <v>-45763.60104503949</v>
      </c>
      <c r="BK528" s="45">
        <f t="shared" si="400"/>
        <v>-46555.569475895463</v>
      </c>
      <c r="BL528" s="45">
        <f t="shared" si="401"/>
        <v>-47347.53790675143</v>
      </c>
      <c r="BM528" s="45">
        <f t="shared" si="401"/>
        <v>-48139.506337607396</v>
      </c>
      <c r="BN528" s="45">
        <f t="shared" si="401"/>
        <v>-48931.474768463369</v>
      </c>
      <c r="BO528" s="45">
        <f t="shared" si="401"/>
        <v>-49723.443199319343</v>
      </c>
      <c r="BP528" s="45">
        <f t="shared" si="401"/>
        <v>-50515.411630175309</v>
      </c>
      <c r="BQ528" s="45">
        <f t="shared" si="401"/>
        <v>-51307.380061031276</v>
      </c>
      <c r="BR528" s="45">
        <f t="shared" si="401"/>
        <v>-52099.348491887249</v>
      </c>
      <c r="BS528" s="45">
        <f t="shared" si="401"/>
        <v>-52891.316922743223</v>
      </c>
      <c r="BT528" s="45">
        <f t="shared" si="401"/>
        <v>-53683.285353599189</v>
      </c>
      <c r="BU528" s="45">
        <f t="shared" si="401"/>
        <v>-54475.253784455163</v>
      </c>
      <c r="BV528" s="45">
        <f t="shared" si="402"/>
        <v>-55267.222215311136</v>
      </c>
      <c r="BW528" s="45">
        <f t="shared" si="402"/>
        <v>-56059.190646167102</v>
      </c>
      <c r="BX528" s="45">
        <f t="shared" si="402"/>
        <v>-56851.159077023069</v>
      </c>
      <c r="BY528" s="45">
        <f t="shared" si="402"/>
        <v>-57643.127507879042</v>
      </c>
      <c r="BZ528" s="45">
        <f t="shared" si="402"/>
        <v>-58435.095938735016</v>
      </c>
      <c r="CA528" s="45">
        <f t="shared" si="402"/>
        <v>-59227.064369590982</v>
      </c>
      <c r="CB528" s="45">
        <f t="shared" si="402"/>
        <v>-60019.032800446948</v>
      </c>
      <c r="CC528" s="45">
        <f t="shared" si="402"/>
        <v>-60811.001231302922</v>
      </c>
      <c r="CD528" s="45">
        <f t="shared" si="402"/>
        <v>-61602.969662158896</v>
      </c>
      <c r="CE528" s="45">
        <f t="shared" si="402"/>
        <v>-62394.938093014862</v>
      </c>
      <c r="CF528" s="45">
        <f t="shared" si="402"/>
        <v>-63186.906523870835</v>
      </c>
      <c r="CG528" s="45">
        <f t="shared" si="402"/>
        <v>-19419.439570199524</v>
      </c>
      <c r="CH528" s="45">
        <f t="shared" si="402"/>
        <v>-21536.163678473313</v>
      </c>
    </row>
    <row r="529" spans="1:86">
      <c r="A529" s="58">
        <f>'Q5-Q7 VaR'!G503</f>
        <v>46265</v>
      </c>
      <c r="B529" s="45">
        <f>'Q5-Q7 VaR'!L503</f>
        <v>563.41346642543795</v>
      </c>
      <c r="C529" s="45">
        <f>1000000*'Q5-Q7 VaR'!K503/100</f>
        <v>-2285.1007940564728</v>
      </c>
      <c r="D529" s="45">
        <f t="shared" si="395"/>
        <v>23414.421406990165</v>
      </c>
      <c r="E529" s="45">
        <f t="shared" si="395"/>
        <v>22843.146208476046</v>
      </c>
      <c r="F529" s="45">
        <f t="shared" si="395"/>
        <v>22271.871009961927</v>
      </c>
      <c r="G529" s="45">
        <f t="shared" si="395"/>
        <v>21700.595811447813</v>
      </c>
      <c r="H529" s="45">
        <f t="shared" si="395"/>
        <v>21129.320612933694</v>
      </c>
      <c r="I529" s="45">
        <f t="shared" si="395"/>
        <v>20558.045414419576</v>
      </c>
      <c r="J529" s="45">
        <f t="shared" si="395"/>
        <v>19986.770215905457</v>
      </c>
      <c r="K529" s="45">
        <f t="shared" si="395"/>
        <v>19415.495017391338</v>
      </c>
      <c r="L529" s="45">
        <f t="shared" si="395"/>
        <v>18844.21981887722</v>
      </c>
      <c r="M529" s="45">
        <f t="shared" si="395"/>
        <v>18272.944620363101</v>
      </c>
      <c r="N529" s="45">
        <f t="shared" si="396"/>
        <v>17701.669421848983</v>
      </c>
      <c r="O529" s="45">
        <f t="shared" si="396"/>
        <v>17130.394223334864</v>
      </c>
      <c r="P529" s="45">
        <f t="shared" si="396"/>
        <v>16559.119024820749</v>
      </c>
      <c r="Q529" s="45">
        <f t="shared" si="396"/>
        <v>15987.843826306629</v>
      </c>
      <c r="R529" s="45">
        <f t="shared" si="396"/>
        <v>15416.568627792511</v>
      </c>
      <c r="S529" s="45">
        <f t="shared" si="396"/>
        <v>14845.293429278392</v>
      </c>
      <c r="T529" s="45">
        <f t="shared" si="396"/>
        <v>14274.018230764275</v>
      </c>
      <c r="U529" s="45">
        <f t="shared" si="396"/>
        <v>13702.743032250157</v>
      </c>
      <c r="V529" s="45">
        <f t="shared" si="396"/>
        <v>13131.467833736038</v>
      </c>
      <c r="W529" s="45">
        <f t="shared" si="396"/>
        <v>12560.19263522192</v>
      </c>
      <c r="X529" s="45">
        <f t="shared" si="397"/>
        <v>11988.917436707801</v>
      </c>
      <c r="Y529" s="45">
        <f t="shared" si="397"/>
        <v>11417.642238193683</v>
      </c>
      <c r="Z529" s="45">
        <f t="shared" si="397"/>
        <v>10846.367039679566</v>
      </c>
      <c r="AA529" s="45">
        <f t="shared" si="397"/>
        <v>10275.091841165447</v>
      </c>
      <c r="AB529" s="45">
        <f t="shared" si="397"/>
        <v>9703.8166426513289</v>
      </c>
      <c r="AC529" s="45">
        <f t="shared" si="397"/>
        <v>9132.5414441372104</v>
      </c>
      <c r="AD529" s="45">
        <f t="shared" si="397"/>
        <v>8561.2662456230937</v>
      </c>
      <c r="AE529" s="45">
        <f t="shared" si="397"/>
        <v>7989.9910471089743</v>
      </c>
      <c r="AF529" s="45">
        <f t="shared" si="397"/>
        <v>7418.7158485948567</v>
      </c>
      <c r="AG529" s="45">
        <f t="shared" si="397"/>
        <v>6847.4406500807381</v>
      </c>
      <c r="AH529" s="45">
        <f t="shared" si="398"/>
        <v>6276.1654515666196</v>
      </c>
      <c r="AI529" s="45">
        <f t="shared" si="398"/>
        <v>5704.890253052502</v>
      </c>
      <c r="AJ529" s="45">
        <f t="shared" si="398"/>
        <v>5133.6150545383834</v>
      </c>
      <c r="AK529" s="45">
        <f t="shared" si="398"/>
        <v>4562.3398560242658</v>
      </c>
      <c r="AL529" s="45">
        <f t="shared" si="398"/>
        <v>3991.0646575101473</v>
      </c>
      <c r="AM529" s="45">
        <f t="shared" si="398"/>
        <v>3419.7894589960288</v>
      </c>
      <c r="AN529" s="45">
        <f t="shared" si="398"/>
        <v>2848.5142604819107</v>
      </c>
      <c r="AO529" s="45">
        <f t="shared" si="398"/>
        <v>2277.2390619677926</v>
      </c>
      <c r="AP529" s="45">
        <f t="shared" si="398"/>
        <v>1705.9638634536743</v>
      </c>
      <c r="AQ529" s="45">
        <f t="shared" si="398"/>
        <v>1134.688664939556</v>
      </c>
      <c r="AR529" s="45">
        <f t="shared" si="399"/>
        <v>563.41346642543795</v>
      </c>
      <c r="AS529" s="45">
        <f t="shared" si="399"/>
        <v>-7.8617320886802418</v>
      </c>
      <c r="AT529" s="45">
        <f t="shared" si="399"/>
        <v>-579.13693060279843</v>
      </c>
      <c r="AU529" s="45">
        <f t="shared" si="399"/>
        <v>-1150.4121291169167</v>
      </c>
      <c r="AV529" s="45">
        <f t="shared" si="399"/>
        <v>-1721.6873276310348</v>
      </c>
      <c r="AW529" s="45">
        <f t="shared" si="399"/>
        <v>-2292.9625261451529</v>
      </c>
      <c r="AX529" s="45">
        <f t="shared" si="399"/>
        <v>-2864.2377246592714</v>
      </c>
      <c r="AY529" s="45">
        <f t="shared" si="399"/>
        <v>-3435.5129231733895</v>
      </c>
      <c r="AZ529" s="45">
        <f t="shared" si="399"/>
        <v>-4006.7881216875076</v>
      </c>
      <c r="BA529" s="45">
        <f t="shared" si="399"/>
        <v>-4578.0633202016261</v>
      </c>
      <c r="BB529" s="45">
        <f t="shared" si="400"/>
        <v>-5149.3385187157437</v>
      </c>
      <c r="BC529" s="45">
        <f t="shared" si="400"/>
        <v>-5720.6137172298622</v>
      </c>
      <c r="BD529" s="45">
        <f t="shared" si="400"/>
        <v>-6291.8889157439808</v>
      </c>
      <c r="BE529" s="45">
        <f t="shared" si="400"/>
        <v>-6863.1641142580984</v>
      </c>
      <c r="BF529" s="45">
        <f t="shared" si="400"/>
        <v>-7434.4393127722169</v>
      </c>
      <c r="BG529" s="45">
        <f t="shared" si="400"/>
        <v>-8005.7145112863345</v>
      </c>
      <c r="BH529" s="45">
        <f t="shared" si="400"/>
        <v>-8576.9897098004531</v>
      </c>
      <c r="BI529" s="45">
        <f t="shared" si="400"/>
        <v>-9148.2649083145716</v>
      </c>
      <c r="BJ529" s="45">
        <f t="shared" si="400"/>
        <v>-9719.5401068286901</v>
      </c>
      <c r="BK529" s="45">
        <f t="shared" si="400"/>
        <v>-10290.815305342807</v>
      </c>
      <c r="BL529" s="45">
        <f t="shared" si="401"/>
        <v>-10862.090503856925</v>
      </c>
      <c r="BM529" s="45">
        <f t="shared" si="401"/>
        <v>-11433.365702371044</v>
      </c>
      <c r="BN529" s="45">
        <f t="shared" si="401"/>
        <v>-12004.640900885162</v>
      </c>
      <c r="BO529" s="45">
        <f t="shared" si="401"/>
        <v>-12575.916099399281</v>
      </c>
      <c r="BP529" s="45">
        <f t="shared" si="401"/>
        <v>-13147.191297913399</v>
      </c>
      <c r="BQ529" s="45">
        <f t="shared" si="401"/>
        <v>-13718.466496427516</v>
      </c>
      <c r="BR529" s="45">
        <f t="shared" si="401"/>
        <v>-14289.741694941635</v>
      </c>
      <c r="BS529" s="45">
        <f t="shared" si="401"/>
        <v>-14861.016893455753</v>
      </c>
      <c r="BT529" s="45">
        <f t="shared" si="401"/>
        <v>-15432.292091969872</v>
      </c>
      <c r="BU529" s="45">
        <f t="shared" si="401"/>
        <v>-16003.567290483988</v>
      </c>
      <c r="BV529" s="45">
        <f t="shared" si="402"/>
        <v>-16574.842488998107</v>
      </c>
      <c r="BW529" s="45">
        <f t="shared" si="402"/>
        <v>-17146.117687512226</v>
      </c>
      <c r="BX529" s="45">
        <f t="shared" si="402"/>
        <v>-17717.392886026344</v>
      </c>
      <c r="BY529" s="45">
        <f t="shared" si="402"/>
        <v>-18288.668084540463</v>
      </c>
      <c r="BZ529" s="45">
        <f t="shared" si="402"/>
        <v>-18859.943283054581</v>
      </c>
      <c r="CA529" s="45">
        <f t="shared" si="402"/>
        <v>-19431.2184815687</v>
      </c>
      <c r="CB529" s="45">
        <f t="shared" si="402"/>
        <v>-20002.493680082818</v>
      </c>
      <c r="CC529" s="45">
        <f t="shared" si="402"/>
        <v>-20573.768878596937</v>
      </c>
      <c r="CD529" s="45">
        <f t="shared" si="402"/>
        <v>-21145.044077111052</v>
      </c>
      <c r="CE529" s="45">
        <f t="shared" si="402"/>
        <v>-21716.31927562517</v>
      </c>
      <c r="CF529" s="45">
        <f t="shared" si="402"/>
        <v>-22287.594474139289</v>
      </c>
      <c r="CG529" s="45">
        <f t="shared" si="402"/>
        <v>9283.4472470500423</v>
      </c>
      <c r="CH529" s="45">
        <f t="shared" si="402"/>
        <v>7756.5783239456523</v>
      </c>
    </row>
    <row r="530" spans="1:86">
      <c r="A530" s="58">
        <f>'Q5-Q7 VaR'!G504</f>
        <v>46266</v>
      </c>
      <c r="B530" s="45">
        <f>'Q5-Q7 VaR'!L504</f>
        <v>-16327.274736154448</v>
      </c>
      <c r="C530" s="45">
        <f>1000000*'Q5-Q7 VaR'!K504/100</f>
        <v>-3535.4021951155223</v>
      </c>
      <c r="D530" s="45">
        <f t="shared" si="395"/>
        <v>19026.747215000774</v>
      </c>
      <c r="E530" s="45">
        <f t="shared" si="395"/>
        <v>18142.896666221895</v>
      </c>
      <c r="F530" s="45">
        <f t="shared" si="395"/>
        <v>17259.046117443017</v>
      </c>
      <c r="G530" s="45">
        <f t="shared" si="395"/>
        <v>16375.195568664132</v>
      </c>
      <c r="H530" s="45">
        <f t="shared" si="395"/>
        <v>15491.345019885253</v>
      </c>
      <c r="I530" s="45">
        <f t="shared" si="395"/>
        <v>14607.494471106371</v>
      </c>
      <c r="J530" s="45">
        <f t="shared" si="395"/>
        <v>13723.643922327492</v>
      </c>
      <c r="K530" s="45">
        <f t="shared" si="395"/>
        <v>12839.793373548609</v>
      </c>
      <c r="L530" s="45">
        <f t="shared" si="395"/>
        <v>11955.942824769731</v>
      </c>
      <c r="M530" s="45">
        <f t="shared" si="395"/>
        <v>11072.092275990852</v>
      </c>
      <c r="N530" s="45">
        <f t="shared" si="396"/>
        <v>10188.241727211969</v>
      </c>
      <c r="O530" s="45">
        <f t="shared" si="396"/>
        <v>9304.3911784330903</v>
      </c>
      <c r="P530" s="45">
        <f t="shared" si="396"/>
        <v>8420.5406296542078</v>
      </c>
      <c r="Q530" s="45">
        <f t="shared" si="396"/>
        <v>7536.6900808753289</v>
      </c>
      <c r="R530" s="45">
        <f t="shared" si="396"/>
        <v>6652.8395320964464</v>
      </c>
      <c r="S530" s="45">
        <f t="shared" si="396"/>
        <v>5768.9889833175675</v>
      </c>
      <c r="T530" s="45">
        <f t="shared" si="396"/>
        <v>4885.138434538685</v>
      </c>
      <c r="U530" s="45">
        <f t="shared" si="396"/>
        <v>4001.2878857598062</v>
      </c>
      <c r="V530" s="45">
        <f t="shared" si="396"/>
        <v>3117.4373369809236</v>
      </c>
      <c r="W530" s="45">
        <f t="shared" si="396"/>
        <v>2233.5867882020448</v>
      </c>
      <c r="X530" s="45">
        <f t="shared" si="397"/>
        <v>1349.7362394231623</v>
      </c>
      <c r="Y530" s="45">
        <f t="shared" si="397"/>
        <v>465.88569064428339</v>
      </c>
      <c r="Z530" s="45">
        <f t="shared" si="397"/>
        <v>-417.96485813459731</v>
      </c>
      <c r="AA530" s="45">
        <f t="shared" si="397"/>
        <v>-1301.815406913478</v>
      </c>
      <c r="AB530" s="45">
        <f t="shared" si="397"/>
        <v>-2185.6659556923587</v>
      </c>
      <c r="AC530" s="45">
        <f t="shared" si="397"/>
        <v>-3069.5165044712394</v>
      </c>
      <c r="AD530" s="45">
        <f t="shared" si="397"/>
        <v>-3953.3670532501201</v>
      </c>
      <c r="AE530" s="45">
        <f t="shared" si="397"/>
        <v>-4837.2176020290008</v>
      </c>
      <c r="AF530" s="45">
        <f t="shared" si="397"/>
        <v>-5721.0681508078815</v>
      </c>
      <c r="AG530" s="45">
        <f t="shared" si="397"/>
        <v>-6604.9186995867622</v>
      </c>
      <c r="AH530" s="45">
        <f t="shared" si="398"/>
        <v>-7488.7692483656429</v>
      </c>
      <c r="AI530" s="45">
        <f t="shared" si="398"/>
        <v>-8372.6197971445217</v>
      </c>
      <c r="AJ530" s="45">
        <f t="shared" si="398"/>
        <v>-9256.4703459234042</v>
      </c>
      <c r="AK530" s="45">
        <f t="shared" si="398"/>
        <v>-10140.320894702283</v>
      </c>
      <c r="AL530" s="45">
        <f t="shared" si="398"/>
        <v>-11024.171443481166</v>
      </c>
      <c r="AM530" s="45">
        <f t="shared" si="398"/>
        <v>-11908.021992260044</v>
      </c>
      <c r="AN530" s="45">
        <f t="shared" si="398"/>
        <v>-12791.872541038925</v>
      </c>
      <c r="AO530" s="45">
        <f t="shared" si="398"/>
        <v>-13675.723089817806</v>
      </c>
      <c r="AP530" s="45">
        <f t="shared" si="398"/>
        <v>-14559.573638596687</v>
      </c>
      <c r="AQ530" s="45">
        <f t="shared" si="398"/>
        <v>-15443.424187375567</v>
      </c>
      <c r="AR530" s="45">
        <f t="shared" si="399"/>
        <v>-16327.274736154448</v>
      </c>
      <c r="AS530" s="45">
        <f t="shared" si="399"/>
        <v>-17211.125284933329</v>
      </c>
      <c r="AT530" s="45">
        <f t="shared" si="399"/>
        <v>-18094.975833712208</v>
      </c>
      <c r="AU530" s="45">
        <f t="shared" si="399"/>
        <v>-18978.82638249109</v>
      </c>
      <c r="AV530" s="45">
        <f t="shared" si="399"/>
        <v>-19862.676931269969</v>
      </c>
      <c r="AW530" s="45">
        <f t="shared" si="399"/>
        <v>-20746.527480048851</v>
      </c>
      <c r="AX530" s="45">
        <f t="shared" si="399"/>
        <v>-21630.37802882773</v>
      </c>
      <c r="AY530" s="45">
        <f t="shared" si="399"/>
        <v>-22514.228577606613</v>
      </c>
      <c r="AZ530" s="45">
        <f t="shared" si="399"/>
        <v>-23398.079126385492</v>
      </c>
      <c r="BA530" s="45">
        <f t="shared" si="399"/>
        <v>-24281.929675164374</v>
      </c>
      <c r="BB530" s="45">
        <f t="shared" si="400"/>
        <v>-25165.780223943253</v>
      </c>
      <c r="BC530" s="45">
        <f t="shared" si="400"/>
        <v>-26049.630772722136</v>
      </c>
      <c r="BD530" s="45">
        <f t="shared" si="400"/>
        <v>-26933.481321501014</v>
      </c>
      <c r="BE530" s="45">
        <f t="shared" si="400"/>
        <v>-27817.331870279893</v>
      </c>
      <c r="BF530" s="45">
        <f t="shared" si="400"/>
        <v>-28701.182419058776</v>
      </c>
      <c r="BG530" s="45">
        <f t="shared" si="400"/>
        <v>-29585.032967837658</v>
      </c>
      <c r="BH530" s="45">
        <f t="shared" si="400"/>
        <v>-30468.883516616537</v>
      </c>
      <c r="BI530" s="45">
        <f t="shared" si="400"/>
        <v>-31352.734065395416</v>
      </c>
      <c r="BJ530" s="45">
        <f t="shared" si="400"/>
        <v>-32236.584614174299</v>
      </c>
      <c r="BK530" s="45">
        <f t="shared" si="400"/>
        <v>-33120.435162953181</v>
      </c>
      <c r="BL530" s="45">
        <f t="shared" si="401"/>
        <v>-34004.28571173206</v>
      </c>
      <c r="BM530" s="45">
        <f t="shared" si="401"/>
        <v>-34888.136260510939</v>
      </c>
      <c r="BN530" s="45">
        <f t="shared" si="401"/>
        <v>-35771.986809289818</v>
      </c>
      <c r="BO530" s="45">
        <f t="shared" si="401"/>
        <v>-36655.837358068704</v>
      </c>
      <c r="BP530" s="45">
        <f t="shared" si="401"/>
        <v>-37539.687906847583</v>
      </c>
      <c r="BQ530" s="45">
        <f t="shared" si="401"/>
        <v>-38423.538455626462</v>
      </c>
      <c r="BR530" s="45">
        <f t="shared" si="401"/>
        <v>-39307.389004405341</v>
      </c>
      <c r="BS530" s="45">
        <f t="shared" si="401"/>
        <v>-40191.239553184227</v>
      </c>
      <c r="BT530" s="45">
        <f t="shared" si="401"/>
        <v>-41075.090101963106</v>
      </c>
      <c r="BU530" s="45">
        <f t="shared" si="401"/>
        <v>-41958.940650741984</v>
      </c>
      <c r="BV530" s="45">
        <f t="shared" si="402"/>
        <v>-42842.791199520863</v>
      </c>
      <c r="BW530" s="45">
        <f t="shared" si="402"/>
        <v>-43726.641748299749</v>
      </c>
      <c r="BX530" s="45">
        <f t="shared" si="402"/>
        <v>-44610.492297078628</v>
      </c>
      <c r="BY530" s="45">
        <f t="shared" si="402"/>
        <v>-45494.342845857507</v>
      </c>
      <c r="BZ530" s="45">
        <f t="shared" si="402"/>
        <v>-46378.193394636386</v>
      </c>
      <c r="CA530" s="45">
        <f t="shared" si="402"/>
        <v>-47262.043943415265</v>
      </c>
      <c r="CB530" s="45">
        <f t="shared" si="402"/>
        <v>-48145.894492194151</v>
      </c>
      <c r="CC530" s="45">
        <f t="shared" si="402"/>
        <v>-49029.74504097303</v>
      </c>
      <c r="CD530" s="45">
        <f t="shared" si="402"/>
        <v>-49913.595589751909</v>
      </c>
      <c r="CE530" s="45">
        <f t="shared" si="402"/>
        <v>-50797.446138530788</v>
      </c>
      <c r="CF530" s="45">
        <f t="shared" si="402"/>
        <v>-51681.296687309667</v>
      </c>
      <c r="CG530" s="45">
        <f t="shared" si="402"/>
        <v>-2836.0420300579626</v>
      </c>
      <c r="CH530" s="45">
        <f t="shared" si="402"/>
        <v>-5198.3429650702546</v>
      </c>
    </row>
    <row r="531" spans="1:86">
      <c r="A531" s="58">
        <f>'Q5-Q7 VaR'!G505</f>
        <v>46267</v>
      </c>
      <c r="B531" s="45">
        <f>'Q5-Q7 VaR'!L505</f>
        <v>8735.9353087262862</v>
      </c>
      <c r="C531" s="45">
        <f>1000000*'Q5-Q7 VaR'!K505/100</f>
        <v>1403.8268609215793</v>
      </c>
      <c r="D531" s="45">
        <f t="shared" ref="D531:M540" si="403">$B531+D$26*$C531</f>
        <v>-5302.3333004895067</v>
      </c>
      <c r="E531" s="45">
        <f t="shared" si="403"/>
        <v>-4951.3765852591114</v>
      </c>
      <c r="F531" s="45">
        <f t="shared" si="403"/>
        <v>-4600.4198700287161</v>
      </c>
      <c r="G531" s="45">
        <f t="shared" si="403"/>
        <v>-4249.4631547983226</v>
      </c>
      <c r="H531" s="45">
        <f t="shared" si="403"/>
        <v>-3898.5064395679274</v>
      </c>
      <c r="I531" s="45">
        <f t="shared" si="403"/>
        <v>-3547.5497243375321</v>
      </c>
      <c r="J531" s="45">
        <f t="shared" si="403"/>
        <v>-3196.5930091071386</v>
      </c>
      <c r="K531" s="45">
        <f t="shared" si="403"/>
        <v>-2845.6362938767434</v>
      </c>
      <c r="L531" s="45">
        <f t="shared" si="403"/>
        <v>-2494.6795786463481</v>
      </c>
      <c r="M531" s="45">
        <f t="shared" si="403"/>
        <v>-2143.7228634159528</v>
      </c>
      <c r="N531" s="45">
        <f t="shared" ref="N531:W540" si="404">$B531+N$26*$C531</f>
        <v>-1792.7661481855575</v>
      </c>
      <c r="O531" s="45">
        <f t="shared" si="404"/>
        <v>-1441.8094329551641</v>
      </c>
      <c r="P531" s="45">
        <f t="shared" si="404"/>
        <v>-1090.8527177247688</v>
      </c>
      <c r="Q531" s="45">
        <f t="shared" si="404"/>
        <v>-739.89600249437353</v>
      </c>
      <c r="R531" s="45">
        <f t="shared" si="404"/>
        <v>-388.93928726398008</v>
      </c>
      <c r="S531" s="45">
        <f t="shared" si="404"/>
        <v>-37.982572033584802</v>
      </c>
      <c r="T531" s="45">
        <f t="shared" si="404"/>
        <v>312.97414319681047</v>
      </c>
      <c r="U531" s="45">
        <f t="shared" si="404"/>
        <v>663.93085842720575</v>
      </c>
      <c r="V531" s="45">
        <f t="shared" si="404"/>
        <v>1014.8875736576001</v>
      </c>
      <c r="W531" s="45">
        <f t="shared" si="404"/>
        <v>1365.8442888879945</v>
      </c>
      <c r="X531" s="45">
        <f t="shared" ref="X531:AG540" si="405">$B531+X$26*$C531</f>
        <v>1716.8010041183898</v>
      </c>
      <c r="Y531" s="45">
        <f t="shared" si="405"/>
        <v>2067.757719348785</v>
      </c>
      <c r="Z531" s="45">
        <f t="shared" si="405"/>
        <v>2418.7144345791794</v>
      </c>
      <c r="AA531" s="45">
        <f t="shared" si="405"/>
        <v>2769.6711498095738</v>
      </c>
      <c r="AB531" s="45">
        <f t="shared" si="405"/>
        <v>3120.627865039969</v>
      </c>
      <c r="AC531" s="45">
        <f t="shared" si="405"/>
        <v>3471.5845802703643</v>
      </c>
      <c r="AD531" s="45">
        <f t="shared" si="405"/>
        <v>3822.5412955007587</v>
      </c>
      <c r="AE531" s="45">
        <f t="shared" si="405"/>
        <v>4173.498010731153</v>
      </c>
      <c r="AF531" s="45">
        <f t="shared" si="405"/>
        <v>4524.4547259615483</v>
      </c>
      <c r="AG531" s="45">
        <f t="shared" si="405"/>
        <v>4875.4114411919436</v>
      </c>
      <c r="AH531" s="45">
        <f t="shared" ref="AH531:AQ540" si="406">$B531+AH$26*$C531</f>
        <v>5226.368156422338</v>
      </c>
      <c r="AI531" s="45">
        <f t="shared" si="406"/>
        <v>5577.3248716527323</v>
      </c>
      <c r="AJ531" s="45">
        <f t="shared" si="406"/>
        <v>5928.2815868831276</v>
      </c>
      <c r="AK531" s="45">
        <f t="shared" si="406"/>
        <v>6279.2383021135229</v>
      </c>
      <c r="AL531" s="45">
        <f t="shared" si="406"/>
        <v>6630.1950173439172</v>
      </c>
      <c r="AM531" s="45">
        <f t="shared" si="406"/>
        <v>6981.1517325743116</v>
      </c>
      <c r="AN531" s="45">
        <f t="shared" si="406"/>
        <v>7332.1084478047069</v>
      </c>
      <c r="AO531" s="45">
        <f t="shared" si="406"/>
        <v>7683.0651630351022</v>
      </c>
      <c r="AP531" s="45">
        <f t="shared" si="406"/>
        <v>8034.0218782654965</v>
      </c>
      <c r="AQ531" s="45">
        <f t="shared" si="406"/>
        <v>8384.9785934958909</v>
      </c>
      <c r="AR531" s="45">
        <f t="shared" ref="AR531:BA540" si="407">$B531+AR$26*$C531</f>
        <v>8735.9353087262862</v>
      </c>
      <c r="AS531" s="45">
        <f t="shared" si="407"/>
        <v>9086.8920239566814</v>
      </c>
      <c r="AT531" s="45">
        <f t="shared" si="407"/>
        <v>9437.8487391870767</v>
      </c>
      <c r="AU531" s="45">
        <f t="shared" si="407"/>
        <v>9788.8054544174702</v>
      </c>
      <c r="AV531" s="45">
        <f t="shared" si="407"/>
        <v>10139.762169647865</v>
      </c>
      <c r="AW531" s="45">
        <f t="shared" si="407"/>
        <v>10490.718884878261</v>
      </c>
      <c r="AX531" s="45">
        <f t="shared" si="407"/>
        <v>10841.675600108654</v>
      </c>
      <c r="AY531" s="45">
        <f t="shared" si="407"/>
        <v>11192.632315339049</v>
      </c>
      <c r="AZ531" s="45">
        <f t="shared" si="407"/>
        <v>11543.589030569445</v>
      </c>
      <c r="BA531" s="45">
        <f t="shared" si="407"/>
        <v>11894.54574579984</v>
      </c>
      <c r="BB531" s="45">
        <f t="shared" ref="BB531:BK540" si="408">$B531+BB$26*$C531</f>
        <v>12245.502461030235</v>
      </c>
      <c r="BC531" s="45">
        <f t="shared" si="408"/>
        <v>12596.459176260629</v>
      </c>
      <c r="BD531" s="45">
        <f t="shared" si="408"/>
        <v>12947.415891491024</v>
      </c>
      <c r="BE531" s="45">
        <f t="shared" si="408"/>
        <v>13298.372606721419</v>
      </c>
      <c r="BF531" s="45">
        <f t="shared" si="408"/>
        <v>13649.329321951813</v>
      </c>
      <c r="BG531" s="45">
        <f t="shared" si="408"/>
        <v>14000.286037182208</v>
      </c>
      <c r="BH531" s="45">
        <f t="shared" si="408"/>
        <v>14351.242752412603</v>
      </c>
      <c r="BI531" s="45">
        <f t="shared" si="408"/>
        <v>14702.199467642999</v>
      </c>
      <c r="BJ531" s="45">
        <f t="shared" si="408"/>
        <v>15053.156182873394</v>
      </c>
      <c r="BK531" s="45">
        <f t="shared" si="408"/>
        <v>15404.112898103787</v>
      </c>
      <c r="BL531" s="45">
        <f t="shared" ref="BL531:BU540" si="409">$B531+BL$26*$C531</f>
        <v>15755.069613334183</v>
      </c>
      <c r="BM531" s="45">
        <f t="shared" si="409"/>
        <v>16106.026328564578</v>
      </c>
      <c r="BN531" s="45">
        <f t="shared" si="409"/>
        <v>16456.983043794971</v>
      </c>
      <c r="BO531" s="45">
        <f t="shared" si="409"/>
        <v>16807.939759025365</v>
      </c>
      <c r="BP531" s="45">
        <f t="shared" si="409"/>
        <v>17158.896474255762</v>
      </c>
      <c r="BQ531" s="45">
        <f t="shared" si="409"/>
        <v>17509.853189486159</v>
      </c>
      <c r="BR531" s="45">
        <f t="shared" si="409"/>
        <v>17860.809904716552</v>
      </c>
      <c r="BS531" s="45">
        <f t="shared" si="409"/>
        <v>18211.766619946946</v>
      </c>
      <c r="BT531" s="45">
        <f t="shared" si="409"/>
        <v>18562.723335177339</v>
      </c>
      <c r="BU531" s="45">
        <f t="shared" si="409"/>
        <v>18913.680050407736</v>
      </c>
      <c r="BV531" s="45">
        <f t="shared" ref="BV531:CH540" si="410">$B531+BV$26*$C531</f>
        <v>19264.63676563813</v>
      </c>
      <c r="BW531" s="45">
        <f t="shared" si="410"/>
        <v>19615.593480868527</v>
      </c>
      <c r="BX531" s="45">
        <f t="shared" si="410"/>
        <v>19966.55019609892</v>
      </c>
      <c r="BY531" s="45">
        <f t="shared" si="410"/>
        <v>20317.506911329314</v>
      </c>
      <c r="BZ531" s="45">
        <f t="shared" si="410"/>
        <v>20668.463626559711</v>
      </c>
      <c r="CA531" s="45">
        <f t="shared" si="410"/>
        <v>21019.420341790104</v>
      </c>
      <c r="CB531" s="45">
        <f t="shared" si="410"/>
        <v>21370.377057020502</v>
      </c>
      <c r="CC531" s="45">
        <f t="shared" si="410"/>
        <v>21721.333772250895</v>
      </c>
      <c r="CD531" s="45">
        <f t="shared" si="410"/>
        <v>22072.290487481288</v>
      </c>
      <c r="CE531" s="45">
        <f t="shared" si="410"/>
        <v>22423.247202711682</v>
      </c>
      <c r="CF531" s="45">
        <f t="shared" si="410"/>
        <v>22774.203917942079</v>
      </c>
      <c r="CG531" s="45">
        <f t="shared" si="410"/>
        <v>3378.8772388047355</v>
      </c>
      <c r="CH531" s="45">
        <f t="shared" si="410"/>
        <v>4316.8925827823268</v>
      </c>
    </row>
    <row r="532" spans="1:86">
      <c r="A532" s="58">
        <f>'Q5-Q7 VaR'!G506</f>
        <v>46268</v>
      </c>
      <c r="B532" s="45">
        <f>'Q5-Q7 VaR'!L506</f>
        <v>9017.8474049280085</v>
      </c>
      <c r="C532" s="45">
        <f>1000000*'Q5-Q7 VaR'!K506/100</f>
        <v>812.43792291277907</v>
      </c>
      <c r="D532" s="45">
        <f t="shared" si="403"/>
        <v>893.46817580021798</v>
      </c>
      <c r="E532" s="45">
        <f t="shared" si="403"/>
        <v>1096.5776565284123</v>
      </c>
      <c r="F532" s="45">
        <f t="shared" si="403"/>
        <v>1299.6871372566075</v>
      </c>
      <c r="G532" s="45">
        <f t="shared" si="403"/>
        <v>1502.7966179848017</v>
      </c>
      <c r="H532" s="45">
        <f t="shared" si="403"/>
        <v>1705.9060987129969</v>
      </c>
      <c r="I532" s="45">
        <f t="shared" si="403"/>
        <v>1909.0155794411912</v>
      </c>
      <c r="J532" s="45">
        <f t="shared" si="403"/>
        <v>2112.1250601693864</v>
      </c>
      <c r="K532" s="45">
        <f t="shared" si="403"/>
        <v>2315.2345408975807</v>
      </c>
      <c r="L532" s="45">
        <f t="shared" si="403"/>
        <v>2518.3440216257759</v>
      </c>
      <c r="M532" s="45">
        <f t="shared" si="403"/>
        <v>2721.4535023539711</v>
      </c>
      <c r="N532" s="45">
        <f t="shared" si="404"/>
        <v>2924.5629830821654</v>
      </c>
      <c r="O532" s="45">
        <f t="shared" si="404"/>
        <v>3127.6724638103606</v>
      </c>
      <c r="P532" s="45">
        <f t="shared" si="404"/>
        <v>3330.7819445385549</v>
      </c>
      <c r="Q532" s="45">
        <f t="shared" si="404"/>
        <v>3533.89142526675</v>
      </c>
      <c r="R532" s="45">
        <f t="shared" si="404"/>
        <v>3737.0009059949443</v>
      </c>
      <c r="S532" s="45">
        <f t="shared" si="404"/>
        <v>3940.1103867231395</v>
      </c>
      <c r="T532" s="45">
        <f t="shared" si="404"/>
        <v>4143.2198674513338</v>
      </c>
      <c r="U532" s="45">
        <f t="shared" si="404"/>
        <v>4346.329348179529</v>
      </c>
      <c r="V532" s="45">
        <f t="shared" si="404"/>
        <v>4549.4388289077233</v>
      </c>
      <c r="W532" s="45">
        <f t="shared" si="404"/>
        <v>4752.5483096359185</v>
      </c>
      <c r="X532" s="45">
        <f t="shared" si="405"/>
        <v>4955.6577903641137</v>
      </c>
      <c r="Y532" s="45">
        <f t="shared" si="405"/>
        <v>5158.767271092308</v>
      </c>
      <c r="Z532" s="45">
        <f t="shared" si="405"/>
        <v>5361.8767518205022</v>
      </c>
      <c r="AA532" s="45">
        <f t="shared" si="405"/>
        <v>5564.9862325486974</v>
      </c>
      <c r="AB532" s="45">
        <f t="shared" si="405"/>
        <v>5768.0957132768926</v>
      </c>
      <c r="AC532" s="45">
        <f t="shared" si="405"/>
        <v>5971.2051940050869</v>
      </c>
      <c r="AD532" s="45">
        <f t="shared" si="405"/>
        <v>6174.3146747332812</v>
      </c>
      <c r="AE532" s="45">
        <f t="shared" si="405"/>
        <v>6377.4241554614764</v>
      </c>
      <c r="AF532" s="45">
        <f t="shared" si="405"/>
        <v>6580.5336361896716</v>
      </c>
      <c r="AG532" s="45">
        <f t="shared" si="405"/>
        <v>6783.6431169178659</v>
      </c>
      <c r="AH532" s="45">
        <f t="shared" si="406"/>
        <v>6986.7525976460611</v>
      </c>
      <c r="AI532" s="45">
        <f t="shared" si="406"/>
        <v>7189.8620783742554</v>
      </c>
      <c r="AJ532" s="45">
        <f t="shared" si="406"/>
        <v>7392.9715591024506</v>
      </c>
      <c r="AK532" s="45">
        <f t="shared" si="406"/>
        <v>7596.0810398306448</v>
      </c>
      <c r="AL532" s="45">
        <f t="shared" si="406"/>
        <v>7799.19052055884</v>
      </c>
      <c r="AM532" s="45">
        <f t="shared" si="406"/>
        <v>8002.3000012870343</v>
      </c>
      <c r="AN532" s="45">
        <f t="shared" si="406"/>
        <v>8205.4094820152295</v>
      </c>
      <c r="AO532" s="45">
        <f t="shared" si="406"/>
        <v>8408.5189627434247</v>
      </c>
      <c r="AP532" s="45">
        <f t="shared" si="406"/>
        <v>8611.6284434716181</v>
      </c>
      <c r="AQ532" s="45">
        <f t="shared" si="406"/>
        <v>8814.7379241998133</v>
      </c>
      <c r="AR532" s="45">
        <f t="shared" si="407"/>
        <v>9017.8474049280085</v>
      </c>
      <c r="AS532" s="45">
        <f t="shared" si="407"/>
        <v>9220.9568856562037</v>
      </c>
      <c r="AT532" s="45">
        <f t="shared" si="407"/>
        <v>9424.0663663843989</v>
      </c>
      <c r="AU532" s="45">
        <f t="shared" si="407"/>
        <v>9627.1758471125922</v>
      </c>
      <c r="AV532" s="45">
        <f t="shared" si="407"/>
        <v>9830.2853278407874</v>
      </c>
      <c r="AW532" s="45">
        <f t="shared" si="407"/>
        <v>10033.394808568983</v>
      </c>
      <c r="AX532" s="45">
        <f t="shared" si="407"/>
        <v>10236.504289297178</v>
      </c>
      <c r="AY532" s="45">
        <f t="shared" si="407"/>
        <v>10439.613770025371</v>
      </c>
      <c r="AZ532" s="45">
        <f t="shared" si="407"/>
        <v>10642.723250753566</v>
      </c>
      <c r="BA532" s="45">
        <f t="shared" si="407"/>
        <v>10845.832731481762</v>
      </c>
      <c r="BB532" s="45">
        <f t="shared" si="408"/>
        <v>11048.942212209957</v>
      </c>
      <c r="BC532" s="45">
        <f t="shared" si="408"/>
        <v>11252.051692938152</v>
      </c>
      <c r="BD532" s="45">
        <f t="shared" si="408"/>
        <v>11455.161173666345</v>
      </c>
      <c r="BE532" s="45">
        <f t="shared" si="408"/>
        <v>11658.270654394541</v>
      </c>
      <c r="BF532" s="45">
        <f t="shared" si="408"/>
        <v>11861.380135122736</v>
      </c>
      <c r="BG532" s="45">
        <f t="shared" si="408"/>
        <v>12064.489615850929</v>
      </c>
      <c r="BH532" s="45">
        <f t="shared" si="408"/>
        <v>12267.599096579124</v>
      </c>
      <c r="BI532" s="45">
        <f t="shared" si="408"/>
        <v>12470.70857730732</v>
      </c>
      <c r="BJ532" s="45">
        <f t="shared" si="408"/>
        <v>12673.818058035515</v>
      </c>
      <c r="BK532" s="45">
        <f t="shared" si="408"/>
        <v>12876.92753876371</v>
      </c>
      <c r="BL532" s="45">
        <f t="shared" si="409"/>
        <v>13080.037019491903</v>
      </c>
      <c r="BM532" s="45">
        <f t="shared" si="409"/>
        <v>13283.146500220098</v>
      </c>
      <c r="BN532" s="45">
        <f t="shared" si="409"/>
        <v>13486.255980948294</v>
      </c>
      <c r="BO532" s="45">
        <f t="shared" si="409"/>
        <v>13689.365461676487</v>
      </c>
      <c r="BP532" s="45">
        <f t="shared" si="409"/>
        <v>13892.474942404682</v>
      </c>
      <c r="BQ532" s="45">
        <f t="shared" si="409"/>
        <v>14095.584423132877</v>
      </c>
      <c r="BR532" s="45">
        <f t="shared" si="409"/>
        <v>14298.693903861073</v>
      </c>
      <c r="BS532" s="45">
        <f t="shared" si="409"/>
        <v>14501.803384589268</v>
      </c>
      <c r="BT532" s="45">
        <f t="shared" si="409"/>
        <v>14704.912865317463</v>
      </c>
      <c r="BU532" s="45">
        <f t="shared" si="409"/>
        <v>14908.022346045656</v>
      </c>
      <c r="BV532" s="45">
        <f t="shared" si="410"/>
        <v>15111.131826773852</v>
      </c>
      <c r="BW532" s="45">
        <f t="shared" si="410"/>
        <v>15314.241307502045</v>
      </c>
      <c r="BX532" s="45">
        <f t="shared" si="410"/>
        <v>15517.35078823024</v>
      </c>
      <c r="BY532" s="45">
        <f t="shared" si="410"/>
        <v>15720.460268958435</v>
      </c>
      <c r="BZ532" s="45">
        <f t="shared" si="410"/>
        <v>15923.569749686631</v>
      </c>
      <c r="CA532" s="45">
        <f t="shared" si="410"/>
        <v>16126.679230414826</v>
      </c>
      <c r="CB532" s="45">
        <f t="shared" si="410"/>
        <v>16329.788711143021</v>
      </c>
      <c r="CC532" s="45">
        <f t="shared" si="410"/>
        <v>16532.898191871216</v>
      </c>
      <c r="CD532" s="45">
        <f t="shared" si="410"/>
        <v>16736.007672599408</v>
      </c>
      <c r="CE532" s="45">
        <f t="shared" si="410"/>
        <v>16939.117153327607</v>
      </c>
      <c r="CF532" s="45">
        <f t="shared" si="410"/>
        <v>17142.226634055798</v>
      </c>
      <c r="CG532" s="45">
        <f t="shared" si="410"/>
        <v>5917.552594788076</v>
      </c>
      <c r="CH532" s="45">
        <f t="shared" si="410"/>
        <v>6460.4110190963147</v>
      </c>
    </row>
    <row r="533" spans="1:86">
      <c r="A533" s="58">
        <f>'Q5-Q7 VaR'!G507</f>
        <v>46269</v>
      </c>
      <c r="B533" s="45">
        <f>'Q5-Q7 VaR'!L507</f>
        <v>-8166.4686840385993</v>
      </c>
      <c r="C533" s="45">
        <f>1000000*'Q5-Q7 VaR'!K507/100</f>
        <v>-1032.803033959497</v>
      </c>
      <c r="D533" s="45">
        <f t="shared" si="403"/>
        <v>2161.5616555563711</v>
      </c>
      <c r="E533" s="45">
        <f t="shared" si="403"/>
        <v>1903.3608970664964</v>
      </c>
      <c r="F533" s="45">
        <f t="shared" si="403"/>
        <v>1645.1601385766216</v>
      </c>
      <c r="G533" s="45">
        <f t="shared" si="403"/>
        <v>1386.9593800867488</v>
      </c>
      <c r="H533" s="45">
        <f t="shared" si="403"/>
        <v>1128.758621596874</v>
      </c>
      <c r="I533" s="45">
        <f t="shared" si="403"/>
        <v>870.55786310699932</v>
      </c>
      <c r="J533" s="45">
        <f t="shared" si="403"/>
        <v>612.35710461712642</v>
      </c>
      <c r="K533" s="45">
        <f t="shared" si="403"/>
        <v>354.15634612725171</v>
      </c>
      <c r="L533" s="45">
        <f t="shared" si="403"/>
        <v>95.955587637376993</v>
      </c>
      <c r="M533" s="45">
        <f t="shared" si="403"/>
        <v>-162.24517085249772</v>
      </c>
      <c r="N533" s="45">
        <f t="shared" si="404"/>
        <v>-420.44592934237153</v>
      </c>
      <c r="O533" s="45">
        <f t="shared" si="404"/>
        <v>-678.64668783224533</v>
      </c>
      <c r="P533" s="45">
        <f t="shared" si="404"/>
        <v>-936.84744632212005</v>
      </c>
      <c r="Q533" s="45">
        <f t="shared" si="404"/>
        <v>-1195.0482048119948</v>
      </c>
      <c r="R533" s="45">
        <f t="shared" si="404"/>
        <v>-1453.2489633018686</v>
      </c>
      <c r="S533" s="45">
        <f t="shared" si="404"/>
        <v>-1711.4497217917424</v>
      </c>
      <c r="T533" s="45">
        <f t="shared" si="404"/>
        <v>-1969.6504802816171</v>
      </c>
      <c r="U533" s="45">
        <f t="shared" si="404"/>
        <v>-2227.8512387714918</v>
      </c>
      <c r="V533" s="45">
        <f t="shared" si="404"/>
        <v>-2486.0519972613656</v>
      </c>
      <c r="W533" s="45">
        <f t="shared" si="404"/>
        <v>-2744.2527557512394</v>
      </c>
      <c r="X533" s="45">
        <f t="shared" si="405"/>
        <v>-3002.4535142411141</v>
      </c>
      <c r="Y533" s="45">
        <f t="shared" si="405"/>
        <v>-3260.6542727309889</v>
      </c>
      <c r="Z533" s="45">
        <f t="shared" si="405"/>
        <v>-3518.8550312208627</v>
      </c>
      <c r="AA533" s="45">
        <f t="shared" si="405"/>
        <v>-3777.0557897107365</v>
      </c>
      <c r="AB533" s="45">
        <f t="shared" si="405"/>
        <v>-4035.2565482006112</v>
      </c>
      <c r="AC533" s="45">
        <f t="shared" si="405"/>
        <v>-4293.457306690485</v>
      </c>
      <c r="AD533" s="45">
        <f t="shared" si="405"/>
        <v>-4551.6580651803597</v>
      </c>
      <c r="AE533" s="45">
        <f t="shared" si="405"/>
        <v>-4809.8588236702344</v>
      </c>
      <c r="AF533" s="45">
        <f t="shared" si="405"/>
        <v>-5068.0595821601082</v>
      </c>
      <c r="AG533" s="45">
        <f t="shared" si="405"/>
        <v>-5326.260340649982</v>
      </c>
      <c r="AH533" s="45">
        <f t="shared" si="406"/>
        <v>-5584.4610991398567</v>
      </c>
      <c r="AI533" s="45">
        <f t="shared" si="406"/>
        <v>-5842.6618576297315</v>
      </c>
      <c r="AJ533" s="45">
        <f t="shared" si="406"/>
        <v>-6100.8626161196053</v>
      </c>
      <c r="AK533" s="45">
        <f t="shared" si="406"/>
        <v>-6359.0633746094791</v>
      </c>
      <c r="AL533" s="45">
        <f t="shared" si="406"/>
        <v>-6617.2641330993538</v>
      </c>
      <c r="AM533" s="45">
        <f t="shared" si="406"/>
        <v>-6875.4648915892285</v>
      </c>
      <c r="AN533" s="45">
        <f t="shared" si="406"/>
        <v>-7133.6656500791023</v>
      </c>
      <c r="AO533" s="45">
        <f t="shared" si="406"/>
        <v>-7391.8664085689761</v>
      </c>
      <c r="AP533" s="45">
        <f t="shared" si="406"/>
        <v>-7650.0671670588508</v>
      </c>
      <c r="AQ533" s="45">
        <f t="shared" si="406"/>
        <v>-7908.2679255487255</v>
      </c>
      <c r="AR533" s="45">
        <f t="shared" si="407"/>
        <v>-8166.4686840385993</v>
      </c>
      <c r="AS533" s="45">
        <f t="shared" si="407"/>
        <v>-8424.6694425284732</v>
      </c>
      <c r="AT533" s="45">
        <f t="shared" si="407"/>
        <v>-8682.8702010183479</v>
      </c>
      <c r="AU533" s="45">
        <f t="shared" si="407"/>
        <v>-8941.0709595082226</v>
      </c>
      <c r="AV533" s="45">
        <f t="shared" si="407"/>
        <v>-9199.2717179980973</v>
      </c>
      <c r="AW533" s="45">
        <f t="shared" si="407"/>
        <v>-9457.4724764879702</v>
      </c>
      <c r="AX533" s="45">
        <f t="shared" si="407"/>
        <v>-9715.6732349778449</v>
      </c>
      <c r="AY533" s="45">
        <f t="shared" si="407"/>
        <v>-9973.8739934677196</v>
      </c>
      <c r="AZ533" s="45">
        <f t="shared" si="407"/>
        <v>-10232.074751957593</v>
      </c>
      <c r="BA533" s="45">
        <f t="shared" si="407"/>
        <v>-10490.275510447467</v>
      </c>
      <c r="BB533" s="45">
        <f t="shared" si="408"/>
        <v>-10748.476268937342</v>
      </c>
      <c r="BC533" s="45">
        <f t="shared" si="408"/>
        <v>-11006.677027427217</v>
      </c>
      <c r="BD533" s="45">
        <f t="shared" si="408"/>
        <v>-11264.877785917091</v>
      </c>
      <c r="BE533" s="45">
        <f t="shared" si="408"/>
        <v>-11523.078544406964</v>
      </c>
      <c r="BF533" s="45">
        <f t="shared" si="408"/>
        <v>-11781.279302896839</v>
      </c>
      <c r="BG533" s="45">
        <f t="shared" si="408"/>
        <v>-12039.480061386714</v>
      </c>
      <c r="BH533" s="45">
        <f t="shared" si="408"/>
        <v>-12297.680819876587</v>
      </c>
      <c r="BI533" s="45">
        <f t="shared" si="408"/>
        <v>-12555.881578366461</v>
      </c>
      <c r="BJ533" s="45">
        <f t="shared" si="408"/>
        <v>-12814.082336856336</v>
      </c>
      <c r="BK533" s="45">
        <f t="shared" si="408"/>
        <v>-13072.283095346211</v>
      </c>
      <c r="BL533" s="45">
        <f t="shared" si="409"/>
        <v>-13330.483853836085</v>
      </c>
      <c r="BM533" s="45">
        <f t="shared" si="409"/>
        <v>-13588.68461232596</v>
      </c>
      <c r="BN533" s="45">
        <f t="shared" si="409"/>
        <v>-13846.885370815833</v>
      </c>
      <c r="BO533" s="45">
        <f t="shared" si="409"/>
        <v>-14105.086129305706</v>
      </c>
      <c r="BP533" s="45">
        <f t="shared" si="409"/>
        <v>-14363.286887795581</v>
      </c>
      <c r="BQ533" s="45">
        <f t="shared" si="409"/>
        <v>-14621.487646285455</v>
      </c>
      <c r="BR533" s="45">
        <f t="shared" si="409"/>
        <v>-14879.68840477533</v>
      </c>
      <c r="BS533" s="45">
        <f t="shared" si="409"/>
        <v>-15137.889163265205</v>
      </c>
      <c r="BT533" s="45">
        <f t="shared" si="409"/>
        <v>-15396.08992175508</v>
      </c>
      <c r="BU533" s="45">
        <f t="shared" si="409"/>
        <v>-15654.290680244954</v>
      </c>
      <c r="BV533" s="45">
        <f t="shared" si="410"/>
        <v>-15912.491438734827</v>
      </c>
      <c r="BW533" s="45">
        <f t="shared" si="410"/>
        <v>-16170.6921972247</v>
      </c>
      <c r="BX533" s="45">
        <f t="shared" si="410"/>
        <v>-16428.892955714575</v>
      </c>
      <c r="BY533" s="45">
        <f t="shared" si="410"/>
        <v>-16687.093714204449</v>
      </c>
      <c r="BZ533" s="45">
        <f t="shared" si="410"/>
        <v>-16945.294472694324</v>
      </c>
      <c r="CA533" s="45">
        <f t="shared" si="410"/>
        <v>-17203.495231184199</v>
      </c>
      <c r="CB533" s="45">
        <f t="shared" si="410"/>
        <v>-17461.695989674074</v>
      </c>
      <c r="CC533" s="45">
        <f t="shared" si="410"/>
        <v>-17719.896748163948</v>
      </c>
      <c r="CD533" s="45">
        <f t="shared" si="410"/>
        <v>-17978.097506653819</v>
      </c>
      <c r="CE533" s="45">
        <f t="shared" si="410"/>
        <v>-18236.298265143694</v>
      </c>
      <c r="CF533" s="45">
        <f t="shared" si="410"/>
        <v>-18494.499023633569</v>
      </c>
      <c r="CG533" s="45">
        <f t="shared" si="410"/>
        <v>-4225.2520128601882</v>
      </c>
      <c r="CH533" s="45">
        <f t="shared" si="410"/>
        <v>-4915.3549878984577</v>
      </c>
    </row>
    <row r="534" spans="1:86">
      <c r="A534" s="58">
        <f>'Q5-Q7 VaR'!G508</f>
        <v>46272</v>
      </c>
      <c r="B534" s="45">
        <f>'Q5-Q7 VaR'!L508</f>
        <v>0</v>
      </c>
      <c r="C534" s="45">
        <f>1000000*'Q5-Q7 VaR'!K508/100</f>
        <v>0</v>
      </c>
      <c r="D534" s="45">
        <f t="shared" si="403"/>
        <v>0</v>
      </c>
      <c r="E534" s="45">
        <f t="shared" si="403"/>
        <v>0</v>
      </c>
      <c r="F534" s="45">
        <f t="shared" si="403"/>
        <v>0</v>
      </c>
      <c r="G534" s="45">
        <f t="shared" si="403"/>
        <v>0</v>
      </c>
      <c r="H534" s="45">
        <f t="shared" si="403"/>
        <v>0</v>
      </c>
      <c r="I534" s="45">
        <f t="shared" si="403"/>
        <v>0</v>
      </c>
      <c r="J534" s="45">
        <f t="shared" si="403"/>
        <v>0</v>
      </c>
      <c r="K534" s="45">
        <f t="shared" si="403"/>
        <v>0</v>
      </c>
      <c r="L534" s="45">
        <f t="shared" si="403"/>
        <v>0</v>
      </c>
      <c r="M534" s="45">
        <f t="shared" si="403"/>
        <v>0</v>
      </c>
      <c r="N534" s="45">
        <f t="shared" si="404"/>
        <v>0</v>
      </c>
      <c r="O534" s="45">
        <f t="shared" si="404"/>
        <v>0</v>
      </c>
      <c r="P534" s="45">
        <f t="shared" si="404"/>
        <v>0</v>
      </c>
      <c r="Q534" s="45">
        <f t="shared" si="404"/>
        <v>0</v>
      </c>
      <c r="R534" s="45">
        <f t="shared" si="404"/>
        <v>0</v>
      </c>
      <c r="S534" s="45">
        <f t="shared" si="404"/>
        <v>0</v>
      </c>
      <c r="T534" s="45">
        <f t="shared" si="404"/>
        <v>0</v>
      </c>
      <c r="U534" s="45">
        <f t="shared" si="404"/>
        <v>0</v>
      </c>
      <c r="V534" s="45">
        <f t="shared" si="404"/>
        <v>0</v>
      </c>
      <c r="W534" s="45">
        <f t="shared" si="404"/>
        <v>0</v>
      </c>
      <c r="X534" s="45">
        <f t="shared" si="405"/>
        <v>0</v>
      </c>
      <c r="Y534" s="45">
        <f t="shared" si="405"/>
        <v>0</v>
      </c>
      <c r="Z534" s="45">
        <f t="shared" si="405"/>
        <v>0</v>
      </c>
      <c r="AA534" s="45">
        <f t="shared" si="405"/>
        <v>0</v>
      </c>
      <c r="AB534" s="45">
        <f t="shared" si="405"/>
        <v>0</v>
      </c>
      <c r="AC534" s="45">
        <f t="shared" si="405"/>
        <v>0</v>
      </c>
      <c r="AD534" s="45">
        <f t="shared" si="405"/>
        <v>0</v>
      </c>
      <c r="AE534" s="45">
        <f t="shared" si="405"/>
        <v>0</v>
      </c>
      <c r="AF534" s="45">
        <f t="shared" si="405"/>
        <v>0</v>
      </c>
      <c r="AG534" s="45">
        <f t="shared" si="405"/>
        <v>0</v>
      </c>
      <c r="AH534" s="45">
        <f t="shared" si="406"/>
        <v>0</v>
      </c>
      <c r="AI534" s="45">
        <f t="shared" si="406"/>
        <v>0</v>
      </c>
      <c r="AJ534" s="45">
        <f t="shared" si="406"/>
        <v>0</v>
      </c>
      <c r="AK534" s="45">
        <f t="shared" si="406"/>
        <v>0</v>
      </c>
      <c r="AL534" s="45">
        <f t="shared" si="406"/>
        <v>0</v>
      </c>
      <c r="AM534" s="45">
        <f t="shared" si="406"/>
        <v>0</v>
      </c>
      <c r="AN534" s="45">
        <f t="shared" si="406"/>
        <v>0</v>
      </c>
      <c r="AO534" s="45">
        <f t="shared" si="406"/>
        <v>0</v>
      </c>
      <c r="AP534" s="45">
        <f t="shared" si="406"/>
        <v>0</v>
      </c>
      <c r="AQ534" s="45">
        <f t="shared" si="406"/>
        <v>0</v>
      </c>
      <c r="AR534" s="45">
        <f t="shared" si="407"/>
        <v>0</v>
      </c>
      <c r="AS534" s="45">
        <f t="shared" si="407"/>
        <v>0</v>
      </c>
      <c r="AT534" s="45">
        <f t="shared" si="407"/>
        <v>0</v>
      </c>
      <c r="AU534" s="45">
        <f t="shared" si="407"/>
        <v>0</v>
      </c>
      <c r="AV534" s="45">
        <f t="shared" si="407"/>
        <v>0</v>
      </c>
      <c r="AW534" s="45">
        <f t="shared" si="407"/>
        <v>0</v>
      </c>
      <c r="AX534" s="45">
        <f t="shared" si="407"/>
        <v>0</v>
      </c>
      <c r="AY534" s="45">
        <f t="shared" si="407"/>
        <v>0</v>
      </c>
      <c r="AZ534" s="45">
        <f t="shared" si="407"/>
        <v>0</v>
      </c>
      <c r="BA534" s="45">
        <f t="shared" si="407"/>
        <v>0</v>
      </c>
      <c r="BB534" s="45">
        <f t="shared" si="408"/>
        <v>0</v>
      </c>
      <c r="BC534" s="45">
        <f t="shared" si="408"/>
        <v>0</v>
      </c>
      <c r="BD534" s="45">
        <f t="shared" si="408"/>
        <v>0</v>
      </c>
      <c r="BE534" s="45">
        <f t="shared" si="408"/>
        <v>0</v>
      </c>
      <c r="BF534" s="45">
        <f t="shared" si="408"/>
        <v>0</v>
      </c>
      <c r="BG534" s="45">
        <f t="shared" si="408"/>
        <v>0</v>
      </c>
      <c r="BH534" s="45">
        <f t="shared" si="408"/>
        <v>0</v>
      </c>
      <c r="BI534" s="45">
        <f t="shared" si="408"/>
        <v>0</v>
      </c>
      <c r="BJ534" s="45">
        <f t="shared" si="408"/>
        <v>0</v>
      </c>
      <c r="BK534" s="45">
        <f t="shared" si="408"/>
        <v>0</v>
      </c>
      <c r="BL534" s="45">
        <f t="shared" si="409"/>
        <v>0</v>
      </c>
      <c r="BM534" s="45">
        <f t="shared" si="409"/>
        <v>0</v>
      </c>
      <c r="BN534" s="45">
        <f t="shared" si="409"/>
        <v>0</v>
      </c>
      <c r="BO534" s="45">
        <f t="shared" si="409"/>
        <v>0</v>
      </c>
      <c r="BP534" s="45">
        <f t="shared" si="409"/>
        <v>0</v>
      </c>
      <c r="BQ534" s="45">
        <f t="shared" si="409"/>
        <v>0</v>
      </c>
      <c r="BR534" s="45">
        <f t="shared" si="409"/>
        <v>0</v>
      </c>
      <c r="BS534" s="45">
        <f t="shared" si="409"/>
        <v>0</v>
      </c>
      <c r="BT534" s="45">
        <f t="shared" si="409"/>
        <v>0</v>
      </c>
      <c r="BU534" s="45">
        <f t="shared" si="409"/>
        <v>0</v>
      </c>
      <c r="BV534" s="45">
        <f t="shared" si="410"/>
        <v>0</v>
      </c>
      <c r="BW534" s="45">
        <f t="shared" si="410"/>
        <v>0</v>
      </c>
      <c r="BX534" s="45">
        <f t="shared" si="410"/>
        <v>0</v>
      </c>
      <c r="BY534" s="45">
        <f t="shared" si="410"/>
        <v>0</v>
      </c>
      <c r="BZ534" s="45">
        <f t="shared" si="410"/>
        <v>0</v>
      </c>
      <c r="CA534" s="45">
        <f t="shared" si="410"/>
        <v>0</v>
      </c>
      <c r="CB534" s="45">
        <f t="shared" si="410"/>
        <v>0</v>
      </c>
      <c r="CC534" s="45">
        <f t="shared" si="410"/>
        <v>0</v>
      </c>
      <c r="CD534" s="45">
        <f t="shared" si="410"/>
        <v>0</v>
      </c>
      <c r="CE534" s="45">
        <f t="shared" si="410"/>
        <v>0</v>
      </c>
      <c r="CF534" s="45">
        <f t="shared" si="410"/>
        <v>0</v>
      </c>
      <c r="CG534" s="45">
        <f t="shared" si="410"/>
        <v>0</v>
      </c>
      <c r="CH534" s="45">
        <f t="shared" si="410"/>
        <v>0</v>
      </c>
    </row>
    <row r="535" spans="1:86">
      <c r="A535" s="58">
        <f>'Q5-Q7 VaR'!G509</f>
        <v>46273</v>
      </c>
      <c r="B535" s="45">
        <f>'Q5-Q7 VaR'!L509</f>
        <v>-7884.9605806018808</v>
      </c>
      <c r="C535" s="45">
        <f>1000000*'Q5-Q7 VaR'!K509/100</f>
        <v>-516.57075848984596</v>
      </c>
      <c r="D535" s="45">
        <f t="shared" si="403"/>
        <v>-2719.2529957034212</v>
      </c>
      <c r="E535" s="45">
        <f t="shared" si="403"/>
        <v>-2848.3956853258824</v>
      </c>
      <c r="F535" s="45">
        <f t="shared" si="403"/>
        <v>-2977.5383749483444</v>
      </c>
      <c r="G535" s="45">
        <f t="shared" si="403"/>
        <v>-3106.6810645708056</v>
      </c>
      <c r="H535" s="45">
        <f t="shared" si="403"/>
        <v>-3235.8237541932667</v>
      </c>
      <c r="I535" s="45">
        <f t="shared" si="403"/>
        <v>-3364.9664438157288</v>
      </c>
      <c r="J535" s="45">
        <f t="shared" si="403"/>
        <v>-3494.1091334381899</v>
      </c>
      <c r="K535" s="45">
        <f t="shared" si="403"/>
        <v>-3623.251823060652</v>
      </c>
      <c r="L535" s="45">
        <f t="shared" si="403"/>
        <v>-3752.3945126831131</v>
      </c>
      <c r="M535" s="45">
        <f t="shared" si="403"/>
        <v>-3881.5372023055747</v>
      </c>
      <c r="N535" s="45">
        <f t="shared" si="404"/>
        <v>-4010.6798919280363</v>
      </c>
      <c r="O535" s="45">
        <f t="shared" si="404"/>
        <v>-4139.8225815504975</v>
      </c>
      <c r="P535" s="45">
        <f t="shared" si="404"/>
        <v>-4268.9652711729595</v>
      </c>
      <c r="Q535" s="45">
        <f t="shared" si="404"/>
        <v>-4398.1079607954207</v>
      </c>
      <c r="R535" s="45">
        <f t="shared" si="404"/>
        <v>-4527.2506504178818</v>
      </c>
      <c r="S535" s="45">
        <f t="shared" si="404"/>
        <v>-4656.3933400403439</v>
      </c>
      <c r="T535" s="45">
        <f t="shared" si="404"/>
        <v>-4785.536029662805</v>
      </c>
      <c r="U535" s="45">
        <f t="shared" si="404"/>
        <v>-4914.6787192852662</v>
      </c>
      <c r="V535" s="45">
        <f t="shared" si="404"/>
        <v>-5043.8214089077283</v>
      </c>
      <c r="W535" s="45">
        <f t="shared" si="404"/>
        <v>-5172.9640985301894</v>
      </c>
      <c r="X535" s="45">
        <f t="shared" si="405"/>
        <v>-5302.1067881526506</v>
      </c>
      <c r="Y535" s="45">
        <f t="shared" si="405"/>
        <v>-5431.2494777751126</v>
      </c>
      <c r="Z535" s="45">
        <f t="shared" si="405"/>
        <v>-5560.3921673975738</v>
      </c>
      <c r="AA535" s="45">
        <f t="shared" si="405"/>
        <v>-5689.5348570200349</v>
      </c>
      <c r="AB535" s="45">
        <f t="shared" si="405"/>
        <v>-5818.677546642497</v>
      </c>
      <c r="AC535" s="45">
        <f t="shared" si="405"/>
        <v>-5947.820236264959</v>
      </c>
      <c r="AD535" s="45">
        <f t="shared" si="405"/>
        <v>-6076.9629258874202</v>
      </c>
      <c r="AE535" s="45">
        <f t="shared" si="405"/>
        <v>-6206.1056155098813</v>
      </c>
      <c r="AF535" s="45">
        <f t="shared" si="405"/>
        <v>-6335.2483051323434</v>
      </c>
      <c r="AG535" s="45">
        <f t="shared" si="405"/>
        <v>-6464.3909947548045</v>
      </c>
      <c r="AH535" s="45">
        <f t="shared" si="406"/>
        <v>-6593.5336843772657</v>
      </c>
      <c r="AI535" s="45">
        <f t="shared" si="406"/>
        <v>-6722.6763739997277</v>
      </c>
      <c r="AJ535" s="45">
        <f t="shared" si="406"/>
        <v>-6851.8190636221889</v>
      </c>
      <c r="AK535" s="45">
        <f t="shared" si="406"/>
        <v>-6980.96175324465</v>
      </c>
      <c r="AL535" s="45">
        <f t="shared" si="406"/>
        <v>-7110.1044428671121</v>
      </c>
      <c r="AM535" s="45">
        <f t="shared" si="406"/>
        <v>-7239.2471324895732</v>
      </c>
      <c r="AN535" s="45">
        <f t="shared" si="406"/>
        <v>-7368.3898221120344</v>
      </c>
      <c r="AO535" s="45">
        <f t="shared" si="406"/>
        <v>-7497.5325117344964</v>
      </c>
      <c r="AP535" s="45">
        <f t="shared" si="406"/>
        <v>-7626.6752013569576</v>
      </c>
      <c r="AQ535" s="45">
        <f t="shared" si="406"/>
        <v>-7755.8178909794196</v>
      </c>
      <c r="AR535" s="45">
        <f t="shared" si="407"/>
        <v>-7884.9605806018808</v>
      </c>
      <c r="AS535" s="45">
        <f t="shared" si="407"/>
        <v>-8014.1032702243419</v>
      </c>
      <c r="AT535" s="45">
        <f t="shared" si="407"/>
        <v>-8143.245959846804</v>
      </c>
      <c r="AU535" s="45">
        <f t="shared" si="407"/>
        <v>-8272.3886494692651</v>
      </c>
      <c r="AV535" s="45">
        <f t="shared" si="407"/>
        <v>-8401.5313390917272</v>
      </c>
      <c r="AW535" s="45">
        <f t="shared" si="407"/>
        <v>-8530.6740287141874</v>
      </c>
      <c r="AX535" s="45">
        <f t="shared" si="407"/>
        <v>-8659.8167183366495</v>
      </c>
      <c r="AY535" s="45">
        <f t="shared" si="407"/>
        <v>-8788.9594079591116</v>
      </c>
      <c r="AZ535" s="45">
        <f t="shared" si="407"/>
        <v>-8918.1020975815736</v>
      </c>
      <c r="BA535" s="45">
        <f t="shared" si="407"/>
        <v>-9047.2447872040339</v>
      </c>
      <c r="BB535" s="45">
        <f t="shared" si="408"/>
        <v>-9176.3874768264959</v>
      </c>
      <c r="BC535" s="45">
        <f t="shared" si="408"/>
        <v>-9305.5301664489562</v>
      </c>
      <c r="BD535" s="45">
        <f t="shared" si="408"/>
        <v>-9434.6728560714182</v>
      </c>
      <c r="BE535" s="45">
        <f t="shared" si="408"/>
        <v>-9563.8155456938803</v>
      </c>
      <c r="BF535" s="45">
        <f t="shared" si="408"/>
        <v>-9692.9582353163423</v>
      </c>
      <c r="BG535" s="45">
        <f t="shared" si="408"/>
        <v>-9822.1009249388026</v>
      </c>
      <c r="BH535" s="45">
        <f t="shared" si="408"/>
        <v>-9951.2436145612646</v>
      </c>
      <c r="BI535" s="45">
        <f t="shared" si="408"/>
        <v>-10080.386304183727</v>
      </c>
      <c r="BJ535" s="45">
        <f t="shared" si="408"/>
        <v>-10209.528993806187</v>
      </c>
      <c r="BK535" s="45">
        <f t="shared" si="408"/>
        <v>-10338.671683428649</v>
      </c>
      <c r="BL535" s="45">
        <f t="shared" si="409"/>
        <v>-10467.814373051111</v>
      </c>
      <c r="BM535" s="45">
        <f t="shared" si="409"/>
        <v>-10596.957062673573</v>
      </c>
      <c r="BN535" s="45">
        <f t="shared" si="409"/>
        <v>-10726.099752296033</v>
      </c>
      <c r="BO535" s="45">
        <f t="shared" si="409"/>
        <v>-10855.242441918495</v>
      </c>
      <c r="BP535" s="45">
        <f t="shared" si="409"/>
        <v>-10984.385131540956</v>
      </c>
      <c r="BQ535" s="45">
        <f t="shared" si="409"/>
        <v>-11113.527821163418</v>
      </c>
      <c r="BR535" s="45">
        <f t="shared" si="409"/>
        <v>-11242.67051078588</v>
      </c>
      <c r="BS535" s="45">
        <f t="shared" si="409"/>
        <v>-11371.813200408342</v>
      </c>
      <c r="BT535" s="45">
        <f t="shared" si="409"/>
        <v>-11500.955890030802</v>
      </c>
      <c r="BU535" s="45">
        <f t="shared" si="409"/>
        <v>-11630.098579653264</v>
      </c>
      <c r="BV535" s="45">
        <f t="shared" si="410"/>
        <v>-11759.241269275724</v>
      </c>
      <c r="BW535" s="45">
        <f t="shared" si="410"/>
        <v>-11888.383958898186</v>
      </c>
      <c r="BX535" s="45">
        <f t="shared" si="410"/>
        <v>-12017.526648520648</v>
      </c>
      <c r="BY535" s="45">
        <f t="shared" si="410"/>
        <v>-12146.669338143111</v>
      </c>
      <c r="BZ535" s="45">
        <f t="shared" si="410"/>
        <v>-12275.812027765573</v>
      </c>
      <c r="CA535" s="45">
        <f t="shared" si="410"/>
        <v>-12404.954717388033</v>
      </c>
      <c r="CB535" s="45">
        <f t="shared" si="410"/>
        <v>-12534.097407010495</v>
      </c>
      <c r="CC535" s="45">
        <f t="shared" si="410"/>
        <v>-12663.240096632955</v>
      </c>
      <c r="CD535" s="45">
        <f t="shared" si="410"/>
        <v>-12792.382786255417</v>
      </c>
      <c r="CE535" s="45">
        <f t="shared" si="410"/>
        <v>-12921.525475877879</v>
      </c>
      <c r="CF535" s="45">
        <f t="shared" si="410"/>
        <v>-13050.668165500341</v>
      </c>
      <c r="CG535" s="45">
        <f t="shared" si="410"/>
        <v>-5913.7064128073862</v>
      </c>
      <c r="CH535" s="45">
        <f t="shared" si="410"/>
        <v>-6258.8709848797007</v>
      </c>
    </row>
    <row r="536" spans="1:86">
      <c r="A536" s="58">
        <f>'Q5-Q7 VaR'!G510</f>
        <v>46274</v>
      </c>
      <c r="B536" s="45">
        <f>'Q5-Q7 VaR'!L510</f>
        <v>-10418.291115872853</v>
      </c>
      <c r="C536" s="45">
        <f>1000000*'Q5-Q7 VaR'!K510/100</f>
        <v>-3829.3006317674904</v>
      </c>
      <c r="D536" s="45">
        <f t="shared" si="403"/>
        <v>27874.71520180205</v>
      </c>
      <c r="E536" s="45">
        <f t="shared" si="403"/>
        <v>26917.390043860178</v>
      </c>
      <c r="F536" s="45">
        <f t="shared" si="403"/>
        <v>25960.064885918306</v>
      </c>
      <c r="G536" s="45">
        <f t="shared" si="403"/>
        <v>25002.739727976434</v>
      </c>
      <c r="H536" s="45">
        <f t="shared" si="403"/>
        <v>24045.414570034562</v>
      </c>
      <c r="I536" s="45">
        <f t="shared" si="403"/>
        <v>23088.08941209269</v>
      </c>
      <c r="J536" s="45">
        <f t="shared" si="403"/>
        <v>22130.764254150814</v>
      </c>
      <c r="K536" s="45">
        <f t="shared" si="403"/>
        <v>21173.439096208942</v>
      </c>
      <c r="L536" s="45">
        <f t="shared" si="403"/>
        <v>20216.11393826707</v>
      </c>
      <c r="M536" s="45">
        <f t="shared" si="403"/>
        <v>19258.788780325198</v>
      </c>
      <c r="N536" s="45">
        <f t="shared" si="404"/>
        <v>18301.463622383326</v>
      </c>
      <c r="O536" s="45">
        <f t="shared" si="404"/>
        <v>17344.138464441454</v>
      </c>
      <c r="P536" s="45">
        <f t="shared" si="404"/>
        <v>16386.813306499578</v>
      </c>
      <c r="Q536" s="45">
        <f t="shared" si="404"/>
        <v>15429.488148557706</v>
      </c>
      <c r="R536" s="45">
        <f t="shared" si="404"/>
        <v>14472.162990615834</v>
      </c>
      <c r="S536" s="45">
        <f t="shared" si="404"/>
        <v>13514.837832673962</v>
      </c>
      <c r="T536" s="45">
        <f t="shared" si="404"/>
        <v>12557.51267473209</v>
      </c>
      <c r="U536" s="45">
        <f t="shared" si="404"/>
        <v>11600.187516790218</v>
      </c>
      <c r="V536" s="45">
        <f t="shared" si="404"/>
        <v>10642.862358848342</v>
      </c>
      <c r="W536" s="45">
        <f t="shared" si="404"/>
        <v>9685.5372009064704</v>
      </c>
      <c r="X536" s="45">
        <f t="shared" si="405"/>
        <v>8728.2120429645984</v>
      </c>
      <c r="Y536" s="45">
        <f t="shared" si="405"/>
        <v>7770.8868850227263</v>
      </c>
      <c r="Z536" s="45">
        <f t="shared" si="405"/>
        <v>6813.5617270808543</v>
      </c>
      <c r="AA536" s="45">
        <f t="shared" si="405"/>
        <v>5856.2365691389805</v>
      </c>
      <c r="AB536" s="45">
        <f t="shared" si="405"/>
        <v>4898.9114111971085</v>
      </c>
      <c r="AC536" s="45">
        <f t="shared" si="405"/>
        <v>3941.5862532552364</v>
      </c>
      <c r="AD536" s="45">
        <f t="shared" si="405"/>
        <v>2984.2610953133626</v>
      </c>
      <c r="AE536" s="45">
        <f t="shared" si="405"/>
        <v>2026.9359373714906</v>
      </c>
      <c r="AF536" s="45">
        <f t="shared" si="405"/>
        <v>1069.6107794296186</v>
      </c>
      <c r="AG536" s="45">
        <f t="shared" si="405"/>
        <v>112.28562148774472</v>
      </c>
      <c r="AH536" s="45">
        <f t="shared" si="406"/>
        <v>-845.0395364541273</v>
      </c>
      <c r="AI536" s="45">
        <f t="shared" si="406"/>
        <v>-1802.3646943959993</v>
      </c>
      <c r="AJ536" s="45">
        <f t="shared" si="406"/>
        <v>-2759.6898523378723</v>
      </c>
      <c r="AK536" s="45">
        <f t="shared" si="406"/>
        <v>-3717.0150102797452</v>
      </c>
      <c r="AL536" s="45">
        <f t="shared" si="406"/>
        <v>-4674.3401682216172</v>
      </c>
      <c r="AM536" s="45">
        <f t="shared" si="406"/>
        <v>-5631.6653261634901</v>
      </c>
      <c r="AN536" s="45">
        <f t="shared" si="406"/>
        <v>-6588.9904841053631</v>
      </c>
      <c r="AO536" s="45">
        <f t="shared" si="406"/>
        <v>-7546.3156420472351</v>
      </c>
      <c r="AP536" s="45">
        <f t="shared" si="406"/>
        <v>-8503.6407999891071</v>
      </c>
      <c r="AQ536" s="45">
        <f t="shared" si="406"/>
        <v>-9460.9659579309809</v>
      </c>
      <c r="AR536" s="45">
        <f t="shared" si="407"/>
        <v>-10418.291115872853</v>
      </c>
      <c r="AS536" s="45">
        <f t="shared" si="407"/>
        <v>-11375.616273814725</v>
      </c>
      <c r="AT536" s="45">
        <f t="shared" si="407"/>
        <v>-12332.941431756599</v>
      </c>
      <c r="AU536" s="45">
        <f t="shared" si="407"/>
        <v>-13290.266589698471</v>
      </c>
      <c r="AV536" s="45">
        <f t="shared" si="407"/>
        <v>-14247.591747640343</v>
      </c>
      <c r="AW536" s="45">
        <f t="shared" si="407"/>
        <v>-15204.916905582217</v>
      </c>
      <c r="AX536" s="45">
        <f t="shared" si="407"/>
        <v>-16162.242063524089</v>
      </c>
      <c r="AY536" s="45">
        <f t="shared" si="407"/>
        <v>-17119.567221465961</v>
      </c>
      <c r="AZ536" s="45">
        <f t="shared" si="407"/>
        <v>-18076.892379407833</v>
      </c>
      <c r="BA536" s="45">
        <f t="shared" si="407"/>
        <v>-19034.217537349708</v>
      </c>
      <c r="BB536" s="45">
        <f t="shared" si="408"/>
        <v>-19991.54269529158</v>
      </c>
      <c r="BC536" s="45">
        <f t="shared" si="408"/>
        <v>-20948.867853233452</v>
      </c>
      <c r="BD536" s="45">
        <f t="shared" si="408"/>
        <v>-21906.193011175325</v>
      </c>
      <c r="BE536" s="45">
        <f t="shared" si="408"/>
        <v>-22863.518169117197</v>
      </c>
      <c r="BF536" s="45">
        <f t="shared" si="408"/>
        <v>-23820.843327059069</v>
      </c>
      <c r="BG536" s="45">
        <f t="shared" si="408"/>
        <v>-24778.168485000941</v>
      </c>
      <c r="BH536" s="45">
        <f t="shared" si="408"/>
        <v>-25735.493642942813</v>
      </c>
      <c r="BI536" s="45">
        <f t="shared" si="408"/>
        <v>-26692.818800884685</v>
      </c>
      <c r="BJ536" s="45">
        <f t="shared" si="408"/>
        <v>-27650.14395882656</v>
      </c>
      <c r="BK536" s="45">
        <f t="shared" si="408"/>
        <v>-28607.469116768432</v>
      </c>
      <c r="BL536" s="45">
        <f t="shared" si="409"/>
        <v>-29564.794274710304</v>
      </c>
      <c r="BM536" s="45">
        <f t="shared" si="409"/>
        <v>-30522.119432652176</v>
      </c>
      <c r="BN536" s="45">
        <f t="shared" si="409"/>
        <v>-31479.444590594048</v>
      </c>
      <c r="BO536" s="45">
        <f t="shared" si="409"/>
        <v>-32436.769748535924</v>
      </c>
      <c r="BP536" s="45">
        <f t="shared" si="409"/>
        <v>-33394.094906477796</v>
      </c>
      <c r="BQ536" s="45">
        <f t="shared" si="409"/>
        <v>-34351.420064419668</v>
      </c>
      <c r="BR536" s="45">
        <f t="shared" si="409"/>
        <v>-35308.74522236154</v>
      </c>
      <c r="BS536" s="45">
        <f t="shared" si="409"/>
        <v>-36266.070380303412</v>
      </c>
      <c r="BT536" s="45">
        <f t="shared" si="409"/>
        <v>-37223.395538245284</v>
      </c>
      <c r="BU536" s="45">
        <f t="shared" si="409"/>
        <v>-38180.720696187156</v>
      </c>
      <c r="BV536" s="45">
        <f t="shared" si="410"/>
        <v>-39138.045854129028</v>
      </c>
      <c r="BW536" s="45">
        <f t="shared" si="410"/>
        <v>-40095.3710120709</v>
      </c>
      <c r="BX536" s="45">
        <f t="shared" si="410"/>
        <v>-41052.696170012772</v>
      </c>
      <c r="BY536" s="45">
        <f t="shared" si="410"/>
        <v>-42010.021327954644</v>
      </c>
      <c r="BZ536" s="45">
        <f t="shared" si="410"/>
        <v>-42967.346485896516</v>
      </c>
      <c r="CA536" s="45">
        <f t="shared" si="410"/>
        <v>-43924.671643838396</v>
      </c>
      <c r="CB536" s="45">
        <f t="shared" si="410"/>
        <v>-44881.996801780268</v>
      </c>
      <c r="CC536" s="45">
        <f t="shared" si="410"/>
        <v>-45839.32195972214</v>
      </c>
      <c r="CD536" s="45">
        <f t="shared" si="410"/>
        <v>-46796.647117664012</v>
      </c>
      <c r="CE536" s="45">
        <f t="shared" si="410"/>
        <v>-47753.972275605884</v>
      </c>
      <c r="CF536" s="45">
        <f t="shared" si="410"/>
        <v>-48711.297433547756</v>
      </c>
      <c r="CG536" s="45">
        <f t="shared" si="410"/>
        <v>4194.4694905874821</v>
      </c>
      <c r="CH536" s="45">
        <f t="shared" si="410"/>
        <v>1635.7901767132898</v>
      </c>
    </row>
    <row r="537" spans="1:86">
      <c r="A537" s="58">
        <f>'Q5-Q7 VaR'!G511</f>
        <v>46275</v>
      </c>
      <c r="B537" s="45">
        <f>'Q5-Q7 VaR'!L511</f>
        <v>-43582.617281840445</v>
      </c>
      <c r="C537" s="45">
        <f>1000000*'Q5-Q7 VaR'!K511/100</f>
        <v>-8954.6320278209769</v>
      </c>
      <c r="D537" s="45">
        <f t="shared" si="403"/>
        <v>45963.70299636932</v>
      </c>
      <c r="E537" s="45">
        <f t="shared" si="403"/>
        <v>43725.044989414077</v>
      </c>
      <c r="F537" s="45">
        <f t="shared" si="403"/>
        <v>41486.386982458833</v>
      </c>
      <c r="G537" s="45">
        <f t="shared" si="403"/>
        <v>39247.728975503589</v>
      </c>
      <c r="H537" s="45">
        <f t="shared" si="403"/>
        <v>37009.070968548345</v>
      </c>
      <c r="I537" s="45">
        <f t="shared" si="403"/>
        <v>34770.412961593101</v>
      </c>
      <c r="J537" s="45">
        <f t="shared" si="403"/>
        <v>32531.754954637858</v>
      </c>
      <c r="K537" s="45">
        <f t="shared" si="403"/>
        <v>30293.096947682614</v>
      </c>
      <c r="L537" s="45">
        <f t="shared" si="403"/>
        <v>28054.43894072737</v>
      </c>
      <c r="M537" s="45">
        <f t="shared" si="403"/>
        <v>25815.780933772126</v>
      </c>
      <c r="N537" s="45">
        <f t="shared" si="404"/>
        <v>23577.122926816883</v>
      </c>
      <c r="O537" s="45">
        <f t="shared" si="404"/>
        <v>21338.464919861639</v>
      </c>
      <c r="P537" s="45">
        <f t="shared" si="404"/>
        <v>19099.806912906395</v>
      </c>
      <c r="Q537" s="45">
        <f t="shared" si="404"/>
        <v>16861.148905951151</v>
      </c>
      <c r="R537" s="45">
        <f t="shared" si="404"/>
        <v>14622.490898995908</v>
      </c>
      <c r="S537" s="45">
        <f t="shared" si="404"/>
        <v>12383.832892040664</v>
      </c>
      <c r="T537" s="45">
        <f t="shared" si="404"/>
        <v>10145.17488508542</v>
      </c>
      <c r="U537" s="45">
        <f t="shared" si="404"/>
        <v>7906.5168781301691</v>
      </c>
      <c r="V537" s="45">
        <f t="shared" si="404"/>
        <v>5667.8588711749253</v>
      </c>
      <c r="W537" s="45">
        <f t="shared" si="404"/>
        <v>3429.2008642196815</v>
      </c>
      <c r="X537" s="45">
        <f t="shared" si="405"/>
        <v>1190.5428572644378</v>
      </c>
      <c r="Y537" s="45">
        <f t="shared" si="405"/>
        <v>-1048.115149690806</v>
      </c>
      <c r="Z537" s="45">
        <f t="shared" si="405"/>
        <v>-3286.7731566460498</v>
      </c>
      <c r="AA537" s="45">
        <f t="shared" si="405"/>
        <v>-5525.4311636012935</v>
      </c>
      <c r="AB537" s="45">
        <f t="shared" si="405"/>
        <v>-7764.0891705565373</v>
      </c>
      <c r="AC537" s="45">
        <f t="shared" si="405"/>
        <v>-10002.747177511781</v>
      </c>
      <c r="AD537" s="45">
        <f t="shared" si="405"/>
        <v>-12241.405184467025</v>
      </c>
      <c r="AE537" s="45">
        <f t="shared" si="405"/>
        <v>-14480.063191422269</v>
      </c>
      <c r="AF537" s="45">
        <f t="shared" si="405"/>
        <v>-16718.721198377512</v>
      </c>
      <c r="AG537" s="45">
        <f t="shared" si="405"/>
        <v>-18957.37920533276</v>
      </c>
      <c r="AH537" s="45">
        <f t="shared" si="406"/>
        <v>-21196.037212288004</v>
      </c>
      <c r="AI537" s="45">
        <f t="shared" si="406"/>
        <v>-23434.695219243247</v>
      </c>
      <c r="AJ537" s="45">
        <f t="shared" si="406"/>
        <v>-25673.353226198491</v>
      </c>
      <c r="AK537" s="45">
        <f t="shared" si="406"/>
        <v>-27912.011233153735</v>
      </c>
      <c r="AL537" s="45">
        <f t="shared" si="406"/>
        <v>-30150.669240108979</v>
      </c>
      <c r="AM537" s="45">
        <f t="shared" si="406"/>
        <v>-32389.327247064226</v>
      </c>
      <c r="AN537" s="45">
        <f t="shared" si="406"/>
        <v>-34627.98525401947</v>
      </c>
      <c r="AO537" s="45">
        <f t="shared" si="406"/>
        <v>-36866.643260974713</v>
      </c>
      <c r="AP537" s="45">
        <f t="shared" si="406"/>
        <v>-39105.301267929957</v>
      </c>
      <c r="AQ537" s="45">
        <f t="shared" si="406"/>
        <v>-41343.959274885201</v>
      </c>
      <c r="AR537" s="45">
        <f t="shared" si="407"/>
        <v>-43582.617281840445</v>
      </c>
      <c r="AS537" s="45">
        <f t="shared" si="407"/>
        <v>-45821.275288795689</v>
      </c>
      <c r="AT537" s="45">
        <f t="shared" si="407"/>
        <v>-48059.933295750932</v>
      </c>
      <c r="AU537" s="45">
        <f t="shared" si="407"/>
        <v>-50298.591302706176</v>
      </c>
      <c r="AV537" s="45">
        <f t="shared" si="407"/>
        <v>-52537.24930966142</v>
      </c>
      <c r="AW537" s="45">
        <f t="shared" si="407"/>
        <v>-54775.907316616664</v>
      </c>
      <c r="AX537" s="45">
        <f t="shared" si="407"/>
        <v>-57014.565323571907</v>
      </c>
      <c r="AY537" s="45">
        <f t="shared" si="407"/>
        <v>-59253.223330527151</v>
      </c>
      <c r="AZ537" s="45">
        <f t="shared" si="407"/>
        <v>-61491.881337482395</v>
      </c>
      <c r="BA537" s="45">
        <f t="shared" si="407"/>
        <v>-63730.539344437639</v>
      </c>
      <c r="BB537" s="45">
        <f t="shared" si="408"/>
        <v>-65969.197351392882</v>
      </c>
      <c r="BC537" s="45">
        <f t="shared" si="408"/>
        <v>-68207.855358348126</v>
      </c>
      <c r="BD537" s="45">
        <f t="shared" si="408"/>
        <v>-70446.51336530337</v>
      </c>
      <c r="BE537" s="45">
        <f t="shared" si="408"/>
        <v>-72685.171372258628</v>
      </c>
      <c r="BF537" s="45">
        <f t="shared" si="408"/>
        <v>-74923.829379213857</v>
      </c>
      <c r="BG537" s="45">
        <f t="shared" si="408"/>
        <v>-77162.487386169116</v>
      </c>
      <c r="BH537" s="45">
        <f t="shared" si="408"/>
        <v>-79401.145393124345</v>
      </c>
      <c r="BI537" s="45">
        <f t="shared" si="408"/>
        <v>-81639.803400079603</v>
      </c>
      <c r="BJ537" s="45">
        <f t="shared" si="408"/>
        <v>-83878.461407034833</v>
      </c>
      <c r="BK537" s="45">
        <f t="shared" si="408"/>
        <v>-86117.119413990091</v>
      </c>
      <c r="BL537" s="45">
        <f t="shared" si="409"/>
        <v>-88355.77742094532</v>
      </c>
      <c r="BM537" s="45">
        <f t="shared" si="409"/>
        <v>-90594.435427900578</v>
      </c>
      <c r="BN537" s="45">
        <f t="shared" si="409"/>
        <v>-92833.093434855808</v>
      </c>
      <c r="BO537" s="45">
        <f t="shared" si="409"/>
        <v>-95071.751441811066</v>
      </c>
      <c r="BP537" s="45">
        <f t="shared" si="409"/>
        <v>-97310.40944876631</v>
      </c>
      <c r="BQ537" s="45">
        <f t="shared" si="409"/>
        <v>-99549.067455721553</v>
      </c>
      <c r="BR537" s="45">
        <f t="shared" si="409"/>
        <v>-101787.7254626768</v>
      </c>
      <c r="BS537" s="45">
        <f t="shared" si="409"/>
        <v>-104026.38346963204</v>
      </c>
      <c r="BT537" s="45">
        <f t="shared" si="409"/>
        <v>-106265.04147658728</v>
      </c>
      <c r="BU537" s="45">
        <f t="shared" si="409"/>
        <v>-108503.69948354253</v>
      </c>
      <c r="BV537" s="45">
        <f t="shared" si="410"/>
        <v>-110742.35749049777</v>
      </c>
      <c r="BW537" s="45">
        <f t="shared" si="410"/>
        <v>-112981.01549745302</v>
      </c>
      <c r="BX537" s="45">
        <f t="shared" si="410"/>
        <v>-115219.67350440826</v>
      </c>
      <c r="BY537" s="45">
        <f t="shared" si="410"/>
        <v>-117458.3315113635</v>
      </c>
      <c r="BZ537" s="45">
        <f t="shared" si="410"/>
        <v>-119696.98951831875</v>
      </c>
      <c r="CA537" s="45">
        <f t="shared" si="410"/>
        <v>-121935.64752527399</v>
      </c>
      <c r="CB537" s="45">
        <f t="shared" si="410"/>
        <v>-124174.30553222923</v>
      </c>
      <c r="CC537" s="45">
        <f t="shared" si="410"/>
        <v>-126412.96353918448</v>
      </c>
      <c r="CD537" s="45">
        <f t="shared" si="410"/>
        <v>-128651.62154613972</v>
      </c>
      <c r="CE537" s="45">
        <f t="shared" si="410"/>
        <v>-130890.27955309497</v>
      </c>
      <c r="CF537" s="45">
        <f t="shared" si="410"/>
        <v>-133128.93756005022</v>
      </c>
      <c r="CG537" s="45">
        <f t="shared" si="410"/>
        <v>-9411.3921092968376</v>
      </c>
      <c r="CH537" s="45">
        <f t="shared" si="410"/>
        <v>-15394.738400487706</v>
      </c>
    </row>
    <row r="538" spans="1:86">
      <c r="A538" s="58">
        <f>'Q5-Q7 VaR'!G512</f>
        <v>46276</v>
      </c>
      <c r="B538" s="45">
        <f>'Q5-Q7 VaR'!L512</f>
        <v>-10981.17939170379</v>
      </c>
      <c r="C538" s="45">
        <f>1000000*'Q5-Q7 VaR'!K512/100</f>
        <v>-295.22473746604754</v>
      </c>
      <c r="D538" s="45">
        <f t="shared" si="403"/>
        <v>-8028.9320170433148</v>
      </c>
      <c r="E538" s="45">
        <f t="shared" si="403"/>
        <v>-8102.7382014098266</v>
      </c>
      <c r="F538" s="45">
        <f t="shared" si="403"/>
        <v>-8176.5443857763385</v>
      </c>
      <c r="G538" s="45">
        <f t="shared" si="403"/>
        <v>-8250.3505701428512</v>
      </c>
      <c r="H538" s="45">
        <f t="shared" si="403"/>
        <v>-8324.1567545093621</v>
      </c>
      <c r="I538" s="45">
        <f t="shared" si="403"/>
        <v>-8397.9629388758749</v>
      </c>
      <c r="J538" s="45">
        <f t="shared" si="403"/>
        <v>-8471.7691232423858</v>
      </c>
      <c r="K538" s="45">
        <f t="shared" si="403"/>
        <v>-8545.5753076088986</v>
      </c>
      <c r="L538" s="45">
        <f t="shared" si="403"/>
        <v>-8619.3814919754095</v>
      </c>
      <c r="M538" s="45">
        <f t="shared" si="403"/>
        <v>-8693.1876763419223</v>
      </c>
      <c r="N538" s="45">
        <f t="shared" si="404"/>
        <v>-8766.9938607084332</v>
      </c>
      <c r="O538" s="45">
        <f t="shared" si="404"/>
        <v>-8840.800045074946</v>
      </c>
      <c r="P538" s="45">
        <f t="shared" si="404"/>
        <v>-8914.6062294414569</v>
      </c>
      <c r="Q538" s="45">
        <f t="shared" si="404"/>
        <v>-8988.4124138079696</v>
      </c>
      <c r="R538" s="45">
        <f t="shared" si="404"/>
        <v>-9062.2185981744806</v>
      </c>
      <c r="S538" s="45">
        <f t="shared" si="404"/>
        <v>-9136.0247825409933</v>
      </c>
      <c r="T538" s="45">
        <f t="shared" si="404"/>
        <v>-9209.8309669075061</v>
      </c>
      <c r="U538" s="45">
        <f t="shared" si="404"/>
        <v>-9283.637151274017</v>
      </c>
      <c r="V538" s="45">
        <f t="shared" si="404"/>
        <v>-9357.4433356405279</v>
      </c>
      <c r="W538" s="45">
        <f t="shared" si="404"/>
        <v>-9431.2495200070407</v>
      </c>
      <c r="X538" s="45">
        <f t="shared" si="405"/>
        <v>-9505.0557043735535</v>
      </c>
      <c r="Y538" s="45">
        <f t="shared" si="405"/>
        <v>-9578.8618887400644</v>
      </c>
      <c r="Z538" s="45">
        <f t="shared" si="405"/>
        <v>-9652.6680731065771</v>
      </c>
      <c r="AA538" s="45">
        <f t="shared" si="405"/>
        <v>-9726.4742574730881</v>
      </c>
      <c r="AB538" s="45">
        <f t="shared" si="405"/>
        <v>-9800.2804418396008</v>
      </c>
      <c r="AC538" s="45">
        <f t="shared" si="405"/>
        <v>-9874.0866262061118</v>
      </c>
      <c r="AD538" s="45">
        <f t="shared" si="405"/>
        <v>-9947.8928105726245</v>
      </c>
      <c r="AE538" s="45">
        <f t="shared" si="405"/>
        <v>-10021.698994939135</v>
      </c>
      <c r="AF538" s="45">
        <f t="shared" si="405"/>
        <v>-10095.505179305648</v>
      </c>
      <c r="AG538" s="45">
        <f t="shared" si="405"/>
        <v>-10169.311363672159</v>
      </c>
      <c r="AH538" s="45">
        <f t="shared" si="406"/>
        <v>-10243.117548038672</v>
      </c>
      <c r="AI538" s="45">
        <f t="shared" si="406"/>
        <v>-10316.923732405183</v>
      </c>
      <c r="AJ538" s="45">
        <f t="shared" si="406"/>
        <v>-10390.729916771696</v>
      </c>
      <c r="AK538" s="45">
        <f t="shared" si="406"/>
        <v>-10464.536101138207</v>
      </c>
      <c r="AL538" s="45">
        <f t="shared" si="406"/>
        <v>-10538.342285504719</v>
      </c>
      <c r="AM538" s="45">
        <f t="shared" si="406"/>
        <v>-10612.14846987123</v>
      </c>
      <c r="AN538" s="45">
        <f t="shared" si="406"/>
        <v>-10685.954654237743</v>
      </c>
      <c r="AO538" s="45">
        <f t="shared" si="406"/>
        <v>-10759.760838604254</v>
      </c>
      <c r="AP538" s="45">
        <f t="shared" si="406"/>
        <v>-10833.567022970767</v>
      </c>
      <c r="AQ538" s="45">
        <f t="shared" si="406"/>
        <v>-10907.373207337278</v>
      </c>
      <c r="AR538" s="45">
        <f t="shared" si="407"/>
        <v>-10981.17939170379</v>
      </c>
      <c r="AS538" s="45">
        <f t="shared" si="407"/>
        <v>-11054.985576070303</v>
      </c>
      <c r="AT538" s="45">
        <f t="shared" si="407"/>
        <v>-11128.791760436814</v>
      </c>
      <c r="AU538" s="45">
        <f t="shared" si="407"/>
        <v>-11202.597944803327</v>
      </c>
      <c r="AV538" s="45">
        <f t="shared" si="407"/>
        <v>-11276.404129169838</v>
      </c>
      <c r="AW538" s="45">
        <f t="shared" si="407"/>
        <v>-11350.21031353635</v>
      </c>
      <c r="AX538" s="45">
        <f t="shared" si="407"/>
        <v>-11424.016497902861</v>
      </c>
      <c r="AY538" s="45">
        <f t="shared" si="407"/>
        <v>-11497.822682269374</v>
      </c>
      <c r="AZ538" s="45">
        <f t="shared" si="407"/>
        <v>-11571.628866635885</v>
      </c>
      <c r="BA538" s="45">
        <f t="shared" si="407"/>
        <v>-11645.435051002398</v>
      </c>
      <c r="BB538" s="45">
        <f t="shared" si="408"/>
        <v>-11719.241235368909</v>
      </c>
      <c r="BC538" s="45">
        <f t="shared" si="408"/>
        <v>-11793.047419735421</v>
      </c>
      <c r="BD538" s="45">
        <f t="shared" si="408"/>
        <v>-11866.853604101932</v>
      </c>
      <c r="BE538" s="45">
        <f t="shared" si="408"/>
        <v>-11940.659788468445</v>
      </c>
      <c r="BF538" s="45">
        <f t="shared" si="408"/>
        <v>-12014.465972834956</v>
      </c>
      <c r="BG538" s="45">
        <f t="shared" si="408"/>
        <v>-12088.272157201469</v>
      </c>
      <c r="BH538" s="45">
        <f t="shared" si="408"/>
        <v>-12162.07834156798</v>
      </c>
      <c r="BI538" s="45">
        <f t="shared" si="408"/>
        <v>-12235.884525934493</v>
      </c>
      <c r="BJ538" s="45">
        <f t="shared" si="408"/>
        <v>-12309.690710301003</v>
      </c>
      <c r="BK538" s="45">
        <f t="shared" si="408"/>
        <v>-12383.496894667516</v>
      </c>
      <c r="BL538" s="45">
        <f t="shared" si="409"/>
        <v>-12457.303079034027</v>
      </c>
      <c r="BM538" s="45">
        <f t="shared" si="409"/>
        <v>-12531.10926340054</v>
      </c>
      <c r="BN538" s="45">
        <f t="shared" si="409"/>
        <v>-12604.915447767053</v>
      </c>
      <c r="BO538" s="45">
        <f t="shared" si="409"/>
        <v>-12678.721632133564</v>
      </c>
      <c r="BP538" s="45">
        <f t="shared" si="409"/>
        <v>-12752.527816500075</v>
      </c>
      <c r="BQ538" s="45">
        <f t="shared" si="409"/>
        <v>-12826.334000866587</v>
      </c>
      <c r="BR538" s="45">
        <f t="shared" si="409"/>
        <v>-12900.1401852331</v>
      </c>
      <c r="BS538" s="45">
        <f t="shared" si="409"/>
        <v>-12973.946369599611</v>
      </c>
      <c r="BT538" s="45">
        <f t="shared" si="409"/>
        <v>-13047.752553966124</v>
      </c>
      <c r="BU538" s="45">
        <f t="shared" si="409"/>
        <v>-13121.558738332635</v>
      </c>
      <c r="BV538" s="45">
        <f t="shared" si="410"/>
        <v>-13195.364922699147</v>
      </c>
      <c r="BW538" s="45">
        <f t="shared" si="410"/>
        <v>-13269.171107065658</v>
      </c>
      <c r="BX538" s="45">
        <f t="shared" si="410"/>
        <v>-13342.977291432171</v>
      </c>
      <c r="BY538" s="45">
        <f t="shared" si="410"/>
        <v>-13416.783475798682</v>
      </c>
      <c r="BZ538" s="45">
        <f t="shared" si="410"/>
        <v>-13490.589660165195</v>
      </c>
      <c r="CA538" s="45">
        <f t="shared" si="410"/>
        <v>-13564.395844531706</v>
      </c>
      <c r="CB538" s="45">
        <f t="shared" si="410"/>
        <v>-13638.202028898218</v>
      </c>
      <c r="CC538" s="45">
        <f t="shared" si="410"/>
        <v>-13712.008213264729</v>
      </c>
      <c r="CD538" s="45">
        <f t="shared" si="410"/>
        <v>-13785.814397631242</v>
      </c>
      <c r="CE538" s="45">
        <f t="shared" si="410"/>
        <v>-13859.620581997755</v>
      </c>
      <c r="CF538" s="45">
        <f t="shared" si="410"/>
        <v>-13933.426766364266</v>
      </c>
      <c r="CG538" s="45">
        <f t="shared" si="410"/>
        <v>-9854.5902756893556</v>
      </c>
      <c r="CH538" s="45">
        <f t="shared" si="410"/>
        <v>-10051.854868192675</v>
      </c>
    </row>
    <row r="539" spans="1:86">
      <c r="A539" s="58">
        <f>'Q5-Q7 VaR'!G513</f>
        <v>46279</v>
      </c>
      <c r="B539" s="45">
        <f>'Q5-Q7 VaR'!L513</f>
        <v>-9573.9082030304453</v>
      </c>
      <c r="C539" s="45">
        <f>1000000*'Q5-Q7 VaR'!K513/100</f>
        <v>-1475.0184366520341</v>
      </c>
      <c r="D539" s="45">
        <f t="shared" si="403"/>
        <v>5176.2761634898961</v>
      </c>
      <c r="E539" s="45">
        <f t="shared" si="403"/>
        <v>4807.5215543268878</v>
      </c>
      <c r="F539" s="45">
        <f t="shared" si="403"/>
        <v>4438.7669451638794</v>
      </c>
      <c r="G539" s="45">
        <f t="shared" si="403"/>
        <v>4070.0123360008693</v>
      </c>
      <c r="H539" s="45">
        <f t="shared" si="403"/>
        <v>3701.2577268378609</v>
      </c>
      <c r="I539" s="45">
        <f t="shared" si="403"/>
        <v>3332.5031176748525</v>
      </c>
      <c r="J539" s="45">
        <f t="shared" si="403"/>
        <v>2963.7485085118442</v>
      </c>
      <c r="K539" s="45">
        <f t="shared" si="403"/>
        <v>2594.9938993488358</v>
      </c>
      <c r="L539" s="45">
        <f t="shared" si="403"/>
        <v>2226.2392901858275</v>
      </c>
      <c r="M539" s="45">
        <f t="shared" si="403"/>
        <v>1857.4846810228191</v>
      </c>
      <c r="N539" s="45">
        <f t="shared" si="404"/>
        <v>1488.7300718598108</v>
      </c>
      <c r="O539" s="45">
        <f t="shared" si="404"/>
        <v>1119.9754626968024</v>
      </c>
      <c r="P539" s="45">
        <f t="shared" si="404"/>
        <v>751.22085353379407</v>
      </c>
      <c r="Q539" s="45">
        <f t="shared" si="404"/>
        <v>382.46624437078572</v>
      </c>
      <c r="R539" s="45">
        <f t="shared" si="404"/>
        <v>13.711635207775544</v>
      </c>
      <c r="S539" s="45">
        <f t="shared" si="404"/>
        <v>-355.04297395523281</v>
      </c>
      <c r="T539" s="45">
        <f t="shared" si="404"/>
        <v>-723.79758311824116</v>
      </c>
      <c r="U539" s="45">
        <f t="shared" si="404"/>
        <v>-1092.5521922812495</v>
      </c>
      <c r="V539" s="45">
        <f t="shared" si="404"/>
        <v>-1461.3068014442579</v>
      </c>
      <c r="W539" s="45">
        <f t="shared" si="404"/>
        <v>-1830.0614106072662</v>
      </c>
      <c r="X539" s="45">
        <f t="shared" si="405"/>
        <v>-2198.8160197702746</v>
      </c>
      <c r="Y539" s="45">
        <f t="shared" si="405"/>
        <v>-2567.5706289332829</v>
      </c>
      <c r="Z539" s="45">
        <f t="shared" si="405"/>
        <v>-2936.3252380962922</v>
      </c>
      <c r="AA539" s="45">
        <f t="shared" si="405"/>
        <v>-3305.0798472593005</v>
      </c>
      <c r="AB539" s="45">
        <f t="shared" si="405"/>
        <v>-3673.8344564223089</v>
      </c>
      <c r="AC539" s="45">
        <f t="shared" si="405"/>
        <v>-4042.5890655853173</v>
      </c>
      <c r="AD539" s="45">
        <f t="shared" si="405"/>
        <v>-4411.3436747483256</v>
      </c>
      <c r="AE539" s="45">
        <f t="shared" si="405"/>
        <v>-4780.0982839113349</v>
      </c>
      <c r="AF539" s="45">
        <f t="shared" si="405"/>
        <v>-5148.8528930743432</v>
      </c>
      <c r="AG539" s="45">
        <f t="shared" si="405"/>
        <v>-5517.6075022373516</v>
      </c>
      <c r="AH539" s="45">
        <f t="shared" si="406"/>
        <v>-5886.3621114003599</v>
      </c>
      <c r="AI539" s="45">
        <f t="shared" si="406"/>
        <v>-6255.1167205633683</v>
      </c>
      <c r="AJ539" s="45">
        <f t="shared" si="406"/>
        <v>-6623.8713297263766</v>
      </c>
      <c r="AK539" s="45">
        <f t="shared" si="406"/>
        <v>-6992.625938889385</v>
      </c>
      <c r="AL539" s="45">
        <f t="shared" si="406"/>
        <v>-7361.3805480523943</v>
      </c>
      <c r="AM539" s="45">
        <f t="shared" si="406"/>
        <v>-7730.1351572154026</v>
      </c>
      <c r="AN539" s="45">
        <f t="shared" si="406"/>
        <v>-8098.889766378411</v>
      </c>
      <c r="AO539" s="45">
        <f t="shared" si="406"/>
        <v>-8467.6443755414202</v>
      </c>
      <c r="AP539" s="45">
        <f t="shared" si="406"/>
        <v>-8836.3989847044286</v>
      </c>
      <c r="AQ539" s="45">
        <f t="shared" si="406"/>
        <v>-9205.1535938674369</v>
      </c>
      <c r="AR539" s="45">
        <f t="shared" si="407"/>
        <v>-9573.9082030304453</v>
      </c>
      <c r="AS539" s="45">
        <f t="shared" si="407"/>
        <v>-9942.6628121934536</v>
      </c>
      <c r="AT539" s="45">
        <f t="shared" si="407"/>
        <v>-10311.417421356462</v>
      </c>
      <c r="AU539" s="45">
        <f t="shared" si="407"/>
        <v>-10680.17203051947</v>
      </c>
      <c r="AV539" s="45">
        <f t="shared" si="407"/>
        <v>-11048.926639682479</v>
      </c>
      <c r="AW539" s="45">
        <f t="shared" si="407"/>
        <v>-11417.681248845489</v>
      </c>
      <c r="AX539" s="45">
        <f t="shared" si="407"/>
        <v>-11786.435858008495</v>
      </c>
      <c r="AY539" s="45">
        <f t="shared" si="407"/>
        <v>-12155.190467171506</v>
      </c>
      <c r="AZ539" s="45">
        <f t="shared" si="407"/>
        <v>-12523.945076334514</v>
      </c>
      <c r="BA539" s="45">
        <f t="shared" si="407"/>
        <v>-12892.699685497522</v>
      </c>
      <c r="BB539" s="45">
        <f t="shared" si="408"/>
        <v>-13261.454294660531</v>
      </c>
      <c r="BC539" s="45">
        <f t="shared" si="408"/>
        <v>-13630.208903823539</v>
      </c>
      <c r="BD539" s="45">
        <f t="shared" si="408"/>
        <v>-13998.963512986547</v>
      </c>
      <c r="BE539" s="45">
        <f t="shared" si="408"/>
        <v>-14367.718122149556</v>
      </c>
      <c r="BF539" s="45">
        <f t="shared" si="408"/>
        <v>-14736.472731312566</v>
      </c>
      <c r="BG539" s="45">
        <f t="shared" si="408"/>
        <v>-15105.227340475572</v>
      </c>
      <c r="BH539" s="45">
        <f t="shared" si="408"/>
        <v>-15473.981949638583</v>
      </c>
      <c r="BI539" s="45">
        <f t="shared" si="408"/>
        <v>-15842.736558801589</v>
      </c>
      <c r="BJ539" s="45">
        <f t="shared" si="408"/>
        <v>-16211.491167964599</v>
      </c>
      <c r="BK539" s="45">
        <f t="shared" si="408"/>
        <v>-16580.245777127609</v>
      </c>
      <c r="BL539" s="45">
        <f t="shared" si="409"/>
        <v>-16949.000386290616</v>
      </c>
      <c r="BM539" s="45">
        <f t="shared" si="409"/>
        <v>-17317.754995453623</v>
      </c>
      <c r="BN539" s="45">
        <f t="shared" si="409"/>
        <v>-17686.509604616633</v>
      </c>
      <c r="BO539" s="45">
        <f t="shared" si="409"/>
        <v>-18055.264213779643</v>
      </c>
      <c r="BP539" s="45">
        <f t="shared" si="409"/>
        <v>-18424.018822942649</v>
      </c>
      <c r="BQ539" s="45">
        <f t="shared" si="409"/>
        <v>-18792.773432105656</v>
      </c>
      <c r="BR539" s="45">
        <f t="shared" si="409"/>
        <v>-19161.528041268666</v>
      </c>
      <c r="BS539" s="45">
        <f t="shared" si="409"/>
        <v>-19530.282650431676</v>
      </c>
      <c r="BT539" s="45">
        <f t="shared" si="409"/>
        <v>-19899.037259594683</v>
      </c>
      <c r="BU539" s="45">
        <f t="shared" si="409"/>
        <v>-20267.791868757693</v>
      </c>
      <c r="BV539" s="45">
        <f t="shared" si="410"/>
        <v>-20636.546477920703</v>
      </c>
      <c r="BW539" s="45">
        <f t="shared" si="410"/>
        <v>-21005.30108708371</v>
      </c>
      <c r="BX539" s="45">
        <f t="shared" si="410"/>
        <v>-21374.055696246716</v>
      </c>
      <c r="BY539" s="45">
        <f t="shared" si="410"/>
        <v>-21742.810305409726</v>
      </c>
      <c r="BZ539" s="45">
        <f t="shared" si="410"/>
        <v>-22111.564914572737</v>
      </c>
      <c r="CA539" s="45">
        <f t="shared" si="410"/>
        <v>-22480.319523735743</v>
      </c>
      <c r="CB539" s="45">
        <f t="shared" si="410"/>
        <v>-22849.07413289875</v>
      </c>
      <c r="CC539" s="45">
        <f t="shared" si="410"/>
        <v>-23217.82874206176</v>
      </c>
      <c r="CD539" s="45">
        <f t="shared" si="410"/>
        <v>-23586.58335122477</v>
      </c>
      <c r="CE539" s="45">
        <f t="shared" si="410"/>
        <v>-23955.337960387777</v>
      </c>
      <c r="CF539" s="45">
        <f t="shared" si="410"/>
        <v>-24324.092569550787</v>
      </c>
      <c r="CG539" s="45">
        <f t="shared" si="410"/>
        <v>-3945.1803026663438</v>
      </c>
      <c r="CH539" s="45">
        <f t="shared" si="410"/>
        <v>-4930.7647538152214</v>
      </c>
    </row>
    <row r="540" spans="1:86">
      <c r="A540" s="58">
        <f>'Q5-Q7 VaR'!G514</f>
        <v>46280</v>
      </c>
      <c r="B540" s="45">
        <f>'Q5-Q7 VaR'!L514</f>
        <v>-1126.7461342978759</v>
      </c>
      <c r="C540" s="45">
        <f>1000000*'Q5-Q7 VaR'!K514/100</f>
        <v>-1106.5228706167263</v>
      </c>
      <c r="D540" s="45">
        <f t="shared" si="403"/>
        <v>9938.4825718693864</v>
      </c>
      <c r="E540" s="45">
        <f t="shared" si="403"/>
        <v>9661.8518542152051</v>
      </c>
      <c r="F540" s="45">
        <f t="shared" si="403"/>
        <v>9385.2211365610237</v>
      </c>
      <c r="G540" s="45">
        <f t="shared" si="403"/>
        <v>9108.5904189068424</v>
      </c>
      <c r="H540" s="45">
        <f t="shared" si="403"/>
        <v>8831.959701252661</v>
      </c>
      <c r="I540" s="45">
        <f t="shared" si="403"/>
        <v>8555.3289835984797</v>
      </c>
      <c r="J540" s="45">
        <f t="shared" si="403"/>
        <v>8278.6982659442983</v>
      </c>
      <c r="K540" s="45">
        <f t="shared" si="403"/>
        <v>8002.0675482901161</v>
      </c>
      <c r="L540" s="45">
        <f t="shared" si="403"/>
        <v>7725.4368306359347</v>
      </c>
      <c r="M540" s="45">
        <f t="shared" si="403"/>
        <v>7448.8061129817534</v>
      </c>
      <c r="N540" s="45">
        <f t="shared" si="404"/>
        <v>7172.175395327572</v>
      </c>
      <c r="O540" s="45">
        <f t="shared" si="404"/>
        <v>6895.5446776733897</v>
      </c>
      <c r="P540" s="45">
        <f t="shared" si="404"/>
        <v>6618.9139600192084</v>
      </c>
      <c r="Q540" s="45">
        <f t="shared" si="404"/>
        <v>6342.283242365027</v>
      </c>
      <c r="R540" s="45">
        <f t="shared" si="404"/>
        <v>6065.6525247108448</v>
      </c>
      <c r="S540" s="45">
        <f t="shared" si="404"/>
        <v>5789.0218070566634</v>
      </c>
      <c r="T540" s="45">
        <f t="shared" si="404"/>
        <v>5512.3910894024821</v>
      </c>
      <c r="U540" s="45">
        <f t="shared" si="404"/>
        <v>5235.7603717483007</v>
      </c>
      <c r="V540" s="45">
        <f t="shared" si="404"/>
        <v>4959.1296540941194</v>
      </c>
      <c r="W540" s="45">
        <f t="shared" si="404"/>
        <v>4682.4989364399371</v>
      </c>
      <c r="X540" s="45">
        <f t="shared" si="405"/>
        <v>4405.8682187857557</v>
      </c>
      <c r="Y540" s="45">
        <f t="shared" si="405"/>
        <v>4129.2375011315744</v>
      </c>
      <c r="Z540" s="45">
        <f t="shared" si="405"/>
        <v>3852.6067834773921</v>
      </c>
      <c r="AA540" s="45">
        <f t="shared" si="405"/>
        <v>3575.9760658232108</v>
      </c>
      <c r="AB540" s="45">
        <f t="shared" si="405"/>
        <v>3299.3453481690294</v>
      </c>
      <c r="AC540" s="45">
        <f t="shared" si="405"/>
        <v>3022.7146305148481</v>
      </c>
      <c r="AD540" s="45">
        <f t="shared" si="405"/>
        <v>2746.0839128606663</v>
      </c>
      <c r="AE540" s="45">
        <f t="shared" si="405"/>
        <v>2469.4531952064845</v>
      </c>
      <c r="AF540" s="45">
        <f t="shared" si="405"/>
        <v>2192.8224775523031</v>
      </c>
      <c r="AG540" s="45">
        <f t="shared" si="405"/>
        <v>1916.1917598981217</v>
      </c>
      <c r="AH540" s="45">
        <f t="shared" si="406"/>
        <v>1639.5610422439399</v>
      </c>
      <c r="AI540" s="45">
        <f t="shared" si="406"/>
        <v>1362.9303245897581</v>
      </c>
      <c r="AJ540" s="45">
        <f t="shared" si="406"/>
        <v>1086.2996069355768</v>
      </c>
      <c r="AK540" s="45">
        <f t="shared" si="406"/>
        <v>809.6688892813952</v>
      </c>
      <c r="AL540" s="45">
        <f t="shared" si="406"/>
        <v>533.03817162721361</v>
      </c>
      <c r="AM540" s="45">
        <f t="shared" si="406"/>
        <v>256.40745397303203</v>
      </c>
      <c r="AN540" s="45">
        <f t="shared" si="406"/>
        <v>-20.223263681149547</v>
      </c>
      <c r="AO540" s="45">
        <f t="shared" si="406"/>
        <v>-296.85398133533113</v>
      </c>
      <c r="AP540" s="45">
        <f t="shared" si="406"/>
        <v>-573.48469898951271</v>
      </c>
      <c r="AQ540" s="45">
        <f t="shared" si="406"/>
        <v>-850.11541664369429</v>
      </c>
      <c r="AR540" s="45">
        <f t="shared" si="407"/>
        <v>-1126.7461342978759</v>
      </c>
      <c r="AS540" s="45">
        <f t="shared" si="407"/>
        <v>-1403.3768519520575</v>
      </c>
      <c r="AT540" s="45">
        <f t="shared" si="407"/>
        <v>-1680.007569606239</v>
      </c>
      <c r="AU540" s="45">
        <f t="shared" si="407"/>
        <v>-1956.6382872604206</v>
      </c>
      <c r="AV540" s="45">
        <f t="shared" si="407"/>
        <v>-2233.2690049146022</v>
      </c>
      <c r="AW540" s="45">
        <f t="shared" si="407"/>
        <v>-2509.8997225687835</v>
      </c>
      <c r="AX540" s="45">
        <f t="shared" si="407"/>
        <v>-2786.5304402229654</v>
      </c>
      <c r="AY540" s="45">
        <f t="shared" si="407"/>
        <v>-3063.1611578771472</v>
      </c>
      <c r="AZ540" s="45">
        <f t="shared" si="407"/>
        <v>-3339.7918755313285</v>
      </c>
      <c r="BA540" s="45">
        <f t="shared" si="407"/>
        <v>-3616.4225931855099</v>
      </c>
      <c r="BB540" s="45">
        <f t="shared" si="408"/>
        <v>-3893.0533108396917</v>
      </c>
      <c r="BC540" s="45">
        <f t="shared" si="408"/>
        <v>-4169.6840284938735</v>
      </c>
      <c r="BD540" s="45">
        <f t="shared" si="408"/>
        <v>-4446.3147461480548</v>
      </c>
      <c r="BE540" s="45">
        <f t="shared" si="408"/>
        <v>-4722.9454638022362</v>
      </c>
      <c r="BF540" s="45">
        <f t="shared" si="408"/>
        <v>-4999.5761814564175</v>
      </c>
      <c r="BG540" s="45">
        <f t="shared" si="408"/>
        <v>-5276.2068991105998</v>
      </c>
      <c r="BH540" s="45">
        <f t="shared" si="408"/>
        <v>-5552.8376167647812</v>
      </c>
      <c r="BI540" s="45">
        <f t="shared" si="408"/>
        <v>-5829.4683344189625</v>
      </c>
      <c r="BJ540" s="45">
        <f t="shared" si="408"/>
        <v>-6106.0990520731439</v>
      </c>
      <c r="BK540" s="45">
        <f t="shared" si="408"/>
        <v>-6382.7297697273261</v>
      </c>
      <c r="BL540" s="45">
        <f t="shared" si="409"/>
        <v>-6659.3604873815075</v>
      </c>
      <c r="BM540" s="45">
        <f t="shared" si="409"/>
        <v>-6935.9912050356888</v>
      </c>
      <c r="BN540" s="45">
        <f t="shared" si="409"/>
        <v>-7212.6219226898711</v>
      </c>
      <c r="BO540" s="45">
        <f t="shared" si="409"/>
        <v>-7489.2526403440525</v>
      </c>
      <c r="BP540" s="45">
        <f t="shared" si="409"/>
        <v>-7765.8833579982338</v>
      </c>
      <c r="BQ540" s="45">
        <f t="shared" si="409"/>
        <v>-8042.5140756524152</v>
      </c>
      <c r="BR540" s="45">
        <f t="shared" si="409"/>
        <v>-8319.1447933065974</v>
      </c>
      <c r="BS540" s="45">
        <f t="shared" si="409"/>
        <v>-8595.7755109607788</v>
      </c>
      <c r="BT540" s="45">
        <f t="shared" si="409"/>
        <v>-8872.4062286149601</v>
      </c>
      <c r="BU540" s="45">
        <f t="shared" si="409"/>
        <v>-9149.0369462691415</v>
      </c>
      <c r="BV540" s="45">
        <f t="shared" si="410"/>
        <v>-9425.6676639233228</v>
      </c>
      <c r="BW540" s="45">
        <f t="shared" si="410"/>
        <v>-9702.2983815775042</v>
      </c>
      <c r="BX540" s="45">
        <f t="shared" si="410"/>
        <v>-9978.9290992316855</v>
      </c>
      <c r="BY540" s="45">
        <f t="shared" si="410"/>
        <v>-10255.559816885867</v>
      </c>
      <c r="BZ540" s="45">
        <f t="shared" si="410"/>
        <v>-10532.190534540048</v>
      </c>
      <c r="CA540" s="45">
        <f t="shared" si="410"/>
        <v>-10808.82125219423</v>
      </c>
      <c r="CB540" s="45">
        <f t="shared" si="410"/>
        <v>-11085.451969848411</v>
      </c>
      <c r="CC540" s="45">
        <f t="shared" si="410"/>
        <v>-11362.082687502596</v>
      </c>
      <c r="CD540" s="45">
        <f t="shared" si="410"/>
        <v>-11638.713405156777</v>
      </c>
      <c r="CE540" s="45">
        <f t="shared" si="410"/>
        <v>-11915.344122810959</v>
      </c>
      <c r="CF540" s="45">
        <f t="shared" si="410"/>
        <v>-12191.97484046514</v>
      </c>
      <c r="CG540" s="45">
        <f t="shared" si="410"/>
        <v>3095.7883096567675</v>
      </c>
      <c r="CH540" s="45">
        <f t="shared" si="410"/>
        <v>2356.426882693303</v>
      </c>
    </row>
    <row r="541" spans="1:86">
      <c r="A541" s="58">
        <f>'Q5-Q7 VaR'!G515</f>
        <v>46281</v>
      </c>
      <c r="B541" s="45">
        <f>'Q5-Q7 VaR'!L515</f>
        <v>-20827.364463490703</v>
      </c>
      <c r="C541" s="45">
        <f>1000000*'Q5-Q7 VaR'!K515/100</f>
        <v>-1548.696826408823</v>
      </c>
      <c r="D541" s="45">
        <f t="shared" ref="D541:M551" si="411">$B541+D$26*$C541</f>
        <v>-5340.3961994024739</v>
      </c>
      <c r="E541" s="45">
        <f t="shared" si="411"/>
        <v>-5727.5704060046792</v>
      </c>
      <c r="F541" s="45">
        <f t="shared" si="411"/>
        <v>-6114.7446126068844</v>
      </c>
      <c r="G541" s="45">
        <f t="shared" si="411"/>
        <v>-6501.9188192090915</v>
      </c>
      <c r="H541" s="45">
        <f t="shared" si="411"/>
        <v>-6889.0930258112967</v>
      </c>
      <c r="I541" s="45">
        <f t="shared" si="411"/>
        <v>-7276.2672324135019</v>
      </c>
      <c r="J541" s="45">
        <f t="shared" si="411"/>
        <v>-7663.4414390157071</v>
      </c>
      <c r="K541" s="45">
        <f t="shared" si="411"/>
        <v>-8050.6156456179142</v>
      </c>
      <c r="L541" s="45">
        <f t="shared" si="411"/>
        <v>-8437.7898522201194</v>
      </c>
      <c r="M541" s="45">
        <f t="shared" si="411"/>
        <v>-8824.9640588223247</v>
      </c>
      <c r="N541" s="45">
        <f t="shared" ref="N541:W551" si="412">$B541+N$26*$C541</f>
        <v>-9212.1382654245317</v>
      </c>
      <c r="O541" s="45">
        <f t="shared" si="412"/>
        <v>-9599.3124720267369</v>
      </c>
      <c r="P541" s="45">
        <f t="shared" si="412"/>
        <v>-9986.4866786289422</v>
      </c>
      <c r="Q541" s="45">
        <f t="shared" si="412"/>
        <v>-10373.660885231147</v>
      </c>
      <c r="R541" s="45">
        <f t="shared" si="412"/>
        <v>-10760.835091833354</v>
      </c>
      <c r="S541" s="45">
        <f t="shared" si="412"/>
        <v>-11148.00929843556</v>
      </c>
      <c r="T541" s="45">
        <f t="shared" si="412"/>
        <v>-11535.183505037765</v>
      </c>
      <c r="U541" s="45">
        <f t="shared" si="412"/>
        <v>-11922.357711639972</v>
      </c>
      <c r="V541" s="45">
        <f t="shared" si="412"/>
        <v>-12309.531918242177</v>
      </c>
      <c r="W541" s="45">
        <f t="shared" si="412"/>
        <v>-12696.706124844382</v>
      </c>
      <c r="X541" s="45">
        <f t="shared" ref="X541:AG551" si="413">$B541+X$26*$C541</f>
        <v>-13083.880331446588</v>
      </c>
      <c r="Y541" s="45">
        <f t="shared" si="413"/>
        <v>-13471.054538048793</v>
      </c>
      <c r="Z541" s="45">
        <f t="shared" si="413"/>
        <v>-13858.228744651</v>
      </c>
      <c r="AA541" s="45">
        <f t="shared" si="413"/>
        <v>-14245.402951253205</v>
      </c>
      <c r="AB541" s="45">
        <f t="shared" si="413"/>
        <v>-14632.577157855412</v>
      </c>
      <c r="AC541" s="45">
        <f t="shared" si="413"/>
        <v>-15019.751364457617</v>
      </c>
      <c r="AD541" s="45">
        <f t="shared" si="413"/>
        <v>-15406.925571059823</v>
      </c>
      <c r="AE541" s="45">
        <f t="shared" si="413"/>
        <v>-15794.099777662028</v>
      </c>
      <c r="AF541" s="45">
        <f t="shared" si="413"/>
        <v>-16181.273984264233</v>
      </c>
      <c r="AG541" s="45">
        <f t="shared" si="413"/>
        <v>-16568.448190866438</v>
      </c>
      <c r="AH541" s="45">
        <f t="shared" ref="AH541:AQ551" si="414">$B541+AH$26*$C541</f>
        <v>-16955.622397468647</v>
      </c>
      <c r="AI541" s="45">
        <f t="shared" si="414"/>
        <v>-17342.796604070852</v>
      </c>
      <c r="AJ541" s="45">
        <f t="shared" si="414"/>
        <v>-17729.970810673058</v>
      </c>
      <c r="AK541" s="45">
        <f t="shared" si="414"/>
        <v>-18117.145017275263</v>
      </c>
      <c r="AL541" s="45">
        <f t="shared" si="414"/>
        <v>-18504.319223877468</v>
      </c>
      <c r="AM541" s="45">
        <f t="shared" si="414"/>
        <v>-18891.493430479673</v>
      </c>
      <c r="AN541" s="45">
        <f t="shared" si="414"/>
        <v>-19278.667637081879</v>
      </c>
      <c r="AO541" s="45">
        <f t="shared" si="414"/>
        <v>-19665.841843684088</v>
      </c>
      <c r="AP541" s="45">
        <f t="shared" si="414"/>
        <v>-20053.016050286293</v>
      </c>
      <c r="AQ541" s="45">
        <f t="shared" si="414"/>
        <v>-20440.190256888498</v>
      </c>
      <c r="AR541" s="45">
        <f t="shared" ref="AR541:BA551" si="415">$B541+AR$26*$C541</f>
        <v>-20827.364463490703</v>
      </c>
      <c r="AS541" s="45">
        <f t="shared" si="415"/>
        <v>-21214.538670092908</v>
      </c>
      <c r="AT541" s="45">
        <f t="shared" si="415"/>
        <v>-21601.712876695114</v>
      </c>
      <c r="AU541" s="45">
        <f t="shared" si="415"/>
        <v>-21988.887083297319</v>
      </c>
      <c r="AV541" s="45">
        <f t="shared" si="415"/>
        <v>-22376.061289899528</v>
      </c>
      <c r="AW541" s="45">
        <f t="shared" si="415"/>
        <v>-22763.235496501733</v>
      </c>
      <c r="AX541" s="45">
        <f t="shared" si="415"/>
        <v>-23150.409703103938</v>
      </c>
      <c r="AY541" s="45">
        <f t="shared" si="415"/>
        <v>-23537.583909706143</v>
      </c>
      <c r="AZ541" s="45">
        <f t="shared" si="415"/>
        <v>-23924.758116308349</v>
      </c>
      <c r="BA541" s="45">
        <f t="shared" si="415"/>
        <v>-24311.932322910554</v>
      </c>
      <c r="BB541" s="45">
        <f t="shared" ref="BB541:BK551" si="416">$B541+BB$26*$C541</f>
        <v>-24699.106529512759</v>
      </c>
      <c r="BC541" s="45">
        <f t="shared" si="416"/>
        <v>-25086.280736114968</v>
      </c>
      <c r="BD541" s="45">
        <f t="shared" si="416"/>
        <v>-25473.454942717173</v>
      </c>
      <c r="BE541" s="45">
        <f t="shared" si="416"/>
        <v>-25860.629149319378</v>
      </c>
      <c r="BF541" s="45">
        <f t="shared" si="416"/>
        <v>-26247.803355921584</v>
      </c>
      <c r="BG541" s="45">
        <f t="shared" si="416"/>
        <v>-26634.977562523789</v>
      </c>
      <c r="BH541" s="45">
        <f t="shared" si="416"/>
        <v>-27022.151769125994</v>
      </c>
      <c r="BI541" s="45">
        <f t="shared" si="416"/>
        <v>-27409.325975728199</v>
      </c>
      <c r="BJ541" s="45">
        <f t="shared" si="416"/>
        <v>-27796.500182330405</v>
      </c>
      <c r="BK541" s="45">
        <f t="shared" si="416"/>
        <v>-28183.674388932614</v>
      </c>
      <c r="BL541" s="45">
        <f t="shared" ref="BL541:BU551" si="417">$B541+BL$26*$C541</f>
        <v>-28570.848595534819</v>
      </c>
      <c r="BM541" s="45">
        <f t="shared" si="417"/>
        <v>-28958.022802137024</v>
      </c>
      <c r="BN541" s="45">
        <f t="shared" si="417"/>
        <v>-29345.197008739229</v>
      </c>
      <c r="BO541" s="45">
        <f t="shared" si="417"/>
        <v>-29732.371215341434</v>
      </c>
      <c r="BP541" s="45">
        <f t="shared" si="417"/>
        <v>-30119.545421943643</v>
      </c>
      <c r="BQ541" s="45">
        <f t="shared" si="417"/>
        <v>-30506.719628545849</v>
      </c>
      <c r="BR541" s="45">
        <f t="shared" si="417"/>
        <v>-30893.893835148054</v>
      </c>
      <c r="BS541" s="45">
        <f t="shared" si="417"/>
        <v>-31281.068041750259</v>
      </c>
      <c r="BT541" s="45">
        <f t="shared" si="417"/>
        <v>-31668.242248352464</v>
      </c>
      <c r="BU541" s="45">
        <f t="shared" si="417"/>
        <v>-32055.416454954669</v>
      </c>
      <c r="BV541" s="45">
        <f t="shared" ref="BV541:CH551" si="418">$B541+BV$26*$C541</f>
        <v>-32442.590661556875</v>
      </c>
      <c r="BW541" s="45">
        <f t="shared" si="418"/>
        <v>-32829.76486815908</v>
      </c>
      <c r="BX541" s="45">
        <f t="shared" si="418"/>
        <v>-33216.939074761285</v>
      </c>
      <c r="BY541" s="45">
        <f t="shared" si="418"/>
        <v>-33604.11328136349</v>
      </c>
      <c r="BZ541" s="45">
        <f t="shared" si="418"/>
        <v>-33991.287487965703</v>
      </c>
      <c r="CA541" s="45">
        <f t="shared" si="418"/>
        <v>-34378.461694567901</v>
      </c>
      <c r="CB541" s="45">
        <f t="shared" si="418"/>
        <v>-34765.635901170113</v>
      </c>
      <c r="CC541" s="45">
        <f t="shared" si="418"/>
        <v>-35152.810107772311</v>
      </c>
      <c r="CD541" s="45">
        <f t="shared" si="418"/>
        <v>-35539.984314374524</v>
      </c>
      <c r="CE541" s="45">
        <f t="shared" si="418"/>
        <v>-35927.158520976729</v>
      </c>
      <c r="CF541" s="45">
        <f t="shared" si="418"/>
        <v>-36314.332727578934</v>
      </c>
      <c r="CG541" s="45">
        <f t="shared" si="418"/>
        <v>-14917.47695333945</v>
      </c>
      <c r="CH541" s="45">
        <f t="shared" si="418"/>
        <v>-15952.292162237231</v>
      </c>
    </row>
    <row r="542" spans="1:86">
      <c r="A542" s="58">
        <f>'Q5-Q7 VaR'!G516</f>
        <v>46282</v>
      </c>
      <c r="B542" s="45">
        <f>'Q5-Q7 VaR'!L516</f>
        <v>20582.040645372486</v>
      </c>
      <c r="C542" s="45">
        <f>1000000*'Q5-Q7 VaR'!K516/100</f>
        <v>6820.6738804436536</v>
      </c>
      <c r="D542" s="45">
        <f t="shared" si="411"/>
        <v>-47624.69815906405</v>
      </c>
      <c r="E542" s="45">
        <f t="shared" si="411"/>
        <v>-45919.529688953131</v>
      </c>
      <c r="F542" s="45">
        <f t="shared" si="411"/>
        <v>-44214.361218842227</v>
      </c>
      <c r="G542" s="45">
        <f t="shared" si="411"/>
        <v>-42509.192748731308</v>
      </c>
      <c r="H542" s="45">
        <f t="shared" si="411"/>
        <v>-40804.024278620396</v>
      </c>
      <c r="I542" s="45">
        <f t="shared" si="411"/>
        <v>-39098.855808509485</v>
      </c>
      <c r="J542" s="45">
        <f t="shared" si="411"/>
        <v>-37393.687338398566</v>
      </c>
      <c r="K542" s="45">
        <f t="shared" si="411"/>
        <v>-35688.518868287654</v>
      </c>
      <c r="L542" s="45">
        <f t="shared" si="411"/>
        <v>-33983.350398176743</v>
      </c>
      <c r="M542" s="45">
        <f t="shared" si="411"/>
        <v>-32278.181928065831</v>
      </c>
      <c r="N542" s="45">
        <f t="shared" si="412"/>
        <v>-30573.013457954919</v>
      </c>
      <c r="O542" s="45">
        <f t="shared" si="412"/>
        <v>-28867.844987844001</v>
      </c>
      <c r="P542" s="45">
        <f t="shared" si="412"/>
        <v>-27162.676517733089</v>
      </c>
      <c r="Q542" s="45">
        <f t="shared" si="412"/>
        <v>-25457.508047622177</v>
      </c>
      <c r="R542" s="45">
        <f t="shared" si="412"/>
        <v>-23752.339577511259</v>
      </c>
      <c r="S542" s="45">
        <f t="shared" si="412"/>
        <v>-22047.171107400347</v>
      </c>
      <c r="T542" s="45">
        <f t="shared" si="412"/>
        <v>-20342.002637289435</v>
      </c>
      <c r="U542" s="45">
        <f t="shared" si="412"/>
        <v>-18636.834167178524</v>
      </c>
      <c r="V542" s="45">
        <f t="shared" si="412"/>
        <v>-16931.665697067612</v>
      </c>
      <c r="W542" s="45">
        <f t="shared" si="412"/>
        <v>-15226.497226956693</v>
      </c>
      <c r="X542" s="45">
        <f t="shared" si="413"/>
        <v>-13521.328756845782</v>
      </c>
      <c r="Y542" s="45">
        <f t="shared" si="413"/>
        <v>-11816.16028673487</v>
      </c>
      <c r="Z542" s="45">
        <f t="shared" si="413"/>
        <v>-10110.991816623955</v>
      </c>
      <c r="AA542" s="45">
        <f t="shared" si="413"/>
        <v>-8405.8233465130397</v>
      </c>
      <c r="AB542" s="45">
        <f t="shared" si="413"/>
        <v>-6700.6548764021281</v>
      </c>
      <c r="AC542" s="45">
        <f t="shared" si="413"/>
        <v>-4995.4864062912166</v>
      </c>
      <c r="AD542" s="45">
        <f t="shared" si="413"/>
        <v>-3290.3179361803013</v>
      </c>
      <c r="AE542" s="45">
        <f t="shared" si="413"/>
        <v>-1585.1494660693861</v>
      </c>
      <c r="AF542" s="45">
        <f t="shared" si="413"/>
        <v>120.01900404152548</v>
      </c>
      <c r="AG542" s="45">
        <f t="shared" si="413"/>
        <v>1825.1874741524371</v>
      </c>
      <c r="AH542" s="45">
        <f t="shared" si="414"/>
        <v>3530.3559442633523</v>
      </c>
      <c r="AI542" s="45">
        <f t="shared" si="414"/>
        <v>5235.5244143742657</v>
      </c>
      <c r="AJ542" s="45">
        <f t="shared" si="414"/>
        <v>6940.6928844851791</v>
      </c>
      <c r="AK542" s="45">
        <f t="shared" si="414"/>
        <v>8645.8613545960925</v>
      </c>
      <c r="AL542" s="45">
        <f t="shared" si="414"/>
        <v>10351.029824707006</v>
      </c>
      <c r="AM542" s="45">
        <f t="shared" si="414"/>
        <v>12056.198294817919</v>
      </c>
      <c r="AN542" s="45">
        <f t="shared" si="414"/>
        <v>13761.366764928833</v>
      </c>
      <c r="AO542" s="45">
        <f t="shared" si="414"/>
        <v>15466.535235039746</v>
      </c>
      <c r="AP542" s="45">
        <f t="shared" si="414"/>
        <v>17171.70370515066</v>
      </c>
      <c r="AQ542" s="45">
        <f t="shared" si="414"/>
        <v>18876.872175261575</v>
      </c>
      <c r="AR542" s="45">
        <f t="shared" si="415"/>
        <v>20582.040645372486</v>
      </c>
      <c r="AS542" s="45">
        <f t="shared" si="415"/>
        <v>22287.209115483398</v>
      </c>
      <c r="AT542" s="45">
        <f t="shared" si="415"/>
        <v>23992.377585594313</v>
      </c>
      <c r="AU542" s="45">
        <f t="shared" si="415"/>
        <v>25697.546055705228</v>
      </c>
      <c r="AV542" s="45">
        <f t="shared" si="415"/>
        <v>27402.71452581614</v>
      </c>
      <c r="AW542" s="45">
        <f t="shared" si="415"/>
        <v>29107.882995927052</v>
      </c>
      <c r="AX542" s="45">
        <f t="shared" si="415"/>
        <v>30813.051466037967</v>
      </c>
      <c r="AY542" s="45">
        <f t="shared" si="415"/>
        <v>32518.219936148882</v>
      </c>
      <c r="AZ542" s="45">
        <f t="shared" si="415"/>
        <v>34223.388406259794</v>
      </c>
      <c r="BA542" s="45">
        <f t="shared" si="415"/>
        <v>35928.556876370705</v>
      </c>
      <c r="BB542" s="45">
        <f t="shared" si="416"/>
        <v>37633.725346481617</v>
      </c>
      <c r="BC542" s="45">
        <f t="shared" si="416"/>
        <v>39338.893816592536</v>
      </c>
      <c r="BD542" s="45">
        <f t="shared" si="416"/>
        <v>41044.062286703447</v>
      </c>
      <c r="BE542" s="45">
        <f t="shared" si="416"/>
        <v>42749.230756814359</v>
      </c>
      <c r="BF542" s="45">
        <f t="shared" si="416"/>
        <v>44454.399226925278</v>
      </c>
      <c r="BG542" s="45">
        <f t="shared" si="416"/>
        <v>46159.567697036189</v>
      </c>
      <c r="BH542" s="45">
        <f t="shared" si="416"/>
        <v>47864.736167147101</v>
      </c>
      <c r="BI542" s="45">
        <f t="shared" si="416"/>
        <v>49569.904637258012</v>
      </c>
      <c r="BJ542" s="45">
        <f t="shared" si="416"/>
        <v>51275.073107368924</v>
      </c>
      <c r="BK542" s="45">
        <f t="shared" si="416"/>
        <v>52980.241577479843</v>
      </c>
      <c r="BL542" s="45">
        <f t="shared" si="417"/>
        <v>54685.410047590754</v>
      </c>
      <c r="BM542" s="45">
        <f t="shared" si="417"/>
        <v>56390.578517701666</v>
      </c>
      <c r="BN542" s="45">
        <f t="shared" si="417"/>
        <v>58095.746987812585</v>
      </c>
      <c r="BO542" s="45">
        <f t="shared" si="417"/>
        <v>59800.915457923496</v>
      </c>
      <c r="BP542" s="45">
        <f t="shared" si="417"/>
        <v>61506.083928034408</v>
      </c>
      <c r="BQ542" s="45">
        <f t="shared" si="417"/>
        <v>63211.25239814532</v>
      </c>
      <c r="BR542" s="45">
        <f t="shared" si="417"/>
        <v>64916.420868256231</v>
      </c>
      <c r="BS542" s="45">
        <f t="shared" si="417"/>
        <v>66621.58933836715</v>
      </c>
      <c r="BT542" s="45">
        <f t="shared" si="417"/>
        <v>68326.757808478054</v>
      </c>
      <c r="BU542" s="45">
        <f t="shared" si="417"/>
        <v>70031.926278588973</v>
      </c>
      <c r="BV542" s="45">
        <f t="shared" si="418"/>
        <v>71737.094748699892</v>
      </c>
      <c r="BW542" s="45">
        <f t="shared" si="418"/>
        <v>73442.263218810811</v>
      </c>
      <c r="BX542" s="45">
        <f t="shared" si="418"/>
        <v>75147.431688921715</v>
      </c>
      <c r="BY542" s="45">
        <f t="shared" si="418"/>
        <v>76852.60015903262</v>
      </c>
      <c r="BZ542" s="45">
        <f t="shared" si="418"/>
        <v>78557.768629143538</v>
      </c>
      <c r="CA542" s="45">
        <f t="shared" si="418"/>
        <v>80262.937099254457</v>
      </c>
      <c r="CB542" s="45">
        <f t="shared" si="418"/>
        <v>81968.105569365376</v>
      </c>
      <c r="CC542" s="45">
        <f t="shared" si="418"/>
        <v>83673.27403947628</v>
      </c>
      <c r="CD542" s="45">
        <f t="shared" si="418"/>
        <v>85378.442509587199</v>
      </c>
      <c r="CE542" s="45">
        <f t="shared" si="418"/>
        <v>87083.610979698104</v>
      </c>
      <c r="CF542" s="45">
        <f t="shared" si="418"/>
        <v>88788.779449809022</v>
      </c>
      <c r="CG542" s="45">
        <f t="shared" si="418"/>
        <v>-5445.9169829257662</v>
      </c>
      <c r="CH542" s="45">
        <f t="shared" si="418"/>
        <v>-888.44844159634886</v>
      </c>
    </row>
    <row r="543" spans="1:86">
      <c r="A543" s="58">
        <f>'Q5-Q7 VaR'!G517</f>
        <v>46283</v>
      </c>
      <c r="B543" s="45">
        <f>'Q5-Q7 VaR'!L517</f>
        <v>-22514.453719200017</v>
      </c>
      <c r="C543" s="45">
        <f>1000000*'Q5-Q7 VaR'!K517/100</f>
        <v>-4783.707237136713</v>
      </c>
      <c r="D543" s="45">
        <f t="shared" si="411"/>
        <v>25322.618652167115</v>
      </c>
      <c r="E543" s="45">
        <f t="shared" si="411"/>
        <v>24126.691842882934</v>
      </c>
      <c r="F543" s="45">
        <f t="shared" si="411"/>
        <v>22930.76503359876</v>
      </c>
      <c r="G543" s="45">
        <f t="shared" si="411"/>
        <v>21734.838224314579</v>
      </c>
      <c r="H543" s="45">
        <f t="shared" si="411"/>
        <v>20538.911415030398</v>
      </c>
      <c r="I543" s="45">
        <f t="shared" si="411"/>
        <v>19342.984605746224</v>
      </c>
      <c r="J543" s="45">
        <f t="shared" si="411"/>
        <v>18147.057796462042</v>
      </c>
      <c r="K543" s="45">
        <f t="shared" si="411"/>
        <v>16951.130987177869</v>
      </c>
      <c r="L543" s="45">
        <f t="shared" si="411"/>
        <v>15755.204177893687</v>
      </c>
      <c r="M543" s="45">
        <f t="shared" si="411"/>
        <v>14559.277368609506</v>
      </c>
      <c r="N543" s="45">
        <f t="shared" si="412"/>
        <v>13363.350559325332</v>
      </c>
      <c r="O543" s="45">
        <f t="shared" si="412"/>
        <v>12167.423750041151</v>
      </c>
      <c r="P543" s="45">
        <f t="shared" si="412"/>
        <v>10971.496940756977</v>
      </c>
      <c r="Q543" s="45">
        <f t="shared" si="412"/>
        <v>9775.5701314727958</v>
      </c>
      <c r="R543" s="45">
        <f t="shared" si="412"/>
        <v>8579.6433221886182</v>
      </c>
      <c r="S543" s="45">
        <f t="shared" si="412"/>
        <v>7383.7165129044406</v>
      </c>
      <c r="T543" s="45">
        <f t="shared" si="412"/>
        <v>6187.7897036202594</v>
      </c>
      <c r="U543" s="45">
        <f t="shared" si="412"/>
        <v>4991.8628943360818</v>
      </c>
      <c r="V543" s="45">
        <f t="shared" si="412"/>
        <v>3795.9360850519042</v>
      </c>
      <c r="W543" s="45">
        <f t="shared" si="412"/>
        <v>2600.0092757677266</v>
      </c>
      <c r="X543" s="45">
        <f t="shared" si="413"/>
        <v>1404.0824664835491</v>
      </c>
      <c r="Y543" s="45">
        <f t="shared" si="413"/>
        <v>208.15565719937149</v>
      </c>
      <c r="Z543" s="45">
        <f t="shared" si="413"/>
        <v>-987.77115208480973</v>
      </c>
      <c r="AA543" s="45">
        <f t="shared" si="413"/>
        <v>-2183.6979613689873</v>
      </c>
      <c r="AB543" s="45">
        <f t="shared" si="413"/>
        <v>-3379.6247706531649</v>
      </c>
      <c r="AC543" s="45">
        <f t="shared" si="413"/>
        <v>-4575.5515799373425</v>
      </c>
      <c r="AD543" s="45">
        <f t="shared" si="413"/>
        <v>-5771.47838922152</v>
      </c>
      <c r="AE543" s="45">
        <f t="shared" si="413"/>
        <v>-6967.4051985056994</v>
      </c>
      <c r="AF543" s="45">
        <f t="shared" si="413"/>
        <v>-8163.3320077898788</v>
      </c>
      <c r="AG543" s="45">
        <f t="shared" si="413"/>
        <v>-9359.2588170740564</v>
      </c>
      <c r="AH543" s="45">
        <f t="shared" si="414"/>
        <v>-10555.185626358234</v>
      </c>
      <c r="AI543" s="45">
        <f t="shared" si="414"/>
        <v>-11751.112435642413</v>
      </c>
      <c r="AJ543" s="45">
        <f t="shared" si="414"/>
        <v>-12947.039244926591</v>
      </c>
      <c r="AK543" s="45">
        <f t="shared" si="414"/>
        <v>-14142.966054210769</v>
      </c>
      <c r="AL543" s="45">
        <f t="shared" si="414"/>
        <v>-15338.892863494948</v>
      </c>
      <c r="AM543" s="45">
        <f t="shared" si="414"/>
        <v>-16534.819672779126</v>
      </c>
      <c r="AN543" s="45">
        <f t="shared" si="414"/>
        <v>-17730.746482063303</v>
      </c>
      <c r="AO543" s="45">
        <f t="shared" si="414"/>
        <v>-18926.673291347484</v>
      </c>
      <c r="AP543" s="45">
        <f t="shared" si="414"/>
        <v>-20122.600100631662</v>
      </c>
      <c r="AQ543" s="45">
        <f t="shared" si="414"/>
        <v>-21318.526909915839</v>
      </c>
      <c r="AR543" s="45">
        <f t="shared" si="415"/>
        <v>-22514.453719200017</v>
      </c>
      <c r="AS543" s="45">
        <f t="shared" si="415"/>
        <v>-23710.380528484195</v>
      </c>
      <c r="AT543" s="45">
        <f t="shared" si="415"/>
        <v>-24906.307337768372</v>
      </c>
      <c r="AU543" s="45">
        <f t="shared" si="415"/>
        <v>-26102.23414705255</v>
      </c>
      <c r="AV543" s="45">
        <f t="shared" si="415"/>
        <v>-27298.160956336731</v>
      </c>
      <c r="AW543" s="45">
        <f t="shared" si="415"/>
        <v>-28494.087765620909</v>
      </c>
      <c r="AX543" s="45">
        <f t="shared" si="415"/>
        <v>-29690.014574905086</v>
      </c>
      <c r="AY543" s="45">
        <f t="shared" si="415"/>
        <v>-30885.941384189267</v>
      </c>
      <c r="AZ543" s="45">
        <f t="shared" si="415"/>
        <v>-32081.868193473441</v>
      </c>
      <c r="BA543" s="45">
        <f t="shared" si="415"/>
        <v>-33277.795002757623</v>
      </c>
      <c r="BB543" s="45">
        <f t="shared" si="416"/>
        <v>-34473.721812041797</v>
      </c>
      <c r="BC543" s="45">
        <f t="shared" si="416"/>
        <v>-35669.648621325978</v>
      </c>
      <c r="BD543" s="45">
        <f t="shared" si="416"/>
        <v>-36865.575430610159</v>
      </c>
      <c r="BE543" s="45">
        <f t="shared" si="416"/>
        <v>-38061.502239894333</v>
      </c>
      <c r="BF543" s="45">
        <f t="shared" si="416"/>
        <v>-39257.429049178514</v>
      </c>
      <c r="BG543" s="45">
        <f t="shared" si="416"/>
        <v>-40453.355858462688</v>
      </c>
      <c r="BH543" s="45">
        <f t="shared" si="416"/>
        <v>-41649.282667746869</v>
      </c>
      <c r="BI543" s="45">
        <f t="shared" si="416"/>
        <v>-42845.20947703105</v>
      </c>
      <c r="BJ543" s="45">
        <f t="shared" si="416"/>
        <v>-44041.136286315224</v>
      </c>
      <c r="BK543" s="45">
        <f t="shared" si="416"/>
        <v>-45237.063095599406</v>
      </c>
      <c r="BL543" s="45">
        <f t="shared" si="417"/>
        <v>-46432.98990488358</v>
      </c>
      <c r="BM543" s="45">
        <f t="shared" si="417"/>
        <v>-47628.916714167761</v>
      </c>
      <c r="BN543" s="45">
        <f t="shared" si="417"/>
        <v>-48824.843523451942</v>
      </c>
      <c r="BO543" s="45">
        <f t="shared" si="417"/>
        <v>-50020.770332736116</v>
      </c>
      <c r="BP543" s="45">
        <f t="shared" si="417"/>
        <v>-51216.69714202029</v>
      </c>
      <c r="BQ543" s="45">
        <f t="shared" si="417"/>
        <v>-52412.623951304471</v>
      </c>
      <c r="BR543" s="45">
        <f t="shared" si="417"/>
        <v>-53608.550760588652</v>
      </c>
      <c r="BS543" s="45">
        <f t="shared" si="417"/>
        <v>-54804.477569872834</v>
      </c>
      <c r="BT543" s="45">
        <f t="shared" si="417"/>
        <v>-56000.404379157015</v>
      </c>
      <c r="BU543" s="45">
        <f t="shared" si="417"/>
        <v>-57196.331188441181</v>
      </c>
      <c r="BV543" s="45">
        <f t="shared" si="418"/>
        <v>-58392.257997725363</v>
      </c>
      <c r="BW543" s="45">
        <f t="shared" si="418"/>
        <v>-59588.184807009544</v>
      </c>
      <c r="BX543" s="45">
        <f t="shared" si="418"/>
        <v>-60784.111616293725</v>
      </c>
      <c r="BY543" s="45">
        <f t="shared" si="418"/>
        <v>-61980.038425577906</v>
      </c>
      <c r="BZ543" s="45">
        <f t="shared" si="418"/>
        <v>-63175.965234862073</v>
      </c>
      <c r="CA543" s="45">
        <f t="shared" si="418"/>
        <v>-64371.892044146254</v>
      </c>
      <c r="CB543" s="45">
        <f t="shared" si="418"/>
        <v>-65567.818853430435</v>
      </c>
      <c r="CC543" s="45">
        <f t="shared" si="418"/>
        <v>-66763.745662714617</v>
      </c>
      <c r="CD543" s="45">
        <f t="shared" si="418"/>
        <v>-67959.672471998798</v>
      </c>
      <c r="CE543" s="45">
        <f t="shared" si="418"/>
        <v>-69155.599281282965</v>
      </c>
      <c r="CF543" s="45">
        <f t="shared" si="418"/>
        <v>-70351.526090567146</v>
      </c>
      <c r="CG543" s="45">
        <f t="shared" si="418"/>
        <v>-4259.6402716057055</v>
      </c>
      <c r="CH543" s="45">
        <f t="shared" si="418"/>
        <v>-7456.0392823677248</v>
      </c>
    </row>
    <row r="544" spans="1:86">
      <c r="A544" s="58">
        <f>'Q5-Q7 VaR'!G518</f>
        <v>46286</v>
      </c>
      <c r="B544" s="45">
        <f>'Q5-Q7 VaR'!L518</f>
        <v>-845.06970054265707</v>
      </c>
      <c r="C544" s="45">
        <f>1000000*'Q5-Q7 VaR'!K518/100</f>
        <v>3328.8941644492443</v>
      </c>
      <c r="D544" s="45">
        <f t="shared" si="411"/>
        <v>-34134.011345035098</v>
      </c>
      <c r="E544" s="45">
        <f t="shared" si="411"/>
        <v>-33301.787803922787</v>
      </c>
      <c r="F544" s="45">
        <f t="shared" si="411"/>
        <v>-32469.564262810476</v>
      </c>
      <c r="G544" s="45">
        <f t="shared" si="411"/>
        <v>-31637.340721698165</v>
      </c>
      <c r="H544" s="45">
        <f t="shared" si="411"/>
        <v>-30805.117180585854</v>
      </c>
      <c r="I544" s="45">
        <f t="shared" si="411"/>
        <v>-29972.893639473543</v>
      </c>
      <c r="J544" s="45">
        <f t="shared" si="411"/>
        <v>-29140.670098361232</v>
      </c>
      <c r="K544" s="45">
        <f t="shared" si="411"/>
        <v>-28308.446557248921</v>
      </c>
      <c r="L544" s="45">
        <f t="shared" si="411"/>
        <v>-27476.22301613661</v>
      </c>
      <c r="M544" s="45">
        <f t="shared" si="411"/>
        <v>-26643.999475024299</v>
      </c>
      <c r="N544" s="45">
        <f t="shared" si="412"/>
        <v>-25811.775933911988</v>
      </c>
      <c r="O544" s="45">
        <f t="shared" si="412"/>
        <v>-24979.552392799676</v>
      </c>
      <c r="P544" s="45">
        <f t="shared" si="412"/>
        <v>-24147.328851687365</v>
      </c>
      <c r="Q544" s="45">
        <f t="shared" si="412"/>
        <v>-23315.105310575054</v>
      </c>
      <c r="R544" s="45">
        <f t="shared" si="412"/>
        <v>-22482.881769462743</v>
      </c>
      <c r="S544" s="45">
        <f t="shared" si="412"/>
        <v>-21650.658228350432</v>
      </c>
      <c r="T544" s="45">
        <f t="shared" si="412"/>
        <v>-20818.434687238121</v>
      </c>
      <c r="U544" s="45">
        <f t="shared" si="412"/>
        <v>-19986.21114612581</v>
      </c>
      <c r="V544" s="45">
        <f t="shared" si="412"/>
        <v>-19153.987605013499</v>
      </c>
      <c r="W544" s="45">
        <f t="shared" si="412"/>
        <v>-18321.764063901188</v>
      </c>
      <c r="X544" s="45">
        <f t="shared" si="413"/>
        <v>-17489.540522788877</v>
      </c>
      <c r="Y544" s="45">
        <f t="shared" si="413"/>
        <v>-16657.316981676566</v>
      </c>
      <c r="Z544" s="45">
        <f t="shared" si="413"/>
        <v>-15825.093440564257</v>
      </c>
      <c r="AA544" s="45">
        <f t="shared" si="413"/>
        <v>-14992.869899451945</v>
      </c>
      <c r="AB544" s="45">
        <f t="shared" si="413"/>
        <v>-14160.646358339634</v>
      </c>
      <c r="AC544" s="45">
        <f t="shared" si="413"/>
        <v>-13328.422817227323</v>
      </c>
      <c r="AD544" s="45">
        <f t="shared" si="413"/>
        <v>-12496.199276115012</v>
      </c>
      <c r="AE544" s="45">
        <f t="shared" si="413"/>
        <v>-11663.975735002701</v>
      </c>
      <c r="AF544" s="45">
        <f t="shared" si="413"/>
        <v>-10831.75219389039</v>
      </c>
      <c r="AG544" s="45">
        <f t="shared" si="413"/>
        <v>-9999.528652778079</v>
      </c>
      <c r="AH544" s="45">
        <f t="shared" si="414"/>
        <v>-9167.305111665768</v>
      </c>
      <c r="AI544" s="45">
        <f t="shared" si="414"/>
        <v>-8335.0815705534569</v>
      </c>
      <c r="AJ544" s="45">
        <f t="shared" si="414"/>
        <v>-7502.8580294411458</v>
      </c>
      <c r="AK544" s="45">
        <f t="shared" si="414"/>
        <v>-6670.6344883288348</v>
      </c>
      <c r="AL544" s="45">
        <f t="shared" si="414"/>
        <v>-5838.4109472165237</v>
      </c>
      <c r="AM544" s="45">
        <f t="shared" si="414"/>
        <v>-5006.1874061042126</v>
      </c>
      <c r="AN544" s="45">
        <f t="shared" si="414"/>
        <v>-4173.9638649919016</v>
      </c>
      <c r="AO544" s="45">
        <f t="shared" si="414"/>
        <v>-3341.7403238795905</v>
      </c>
      <c r="AP544" s="45">
        <f t="shared" si="414"/>
        <v>-2509.5167827672794</v>
      </c>
      <c r="AQ544" s="45">
        <f t="shared" si="414"/>
        <v>-1677.2932416549681</v>
      </c>
      <c r="AR544" s="45">
        <f t="shared" si="415"/>
        <v>-845.06970054265707</v>
      </c>
      <c r="AS544" s="45">
        <f t="shared" si="415"/>
        <v>-12.846159430346006</v>
      </c>
      <c r="AT544" s="45">
        <f t="shared" si="415"/>
        <v>819.37738168196506</v>
      </c>
      <c r="AU544" s="45">
        <f t="shared" si="415"/>
        <v>1651.6009227942761</v>
      </c>
      <c r="AV544" s="45">
        <f t="shared" si="415"/>
        <v>2483.824463906587</v>
      </c>
      <c r="AW544" s="45">
        <f t="shared" si="415"/>
        <v>3316.048005018898</v>
      </c>
      <c r="AX544" s="45">
        <f t="shared" si="415"/>
        <v>4148.2715461312091</v>
      </c>
      <c r="AY544" s="45">
        <f t="shared" si="415"/>
        <v>4980.4950872435202</v>
      </c>
      <c r="AZ544" s="45">
        <f t="shared" si="415"/>
        <v>5812.7186283558312</v>
      </c>
      <c r="BA544" s="45">
        <f t="shared" si="415"/>
        <v>6644.9421694681423</v>
      </c>
      <c r="BB544" s="45">
        <f t="shared" si="416"/>
        <v>7477.1657105804534</v>
      </c>
      <c r="BC544" s="45">
        <f t="shared" si="416"/>
        <v>8309.3892516927644</v>
      </c>
      <c r="BD544" s="45">
        <f t="shared" si="416"/>
        <v>9141.6127928050755</v>
      </c>
      <c r="BE544" s="45">
        <f t="shared" si="416"/>
        <v>9973.8363339173866</v>
      </c>
      <c r="BF544" s="45">
        <f t="shared" si="416"/>
        <v>10806.059875029698</v>
      </c>
      <c r="BG544" s="45">
        <f t="shared" si="416"/>
        <v>11638.283416142009</v>
      </c>
      <c r="BH544" s="45">
        <f t="shared" si="416"/>
        <v>12470.50695725432</v>
      </c>
      <c r="BI544" s="45">
        <f t="shared" si="416"/>
        <v>13302.730498366631</v>
      </c>
      <c r="BJ544" s="45">
        <f t="shared" si="416"/>
        <v>14134.954039478942</v>
      </c>
      <c r="BK544" s="45">
        <f t="shared" si="416"/>
        <v>14967.177580591253</v>
      </c>
      <c r="BL544" s="45">
        <f t="shared" si="417"/>
        <v>15799.401121703564</v>
      </c>
      <c r="BM544" s="45">
        <f t="shared" si="417"/>
        <v>16631.624662815877</v>
      </c>
      <c r="BN544" s="45">
        <f t="shared" si="417"/>
        <v>17463.848203928188</v>
      </c>
      <c r="BO544" s="45">
        <f t="shared" si="417"/>
        <v>18296.071745040499</v>
      </c>
      <c r="BP544" s="45">
        <f t="shared" si="417"/>
        <v>19128.29528615281</v>
      </c>
      <c r="BQ544" s="45">
        <f t="shared" si="417"/>
        <v>19960.518827265121</v>
      </c>
      <c r="BR544" s="45">
        <f t="shared" si="417"/>
        <v>20792.742368377432</v>
      </c>
      <c r="BS544" s="45">
        <f t="shared" si="417"/>
        <v>21624.965909489743</v>
      </c>
      <c r="BT544" s="45">
        <f t="shared" si="417"/>
        <v>22457.189450602054</v>
      </c>
      <c r="BU544" s="45">
        <f t="shared" si="417"/>
        <v>23289.412991714365</v>
      </c>
      <c r="BV544" s="45">
        <f t="shared" si="418"/>
        <v>24121.636532826677</v>
      </c>
      <c r="BW544" s="45">
        <f t="shared" si="418"/>
        <v>24953.860073938988</v>
      </c>
      <c r="BX544" s="45">
        <f t="shared" si="418"/>
        <v>25786.083615051299</v>
      </c>
      <c r="BY544" s="45">
        <f t="shared" si="418"/>
        <v>26618.30715616361</v>
      </c>
      <c r="BZ544" s="45">
        <f t="shared" si="418"/>
        <v>27450.530697275921</v>
      </c>
      <c r="CA544" s="45">
        <f t="shared" si="418"/>
        <v>28282.754238388232</v>
      </c>
      <c r="CB544" s="45">
        <f t="shared" si="418"/>
        <v>29114.977779500543</v>
      </c>
      <c r="CC544" s="45">
        <f t="shared" si="418"/>
        <v>29947.201320612854</v>
      </c>
      <c r="CD544" s="45">
        <f t="shared" si="418"/>
        <v>30779.424861725165</v>
      </c>
      <c r="CE544" s="45">
        <f t="shared" si="418"/>
        <v>31611.648402837476</v>
      </c>
      <c r="CF544" s="45">
        <f t="shared" si="418"/>
        <v>32443.871943949787</v>
      </c>
      <c r="CG544" s="45">
        <f t="shared" si="418"/>
        <v>-13548.259704950027</v>
      </c>
      <c r="CH544" s="45">
        <f t="shared" si="418"/>
        <v>-11323.944234393373</v>
      </c>
    </row>
    <row r="545" spans="1:86">
      <c r="A545" s="58">
        <f>'Q5-Q7 VaR'!G519</f>
        <v>46287</v>
      </c>
      <c r="B545" s="45">
        <f>'Q5-Q7 VaR'!L519</f>
        <v>-2253.384537192002</v>
      </c>
      <c r="C545" s="45">
        <f>1000000*'Q5-Q7 VaR'!K519/100</f>
        <v>-811.60207708723897</v>
      </c>
      <c r="D545" s="45">
        <f t="shared" si="411"/>
        <v>5862.6362336803886</v>
      </c>
      <c r="E545" s="45">
        <f t="shared" si="411"/>
        <v>5659.7357144085781</v>
      </c>
      <c r="F545" s="45">
        <f t="shared" si="411"/>
        <v>5456.8351951367677</v>
      </c>
      <c r="G545" s="45">
        <f t="shared" si="411"/>
        <v>5253.934675864959</v>
      </c>
      <c r="H545" s="45">
        <f t="shared" si="411"/>
        <v>5051.0341565931485</v>
      </c>
      <c r="I545" s="45">
        <f t="shared" si="411"/>
        <v>4848.1336373213398</v>
      </c>
      <c r="J545" s="45">
        <f t="shared" si="411"/>
        <v>4645.2331180495294</v>
      </c>
      <c r="K545" s="45">
        <f t="shared" si="411"/>
        <v>4442.3325987777189</v>
      </c>
      <c r="L545" s="45">
        <f t="shared" si="411"/>
        <v>4239.4320795059102</v>
      </c>
      <c r="M545" s="45">
        <f t="shared" si="411"/>
        <v>4036.5315602341002</v>
      </c>
      <c r="N545" s="45">
        <f t="shared" si="412"/>
        <v>3833.6310409622906</v>
      </c>
      <c r="O545" s="45">
        <f t="shared" si="412"/>
        <v>3630.7305216904801</v>
      </c>
      <c r="P545" s="45">
        <f t="shared" si="412"/>
        <v>3427.8300024186706</v>
      </c>
      <c r="Q545" s="45">
        <f t="shared" si="412"/>
        <v>3224.929483146861</v>
      </c>
      <c r="R545" s="45">
        <f t="shared" si="412"/>
        <v>3022.0289638750514</v>
      </c>
      <c r="S545" s="45">
        <f t="shared" si="412"/>
        <v>2819.1284446032419</v>
      </c>
      <c r="T545" s="45">
        <f t="shared" si="412"/>
        <v>2616.2279253314314</v>
      </c>
      <c r="U545" s="45">
        <f t="shared" si="412"/>
        <v>2413.3274060596218</v>
      </c>
      <c r="V545" s="45">
        <f t="shared" si="412"/>
        <v>2210.4268867878122</v>
      </c>
      <c r="W545" s="45">
        <f t="shared" si="412"/>
        <v>2007.5263675160027</v>
      </c>
      <c r="X545" s="45">
        <f t="shared" si="413"/>
        <v>1804.6258482441931</v>
      </c>
      <c r="Y545" s="45">
        <f t="shared" si="413"/>
        <v>1601.7253289723831</v>
      </c>
      <c r="Z545" s="45">
        <f t="shared" si="413"/>
        <v>1398.8248097005735</v>
      </c>
      <c r="AA545" s="45">
        <f t="shared" si="413"/>
        <v>1195.9242904287635</v>
      </c>
      <c r="AB545" s="45">
        <f t="shared" si="413"/>
        <v>993.0237711569539</v>
      </c>
      <c r="AC545" s="45">
        <f t="shared" si="413"/>
        <v>790.12325188514433</v>
      </c>
      <c r="AD545" s="45">
        <f t="shared" si="413"/>
        <v>587.2227326133343</v>
      </c>
      <c r="AE545" s="45">
        <f t="shared" si="413"/>
        <v>384.32221334152473</v>
      </c>
      <c r="AF545" s="45">
        <f t="shared" si="413"/>
        <v>181.4216940697147</v>
      </c>
      <c r="AG545" s="45">
        <f t="shared" si="413"/>
        <v>-21.478825202094868</v>
      </c>
      <c r="AH545" s="45">
        <f t="shared" si="414"/>
        <v>-224.37934447390444</v>
      </c>
      <c r="AI545" s="45">
        <f t="shared" si="414"/>
        <v>-427.27986374571424</v>
      </c>
      <c r="AJ545" s="45">
        <f t="shared" si="414"/>
        <v>-630.18038301752404</v>
      </c>
      <c r="AK545" s="45">
        <f t="shared" si="414"/>
        <v>-833.08090228933384</v>
      </c>
      <c r="AL545" s="45">
        <f t="shared" si="414"/>
        <v>-1035.9814215611436</v>
      </c>
      <c r="AM545" s="45">
        <f t="shared" si="414"/>
        <v>-1238.8819408329532</v>
      </c>
      <c r="AN545" s="45">
        <f t="shared" si="414"/>
        <v>-1441.782460104763</v>
      </c>
      <c r="AO545" s="45">
        <f t="shared" si="414"/>
        <v>-1644.6829793765728</v>
      </c>
      <c r="AP545" s="45">
        <f t="shared" si="414"/>
        <v>-1847.5834986483824</v>
      </c>
      <c r="AQ545" s="45">
        <f t="shared" si="414"/>
        <v>-2050.4840179201924</v>
      </c>
      <c r="AR545" s="45">
        <f t="shared" si="415"/>
        <v>-2253.384537192002</v>
      </c>
      <c r="AS545" s="45">
        <f t="shared" si="415"/>
        <v>-2456.2850564638115</v>
      </c>
      <c r="AT545" s="45">
        <f t="shared" si="415"/>
        <v>-2659.1855757356216</v>
      </c>
      <c r="AU545" s="45">
        <f t="shared" si="415"/>
        <v>-2862.0860950074311</v>
      </c>
      <c r="AV545" s="45">
        <f t="shared" si="415"/>
        <v>-3064.9866142792407</v>
      </c>
      <c r="AW545" s="45">
        <f t="shared" si="415"/>
        <v>-3267.8871335510507</v>
      </c>
      <c r="AX545" s="45">
        <f t="shared" si="415"/>
        <v>-3470.7876528228603</v>
      </c>
      <c r="AY545" s="45">
        <f t="shared" si="415"/>
        <v>-3673.6881720946703</v>
      </c>
      <c r="AZ545" s="45">
        <f t="shared" si="415"/>
        <v>-3876.5886913664799</v>
      </c>
      <c r="BA545" s="45">
        <f t="shared" si="415"/>
        <v>-4079.4892106382895</v>
      </c>
      <c r="BB545" s="45">
        <f t="shared" si="416"/>
        <v>-4282.389729910099</v>
      </c>
      <c r="BC545" s="45">
        <f t="shared" si="416"/>
        <v>-4485.2902491819095</v>
      </c>
      <c r="BD545" s="45">
        <f t="shared" si="416"/>
        <v>-4688.1907684537182</v>
      </c>
      <c r="BE545" s="45">
        <f t="shared" si="416"/>
        <v>-4891.0912877255287</v>
      </c>
      <c r="BF545" s="45">
        <f t="shared" si="416"/>
        <v>-5093.9918069973382</v>
      </c>
      <c r="BG545" s="45">
        <f t="shared" si="416"/>
        <v>-5296.8923262691478</v>
      </c>
      <c r="BH545" s="45">
        <f t="shared" si="416"/>
        <v>-5499.7928455409583</v>
      </c>
      <c r="BI545" s="45">
        <f t="shared" si="416"/>
        <v>-5702.693364812767</v>
      </c>
      <c r="BJ545" s="45">
        <f t="shared" si="416"/>
        <v>-5905.5938840845774</v>
      </c>
      <c r="BK545" s="45">
        <f t="shared" si="416"/>
        <v>-6108.494403356387</v>
      </c>
      <c r="BL545" s="45">
        <f t="shared" si="417"/>
        <v>-6311.3949226281966</v>
      </c>
      <c r="BM545" s="45">
        <f t="shared" si="417"/>
        <v>-6514.2954419000071</v>
      </c>
      <c r="BN545" s="45">
        <f t="shared" si="417"/>
        <v>-6717.1959611718157</v>
      </c>
      <c r="BO545" s="45">
        <f t="shared" si="417"/>
        <v>-6920.0964804436262</v>
      </c>
      <c r="BP545" s="45">
        <f t="shared" si="417"/>
        <v>-7122.9969997154349</v>
      </c>
      <c r="BQ545" s="45">
        <f t="shared" si="417"/>
        <v>-7325.8975189872453</v>
      </c>
      <c r="BR545" s="45">
        <f t="shared" si="417"/>
        <v>-7528.7980382590558</v>
      </c>
      <c r="BS545" s="45">
        <f t="shared" si="417"/>
        <v>-7731.6985575308645</v>
      </c>
      <c r="BT545" s="45">
        <f t="shared" si="417"/>
        <v>-7934.599076802675</v>
      </c>
      <c r="BU545" s="45">
        <f t="shared" si="417"/>
        <v>-8137.4995960744836</v>
      </c>
      <c r="BV545" s="45">
        <f t="shared" si="418"/>
        <v>-8340.4001153462941</v>
      </c>
      <c r="BW545" s="45">
        <f t="shared" si="418"/>
        <v>-8543.3006346181046</v>
      </c>
      <c r="BX545" s="45">
        <f t="shared" si="418"/>
        <v>-8746.2011538899133</v>
      </c>
      <c r="BY545" s="45">
        <f t="shared" si="418"/>
        <v>-8949.1016731617237</v>
      </c>
      <c r="BZ545" s="45">
        <f t="shared" si="418"/>
        <v>-9152.0021924335324</v>
      </c>
      <c r="CA545" s="45">
        <f t="shared" si="418"/>
        <v>-9354.9027117053429</v>
      </c>
      <c r="CB545" s="45">
        <f t="shared" si="418"/>
        <v>-9557.8032309771534</v>
      </c>
      <c r="CC545" s="45">
        <f t="shared" si="418"/>
        <v>-9760.703750248962</v>
      </c>
      <c r="CD545" s="45">
        <f t="shared" si="418"/>
        <v>-9963.6042695207725</v>
      </c>
      <c r="CE545" s="45">
        <f t="shared" si="418"/>
        <v>-10166.504788792581</v>
      </c>
      <c r="CF545" s="45">
        <f t="shared" si="418"/>
        <v>-10369.405308064392</v>
      </c>
      <c r="CG545" s="45">
        <f t="shared" si="418"/>
        <v>843.72065266813343</v>
      </c>
      <c r="CH545" s="45">
        <f t="shared" si="418"/>
        <v>301.4207275818294</v>
      </c>
    </row>
    <row r="546" spans="1:86">
      <c r="A546" s="58">
        <f>'Q5-Q7 VaR'!G520</f>
        <v>46288</v>
      </c>
      <c r="B546" s="45">
        <f>'Q5-Q7 VaR'!L520</f>
        <v>-39933.51574905435</v>
      </c>
      <c r="C546" s="45">
        <f>1000000*'Q5-Q7 VaR'!K520/100</f>
        <v>-11140.840901019532</v>
      </c>
      <c r="D546" s="45">
        <f t="shared" si="411"/>
        <v>71474.893261140969</v>
      </c>
      <c r="E546" s="45">
        <f t="shared" si="411"/>
        <v>68689.68303588609</v>
      </c>
      <c r="F546" s="45">
        <f t="shared" si="411"/>
        <v>65904.47281063121</v>
      </c>
      <c r="G546" s="45">
        <f t="shared" si="411"/>
        <v>63119.262585376317</v>
      </c>
      <c r="H546" s="45">
        <f t="shared" si="411"/>
        <v>60334.052360121437</v>
      </c>
      <c r="I546" s="45">
        <f t="shared" si="411"/>
        <v>57548.842134866558</v>
      </c>
      <c r="J546" s="45">
        <f t="shared" si="411"/>
        <v>54763.631909611664</v>
      </c>
      <c r="K546" s="45">
        <f t="shared" si="411"/>
        <v>51978.421684356785</v>
      </c>
      <c r="L546" s="45">
        <f t="shared" si="411"/>
        <v>49193.211459101905</v>
      </c>
      <c r="M546" s="45">
        <f t="shared" si="411"/>
        <v>46408.001233847026</v>
      </c>
      <c r="N546" s="45">
        <f t="shared" si="412"/>
        <v>43622.791008592147</v>
      </c>
      <c r="O546" s="45">
        <f t="shared" si="412"/>
        <v>40837.580783337253</v>
      </c>
      <c r="P546" s="45">
        <f t="shared" si="412"/>
        <v>38052.370558082373</v>
      </c>
      <c r="Q546" s="45">
        <f t="shared" si="412"/>
        <v>35267.160332827494</v>
      </c>
      <c r="R546" s="45">
        <f t="shared" si="412"/>
        <v>32481.9501075726</v>
      </c>
      <c r="S546" s="45">
        <f t="shared" si="412"/>
        <v>29696.739882317721</v>
      </c>
      <c r="T546" s="45">
        <f t="shared" si="412"/>
        <v>26911.529657062842</v>
      </c>
      <c r="U546" s="45">
        <f t="shared" si="412"/>
        <v>24126.319431807962</v>
      </c>
      <c r="V546" s="45">
        <f t="shared" si="412"/>
        <v>21341.109206553076</v>
      </c>
      <c r="W546" s="45">
        <f t="shared" si="412"/>
        <v>18555.898981298189</v>
      </c>
      <c r="X546" s="45">
        <f t="shared" si="413"/>
        <v>15770.68875604331</v>
      </c>
      <c r="Y546" s="45">
        <f t="shared" si="413"/>
        <v>12985.47853078843</v>
      </c>
      <c r="Z546" s="45">
        <f t="shared" si="413"/>
        <v>10200.268305533544</v>
      </c>
      <c r="AA546" s="45">
        <f t="shared" si="413"/>
        <v>7415.0580802786571</v>
      </c>
      <c r="AB546" s="45">
        <f t="shared" si="413"/>
        <v>4629.8478550237778</v>
      </c>
      <c r="AC546" s="45">
        <f t="shared" si="413"/>
        <v>1844.6376297688985</v>
      </c>
      <c r="AD546" s="45">
        <f t="shared" si="413"/>
        <v>-940.57259548598813</v>
      </c>
      <c r="AE546" s="45">
        <f t="shared" si="413"/>
        <v>-3725.7828207408747</v>
      </c>
      <c r="AF546" s="45">
        <f t="shared" si="413"/>
        <v>-6510.9930459957541</v>
      </c>
      <c r="AG546" s="45">
        <f t="shared" si="413"/>
        <v>-9296.203271250637</v>
      </c>
      <c r="AH546" s="45">
        <f t="shared" si="414"/>
        <v>-12081.41349650552</v>
      </c>
      <c r="AI546" s="45">
        <f t="shared" si="414"/>
        <v>-14866.623721760403</v>
      </c>
      <c r="AJ546" s="45">
        <f t="shared" si="414"/>
        <v>-17651.833947015286</v>
      </c>
      <c r="AK546" s="45">
        <f t="shared" si="414"/>
        <v>-20437.044172270169</v>
      </c>
      <c r="AL546" s="45">
        <f t="shared" si="414"/>
        <v>-23222.254397525052</v>
      </c>
      <c r="AM546" s="45">
        <f t="shared" si="414"/>
        <v>-26007.464622779935</v>
      </c>
      <c r="AN546" s="45">
        <f t="shared" si="414"/>
        <v>-28792.674848034818</v>
      </c>
      <c r="AO546" s="45">
        <f t="shared" si="414"/>
        <v>-31577.885073289701</v>
      </c>
      <c r="AP546" s="45">
        <f t="shared" si="414"/>
        <v>-34363.095298544584</v>
      </c>
      <c r="AQ546" s="45">
        <f t="shared" si="414"/>
        <v>-37148.30552379947</v>
      </c>
      <c r="AR546" s="45">
        <f t="shared" si="415"/>
        <v>-39933.51574905435</v>
      </c>
      <c r="AS546" s="45">
        <f t="shared" si="415"/>
        <v>-42718.725974309229</v>
      </c>
      <c r="AT546" s="45">
        <f t="shared" si="415"/>
        <v>-45503.936199564116</v>
      </c>
      <c r="AU546" s="45">
        <f t="shared" si="415"/>
        <v>-48289.146424819002</v>
      </c>
      <c r="AV546" s="45">
        <f t="shared" si="415"/>
        <v>-51074.356650073882</v>
      </c>
      <c r="AW546" s="45">
        <f t="shared" si="415"/>
        <v>-53859.566875328761</v>
      </c>
      <c r="AX546" s="45">
        <f t="shared" si="415"/>
        <v>-56644.777100583648</v>
      </c>
      <c r="AY546" s="45">
        <f t="shared" si="415"/>
        <v>-59429.987325838534</v>
      </c>
      <c r="AZ546" s="45">
        <f t="shared" si="415"/>
        <v>-62215.197551093413</v>
      </c>
      <c r="BA546" s="45">
        <f t="shared" si="415"/>
        <v>-65000.407776348293</v>
      </c>
      <c r="BB546" s="45">
        <f t="shared" si="416"/>
        <v>-67785.618001603172</v>
      </c>
      <c r="BC546" s="45">
        <f t="shared" si="416"/>
        <v>-70570.828226858066</v>
      </c>
      <c r="BD546" s="45">
        <f t="shared" si="416"/>
        <v>-73356.038452112945</v>
      </c>
      <c r="BE546" s="45">
        <f t="shared" si="416"/>
        <v>-76141.248677367825</v>
      </c>
      <c r="BF546" s="45">
        <f t="shared" si="416"/>
        <v>-78926.458902622719</v>
      </c>
      <c r="BG546" s="45">
        <f t="shared" si="416"/>
        <v>-81711.669127877598</v>
      </c>
      <c r="BH546" s="45">
        <f t="shared" si="416"/>
        <v>-84496.879353132477</v>
      </c>
      <c r="BI546" s="45">
        <f t="shared" si="416"/>
        <v>-87282.089578387357</v>
      </c>
      <c r="BJ546" s="45">
        <f t="shared" si="416"/>
        <v>-90067.299803642236</v>
      </c>
      <c r="BK546" s="45">
        <f t="shared" si="416"/>
        <v>-92852.51002889713</v>
      </c>
      <c r="BL546" s="45">
        <f t="shared" si="417"/>
        <v>-95637.720254152009</v>
      </c>
      <c r="BM546" s="45">
        <f t="shared" si="417"/>
        <v>-98422.930479406888</v>
      </c>
      <c r="BN546" s="45">
        <f t="shared" si="417"/>
        <v>-101208.14070466178</v>
      </c>
      <c r="BO546" s="45">
        <f t="shared" si="417"/>
        <v>-103993.35092991666</v>
      </c>
      <c r="BP546" s="45">
        <f t="shared" si="417"/>
        <v>-106778.56115517154</v>
      </c>
      <c r="BQ546" s="45">
        <f t="shared" si="417"/>
        <v>-109563.77138042642</v>
      </c>
      <c r="BR546" s="45">
        <f t="shared" si="417"/>
        <v>-112348.9816056813</v>
      </c>
      <c r="BS546" s="45">
        <f t="shared" si="417"/>
        <v>-115134.19183093619</v>
      </c>
      <c r="BT546" s="45">
        <f t="shared" si="417"/>
        <v>-117919.40205619107</v>
      </c>
      <c r="BU546" s="45">
        <f t="shared" si="417"/>
        <v>-120704.61228144595</v>
      </c>
      <c r="BV546" s="45">
        <f t="shared" si="418"/>
        <v>-123489.82250670085</v>
      </c>
      <c r="BW546" s="45">
        <f t="shared" si="418"/>
        <v>-126275.03273195573</v>
      </c>
      <c r="BX546" s="45">
        <f t="shared" si="418"/>
        <v>-129060.2429572106</v>
      </c>
      <c r="BY546" s="45">
        <f t="shared" si="418"/>
        <v>-131845.45318246548</v>
      </c>
      <c r="BZ546" s="45">
        <f t="shared" si="418"/>
        <v>-134630.66340772036</v>
      </c>
      <c r="CA546" s="45">
        <f t="shared" si="418"/>
        <v>-137415.87363297527</v>
      </c>
      <c r="CB546" s="45">
        <f t="shared" si="418"/>
        <v>-140201.08385823015</v>
      </c>
      <c r="CC546" s="45">
        <f t="shared" si="418"/>
        <v>-142986.29408348503</v>
      </c>
      <c r="CD546" s="45">
        <f t="shared" si="418"/>
        <v>-145771.50430873991</v>
      </c>
      <c r="CE546" s="45">
        <f t="shared" si="418"/>
        <v>-148556.71453399479</v>
      </c>
      <c r="CF546" s="45">
        <f t="shared" si="418"/>
        <v>-151341.92475924967</v>
      </c>
      <c r="CG546" s="45">
        <f t="shared" si="418"/>
        <v>2580.3677759687052</v>
      </c>
      <c r="CH546" s="45">
        <f t="shared" si="418"/>
        <v>-4863.7693899985316</v>
      </c>
    </row>
    <row r="547" spans="1:86">
      <c r="A547" s="58">
        <f>'Q5-Q7 VaR'!G521</f>
        <v>46289</v>
      </c>
      <c r="B547" s="45">
        <f>'Q5-Q7 VaR'!L521</f>
        <v>-7884.9605806021318</v>
      </c>
      <c r="C547" s="45">
        <f>1000000*'Q5-Q7 VaR'!K521/100</f>
        <v>-6249.7455120267477</v>
      </c>
      <c r="D547" s="45">
        <f t="shared" si="411"/>
        <v>54612.494539665349</v>
      </c>
      <c r="E547" s="45">
        <f t="shared" si="411"/>
        <v>53050.058161658657</v>
      </c>
      <c r="F547" s="45">
        <f t="shared" si="411"/>
        <v>51487.621783651979</v>
      </c>
      <c r="G547" s="45">
        <f t="shared" si="411"/>
        <v>49925.185405645287</v>
      </c>
      <c r="H547" s="45">
        <f t="shared" si="411"/>
        <v>48362.749027638594</v>
      </c>
      <c r="I547" s="45">
        <f t="shared" si="411"/>
        <v>46800.312649631916</v>
      </c>
      <c r="J547" s="45">
        <f t="shared" si="411"/>
        <v>45237.876271625224</v>
      </c>
      <c r="K547" s="45">
        <f t="shared" si="411"/>
        <v>43675.439893618532</v>
      </c>
      <c r="L547" s="45">
        <f t="shared" si="411"/>
        <v>42113.003515611854</v>
      </c>
      <c r="M547" s="45">
        <f t="shared" si="411"/>
        <v>40550.567137605161</v>
      </c>
      <c r="N547" s="45">
        <f t="shared" si="412"/>
        <v>38988.130759598484</v>
      </c>
      <c r="O547" s="45">
        <f t="shared" si="412"/>
        <v>37425.694381591791</v>
      </c>
      <c r="P547" s="45">
        <f t="shared" si="412"/>
        <v>35863.258003585099</v>
      </c>
      <c r="Q547" s="45">
        <f t="shared" si="412"/>
        <v>34300.821625578421</v>
      </c>
      <c r="R547" s="45">
        <f t="shared" si="412"/>
        <v>32738.385247571725</v>
      </c>
      <c r="S547" s="45">
        <f t="shared" si="412"/>
        <v>31175.94886956504</v>
      </c>
      <c r="T547" s="45">
        <f t="shared" si="412"/>
        <v>29613.512491558355</v>
      </c>
      <c r="U547" s="45">
        <f t="shared" si="412"/>
        <v>28051.07611355167</v>
      </c>
      <c r="V547" s="45">
        <f t="shared" si="412"/>
        <v>26488.639735544984</v>
      </c>
      <c r="W547" s="45">
        <f t="shared" si="412"/>
        <v>24926.203357538292</v>
      </c>
      <c r="X547" s="45">
        <f t="shared" si="413"/>
        <v>23363.766979531607</v>
      </c>
      <c r="Y547" s="45">
        <f t="shared" si="413"/>
        <v>21801.330601524922</v>
      </c>
      <c r="Z547" s="45">
        <f t="shared" si="413"/>
        <v>20238.894223518233</v>
      </c>
      <c r="AA547" s="45">
        <f t="shared" si="413"/>
        <v>18676.457845511544</v>
      </c>
      <c r="AB547" s="45">
        <f t="shared" si="413"/>
        <v>17114.021467504859</v>
      </c>
      <c r="AC547" s="45">
        <f t="shared" si="413"/>
        <v>15551.585089498174</v>
      </c>
      <c r="AD547" s="45">
        <f t="shared" si="413"/>
        <v>13989.148711491485</v>
      </c>
      <c r="AE547" s="45">
        <f t="shared" si="413"/>
        <v>12426.712333484797</v>
      </c>
      <c r="AF547" s="45">
        <f t="shared" si="413"/>
        <v>10864.275955478111</v>
      </c>
      <c r="AG547" s="45">
        <f t="shared" si="413"/>
        <v>9301.8395774714263</v>
      </c>
      <c r="AH547" s="45">
        <f t="shared" si="414"/>
        <v>7739.4031994647376</v>
      </c>
      <c r="AI547" s="45">
        <f t="shared" si="414"/>
        <v>6176.9668214580506</v>
      </c>
      <c r="AJ547" s="45">
        <f t="shared" si="414"/>
        <v>4614.5304434513637</v>
      </c>
      <c r="AK547" s="45">
        <f t="shared" si="414"/>
        <v>3052.0940654446767</v>
      </c>
      <c r="AL547" s="45">
        <f t="shared" si="414"/>
        <v>1489.6576874379898</v>
      </c>
      <c r="AM547" s="45">
        <f t="shared" si="414"/>
        <v>-72.778690568697129</v>
      </c>
      <c r="AN547" s="45">
        <f t="shared" si="414"/>
        <v>-1635.2150685753841</v>
      </c>
      <c r="AO547" s="45">
        <f t="shared" si="414"/>
        <v>-3197.651446582071</v>
      </c>
      <c r="AP547" s="45">
        <f t="shared" si="414"/>
        <v>-4760.0878245887579</v>
      </c>
      <c r="AQ547" s="45">
        <f t="shared" si="414"/>
        <v>-6322.5242025954449</v>
      </c>
      <c r="AR547" s="45">
        <f t="shared" si="415"/>
        <v>-7884.9605806021318</v>
      </c>
      <c r="AS547" s="45">
        <f t="shared" si="415"/>
        <v>-9447.3969586088187</v>
      </c>
      <c r="AT547" s="45">
        <f t="shared" si="415"/>
        <v>-11009.833336615506</v>
      </c>
      <c r="AU547" s="45">
        <f t="shared" si="415"/>
        <v>-12572.269714622193</v>
      </c>
      <c r="AV547" s="45">
        <f t="shared" si="415"/>
        <v>-14134.70609262888</v>
      </c>
      <c r="AW547" s="45">
        <f t="shared" si="415"/>
        <v>-15697.142470635566</v>
      </c>
      <c r="AX547" s="45">
        <f t="shared" si="415"/>
        <v>-17259.578848642253</v>
      </c>
      <c r="AY547" s="45">
        <f t="shared" si="415"/>
        <v>-18822.015226648939</v>
      </c>
      <c r="AZ547" s="45">
        <f t="shared" si="415"/>
        <v>-20384.451604655627</v>
      </c>
      <c r="BA547" s="45">
        <f t="shared" si="415"/>
        <v>-21946.887982662316</v>
      </c>
      <c r="BB547" s="45">
        <f t="shared" si="416"/>
        <v>-23509.324360669001</v>
      </c>
      <c r="BC547" s="45">
        <f t="shared" si="416"/>
        <v>-25071.76073867569</v>
      </c>
      <c r="BD547" s="45">
        <f t="shared" si="416"/>
        <v>-26634.197116682375</v>
      </c>
      <c r="BE547" s="45">
        <f t="shared" si="416"/>
        <v>-28196.63349468906</v>
      </c>
      <c r="BF547" s="45">
        <f t="shared" si="416"/>
        <v>-29759.069872695749</v>
      </c>
      <c r="BG547" s="45">
        <f t="shared" si="416"/>
        <v>-31321.506250702438</v>
      </c>
      <c r="BH547" s="45">
        <f t="shared" si="416"/>
        <v>-32883.942628709119</v>
      </c>
      <c r="BI547" s="45">
        <f t="shared" si="416"/>
        <v>-34446.379006715812</v>
      </c>
      <c r="BJ547" s="45">
        <f t="shared" si="416"/>
        <v>-36008.815384722497</v>
      </c>
      <c r="BK547" s="45">
        <f t="shared" si="416"/>
        <v>-37571.251762729182</v>
      </c>
      <c r="BL547" s="45">
        <f t="shared" si="417"/>
        <v>-39133.688140735874</v>
      </c>
      <c r="BM547" s="45">
        <f t="shared" si="417"/>
        <v>-40696.124518742552</v>
      </c>
      <c r="BN547" s="45">
        <f t="shared" si="417"/>
        <v>-42258.560896749244</v>
      </c>
      <c r="BO547" s="45">
        <f t="shared" si="417"/>
        <v>-43820.997274755937</v>
      </c>
      <c r="BP547" s="45">
        <f t="shared" si="417"/>
        <v>-45383.433652762615</v>
      </c>
      <c r="BQ547" s="45">
        <f t="shared" si="417"/>
        <v>-46945.870030769307</v>
      </c>
      <c r="BR547" s="45">
        <f t="shared" si="417"/>
        <v>-48508.306408775985</v>
      </c>
      <c r="BS547" s="45">
        <f t="shared" si="417"/>
        <v>-50070.742786782677</v>
      </c>
      <c r="BT547" s="45">
        <f t="shared" si="417"/>
        <v>-51633.17916478937</v>
      </c>
      <c r="BU547" s="45">
        <f t="shared" si="417"/>
        <v>-53195.615542796048</v>
      </c>
      <c r="BV547" s="45">
        <f t="shared" si="418"/>
        <v>-54758.05192080274</v>
      </c>
      <c r="BW547" s="45">
        <f t="shared" si="418"/>
        <v>-56320.488298809432</v>
      </c>
      <c r="BX547" s="45">
        <f t="shared" si="418"/>
        <v>-57882.92467681611</v>
      </c>
      <c r="BY547" s="45">
        <f t="shared" si="418"/>
        <v>-59445.361054822803</v>
      </c>
      <c r="BZ547" s="45">
        <f t="shared" si="418"/>
        <v>-61007.79743282948</v>
      </c>
      <c r="CA547" s="45">
        <f t="shared" si="418"/>
        <v>-62570.233810836173</v>
      </c>
      <c r="CB547" s="45">
        <f t="shared" si="418"/>
        <v>-64132.670188842865</v>
      </c>
      <c r="CC547" s="45">
        <f t="shared" si="418"/>
        <v>-65695.106566849543</v>
      </c>
      <c r="CD547" s="45">
        <f t="shared" si="418"/>
        <v>-67257.542944856235</v>
      </c>
      <c r="CE547" s="45">
        <f t="shared" si="418"/>
        <v>-68819.979322862928</v>
      </c>
      <c r="CF547" s="45">
        <f t="shared" si="418"/>
        <v>-70382.415700869606</v>
      </c>
      <c r="CG547" s="45">
        <f t="shared" si="418"/>
        <v>15964.312119722101</v>
      </c>
      <c r="CH547" s="45">
        <f t="shared" si="418"/>
        <v>11788.329062674966</v>
      </c>
    </row>
    <row r="548" spans="1:86">
      <c r="A548" s="58">
        <f>'Q5-Q7 VaR'!G522</f>
        <v>46290</v>
      </c>
      <c r="B548" s="45">
        <f>'Q5-Q7 VaR'!L522</f>
        <v>20299.852487448017</v>
      </c>
      <c r="C548" s="45">
        <f>1000000*'Q5-Q7 VaR'!K522/100</f>
        <v>2736.0684005585244</v>
      </c>
      <c r="D548" s="45">
        <f t="shared" si="411"/>
        <v>-7060.8315181372272</v>
      </c>
      <c r="E548" s="45">
        <f t="shared" si="411"/>
        <v>-6376.814417997597</v>
      </c>
      <c r="F548" s="45">
        <f t="shared" si="411"/>
        <v>-5692.7973178579668</v>
      </c>
      <c r="G548" s="45">
        <f t="shared" si="411"/>
        <v>-5008.780217718333</v>
      </c>
      <c r="H548" s="45">
        <f t="shared" si="411"/>
        <v>-4324.7631175787028</v>
      </c>
      <c r="I548" s="45">
        <f t="shared" si="411"/>
        <v>-3640.7460174390726</v>
      </c>
      <c r="J548" s="45">
        <f t="shared" si="411"/>
        <v>-2956.7289172994388</v>
      </c>
      <c r="K548" s="45">
        <f t="shared" si="411"/>
        <v>-2272.7118171598086</v>
      </c>
      <c r="L548" s="45">
        <f t="shared" si="411"/>
        <v>-1588.6947170201784</v>
      </c>
      <c r="M548" s="45">
        <f t="shared" si="411"/>
        <v>-904.67761688054816</v>
      </c>
      <c r="N548" s="45">
        <f t="shared" si="412"/>
        <v>-220.66051674091796</v>
      </c>
      <c r="O548" s="45">
        <f t="shared" si="412"/>
        <v>463.35658339871588</v>
      </c>
      <c r="P548" s="45">
        <f t="shared" si="412"/>
        <v>1147.3736835383461</v>
      </c>
      <c r="Q548" s="45">
        <f t="shared" si="412"/>
        <v>1831.3907836779763</v>
      </c>
      <c r="R548" s="45">
        <f t="shared" si="412"/>
        <v>2515.4078838176101</v>
      </c>
      <c r="S548" s="45">
        <f t="shared" si="412"/>
        <v>3199.4249839572403</v>
      </c>
      <c r="T548" s="45">
        <f t="shared" si="412"/>
        <v>3883.4420840968705</v>
      </c>
      <c r="U548" s="45">
        <f t="shared" si="412"/>
        <v>4567.4591842365007</v>
      </c>
      <c r="V548" s="45">
        <f t="shared" si="412"/>
        <v>5251.4762843761328</v>
      </c>
      <c r="W548" s="45">
        <f t="shared" si="412"/>
        <v>5935.4933845157648</v>
      </c>
      <c r="X548" s="45">
        <f t="shared" si="413"/>
        <v>6619.510484655395</v>
      </c>
      <c r="Y548" s="45">
        <f t="shared" si="413"/>
        <v>7303.5275847950252</v>
      </c>
      <c r="Z548" s="45">
        <f t="shared" si="413"/>
        <v>7987.5446849346572</v>
      </c>
      <c r="AA548" s="45">
        <f t="shared" si="413"/>
        <v>8671.5617850742892</v>
      </c>
      <c r="AB548" s="45">
        <f t="shared" si="413"/>
        <v>9355.5788852139194</v>
      </c>
      <c r="AC548" s="45">
        <f t="shared" si="413"/>
        <v>10039.59598535355</v>
      </c>
      <c r="AD548" s="45">
        <f t="shared" si="413"/>
        <v>10723.613085493182</v>
      </c>
      <c r="AE548" s="45">
        <f t="shared" si="413"/>
        <v>11407.630185632814</v>
      </c>
      <c r="AF548" s="45">
        <f t="shared" si="413"/>
        <v>12091.647285772444</v>
      </c>
      <c r="AG548" s="45">
        <f t="shared" si="413"/>
        <v>12775.664385912074</v>
      </c>
      <c r="AH548" s="45">
        <f t="shared" si="414"/>
        <v>13459.681486051706</v>
      </c>
      <c r="AI548" s="45">
        <f t="shared" si="414"/>
        <v>14143.698586191338</v>
      </c>
      <c r="AJ548" s="45">
        <f t="shared" si="414"/>
        <v>14827.715686330968</v>
      </c>
      <c r="AK548" s="45">
        <f t="shared" si="414"/>
        <v>15511.732786470599</v>
      </c>
      <c r="AL548" s="45">
        <f t="shared" si="414"/>
        <v>16195.749886610231</v>
      </c>
      <c r="AM548" s="45">
        <f t="shared" si="414"/>
        <v>16879.766986749863</v>
      </c>
      <c r="AN548" s="45">
        <f t="shared" si="414"/>
        <v>17563.784086889493</v>
      </c>
      <c r="AO548" s="45">
        <f t="shared" si="414"/>
        <v>18247.801187029123</v>
      </c>
      <c r="AP548" s="45">
        <f t="shared" si="414"/>
        <v>18931.818287168753</v>
      </c>
      <c r="AQ548" s="45">
        <f t="shared" si="414"/>
        <v>19615.835387308387</v>
      </c>
      <c r="AR548" s="45">
        <f t="shared" si="415"/>
        <v>20299.852487448017</v>
      </c>
      <c r="AS548" s="45">
        <f t="shared" si="415"/>
        <v>20983.869587587647</v>
      </c>
      <c r="AT548" s="45">
        <f t="shared" si="415"/>
        <v>21667.886687727281</v>
      </c>
      <c r="AU548" s="45">
        <f t="shared" si="415"/>
        <v>22351.903787866911</v>
      </c>
      <c r="AV548" s="45">
        <f t="shared" si="415"/>
        <v>23035.920888006542</v>
      </c>
      <c r="AW548" s="45">
        <f t="shared" si="415"/>
        <v>23719.937988146172</v>
      </c>
      <c r="AX548" s="45">
        <f t="shared" si="415"/>
        <v>24403.955088285802</v>
      </c>
      <c r="AY548" s="45">
        <f t="shared" si="415"/>
        <v>25087.972188425436</v>
      </c>
      <c r="AZ548" s="45">
        <f t="shared" si="415"/>
        <v>25771.989288565066</v>
      </c>
      <c r="BA548" s="45">
        <f t="shared" si="415"/>
        <v>26456.006388704696</v>
      </c>
      <c r="BB548" s="45">
        <f t="shared" si="416"/>
        <v>27140.02348884433</v>
      </c>
      <c r="BC548" s="45">
        <f t="shared" si="416"/>
        <v>27824.04058898396</v>
      </c>
      <c r="BD548" s="45">
        <f t="shared" si="416"/>
        <v>28508.057689123591</v>
      </c>
      <c r="BE548" s="45">
        <f t="shared" si="416"/>
        <v>29192.074789263221</v>
      </c>
      <c r="BF548" s="45">
        <f t="shared" si="416"/>
        <v>29876.091889402851</v>
      </c>
      <c r="BG548" s="45">
        <f t="shared" si="416"/>
        <v>30560.108989542485</v>
      </c>
      <c r="BH548" s="45">
        <f t="shared" si="416"/>
        <v>31244.126089682115</v>
      </c>
      <c r="BI548" s="45">
        <f t="shared" si="416"/>
        <v>31928.143189821745</v>
      </c>
      <c r="BJ548" s="45">
        <f t="shared" si="416"/>
        <v>32612.160289961379</v>
      </c>
      <c r="BK548" s="45">
        <f t="shared" si="416"/>
        <v>33296.177390101009</v>
      </c>
      <c r="BL548" s="45">
        <f t="shared" si="417"/>
        <v>33980.194490240639</v>
      </c>
      <c r="BM548" s="45">
        <f t="shared" si="417"/>
        <v>34664.21159038027</v>
      </c>
      <c r="BN548" s="45">
        <f t="shared" si="417"/>
        <v>35348.2286905199</v>
      </c>
      <c r="BO548" s="45">
        <f t="shared" si="417"/>
        <v>36032.245790659537</v>
      </c>
      <c r="BP548" s="45">
        <f t="shared" si="417"/>
        <v>36716.26289079916</v>
      </c>
      <c r="BQ548" s="45">
        <f t="shared" si="417"/>
        <v>37400.279990938798</v>
      </c>
      <c r="BR548" s="45">
        <f t="shared" si="417"/>
        <v>38084.297091078421</v>
      </c>
      <c r="BS548" s="45">
        <f t="shared" si="417"/>
        <v>38768.314191218058</v>
      </c>
      <c r="BT548" s="45">
        <f t="shared" si="417"/>
        <v>39452.331291357688</v>
      </c>
      <c r="BU548" s="45">
        <f t="shared" si="417"/>
        <v>40136.348391497319</v>
      </c>
      <c r="BV548" s="45">
        <f t="shared" si="418"/>
        <v>40820.365491636956</v>
      </c>
      <c r="BW548" s="45">
        <f t="shared" si="418"/>
        <v>41504.382591776579</v>
      </c>
      <c r="BX548" s="45">
        <f t="shared" si="418"/>
        <v>42188.399691916216</v>
      </c>
      <c r="BY548" s="45">
        <f t="shared" si="418"/>
        <v>42872.416792055839</v>
      </c>
      <c r="BZ548" s="45">
        <f t="shared" si="418"/>
        <v>43556.433892195477</v>
      </c>
      <c r="CA548" s="45">
        <f t="shared" si="418"/>
        <v>44240.450992335107</v>
      </c>
      <c r="CB548" s="45">
        <f t="shared" si="418"/>
        <v>44924.468092474737</v>
      </c>
      <c r="CC548" s="45">
        <f t="shared" si="418"/>
        <v>45608.485192614367</v>
      </c>
      <c r="CD548" s="45">
        <f t="shared" si="418"/>
        <v>46292.502292753998</v>
      </c>
      <c r="CE548" s="45">
        <f t="shared" si="418"/>
        <v>46976.519392893635</v>
      </c>
      <c r="CF548" s="45">
        <f t="shared" si="418"/>
        <v>47660.536493033258</v>
      </c>
      <c r="CG548" s="45">
        <f t="shared" si="418"/>
        <v>9858.908726443733</v>
      </c>
      <c r="CH548" s="45">
        <f t="shared" si="418"/>
        <v>11687.107212552834</v>
      </c>
    </row>
    <row r="549" spans="1:86">
      <c r="A549" s="58">
        <f>'Q5-Q7 VaR'!G523</f>
        <v>46293</v>
      </c>
      <c r="B549" s="45">
        <f>'Q5-Q7 VaR'!L523</f>
        <v>-21952.117566814577</v>
      </c>
      <c r="C549" s="45">
        <f>1000000*'Q5-Q7 VaR'!K523/100</f>
        <v>-5443.7663977658694</v>
      </c>
      <c r="D549" s="45">
        <f t="shared" si="411"/>
        <v>32485.546410844119</v>
      </c>
      <c r="E549" s="45">
        <f t="shared" si="411"/>
        <v>31124.604811402653</v>
      </c>
      <c r="F549" s="45">
        <f t="shared" si="411"/>
        <v>29763.663211961186</v>
      </c>
      <c r="G549" s="45">
        <f t="shared" si="411"/>
        <v>28402.721612519712</v>
      </c>
      <c r="H549" s="45">
        <f t="shared" si="411"/>
        <v>27041.780013078245</v>
      </c>
      <c r="I549" s="45">
        <f t="shared" si="411"/>
        <v>25680.838413636779</v>
      </c>
      <c r="J549" s="45">
        <f t="shared" si="411"/>
        <v>24319.896814195312</v>
      </c>
      <c r="K549" s="45">
        <f t="shared" si="411"/>
        <v>22958.955214753845</v>
      </c>
      <c r="L549" s="45">
        <f t="shared" si="411"/>
        <v>21598.013615312379</v>
      </c>
      <c r="M549" s="45">
        <f t="shared" si="411"/>
        <v>20237.072015870912</v>
      </c>
      <c r="N549" s="45">
        <f t="shared" si="412"/>
        <v>18876.130416429445</v>
      </c>
      <c r="O549" s="45">
        <f t="shared" si="412"/>
        <v>17515.188816987978</v>
      </c>
      <c r="P549" s="45">
        <f t="shared" si="412"/>
        <v>16154.247217546512</v>
      </c>
      <c r="Q549" s="45">
        <f t="shared" si="412"/>
        <v>14793.305618105045</v>
      </c>
      <c r="R549" s="45">
        <f t="shared" si="412"/>
        <v>13432.364018663571</v>
      </c>
      <c r="S549" s="45">
        <f t="shared" si="412"/>
        <v>12071.422419222105</v>
      </c>
      <c r="T549" s="45">
        <f t="shared" si="412"/>
        <v>10710.480819780638</v>
      </c>
      <c r="U549" s="45">
        <f t="shared" si="412"/>
        <v>9349.5392203391712</v>
      </c>
      <c r="V549" s="45">
        <f t="shared" si="412"/>
        <v>7988.5976208977045</v>
      </c>
      <c r="W549" s="45">
        <f t="shared" si="412"/>
        <v>6627.6560214562378</v>
      </c>
      <c r="X549" s="45">
        <f t="shared" si="413"/>
        <v>5266.7144220147711</v>
      </c>
      <c r="Y549" s="45">
        <f t="shared" si="413"/>
        <v>3905.7728225733044</v>
      </c>
      <c r="Z549" s="45">
        <f t="shared" si="413"/>
        <v>2544.8312231318341</v>
      </c>
      <c r="AA549" s="45">
        <f t="shared" si="413"/>
        <v>1183.8896236903674</v>
      </c>
      <c r="AB549" s="45">
        <f t="shared" si="413"/>
        <v>-177.05197575109923</v>
      </c>
      <c r="AC549" s="45">
        <f t="shared" si="413"/>
        <v>-1537.9935751925659</v>
      </c>
      <c r="AD549" s="45">
        <f t="shared" si="413"/>
        <v>-2898.9351746340326</v>
      </c>
      <c r="AE549" s="45">
        <f t="shared" si="413"/>
        <v>-4259.8767740755029</v>
      </c>
      <c r="AF549" s="45">
        <f t="shared" si="413"/>
        <v>-5620.8183735169696</v>
      </c>
      <c r="AG549" s="45">
        <f t="shared" si="413"/>
        <v>-6981.7599729584363</v>
      </c>
      <c r="AH549" s="45">
        <f t="shared" si="414"/>
        <v>-8342.7015723999029</v>
      </c>
      <c r="AI549" s="45">
        <f t="shared" si="414"/>
        <v>-9703.6431718413714</v>
      </c>
      <c r="AJ549" s="45">
        <f t="shared" si="414"/>
        <v>-11064.584771282838</v>
      </c>
      <c r="AK549" s="45">
        <f t="shared" si="414"/>
        <v>-12425.526370724305</v>
      </c>
      <c r="AL549" s="45">
        <f t="shared" si="414"/>
        <v>-13786.467970165773</v>
      </c>
      <c r="AM549" s="45">
        <f t="shared" si="414"/>
        <v>-15147.40956960724</v>
      </c>
      <c r="AN549" s="45">
        <f t="shared" si="414"/>
        <v>-16508.351169048707</v>
      </c>
      <c r="AO549" s="45">
        <f t="shared" si="414"/>
        <v>-17869.292768490173</v>
      </c>
      <c r="AP549" s="45">
        <f t="shared" si="414"/>
        <v>-19230.234367931644</v>
      </c>
      <c r="AQ549" s="45">
        <f t="shared" si="414"/>
        <v>-20591.17596737311</v>
      </c>
      <c r="AR549" s="45">
        <f t="shared" si="415"/>
        <v>-21952.117566814577</v>
      </c>
      <c r="AS549" s="45">
        <f t="shared" si="415"/>
        <v>-23313.059166256044</v>
      </c>
      <c r="AT549" s="45">
        <f t="shared" si="415"/>
        <v>-24674.00076569751</v>
      </c>
      <c r="AU549" s="45">
        <f t="shared" si="415"/>
        <v>-26034.942365138981</v>
      </c>
      <c r="AV549" s="45">
        <f t="shared" si="415"/>
        <v>-27395.883964580447</v>
      </c>
      <c r="AW549" s="45">
        <f t="shared" si="415"/>
        <v>-28756.825564021914</v>
      </c>
      <c r="AX549" s="45">
        <f t="shared" si="415"/>
        <v>-30117.767163463381</v>
      </c>
      <c r="AY549" s="45">
        <f t="shared" si="415"/>
        <v>-31478.708762904847</v>
      </c>
      <c r="AZ549" s="45">
        <f t="shared" si="415"/>
        <v>-32839.650362346314</v>
      </c>
      <c r="BA549" s="45">
        <f t="shared" si="415"/>
        <v>-34200.591961787781</v>
      </c>
      <c r="BB549" s="45">
        <f t="shared" si="416"/>
        <v>-35561.533561229255</v>
      </c>
      <c r="BC549" s="45">
        <f t="shared" si="416"/>
        <v>-36922.475160670714</v>
      </c>
      <c r="BD549" s="45">
        <f t="shared" si="416"/>
        <v>-38283.416760112188</v>
      </c>
      <c r="BE549" s="45">
        <f t="shared" si="416"/>
        <v>-39644.358359553647</v>
      </c>
      <c r="BF549" s="45">
        <f t="shared" si="416"/>
        <v>-41005.299958995121</v>
      </c>
      <c r="BG549" s="45">
        <f t="shared" si="416"/>
        <v>-42366.241558436588</v>
      </c>
      <c r="BH549" s="45">
        <f t="shared" si="416"/>
        <v>-43727.183157878055</v>
      </c>
      <c r="BI549" s="45">
        <f t="shared" si="416"/>
        <v>-45088.124757319521</v>
      </c>
      <c r="BJ549" s="45">
        <f t="shared" si="416"/>
        <v>-46449.066356760988</v>
      </c>
      <c r="BK549" s="45">
        <f t="shared" si="416"/>
        <v>-47810.007956202462</v>
      </c>
      <c r="BL549" s="45">
        <f t="shared" si="417"/>
        <v>-49170.949555643921</v>
      </c>
      <c r="BM549" s="45">
        <f t="shared" si="417"/>
        <v>-50531.891155085395</v>
      </c>
      <c r="BN549" s="45">
        <f t="shared" si="417"/>
        <v>-51892.832754526855</v>
      </c>
      <c r="BO549" s="45">
        <f t="shared" si="417"/>
        <v>-53253.774353968329</v>
      </c>
      <c r="BP549" s="45">
        <f t="shared" si="417"/>
        <v>-54614.715953409788</v>
      </c>
      <c r="BQ549" s="45">
        <f t="shared" si="417"/>
        <v>-55975.657552851262</v>
      </c>
      <c r="BR549" s="45">
        <f t="shared" si="417"/>
        <v>-57336.599152292722</v>
      </c>
      <c r="BS549" s="45">
        <f t="shared" si="417"/>
        <v>-58697.540751734196</v>
      </c>
      <c r="BT549" s="45">
        <f t="shared" si="417"/>
        <v>-60058.482351175669</v>
      </c>
      <c r="BU549" s="45">
        <f t="shared" si="417"/>
        <v>-61419.423950617129</v>
      </c>
      <c r="BV549" s="45">
        <f t="shared" si="418"/>
        <v>-62780.365550058603</v>
      </c>
      <c r="BW549" s="45">
        <f t="shared" si="418"/>
        <v>-64141.307149500062</v>
      </c>
      <c r="BX549" s="45">
        <f t="shared" si="418"/>
        <v>-65502.248748941536</v>
      </c>
      <c r="BY549" s="45">
        <f t="shared" si="418"/>
        <v>-66863.190348382996</v>
      </c>
      <c r="BZ549" s="45">
        <f t="shared" si="418"/>
        <v>-68224.13194782447</v>
      </c>
      <c r="CA549" s="45">
        <f t="shared" si="418"/>
        <v>-69585.073547265929</v>
      </c>
      <c r="CB549" s="45">
        <f t="shared" si="418"/>
        <v>-70946.015146707403</v>
      </c>
      <c r="CC549" s="45">
        <f t="shared" si="418"/>
        <v>-72306.956746148862</v>
      </c>
      <c r="CD549" s="45">
        <f t="shared" si="418"/>
        <v>-73667.898345590336</v>
      </c>
      <c r="CE549" s="45">
        <f t="shared" si="418"/>
        <v>-75028.83994503181</v>
      </c>
      <c r="CF549" s="45">
        <f t="shared" si="418"/>
        <v>-76389.78154447327</v>
      </c>
      <c r="CG549" s="45">
        <f t="shared" si="418"/>
        <v>-1178.4926108318432</v>
      </c>
      <c r="CH549" s="45">
        <f t="shared" si="418"/>
        <v>-4815.9329193765989</v>
      </c>
    </row>
    <row r="550" spans="1:86">
      <c r="A550" s="58">
        <f>'Q5-Q7 VaR'!G524</f>
        <v>46294</v>
      </c>
      <c r="B550" s="45">
        <f>'Q5-Q7 VaR'!L524</f>
        <v>15221.617024189574</v>
      </c>
      <c r="C550" s="45">
        <f>1000000*'Q5-Q7 VaR'!K524/100</f>
        <v>0</v>
      </c>
      <c r="D550" s="45">
        <f t="shared" si="411"/>
        <v>15221.617024189574</v>
      </c>
      <c r="E550" s="45">
        <f t="shared" si="411"/>
        <v>15221.617024189574</v>
      </c>
      <c r="F550" s="45">
        <f t="shared" si="411"/>
        <v>15221.617024189574</v>
      </c>
      <c r="G550" s="45">
        <f t="shared" si="411"/>
        <v>15221.617024189574</v>
      </c>
      <c r="H550" s="45">
        <f t="shared" si="411"/>
        <v>15221.617024189574</v>
      </c>
      <c r="I550" s="45">
        <f t="shared" si="411"/>
        <v>15221.617024189574</v>
      </c>
      <c r="J550" s="45">
        <f t="shared" si="411"/>
        <v>15221.617024189574</v>
      </c>
      <c r="K550" s="45">
        <f t="shared" si="411"/>
        <v>15221.617024189574</v>
      </c>
      <c r="L550" s="45">
        <f t="shared" si="411"/>
        <v>15221.617024189574</v>
      </c>
      <c r="M550" s="45">
        <f t="shared" si="411"/>
        <v>15221.617024189574</v>
      </c>
      <c r="N550" s="45">
        <f t="shared" si="412"/>
        <v>15221.617024189574</v>
      </c>
      <c r="O550" s="45">
        <f t="shared" si="412"/>
        <v>15221.617024189574</v>
      </c>
      <c r="P550" s="45">
        <f t="shared" si="412"/>
        <v>15221.617024189574</v>
      </c>
      <c r="Q550" s="45">
        <f t="shared" si="412"/>
        <v>15221.617024189574</v>
      </c>
      <c r="R550" s="45">
        <f t="shared" si="412"/>
        <v>15221.617024189574</v>
      </c>
      <c r="S550" s="45">
        <f t="shared" si="412"/>
        <v>15221.617024189574</v>
      </c>
      <c r="T550" s="45">
        <f t="shared" si="412"/>
        <v>15221.617024189574</v>
      </c>
      <c r="U550" s="45">
        <f t="shared" si="412"/>
        <v>15221.617024189574</v>
      </c>
      <c r="V550" s="45">
        <f t="shared" si="412"/>
        <v>15221.617024189574</v>
      </c>
      <c r="W550" s="45">
        <f t="shared" si="412"/>
        <v>15221.617024189574</v>
      </c>
      <c r="X550" s="45">
        <f t="shared" si="413"/>
        <v>15221.617024189574</v>
      </c>
      <c r="Y550" s="45">
        <f t="shared" si="413"/>
        <v>15221.617024189574</v>
      </c>
      <c r="Z550" s="45">
        <f t="shared" si="413"/>
        <v>15221.617024189574</v>
      </c>
      <c r="AA550" s="45">
        <f t="shared" si="413"/>
        <v>15221.617024189574</v>
      </c>
      <c r="AB550" s="45">
        <f t="shared" si="413"/>
        <v>15221.617024189574</v>
      </c>
      <c r="AC550" s="45">
        <f t="shared" si="413"/>
        <v>15221.617024189574</v>
      </c>
      <c r="AD550" s="45">
        <f t="shared" si="413"/>
        <v>15221.617024189574</v>
      </c>
      <c r="AE550" s="45">
        <f t="shared" si="413"/>
        <v>15221.617024189574</v>
      </c>
      <c r="AF550" s="45">
        <f t="shared" si="413"/>
        <v>15221.617024189574</v>
      </c>
      <c r="AG550" s="45">
        <f t="shared" si="413"/>
        <v>15221.617024189574</v>
      </c>
      <c r="AH550" s="45">
        <f t="shared" si="414"/>
        <v>15221.617024189574</v>
      </c>
      <c r="AI550" s="45">
        <f t="shared" si="414"/>
        <v>15221.617024189574</v>
      </c>
      <c r="AJ550" s="45">
        <f t="shared" si="414"/>
        <v>15221.617024189574</v>
      </c>
      <c r="AK550" s="45">
        <f t="shared" si="414"/>
        <v>15221.617024189574</v>
      </c>
      <c r="AL550" s="45">
        <f t="shared" si="414"/>
        <v>15221.617024189574</v>
      </c>
      <c r="AM550" s="45">
        <f t="shared" si="414"/>
        <v>15221.617024189574</v>
      </c>
      <c r="AN550" s="45">
        <f t="shared" si="414"/>
        <v>15221.617024189574</v>
      </c>
      <c r="AO550" s="45">
        <f t="shared" si="414"/>
        <v>15221.617024189574</v>
      </c>
      <c r="AP550" s="45">
        <f t="shared" si="414"/>
        <v>15221.617024189574</v>
      </c>
      <c r="AQ550" s="45">
        <f t="shared" si="414"/>
        <v>15221.617024189574</v>
      </c>
      <c r="AR550" s="45">
        <f t="shared" si="415"/>
        <v>15221.617024189574</v>
      </c>
      <c r="AS550" s="45">
        <f t="shared" si="415"/>
        <v>15221.617024189574</v>
      </c>
      <c r="AT550" s="45">
        <f t="shared" si="415"/>
        <v>15221.617024189574</v>
      </c>
      <c r="AU550" s="45">
        <f t="shared" si="415"/>
        <v>15221.617024189574</v>
      </c>
      <c r="AV550" s="45">
        <f t="shared" si="415"/>
        <v>15221.617024189574</v>
      </c>
      <c r="AW550" s="45">
        <f t="shared" si="415"/>
        <v>15221.617024189574</v>
      </c>
      <c r="AX550" s="45">
        <f t="shared" si="415"/>
        <v>15221.617024189574</v>
      </c>
      <c r="AY550" s="45">
        <f t="shared" si="415"/>
        <v>15221.617024189574</v>
      </c>
      <c r="AZ550" s="45">
        <f t="shared" si="415"/>
        <v>15221.617024189574</v>
      </c>
      <c r="BA550" s="45">
        <f t="shared" si="415"/>
        <v>15221.617024189574</v>
      </c>
      <c r="BB550" s="45">
        <f t="shared" si="416"/>
        <v>15221.617024189574</v>
      </c>
      <c r="BC550" s="45">
        <f t="shared" si="416"/>
        <v>15221.617024189574</v>
      </c>
      <c r="BD550" s="45">
        <f t="shared" si="416"/>
        <v>15221.617024189574</v>
      </c>
      <c r="BE550" s="45">
        <f t="shared" si="416"/>
        <v>15221.617024189574</v>
      </c>
      <c r="BF550" s="45">
        <f t="shared" si="416"/>
        <v>15221.617024189574</v>
      </c>
      <c r="BG550" s="45">
        <f t="shared" si="416"/>
        <v>15221.617024189574</v>
      </c>
      <c r="BH550" s="45">
        <f t="shared" si="416"/>
        <v>15221.617024189574</v>
      </c>
      <c r="BI550" s="45">
        <f t="shared" si="416"/>
        <v>15221.617024189574</v>
      </c>
      <c r="BJ550" s="45">
        <f t="shared" si="416"/>
        <v>15221.617024189574</v>
      </c>
      <c r="BK550" s="45">
        <f t="shared" si="416"/>
        <v>15221.617024189574</v>
      </c>
      <c r="BL550" s="45">
        <f t="shared" si="417"/>
        <v>15221.617024189574</v>
      </c>
      <c r="BM550" s="45">
        <f t="shared" si="417"/>
        <v>15221.617024189574</v>
      </c>
      <c r="BN550" s="45">
        <f t="shared" si="417"/>
        <v>15221.617024189574</v>
      </c>
      <c r="BO550" s="45">
        <f t="shared" si="417"/>
        <v>15221.617024189574</v>
      </c>
      <c r="BP550" s="45">
        <f t="shared" si="417"/>
        <v>15221.617024189574</v>
      </c>
      <c r="BQ550" s="45">
        <f t="shared" si="417"/>
        <v>15221.617024189574</v>
      </c>
      <c r="BR550" s="45">
        <f t="shared" si="417"/>
        <v>15221.617024189574</v>
      </c>
      <c r="BS550" s="45">
        <f t="shared" si="417"/>
        <v>15221.617024189574</v>
      </c>
      <c r="BT550" s="45">
        <f t="shared" si="417"/>
        <v>15221.617024189574</v>
      </c>
      <c r="BU550" s="45">
        <f t="shared" si="417"/>
        <v>15221.617024189574</v>
      </c>
      <c r="BV550" s="45">
        <f t="shared" si="418"/>
        <v>15221.617024189574</v>
      </c>
      <c r="BW550" s="45">
        <f t="shared" si="418"/>
        <v>15221.617024189574</v>
      </c>
      <c r="BX550" s="45">
        <f t="shared" si="418"/>
        <v>15221.617024189574</v>
      </c>
      <c r="BY550" s="45">
        <f t="shared" si="418"/>
        <v>15221.617024189574</v>
      </c>
      <c r="BZ550" s="45">
        <f t="shared" si="418"/>
        <v>15221.617024189574</v>
      </c>
      <c r="CA550" s="45">
        <f t="shared" si="418"/>
        <v>15221.617024189574</v>
      </c>
      <c r="CB550" s="45">
        <f t="shared" si="418"/>
        <v>15221.617024189574</v>
      </c>
      <c r="CC550" s="45">
        <f t="shared" si="418"/>
        <v>15221.617024189574</v>
      </c>
      <c r="CD550" s="45">
        <f t="shared" si="418"/>
        <v>15221.617024189574</v>
      </c>
      <c r="CE550" s="45">
        <f t="shared" si="418"/>
        <v>15221.617024189574</v>
      </c>
      <c r="CF550" s="45">
        <f t="shared" si="418"/>
        <v>15221.617024189574</v>
      </c>
      <c r="CG550" s="45">
        <f t="shared" si="418"/>
        <v>15221.617024189574</v>
      </c>
      <c r="CH550" s="45">
        <f t="shared" si="418"/>
        <v>15221.617024189574</v>
      </c>
    </row>
    <row r="551" spans="1:86">
      <c r="A551" s="58">
        <f>'Q5-Q7 VaR'!G525</f>
        <v>46295</v>
      </c>
      <c r="B551" s="45">
        <f>'Q5-Q7 VaR'!L525</f>
        <v>-3098.2926406286588</v>
      </c>
      <c r="C551" s="45">
        <f>1000000*'Q5-Q7 VaR'!K525/100</f>
        <v>-3682.3652290749869</v>
      </c>
      <c r="D551" s="45">
        <f t="shared" si="411"/>
        <v>33725.359650121216</v>
      </c>
      <c r="E551" s="45">
        <f t="shared" si="411"/>
        <v>32804.768342852469</v>
      </c>
      <c r="F551" s="45">
        <f t="shared" si="411"/>
        <v>31884.177035583722</v>
      </c>
      <c r="G551" s="45">
        <f t="shared" si="411"/>
        <v>30963.585728314974</v>
      </c>
      <c r="H551" s="45">
        <f t="shared" si="411"/>
        <v>30042.994421046227</v>
      </c>
      <c r="I551" s="45">
        <f t="shared" si="411"/>
        <v>29122.40311377748</v>
      </c>
      <c r="J551" s="45">
        <f t="shared" si="411"/>
        <v>28201.811806508733</v>
      </c>
      <c r="K551" s="45">
        <f t="shared" si="411"/>
        <v>27281.220499239986</v>
      </c>
      <c r="L551" s="45">
        <f t="shared" si="411"/>
        <v>26360.629191971238</v>
      </c>
      <c r="M551" s="45">
        <f t="shared" si="411"/>
        <v>25440.037884702491</v>
      </c>
      <c r="N551" s="45">
        <f t="shared" si="412"/>
        <v>24519.446577433744</v>
      </c>
      <c r="O551" s="45">
        <f t="shared" si="412"/>
        <v>23598.855270164997</v>
      </c>
      <c r="P551" s="45">
        <f t="shared" si="412"/>
        <v>22678.26396289625</v>
      </c>
      <c r="Q551" s="45">
        <f t="shared" si="412"/>
        <v>21757.672655627503</v>
      </c>
      <c r="R551" s="45">
        <f t="shared" si="412"/>
        <v>20837.081348358755</v>
      </c>
      <c r="S551" s="45">
        <f t="shared" si="412"/>
        <v>19916.490041090008</v>
      </c>
      <c r="T551" s="45">
        <f t="shared" si="412"/>
        <v>18995.898733821261</v>
      </c>
      <c r="U551" s="45">
        <f t="shared" si="412"/>
        <v>18075.307426552514</v>
      </c>
      <c r="V551" s="45">
        <f t="shared" si="412"/>
        <v>17154.716119283767</v>
      </c>
      <c r="W551" s="45">
        <f t="shared" si="412"/>
        <v>16234.124812015021</v>
      </c>
      <c r="X551" s="45">
        <f t="shared" si="413"/>
        <v>15313.533504746278</v>
      </c>
      <c r="Y551" s="45">
        <f t="shared" si="413"/>
        <v>14392.94219747753</v>
      </c>
      <c r="Z551" s="45">
        <f t="shared" si="413"/>
        <v>13472.350890208783</v>
      </c>
      <c r="AA551" s="45">
        <f t="shared" si="413"/>
        <v>12551.759582940036</v>
      </c>
      <c r="AB551" s="45">
        <f t="shared" si="413"/>
        <v>11631.168275671289</v>
      </c>
      <c r="AC551" s="45">
        <f t="shared" si="413"/>
        <v>10710.576968402542</v>
      </c>
      <c r="AD551" s="45">
        <f t="shared" si="413"/>
        <v>9789.9856611337946</v>
      </c>
      <c r="AE551" s="45">
        <f t="shared" si="413"/>
        <v>8869.3943538650492</v>
      </c>
      <c r="AF551" s="45">
        <f t="shared" si="413"/>
        <v>7948.803046596302</v>
      </c>
      <c r="AG551" s="45">
        <f t="shared" si="413"/>
        <v>7028.2117393275548</v>
      </c>
      <c r="AH551" s="45">
        <f t="shared" si="414"/>
        <v>6107.6204320588095</v>
      </c>
      <c r="AI551" s="45">
        <f t="shared" si="414"/>
        <v>5187.0291247900623</v>
      </c>
      <c r="AJ551" s="45">
        <f t="shared" si="414"/>
        <v>4266.4378175213151</v>
      </c>
      <c r="AK551" s="45">
        <f t="shared" si="414"/>
        <v>3345.8465102525679</v>
      </c>
      <c r="AL551" s="45">
        <f t="shared" si="414"/>
        <v>2425.2552029838216</v>
      </c>
      <c r="AM551" s="45">
        <f t="shared" si="414"/>
        <v>1504.6638957150753</v>
      </c>
      <c r="AN551" s="45">
        <f t="shared" si="414"/>
        <v>584.07258844632815</v>
      </c>
      <c r="AO551" s="45">
        <f t="shared" si="414"/>
        <v>-336.51871882241858</v>
      </c>
      <c r="AP551" s="45">
        <f t="shared" si="414"/>
        <v>-1257.1100260911653</v>
      </c>
      <c r="AQ551" s="45">
        <f t="shared" si="414"/>
        <v>-2177.701333359912</v>
      </c>
      <c r="AR551" s="45">
        <f t="shared" si="415"/>
        <v>-3098.2926406286588</v>
      </c>
      <c r="AS551" s="45">
        <f t="shared" si="415"/>
        <v>-4018.8839478974055</v>
      </c>
      <c r="AT551" s="45">
        <f t="shared" si="415"/>
        <v>-4939.4752551661522</v>
      </c>
      <c r="AU551" s="45">
        <f t="shared" si="415"/>
        <v>-5860.0665624348985</v>
      </c>
      <c r="AV551" s="45">
        <f t="shared" si="415"/>
        <v>-6780.6578697036457</v>
      </c>
      <c r="AW551" s="45">
        <f t="shared" si="415"/>
        <v>-7701.2491769723929</v>
      </c>
      <c r="AX551" s="45">
        <f t="shared" si="415"/>
        <v>-8621.8404842411401</v>
      </c>
      <c r="AY551" s="45">
        <f t="shared" si="415"/>
        <v>-9542.4317915098854</v>
      </c>
      <c r="AZ551" s="45">
        <f t="shared" si="415"/>
        <v>-10463.023098778633</v>
      </c>
      <c r="BA551" s="45">
        <f t="shared" si="415"/>
        <v>-11383.61440604738</v>
      </c>
      <c r="BB551" s="45">
        <f t="shared" si="416"/>
        <v>-12304.205713316127</v>
      </c>
      <c r="BC551" s="45">
        <f t="shared" si="416"/>
        <v>-13224.797020584872</v>
      </c>
      <c r="BD551" s="45">
        <f t="shared" si="416"/>
        <v>-14145.38832785362</v>
      </c>
      <c r="BE551" s="45">
        <f t="shared" si="416"/>
        <v>-15065.979635122367</v>
      </c>
      <c r="BF551" s="45">
        <f t="shared" si="416"/>
        <v>-15986.570942391112</v>
      </c>
      <c r="BG551" s="45">
        <f t="shared" si="416"/>
        <v>-16907.162249659857</v>
      </c>
      <c r="BH551" s="45">
        <f t="shared" si="416"/>
        <v>-17827.753556928605</v>
      </c>
      <c r="BI551" s="45">
        <f t="shared" si="416"/>
        <v>-18748.344864197352</v>
      </c>
      <c r="BJ551" s="45">
        <f t="shared" si="416"/>
        <v>-19668.936171466099</v>
      </c>
      <c r="BK551" s="45">
        <f t="shared" si="416"/>
        <v>-20589.527478734846</v>
      </c>
      <c r="BL551" s="45">
        <f t="shared" si="417"/>
        <v>-21510.118786003593</v>
      </c>
      <c r="BM551" s="45">
        <f t="shared" si="417"/>
        <v>-22430.710093272341</v>
      </c>
      <c r="BN551" s="45">
        <f t="shared" si="417"/>
        <v>-23351.301400541088</v>
      </c>
      <c r="BO551" s="45">
        <f t="shared" si="417"/>
        <v>-24271.892707809835</v>
      </c>
      <c r="BP551" s="45">
        <f t="shared" si="417"/>
        <v>-25192.484015078582</v>
      </c>
      <c r="BQ551" s="45">
        <f t="shared" si="417"/>
        <v>-26113.075322347329</v>
      </c>
      <c r="BR551" s="45">
        <f t="shared" si="417"/>
        <v>-27033.666629616077</v>
      </c>
      <c r="BS551" s="45">
        <f t="shared" si="417"/>
        <v>-27954.257936884824</v>
      </c>
      <c r="BT551" s="45">
        <f t="shared" si="417"/>
        <v>-28874.849244153564</v>
      </c>
      <c r="BU551" s="45">
        <f t="shared" si="417"/>
        <v>-29795.440551422311</v>
      </c>
      <c r="BV551" s="45">
        <f t="shared" si="418"/>
        <v>-30716.031858691058</v>
      </c>
      <c r="BW551" s="45">
        <f t="shared" si="418"/>
        <v>-31636.623165959805</v>
      </c>
      <c r="BX551" s="45">
        <f t="shared" si="418"/>
        <v>-32557.214473228552</v>
      </c>
      <c r="BY551" s="45">
        <f t="shared" si="418"/>
        <v>-33477.8057804973</v>
      </c>
      <c r="BZ551" s="45">
        <f t="shared" si="418"/>
        <v>-34398.397087766047</v>
      </c>
      <c r="CA551" s="45">
        <f t="shared" si="418"/>
        <v>-35318.988395034794</v>
      </c>
      <c r="CB551" s="45">
        <f t="shared" si="418"/>
        <v>-36239.579702303541</v>
      </c>
      <c r="CC551" s="45">
        <f t="shared" si="418"/>
        <v>-37160.171009572288</v>
      </c>
      <c r="CD551" s="45">
        <f t="shared" si="418"/>
        <v>-38080.762316841035</v>
      </c>
      <c r="CE551" s="45">
        <f t="shared" si="418"/>
        <v>-39001.353624109783</v>
      </c>
      <c r="CF551" s="45">
        <f t="shared" si="418"/>
        <v>-39921.94493137853</v>
      </c>
      <c r="CG551" s="45">
        <f t="shared" si="418"/>
        <v>10953.756736646113</v>
      </c>
      <c r="CH551" s="45">
        <f t="shared" si="418"/>
        <v>8493.2573808107736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Summary</vt:lpstr>
      <vt:lpstr>Q1-Q4 Stats</vt:lpstr>
      <vt:lpstr>Q5-Q7 VaR</vt:lpstr>
      <vt:lpstr>Q8 VaR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User</dc:creator>
  <cp:lastModifiedBy>Rajvardhan</cp:lastModifiedBy>
  <dcterms:created xsi:type="dcterms:W3CDTF">2026-09-30T23:44:11Z</dcterms:created>
  <dcterms:modified xsi:type="dcterms:W3CDTF">2026-10-09T03:53:00Z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