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3">
      <text>
        <t xml:space="preserve">1.)https://www.quora.com/I-want-to-connect-my-smart-tv-also-wirelessly-So-plz-suggest-which-router-is-best-for-me-Dlink-dsl-2750U-or-netgear-D1500-n300-or-others/answer/Rey-Balala?srid=hCYl5
2.)https://www.quora.com/Do-you-need-a-router-to-watch-tv-or-just-the-cable-box/answer/Rey-Balala?srid=hCYl5
3.) https://www.quora.com/What-is-android-tv-box/answer/Rey-Balala?srid=hCYl5
4.)https://www.quora.com/What-is-the-best-Android-TV-Box-to-purchase-xmbc-etc/answer/Rey-Balala?srid=hCYl5
5.)https://www.quora.com/Why-is-the-Android-TV-Box-so-popular-now-for-people/answer/Rey-Balala?srid=hCYl5</t>
      </text>
    </comment>
    <comment authorId="0" ref="C29">
      <text>
        <t xml:space="preserve">check this folder: https://drive.google.com/drive/u/0/folders/0B4gClbIKmKIdaHNqbG5VZUlhZTA
example task code: A15:C (A10) = Create infographic - convert article into infographic : myotherapy (Becoming a Licensed Massage Therapist Facts)</t>
      </text>
    </comment>
    <comment authorId="0" ref="C61">
      <text>
        <t xml:space="preserve">Create fantastic slides. 
ex. http://www.slideshare.net/h3sean/how-to-use-social-media-to-influence-the-world/
http://www.slideshare.net/aoweiyang/you-are-not-as-rational-as-you-think/
http://www.slideshare.net/yuanwangphoto/10-ways-to-supercharge-your-customer-experience-design</t>
      </text>
    </comment>
    <comment authorId="0" ref="C105">
      <text>
        <t xml:space="preserve">check this folder: https://drive.google.com/drive/u/0/folders/0B4gClbIKmKIdaHNqbG5VZUlhZTA
example task code: A15:C (A10) = Create infographic - convert article into infographic : myotherapy (Becoming a Licensed Massage Therapist Facts)</t>
      </text>
    </comment>
    <comment authorId="0" ref="C124">
      <text>
        <t xml:space="preserve">The system simply allows your newly published content to be automatically tweeted by your tribe members and be shared to their followers, which basically amplifies the market reach of your content.</t>
      </text>
    </comment>
    <comment authorId="0" ref="C125">
      <text>
        <t xml:space="preserve">Create fantastic slides. 
ex. http://www.slideshare.net/h3sean/how-to-use-social-media-to-influence-the-world/
http://www.slideshare.net/aoweiyang/you-are-not-as-rational-as-you-think/
http://www.slideshare.net/yuanwangphoto/10-ways-to-supercharge-your-customer-experience-design</t>
      </text>
    </comment>
    <comment authorId="0" ref="C126">
      <text>
        <t xml:space="preserve">Create fantastic slides. 
ex. http://www.slideshare.net/h3sean/how-to-use-social-media-to-influence-the-world/
http://www.slideshare.net/aoweiyang/you-are-not-as-rational-as-you-think/
http://www.slideshare.net/yuanwangphoto/10-ways-to-supercharge-your-customer-experience-design</t>
      </text>
    </comment>
    <comment authorId="0" ref="C165">
      <text>
        <t xml:space="preserve">The system simply allows your newly published content to be automatically tweeted by your tribe members and be shared to their followers, which basically amplifies the market reach of your content.</t>
      </text>
    </comment>
    <comment authorId="0" ref="C166">
      <text>
        <t xml:space="preserve">check this folder: https://drive.google.com/drive/u/0/folders/0B4gClbIKmKIdaHNqbG5VZUlhZTA
example task code: A15:C (A10) = Create infographic - convert article into infographic : myotherapy (Becoming a Licensed Massage Therapist Facts)</t>
      </text>
    </comment>
    <comment authorId="0" ref="C174">
      <text>
        <t xml:space="preserve">Create fantastic slides. 
ex. http://www.slideshare.net/h3sean/how-to-use-social-media-to-influence-the-world/
http://www.slideshare.net/aoweiyang/you-are-not-as-rational-as-you-think/
http://www.slideshare.net/yuanwangphoto/10-ways-to-supercharge-your-customer-experience-design</t>
      </text>
    </comment>
    <comment authorId="0" ref="C196">
      <text>
        <t xml:space="preserve">check this folder: https://drive.google.com/drive/u/0/folders/0B4gClbIKmKIdaHNqbG5VZUlhZTA
example task code: A15:C (A10) = Create infographic - convert article into infographic : myotherapy (Becoming a Licensed Massage Therapist Facts)</t>
      </text>
    </comment>
  </commentList>
</comments>
</file>

<file path=xl/sharedStrings.xml><?xml version="1.0" encoding="utf-8"?>
<sst xmlns="http://schemas.openxmlformats.org/spreadsheetml/2006/main" count="637" uniqueCount="305">
  <si>
    <t>DATE</t>
  </si>
  <si>
    <t>Task Code</t>
  </si>
  <si>
    <t>Notes / Instructions</t>
  </si>
  <si>
    <t>TASK OUTPUT</t>
  </si>
  <si>
    <t>QUALITY ASSURANCE (QA)</t>
  </si>
  <si>
    <t>A03:H</t>
  </si>
  <si>
    <t>Share Inspirational qoute to Facebook</t>
  </si>
  <si>
    <t>https://www.facebook.com/1107148222715274/photos/a.1163098390453590.1073741828.1107148222715274/1167033200060109/?type=3&amp;theater</t>
  </si>
  <si>
    <t>Done</t>
  </si>
  <si>
    <t>A04:H</t>
  </si>
  <si>
    <t>Share Inspirational qoute to Twitter</t>
  </si>
  <si>
    <t>https://twitter.com/thebeastboxtv/status/814478690872528896</t>
  </si>
  <si>
    <t>A05:H</t>
  </si>
  <si>
    <t>Share Inspirational qoute to Linkedin</t>
  </si>
  <si>
    <t>https://www.linkedin.com/organization/13233887/admin/updates</t>
  </si>
  <si>
    <t>A06:H</t>
  </si>
  <si>
    <t>Share Inspirational qoute to Google+</t>
  </si>
  <si>
    <t>https://plus.google.com/113454085183323594596/posts/Y6ZbfGQmExB</t>
  </si>
  <si>
    <t>A106:H</t>
  </si>
  <si>
    <t>Share Inspirational qoute to Instagram</t>
  </si>
  <si>
    <t>https://www.instagram.com/p/BOmsv0ljTva/?taken-by=beastboxtv</t>
  </si>
  <si>
    <t>A96:H (put it on g sheet. share it to us)</t>
  </si>
  <si>
    <t>Link Prospecting/find target audience to fb</t>
  </si>
  <si>
    <t xml:space="preserve">
https://docs.google.com/spreadsheets/d/18ljVeG8dMe46ZdYKH8fVPDKIpNxmq4QFmvCXaxG3PVM/edit#gid=0</t>
  </si>
  <si>
    <t>A97:H (put it on g sheet. share it to us)</t>
  </si>
  <si>
    <t>Link Prospecting/find target audience to twitter</t>
  </si>
  <si>
    <t>https://docs.google.com/spreadsheets/d/18ljVeG8dMe46ZdYKH8fVPDKIpNxmq4QFmvCXaxG3PVM/edit#gid=0</t>
  </si>
  <si>
    <t>A03</t>
  </si>
  <si>
    <t>https://www.facebook.com/1107148222715274/photos/a.1163098390453590.1073741828.1107148222715274/1171163279647101/?type=3</t>
  </si>
  <si>
    <t>A04</t>
  </si>
  <si>
    <t>https://twitter.com/thebeastboxtv/status/816240875026010112</t>
  </si>
  <si>
    <t>A05</t>
  </si>
  <si>
    <t>https://www.linkedin.com/company-beta/13233887</t>
  </si>
  <si>
    <t>https://www.linkedin.com/company/13233887</t>
  </si>
  <si>
    <t>A06</t>
  </si>
  <si>
    <t>https://plus.google.com/u/0/113454085183323594596/posts/ESemxiRSQ22?sfc=true</t>
  </si>
  <si>
    <t>A08</t>
  </si>
  <si>
    <t>Answer questions from Quora (2 questions) - put bait links</t>
  </si>
  <si>
    <t>https://www.quora.com/What-online-services-do-I-need-to-replace-my-cable-television/answer/Christe-Lajato</t>
  </si>
  <si>
    <t>Done. Please check spelling. "You check there website HOME". It should be their and not the adverb "there".</t>
  </si>
  <si>
    <t>A106</t>
  </si>
  <si>
    <t>https://www.instagram.com/p/BOzQgLvjuJ2/?taken-by=beastboxtv</t>
  </si>
  <si>
    <t>done</t>
  </si>
  <si>
    <t>A09:H</t>
  </si>
  <si>
    <t>Blog article blog post - share in fb</t>
  </si>
  <si>
    <t>https://www.facebook.com/The-Beast-Box-1107148222715274/</t>
  </si>
  <si>
    <t>Please check grammar. If you use “will make not only your co-worker jump with excitement but” you should supply another action to the sentence like, “also cry tears of joy”. If you want to keep the same thought, it should be stated this way, “Christmas or not, there’s no doubt that this gift package will not only make your co-worker jump with excitement but the whole family as well...”</t>
  </si>
  <si>
    <t>A10:H</t>
  </si>
  <si>
    <t>Blog article blog post - share in Twitter</t>
  </si>
  <si>
    <t>https://twitter.com/thebeastboxtv/status/816576811576410112</t>
  </si>
  <si>
    <t>done. Please refer to D:15 for comment</t>
  </si>
  <si>
    <t>A11:H</t>
  </si>
  <si>
    <t>Blog article blog post - share in linkedin</t>
  </si>
  <si>
    <t>https://www.linkedin.com/company/the-beastbox?trk=biz-companies-cym</t>
  </si>
  <si>
    <t>A12:H</t>
  </si>
  <si>
    <t>Blog article blog post - share in G+</t>
  </si>
  <si>
    <t>https://plus.google.com/113454085183323594596/posts/hpayMwvTHvD</t>
  </si>
  <si>
    <t>https://twitter.com/thebeastboxtv/status/817288825651068929</t>
  </si>
  <si>
    <t>Nicely done however you need to put more words for the caption and since you want them to subscribe, then you have to put our link so they would be guided. Also, put hashtags to get this more visible.</t>
  </si>
  <si>
    <t>I'm directed to Beastbox's profile and not your post. Can you give the correct link for this?</t>
  </si>
  <si>
    <t>https://plus.google.com/photos/photo/113454085183323594596/6372394984852218498?icm=false&amp;authkey=CIy7sNi4mIaoBQ</t>
  </si>
  <si>
    <t>A08:H</t>
  </si>
  <si>
    <t>1.)https://www.quora.com/I-want-to-connect-my-smart-tv-also-wirelessly-So-plz-suggest-which-router-is-best-for-me-Dlink-dsl-2750U-or-netgear-D1500-n300-or-others/answer/Rey-Balala?srid=hCYl5
2.)https://www.quora.com/Do-you-need-a-router-to-watch-tv-or-just-the-cable-box/answer/Rey-Balala?srid=hCYl5
3.) https://www.quora.com/What-is-android-tv-box/answer/Rey-Balala?srid=hCYl5
4.)https://www.quora.com/What-is-the-best-Android-TV-Box-to-purchase-xmbc-etc/answer/Rey-Balala?srid=hCYl5
5.)https://www.quora.com/Why-is-the-Android-TV-Box-so-popular-now-for-people/answer/Rey-Balala?srid=hCYl5</t>
  </si>
  <si>
    <t xml:space="preserve">Done. You have a good answer Rey, however it sounded more on advertising our product rather than helping our potential customer. In order to have succesful conversions from Qoura, we actually need to provide a helpful answer so that they would continue reading until the last part where you are going to put in the link. I do believe you can do better next time. </t>
  </si>
  <si>
    <t>Done. Rey, I like your answers because it is properly stated and you clearly have an idea for the questions however you need to put in more details like giving out two to three benefits to really help the seeker. Also, you can choose other words where you can attach your link. You can incorporate the link on one of your sentences instead of separating it from your main paragraph. Do you get what I mean? Well, this is a good start and I know you'll do better.</t>
  </si>
  <si>
    <t xml:space="preserve">Done. This could have been your perfect chance to really expound what is an android tv and really help the person Rey because the question is super easy. If questions on Qoura would seem hard for you, I would advise to do some research on the topic so you could provide some information; just make sure though that you're not copying the exact words. You can also check the blogs on our websites because there are some articles that could provide loads of info. Lastly, I want you to review the last sentence. You had mentioned the word "link". On that word, you can attach your link so that you won't have to put in the word "ABOUT" after that sentence. I think the "about" is unnecessary and a bit awkward. </t>
  </si>
  <si>
    <t>Done. Rey, I love this answer! You're really good on advertising. I just want to say though that you need provide a bit of information so that you would really sound believable to the readers and that your claim would be supported. But, overall, I'm moved with this. Thumbs up!</t>
  </si>
  <si>
    <t>Done. Rey, you could have provided a good answer if you had given details on what are the good stuff you can get with Android TV making it more popular as of today. You could have included that a lot people are using it because it is convenient to use or like its more interactive than just regular tv - things like that. I know you're really good at advertising but actually you'll get more customers if you're willing to help them rather than just talk about yourself or your product all the time. Good luck, I hope you'd do great next time.</t>
  </si>
  <si>
    <t>A15:H 
make an infographic. get content from this page: 
http://www.beastboxtv.com/direct-tv-internet/</t>
  </si>
  <si>
    <t>Create infographic - convert article into infographic</t>
  </si>
  <si>
    <t>done.</t>
  </si>
  <si>
    <t>A16:H</t>
  </si>
  <si>
    <t>the infographic created- share it in pinterest</t>
  </si>
  <si>
    <t>https://www.pinterest.com/beastboxtvcom/beastbox-internet-tv/</t>
  </si>
  <si>
    <t>Done. Nice work!</t>
  </si>
  <si>
    <t>A21:H</t>
  </si>
  <si>
    <t>the infographic created- post it in G+</t>
  </si>
  <si>
    <t>https://plus.google.com/113454085183323594596/posts/NqFv3XqWHk9</t>
  </si>
  <si>
    <t>A22:H</t>
  </si>
  <si>
    <t>the infographic created- post it in deviantart.com</t>
  </si>
  <si>
    <t>http://beastboxtvcom.deviantart.com/art/Infographics-659485281</t>
  </si>
  <si>
    <t>A23:H</t>
  </si>
  <si>
    <t>the infographic created- post it in http://imgfave.com/</t>
  </si>
  <si>
    <t>A24:H</t>
  </si>
  <si>
    <t>the infographic created- post it in http://weheartit.com/</t>
  </si>
  <si>
    <t>http://weheartit.com/entry/273695923/via/beastboxtvcom</t>
  </si>
  <si>
    <t>A43:H</t>
  </si>
  <si>
    <t>Share tips (from our website's blog to fb)</t>
  </si>
  <si>
    <t>https://www.facebook.com/The-Beast-Box-1107148222715274</t>
  </si>
  <si>
    <t>pending</t>
  </si>
  <si>
    <t>A44:H</t>
  </si>
  <si>
    <t>Share tips (from our website's blog to twitter)</t>
  </si>
  <si>
    <t>https://twitter.com/thebeastboxtv/status/819064640374116353</t>
  </si>
  <si>
    <t>A45:H</t>
  </si>
  <si>
    <t>Share tips (from our website's blog to G+)</t>
  </si>
  <si>
    <t>https://plus.google.com/113454085183323594596/posts/aWC1sNWvM4S</t>
  </si>
  <si>
    <t>A46:H</t>
  </si>
  <si>
    <t>Share tips (from our website's blog to Linkedin)</t>
  </si>
  <si>
    <t>A47:H</t>
  </si>
  <si>
    <t>Share tips (from other's blog to fb)</t>
  </si>
  <si>
    <t>A48:H</t>
  </si>
  <si>
    <t>Share tips (from other's blog to twitter)</t>
  </si>
  <si>
    <t>https://twitter.com/thebeastboxtv/status/819068852789125121</t>
  </si>
  <si>
    <t>A49:H</t>
  </si>
  <si>
    <t>Share tips (from other's blog to G+)</t>
  </si>
  <si>
    <t>https://plus.google.com/113454085183323594596/posts/j6B2egbKq4H</t>
  </si>
  <si>
    <t>A50:H</t>
  </si>
  <si>
    <t>Share tips (from other's blog to Linkedin)</t>
  </si>
  <si>
    <t>A93</t>
  </si>
  <si>
    <t>Image submission https://www.flickr.com/ (create meme's image, image with qoutes or label, short info, etc..)</t>
  </si>
  <si>
    <t>https://www.flickr.com/photos/150427523@N02/32209241436/in/dateposted-public/</t>
  </si>
  <si>
    <t>A94</t>
  </si>
  <si>
    <t>Image submission http://www.deviantart.com/ (create meme's image, image with qoutes or label, short info, etc..)</t>
  </si>
  <si>
    <t>http://beastboxtvcom.deviantart.com/art/The-beast-box-TV-656764980?ga_submit_new=10%253A1484144763&amp;ga_type=edit&amp;ga_changes=1&amp;ga_recent=1</t>
  </si>
  <si>
    <t>A95</t>
  </si>
  <si>
    <t>Image submission http://weheartit.com/ (create meme's image, image with qoutes or label, short info, etc..)</t>
  </si>
  <si>
    <t>http://weheartit.com/entry/273854093?login=1</t>
  </si>
  <si>
    <t>A51</t>
  </si>
  <si>
    <t>Give thanks, appreciation or comments to clients and social media followers. (fb)</t>
  </si>
  <si>
    <t>https://www.facebook.com/pg/The-Beast-Box-1107148222715274/posts/?comment_tracking=%7B%22tn%22%3A%22R%22%7D</t>
  </si>
  <si>
    <t>A52</t>
  </si>
  <si>
    <t>Give thanks, appreciation or comments to clients and social media followers (twitter)</t>
  </si>
  <si>
    <t>Retweet send</t>
  </si>
  <si>
    <t>A55</t>
  </si>
  <si>
    <t>Give thanks, appreciation or comments to clients and social media followers (Pinterest)</t>
  </si>
  <si>
    <t>https://www.pinterest.com/pin/686165693196384671/</t>
  </si>
  <si>
    <t>A56</t>
  </si>
  <si>
    <t>Give thanks, appreciation or comments to clients and social media followers (Instagram)</t>
  </si>
  <si>
    <t>https://www.instagram.com/p/BOzQgLvjuJ2/?taken-by=beastboxtv&amp;hl=en</t>
  </si>
  <si>
    <t>https://www.facebook.com/1107148222715274/photos/a.1163098390453590.1073741828.1107148222715274/1188370281259734/?type=3&amp;theater</t>
  </si>
  <si>
    <t>https://twitter.com/thebeastboxtv/status/823415061637001218</t>
  </si>
  <si>
    <t>done (4th post from topmost)</t>
  </si>
  <si>
    <t>https://plus.google.com/113454085183323594596/posts/LeDGPmGfHQT</t>
  </si>
  <si>
    <t>https://www.instagram.com/p/BPmNDZADHs0/?taken-by=beastboxtv</t>
  </si>
  <si>
    <t>A61 
download your own copy here: 
https://drive.google.com/file/d/0B4gClbIKmKIdaFhJZHA3OGV6T2M/view?usp=sharing
please include keywords:
https://docs.google.com/spreadsheets/d/1k7pL-DwCbBiOoBc9UeJnPxRxOzskuEEfWQyazjAAqeU/edit#gid=1648746427</t>
  </si>
  <si>
    <t>Post original video/infographic/article to tumblr</t>
  </si>
  <si>
    <t>https://www.flickr.com/photos/150427523@N02/32497487465/in/datetaken/</t>
  </si>
  <si>
    <t>Page not found. Oops! Looks like you followed a bad link.</t>
  </si>
  <si>
    <t>A57</t>
  </si>
  <si>
    <t>Share relevant breaking news to fb</t>
  </si>
  <si>
    <t>A58</t>
  </si>
  <si>
    <t>Share relevant breaking news to Twitter</t>
  </si>
  <si>
    <t>A59</t>
  </si>
  <si>
    <t>Share relevant breaking news to G+</t>
  </si>
  <si>
    <t>A60</t>
  </si>
  <si>
    <t>Share relevant breaking news to Linkedin</t>
  </si>
  <si>
    <t>A66:H</t>
  </si>
  <si>
    <t>Post relevant video from other site to wix.com --&gt; tumblr</t>
  </si>
  <si>
    <t>https://beastboxtvcom.wixsite.com/mysite/single-post/2017/01/24/Beast-Box-Preview-What-is-BeastBox</t>
  </si>
  <si>
    <t xml:space="preserve">Mitch, I checked the first paragraph of the video description because it seemed that I have heard this before. I had realized that it was the exact statement from an article on networkworld.com about "5 reasons why the Roku is the best Internet TV streaming box choice" way back 2012. This was supposed to be a great statement if only you had revised this. Try to be creative- there are no boundaries in writing what you want to say. Just make sure that you have not copied it from someone else. </t>
  </si>
  <si>
    <t>A25
You’re Just 3 Steps Away from Watching Movies Online
http://www.beastboxtv.com/youre-just-3-steps-away-watching-movies-online/</t>
  </si>
  <si>
    <t>Create .pdf/ppt slides from the blog post and post it to slideshare</t>
  </si>
  <si>
    <t>A26</t>
  </si>
  <si>
    <t>Post created .pdf/ppt to pdfsr.com/</t>
  </si>
  <si>
    <t>A27</t>
  </si>
  <si>
    <t>Post created .pdf/ppt to edocr.com/</t>
  </si>
  <si>
    <t>A28</t>
  </si>
  <si>
    <t>Post created .pdf/ppt to powershow.com/</t>
  </si>
  <si>
    <t>A29</t>
  </si>
  <si>
    <t>Post created .pdf/ppt to scribd.com</t>
  </si>
  <si>
    <t>This document has been removed from Scribd</t>
  </si>
  <si>
    <t>A30</t>
  </si>
  <si>
    <t>Post created .pdf/ppt to issuu.com</t>
  </si>
  <si>
    <t>A70:H</t>
  </si>
  <si>
    <t>Post relevant video from other site to http://www.webs.com/ --&gt; wordpress</t>
  </si>
  <si>
    <t>A71:H</t>
  </si>
  <si>
    <t>Post relevant infographic from other site to https://us.webnode.com/ --&gt; wordpress</t>
  </si>
  <si>
    <t>A38 
A gift your coworker will cherish 365 days—An Internet TV Package 
http://www.beastboxtv.com/gift-coworker-will-cherish-365-days-internet-tv-package/</t>
  </si>
  <si>
    <t>Social Bookmark the blog post to Reddit</t>
  </si>
  <si>
    <t>A39</t>
  </si>
  <si>
    <t>Social Bookmark the blog post to Stumbleupon</t>
  </si>
  <si>
    <t>A40</t>
  </si>
  <si>
    <t>Social Bookmark the blog post to Diigo</t>
  </si>
  <si>
    <t>done. It should be "the" and not "he". please recheck</t>
  </si>
  <si>
    <t>A41</t>
  </si>
  <si>
    <t>Social Bookmark the blog post to scoop.it</t>
  </si>
  <si>
    <t>A42</t>
  </si>
  <si>
    <t>Social Bookmark the blog post to bizsugar.com/</t>
  </si>
  <si>
    <t xml:space="preserve">article submitted, </t>
  </si>
  <si>
    <t>done. Nice caption but you should also use the correct punctuation mark. Since "Don't you know that watching movies is a good stress reliever." is a question, you should use "?" instead of "."</t>
  </si>
  <si>
    <t>Done. Please refer to D:118 for correction.</t>
  </si>
  <si>
    <t>Done. Please refer to D:118 for remark.</t>
  </si>
  <si>
    <t>Done. Please refer to D:118 for suggestion.</t>
  </si>
  <si>
    <t>A07</t>
  </si>
  <si>
    <t>Linkedin : commenting on shared articles = Answer/Comment a shared post from Linkedin (2 questions) - put bait links</t>
  </si>
  <si>
    <t>joined a group related to beastbox, still waiting for an approval</t>
  </si>
  <si>
    <t xml:space="preserve">Good answer Xte but again, please use correct punctuation marks. </t>
  </si>
  <si>
    <t>done. refer to D:118 for revisions.</t>
  </si>
  <si>
    <t xml:space="preserve">Done. I just think logo was supposed to be always at the rightmost bottom corner. </t>
  </si>
  <si>
    <t>Done. Refer to D18 for comment</t>
  </si>
  <si>
    <t>Done. Was this really intentional? (To know more about this amazing tv box visit at HOME)</t>
  </si>
  <si>
    <t>joined groups, waiting for approval</t>
  </si>
  <si>
    <t>Done. Thumbs up!</t>
  </si>
  <si>
    <t>A107</t>
  </si>
  <si>
    <t>Share Inspirational qoute to Pinterest</t>
  </si>
  <si>
    <t>Done. Refer to D24</t>
  </si>
  <si>
    <t>A105 
Online Streaming TV vs. Traditional Cable TV: Which lives to your ideals? 
http://www.beastboxtv.com/online-streaming-tv-vs-traditional-cable-tv-lives-ideals/</t>
  </si>
  <si>
    <t>Convert Article into FB Album</t>
  </si>
  <si>
    <t xml:space="preserve">Done. Good job on this! </t>
  </si>
  <si>
    <t>A09</t>
  </si>
  <si>
    <t>A10</t>
  </si>
  <si>
    <t xml:space="preserve">No hashtags? </t>
  </si>
  <si>
    <t>A11</t>
  </si>
  <si>
    <t xml:space="preserve">Shouldn't this be beastbox? I'm directed to Myohealingmassages' timeline </t>
  </si>
  <si>
    <t>A12</t>
  </si>
  <si>
    <t>This page doesn't exist. Can you check your work again and put in here the correct link?</t>
  </si>
  <si>
    <t>A15</t>
  </si>
  <si>
    <t>You’re Just 3 Steps Away from Watching Movies Online        
http://www.beastboxstreaming.com/youre-just-3-steps-away-watching-movies-online/</t>
  </si>
  <si>
    <t>A16</t>
  </si>
  <si>
    <t>Done. Nicely done</t>
  </si>
  <si>
    <t>A18</t>
  </si>
  <si>
    <t>the infographic created- post it in visually</t>
  </si>
  <si>
    <t>A19</t>
  </si>
  <si>
    <t>the infographic created- post it in Flickr.com</t>
  </si>
  <si>
    <t>A21</t>
  </si>
  <si>
    <t>A22</t>
  </si>
  <si>
    <t>A23</t>
  </si>
  <si>
    <t>A24</t>
  </si>
  <si>
    <t>A31:I</t>
  </si>
  <si>
    <t>Blog post article- convert it to video: once done, post it to Youtube.</t>
  </si>
  <si>
    <t>Nicely done. Keep this up!</t>
  </si>
  <si>
    <t>A32:I</t>
  </si>
  <si>
    <t>Post converted video to Flickr.com</t>
  </si>
  <si>
    <t>A33:I</t>
  </si>
  <si>
    <t>Post converted video to Vimeo.com</t>
  </si>
  <si>
    <t>A34:I</t>
  </si>
  <si>
    <t>Post converted video to vid.me/</t>
  </si>
  <si>
    <t>A35:I</t>
  </si>
  <si>
    <t>Post converted video to photobucket.com</t>
  </si>
  <si>
    <t>A36:I</t>
  </si>
  <si>
    <t>Post converted video to 4shared.com</t>
  </si>
  <si>
    <t>pending. I'm directed to download and not have a preview.</t>
  </si>
  <si>
    <t>A37:I</t>
  </si>
  <si>
    <t>Post converted video  to http://tinypic.com/</t>
  </si>
  <si>
    <t>10 Best Streaming Media Device for TV        
http://www.beastboxstreaming.com/10-best-streaming-media-device-for-tv/</t>
  </si>
  <si>
    <t>A13</t>
  </si>
  <si>
    <t>Post the blog post to http://triberr.com/</t>
  </si>
  <si>
    <t>(SUCCESS! You've successfully started a new bonfire.) http://triberr.com/pages/bonfires.php?cat=22&amp;thread=68211&amp;action=new_topic_added</t>
  </si>
  <si>
    <t>A25 
Online Streaming TV vs. Traditional Cable TV: Which lives to your ideals?        
http://www.beastboxstreaming.com/online-streaming-tv-vs-traditional-cable-tv-lives-ideals/</t>
  </si>
  <si>
    <t>A25 
10 Best Streaming Media Device for TV        
http://www.beastboxstreaming.com/10-best-streaming-media-device-for-tv/</t>
  </si>
  <si>
    <t>A43</t>
  </si>
  <si>
    <t>A44</t>
  </si>
  <si>
    <t>Done. No hashtags?</t>
  </si>
  <si>
    <t>A45</t>
  </si>
  <si>
    <t>A46</t>
  </si>
  <si>
    <t>Done. 6th post from top.</t>
  </si>
  <si>
    <t>A47</t>
  </si>
  <si>
    <t>A48</t>
  </si>
  <si>
    <t>A49</t>
  </si>
  <si>
    <t>A50</t>
  </si>
  <si>
    <t>Done. No hashtag?</t>
  </si>
  <si>
    <t>Pending</t>
  </si>
  <si>
    <t>A100</t>
  </si>
  <si>
    <t>Ask or answer questions in Yahoo Answers. (answer or ask question related to cleint's services, put bait links)</t>
  </si>
  <si>
    <t>Prospect/target audience are posted at this sheet: https://docs.google.com/spreadsheets/d/1tzktlz_LDdfP6m-5qRUH07Ius3peIsWi_uDUjpZwAuE/edit#gid=170136553</t>
  </si>
  <si>
    <t>A101</t>
  </si>
  <si>
    <t>Linkedin Groups (Ask question /help or post tips) = put bait links</t>
  </si>
  <si>
    <t>A89</t>
  </si>
  <si>
    <t>Image submission 9Gag.com (create meme's image, image with qoutes or label, short info, etc..)</t>
  </si>
  <si>
    <t>A90</t>
  </si>
  <si>
    <t>Share that 9gag.com image to fb</t>
  </si>
  <si>
    <t>A91</t>
  </si>
  <si>
    <t>Share that 9gag.com image to twitter</t>
  </si>
  <si>
    <t>A92</t>
  </si>
  <si>
    <t>Share that 9gag.com image to G+</t>
  </si>
  <si>
    <t>A99</t>
  </si>
  <si>
    <t>Blog commenting (comment 1 blog related to cleint's services, put bait links)</t>
  </si>
  <si>
    <t>A105:I 
10 Best Streaming Media Device for TV 
http://www.beastboxstreaming.com/10-best-streaming-media-device-for-tv/</t>
  </si>
  <si>
    <t>Done. Good work!</t>
  </si>
  <si>
    <t>https://www.quora.com/What-is-the-future-of-television/answer/Andrea-Torres-63</t>
  </si>
  <si>
    <t>https://web.facebook.com/permalink.php?story_fbid=1253031998126895&amp;id=1107148222715274</t>
  </si>
  <si>
    <t>Google account needs to be verified</t>
  </si>
  <si>
    <t>http://triberr.com/pages/bonfires.php?cat=16&amp;thread=68575&amp;action=new_topic_added</t>
  </si>
  <si>
    <t>A15 
10 Best Streaming Media Device for TV        
http://www.beastboxstreaming.com/10-best-streaming-media-device-for-tv/</t>
  </si>
  <si>
    <t>Done but Sir, you might want to check this blog (#8 and #9 are actually the same paragraphs). To complete the infographic, I have just researched about #9 Roku 3</t>
  </si>
  <si>
    <t>A20</t>
  </si>
  <si>
    <t>the infographic created- post it in reddit.com/r/infographic/</t>
  </si>
  <si>
    <t>https://www.slideshare.net/beastboxblog/10-best-streaming-media-device-for-tv</t>
  </si>
  <si>
    <t>A03:I</t>
  </si>
  <si>
    <t>A04:I</t>
  </si>
  <si>
    <t>A06:I</t>
  </si>
  <si>
    <t>A07:I</t>
  </si>
  <si>
    <t xml:space="preserve">https://www.linkedin.com/feed/update/urn:li:activity:6250408817901785089/     https://www.linkedin.com/hp/update/6250196884909023232 </t>
  </si>
  <si>
    <t>A08:I</t>
  </si>
  <si>
    <t>https://www.quora.com/How-can-I-get-web-TV/draft    https://www.quora.com/Which-of-the-new-Internet-TV-devices-let-you-play-downloaded-files/answer/BeastBox-TV?prompt_topic_bio=1</t>
  </si>
  <si>
    <t>A106:I</t>
  </si>
  <si>
    <t>A107:I</t>
  </si>
  <si>
    <t>A31:I 
Online Streaming TV vs. Traditional Cable TV: Which lives to your ideals?        
http://www.beastboxstreaming.com/online-streaming-tv-vs-traditional-cable-tv-lives-ideals/</t>
  </si>
  <si>
    <t>ERROR: Sorry
Your account has been flagged for a possible violation of the Vimeo Terms of Service. This may involve posting spam or other content that violates our Guidelines.
Commenting, uploading, and private messaging have been disabled on your account.
If you believe this is an error, please post here so we can review your account.</t>
  </si>
  <si>
    <t>http://s1380.photobucket.com/user/BeastBoxStreaming/library/?sort=3&amp;page=1                   uploaded today but shows an error message</t>
  </si>
  <si>
    <t>A15:I 
Online Streaming TV vs. Traditional Cable TV: Which lives to your ideals?        
http://www.beastboxstreaming.com/online-streaming-tv-vs-traditional-cable-tv-lives-ideals/</t>
  </si>
  <si>
    <t>A16:I</t>
  </si>
  <si>
    <t>A18:I</t>
  </si>
  <si>
    <t>A19:I</t>
  </si>
  <si>
    <t>A20:I</t>
  </si>
  <si>
    <t>A21:I</t>
  </si>
  <si>
    <t>A22:I</t>
  </si>
  <si>
    <t>A23:I</t>
  </si>
  <si>
    <t>A24:I</t>
  </si>
  <si>
    <t>Account is blocked when I attempted to upload. It says because of spam</t>
  </si>
  <si>
    <t>A47:I</t>
  </si>
  <si>
    <t>A48:I</t>
  </si>
  <si>
    <t>A49:I</t>
  </si>
  <si>
    <t>A62:I</t>
  </si>
  <si>
    <t>Post original video/infographic/article to wordpress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</si>
</sst>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d"/>
    <numFmt numFmtId="165" formatCode="yyyy/mm/dd"/>
    <numFmt numFmtId="166" formatCode="yyyy\-mm\-dd"/>
  </numFmts>
  <fonts count="11">
    <font>
      <sz val="11.0"/>
      <color rgb="FF000000"/>
      <name val="Calibri"/>
    </font>
    <font>
      <b/>
      <sz val="10.0"/>
      <color rgb="FF000000"/>
      <name val="Arial"/>
    </font>
    <font>
      <sz val="10.0"/>
      <name val="Arial"/>
    </font>
    <font>
      <u/>
      <sz val="10.0"/>
      <color rgb="FF0000FF"/>
      <name val="Arial"/>
    </font>
    <font/>
    <font>
      <name val="Arial"/>
    </font>
    <font>
      <sz val="10.0"/>
      <color rgb="FF000000"/>
      <name val="Arial"/>
    </font>
    <font>
      <color rgb="FF000000"/>
      <name val="Arial"/>
    </font>
    <font>
      <u/>
      <sz val="11.0"/>
      <color rgb="FF0000FF"/>
      <name val="Calibri"/>
    </font>
    <font>
      <u/>
      <sz val="10.0"/>
      <color rgb="FF0000FF"/>
      <name val="Arial"/>
    </font>
    <font>
      <u/>
      <sz val="10.0"/>
      <color rgb="FF0000FF"/>
      <name val="Arial"/>
    </font>
  </fonts>
  <fills count="4">
    <fill>
      <patternFill patternType="none"/>
    </fill>
    <fill>
      <patternFill patternType="lightGray"/>
    </fill>
    <fill>
      <patternFill patternType="solid">
        <fgColor rgb="FFFFFFFF"/>
        <bgColor rgb="FFFFFFFF"/>
      </patternFill>
    </fill>
    <fill>
      <patternFill patternType="solid">
        <fgColor rgb="FFD9EAD3"/>
        <bgColor rgb="FFD9EAD3"/>
      </patternFill>
    </fill>
  </fills>
  <borders count="4">
    <border>
      <left/>
      <right/>
      <top/>
      <bottom/>
    </border>
    <border>
      <left style="medium">
        <color rgb="FF000000"/>
      </left>
      <right style="medium">
        <color rgb="FFCCCCCC"/>
      </right>
      <top style="medium">
        <color rgb="FF000000"/>
      </top>
      <bottom style="medium">
        <color rgb="FF000000"/>
      </bottom>
    </border>
    <border>
      <left style="medium">
        <color rgb="FFCCCCCC"/>
      </left>
      <right style="medium">
        <color rgb="FFCCCCCC"/>
      </right>
      <top style="medium">
        <color rgb="FF000000"/>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45">
    <xf borderId="0" fillId="0" fontId="0" numFmtId="0" xfId="0" applyAlignment="1" applyFont="1">
      <alignment/>
    </xf>
    <xf borderId="1" fillId="0" fontId="1" numFmtId="0" xfId="0" applyAlignment="1" applyBorder="1" applyFont="1">
      <alignment horizontal="right" wrapText="1"/>
    </xf>
    <xf borderId="2" fillId="0" fontId="1" numFmtId="0" xfId="0" applyAlignment="1" applyBorder="1" applyFont="1">
      <alignment wrapText="1"/>
    </xf>
    <xf borderId="3" fillId="0" fontId="1" numFmtId="0" xfId="0" applyAlignment="1" applyBorder="1" applyFont="1">
      <alignment wrapText="1"/>
    </xf>
    <xf borderId="0" fillId="0" fontId="2" numFmtId="164" xfId="0" applyAlignment="1" applyFont="1" applyNumberFormat="1">
      <alignment horizontal="right" wrapText="1"/>
    </xf>
    <xf borderId="0" fillId="0" fontId="2" numFmtId="0" xfId="0" applyAlignment="1" applyFont="1">
      <alignment wrapText="1"/>
    </xf>
    <xf borderId="0" fillId="0" fontId="2" numFmtId="49" xfId="0" applyAlignment="1" applyFont="1" applyNumberFormat="1">
      <alignment wrapText="1"/>
    </xf>
    <xf borderId="0" fillId="0" fontId="3" numFmtId="0" xfId="0" applyAlignment="1" applyFont="1">
      <alignment wrapText="1"/>
    </xf>
    <xf borderId="0" fillId="0" fontId="0" numFmtId="0" xfId="0" applyFont="1"/>
    <xf borderId="0" fillId="0" fontId="0" numFmtId="0" xfId="0" applyFont="1"/>
    <xf borderId="0" fillId="0" fontId="4" numFmtId="0" xfId="0" applyAlignment="1" applyFont="1">
      <alignment wrapText="1"/>
    </xf>
    <xf borderId="0" fillId="0" fontId="0" numFmtId="0" xfId="0" applyAlignment="1" applyFont="1">
      <alignment wrapText="1"/>
    </xf>
    <xf borderId="0" fillId="0" fontId="2" numFmtId="165" xfId="0" applyAlignment="1" applyFont="1" applyNumberFormat="1">
      <alignment horizontal="right" wrapText="1"/>
    </xf>
    <xf borderId="0" fillId="0" fontId="2" numFmtId="165" xfId="0" applyAlignment="1" applyFont="1" applyNumberFormat="1">
      <alignment wrapText="1"/>
    </xf>
    <xf borderId="0" fillId="0" fontId="5" numFmtId="0" xfId="0" applyAlignment="1" applyFont="1">
      <alignment wrapText="1"/>
    </xf>
    <xf borderId="0" fillId="2" fontId="6" numFmtId="0" xfId="0" applyAlignment="1" applyFill="1" applyFont="1">
      <alignment wrapText="1"/>
    </xf>
    <xf borderId="0" fillId="0" fontId="5" numFmtId="0" xfId="0" applyAlignment="1" applyFont="1">
      <alignment horizontal="left" wrapText="1"/>
    </xf>
    <xf borderId="0" fillId="0" fontId="2" numFmtId="165" xfId="0" applyAlignment="1" applyFont="1" applyNumberFormat="1">
      <alignment horizontal="right" wrapText="1"/>
    </xf>
    <xf borderId="0" fillId="0" fontId="0" numFmtId="0" xfId="0" applyAlignment="1" applyFont="1">
      <alignment wrapText="1"/>
    </xf>
    <xf borderId="0" fillId="0" fontId="0" numFmtId="165" xfId="0" applyAlignment="1" applyFont="1" applyNumberFormat="1">
      <alignment wrapText="1"/>
    </xf>
    <xf borderId="0" fillId="0" fontId="2" numFmtId="0" xfId="0" applyAlignment="1" applyFont="1">
      <alignment wrapText="1"/>
    </xf>
    <xf borderId="0" fillId="0" fontId="7" numFmtId="0" xfId="0" applyAlignment="1" applyFont="1">
      <alignment horizontal="left" wrapText="1"/>
    </xf>
    <xf borderId="0" fillId="0" fontId="2" numFmtId="49" xfId="0" applyAlignment="1" applyFont="1" applyNumberFormat="1">
      <alignment wrapText="1"/>
    </xf>
    <xf borderId="0" fillId="0" fontId="2" numFmtId="0" xfId="0" applyAlignment="1" applyBorder="1" applyFont="1">
      <alignment wrapText="1"/>
    </xf>
    <xf borderId="0" fillId="0" fontId="0" numFmtId="0" xfId="0" applyAlignment="1" applyFont="1">
      <alignment wrapText="1"/>
    </xf>
    <xf borderId="0" fillId="0" fontId="6" numFmtId="0" xfId="0" applyAlignment="1" applyFont="1">
      <alignment wrapText="1"/>
    </xf>
    <xf borderId="0" fillId="0" fontId="6" numFmtId="0" xfId="0" applyAlignment="1" applyFont="1">
      <alignment wrapText="1"/>
    </xf>
    <xf borderId="0" fillId="0" fontId="8" numFmtId="0" xfId="0" applyAlignment="1" applyFont="1">
      <alignment vertical="top" wrapText="1"/>
    </xf>
    <xf borderId="0" fillId="0" fontId="6" numFmtId="165" xfId="0" applyAlignment="1" applyFont="1" applyNumberFormat="1">
      <alignment horizontal="right" wrapText="1"/>
    </xf>
    <xf borderId="0" fillId="3" fontId="2" numFmtId="165" xfId="0" applyAlignment="1" applyFill="1" applyFont="1" applyNumberFormat="1">
      <alignment horizontal="right" wrapText="1"/>
    </xf>
    <xf borderId="0" fillId="3" fontId="2" numFmtId="0" xfId="0" applyAlignment="1" applyFont="1">
      <alignment wrapText="1"/>
    </xf>
    <xf borderId="0" fillId="3" fontId="2" numFmtId="49" xfId="0" applyAlignment="1" applyFont="1" applyNumberFormat="1">
      <alignment wrapText="1"/>
    </xf>
    <xf borderId="0" fillId="3" fontId="9" numFmtId="0" xfId="0" applyAlignment="1" applyFont="1">
      <alignment wrapText="1"/>
    </xf>
    <xf borderId="0" fillId="3" fontId="0" numFmtId="0" xfId="0" applyAlignment="1" applyFont="1">
      <alignment wrapText="1"/>
    </xf>
    <xf borderId="0" fillId="3" fontId="4" numFmtId="0" xfId="0" applyFont="1"/>
    <xf borderId="0" fillId="3" fontId="4" numFmtId="0" xfId="0" applyAlignment="1" applyFont="1">
      <alignment wrapText="1"/>
    </xf>
    <xf borderId="0" fillId="3" fontId="5" numFmtId="0" xfId="0" applyAlignment="1" applyFont="1">
      <alignment horizontal="left" wrapText="1"/>
    </xf>
    <xf borderId="0" fillId="3" fontId="2" numFmtId="0" xfId="0" applyAlignment="1" applyFont="1">
      <alignment wrapText="1"/>
    </xf>
    <xf borderId="0" fillId="3" fontId="5" numFmtId="0" xfId="0" applyAlignment="1" applyFont="1">
      <alignment wrapText="1"/>
    </xf>
    <xf borderId="0" fillId="3" fontId="7" numFmtId="0" xfId="0" applyAlignment="1" applyFont="1">
      <alignment horizontal="left" wrapText="1"/>
    </xf>
    <xf borderId="0" fillId="3" fontId="0" numFmtId="0" xfId="0" applyFont="1"/>
    <xf borderId="0" fillId="3" fontId="0" numFmtId="0" xfId="0" applyFont="1"/>
    <xf borderId="0" fillId="3" fontId="2" numFmtId="166" xfId="0" applyAlignment="1" applyFont="1" applyNumberFormat="1">
      <alignment wrapText="1"/>
    </xf>
    <xf borderId="0" fillId="3" fontId="0" numFmtId="0" xfId="0" applyAlignment="1" applyFont="1">
      <alignment wrapText="1"/>
    </xf>
    <xf borderId="0" fillId="3" fontId="10"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19.63"/>
    <col customWidth="1" min="2" max="2" width="35.0"/>
    <col customWidth="1" min="3" max="3" width="48.13"/>
    <col customWidth="1" min="4" max="4" width="42.13"/>
    <col customWidth="1" min="5" max="5" width="86.13"/>
    <col customWidth="1" min="6" max="26" width="7.63"/>
  </cols>
  <sheetData>
    <row r="1" ht="15.75" customHeight="1">
      <c r="A1" s="1" t="s">
        <v>0</v>
      </c>
      <c r="B1" s="2" t="s">
        <v>1</v>
      </c>
      <c r="C1" s="2" t="s">
        <v>2</v>
      </c>
      <c r="D1" s="2" t="s">
        <v>3</v>
      </c>
      <c r="E1" s="3" t="s">
        <v>4</v>
      </c>
    </row>
    <row r="2" ht="51.75" customHeight="1">
      <c r="A2" s="4">
        <v>42733.0</v>
      </c>
      <c r="B2" s="5" t="s">
        <v>5</v>
      </c>
      <c r="C2" s="6" t="s">
        <v>6</v>
      </c>
      <c r="D2" s="7" t="s">
        <v>7</v>
      </c>
      <c r="E2" s="5" t="s">
        <v>8</v>
      </c>
    </row>
    <row r="3" ht="51.75" customHeight="1">
      <c r="A3" s="4">
        <v>42733.0</v>
      </c>
      <c r="B3" s="5" t="s">
        <v>9</v>
      </c>
      <c r="C3" s="6" t="s">
        <v>10</v>
      </c>
      <c r="D3" s="7" t="s">
        <v>11</v>
      </c>
      <c r="E3" s="5" t="s">
        <v>8</v>
      </c>
    </row>
    <row r="4" ht="51.75" customHeight="1">
      <c r="A4" s="4">
        <v>42733.0</v>
      </c>
      <c r="B4" s="5" t="s">
        <v>12</v>
      </c>
      <c r="C4" s="6" t="s">
        <v>13</v>
      </c>
      <c r="D4" s="7" t="s">
        <v>14</v>
      </c>
      <c r="E4" s="5" t="s">
        <v>8</v>
      </c>
    </row>
    <row r="5" ht="51.75" customHeight="1">
      <c r="A5" s="4">
        <v>42733.0</v>
      </c>
      <c r="B5" s="5" t="s">
        <v>15</v>
      </c>
      <c r="C5" s="6" t="s">
        <v>16</v>
      </c>
      <c r="D5" s="7" t="s">
        <v>17</v>
      </c>
      <c r="E5" s="5" t="s">
        <v>8</v>
      </c>
      <c r="F5" s="8"/>
      <c r="G5" s="9"/>
      <c r="H5" s="9"/>
      <c r="I5" s="9"/>
      <c r="J5" s="9"/>
      <c r="K5" s="9"/>
      <c r="L5" s="9"/>
      <c r="M5" s="9"/>
      <c r="N5" s="9"/>
      <c r="O5" s="9"/>
      <c r="P5" s="9"/>
      <c r="Q5" s="9"/>
      <c r="R5" s="9"/>
      <c r="S5" s="9"/>
      <c r="T5" s="9"/>
      <c r="U5" s="9"/>
      <c r="V5" s="9"/>
      <c r="W5" s="9"/>
      <c r="X5" s="9"/>
      <c r="Y5" s="9"/>
      <c r="Z5" s="9"/>
    </row>
    <row r="6" ht="51.75" customHeight="1">
      <c r="A6" s="4">
        <v>42733.0</v>
      </c>
      <c r="B6" s="5" t="s">
        <v>18</v>
      </c>
      <c r="C6" s="10" t="s">
        <v>19</v>
      </c>
      <c r="D6" s="7" t="s">
        <v>20</v>
      </c>
      <c r="E6" s="5" t="s">
        <v>8</v>
      </c>
    </row>
    <row r="7">
      <c r="A7" s="4">
        <v>42733.0</v>
      </c>
      <c r="B7" s="5" t="s">
        <v>21</v>
      </c>
      <c r="C7" s="11" t="s">
        <v>22</v>
      </c>
      <c r="D7" s="7" t="s">
        <v>23</v>
      </c>
      <c r="E7" s="5"/>
    </row>
    <row r="8" ht="51.75" customHeight="1">
      <c r="A8" s="4">
        <v>42733.0</v>
      </c>
      <c r="B8" s="5" t="s">
        <v>24</v>
      </c>
      <c r="C8" s="11" t="s">
        <v>25</v>
      </c>
      <c r="D8" s="7" t="s">
        <v>26</v>
      </c>
      <c r="E8" s="5"/>
    </row>
    <row r="9" ht="51.75" customHeight="1">
      <c r="A9" s="12">
        <v>42738.0</v>
      </c>
      <c r="B9" s="5" t="s">
        <v>27</v>
      </c>
      <c r="C9" s="6" t="s">
        <v>6</v>
      </c>
      <c r="D9" s="7" t="s">
        <v>28</v>
      </c>
      <c r="E9" s="5" t="s">
        <v>8</v>
      </c>
    </row>
    <row r="10" ht="51.75" customHeight="1">
      <c r="A10" s="12">
        <v>42738.0</v>
      </c>
      <c r="B10" s="5" t="s">
        <v>29</v>
      </c>
      <c r="C10" s="6" t="s">
        <v>10</v>
      </c>
      <c r="D10" s="7" t="s">
        <v>30</v>
      </c>
      <c r="E10" s="5" t="s">
        <v>8</v>
      </c>
    </row>
    <row r="11" ht="26.25" customHeight="1">
      <c r="A11" s="12">
        <v>42738.0</v>
      </c>
      <c r="B11" s="5" t="s">
        <v>31</v>
      </c>
      <c r="C11" s="6" t="s">
        <v>13</v>
      </c>
      <c r="D11" s="7" t="s">
        <v>32</v>
      </c>
      <c r="E11" s="7" t="s">
        <v>33</v>
      </c>
    </row>
    <row r="12" ht="26.25" customHeight="1">
      <c r="A12" s="12">
        <v>42738.0</v>
      </c>
      <c r="B12" s="5" t="s">
        <v>34</v>
      </c>
      <c r="C12" s="6" t="s">
        <v>16</v>
      </c>
      <c r="D12" s="7" t="s">
        <v>35</v>
      </c>
      <c r="E12" s="5" t="s">
        <v>8</v>
      </c>
    </row>
    <row r="13" ht="26.25" customHeight="1">
      <c r="A13" s="12">
        <v>42738.0</v>
      </c>
      <c r="B13" s="5" t="s">
        <v>36</v>
      </c>
      <c r="C13" s="6" t="s">
        <v>37</v>
      </c>
      <c r="D13" s="7" t="s">
        <v>38</v>
      </c>
      <c r="E13" s="5" t="s">
        <v>39</v>
      </c>
    </row>
    <row r="14" ht="26.25" customHeight="1">
      <c r="A14" s="12">
        <v>42738.0</v>
      </c>
      <c r="B14" s="5" t="s">
        <v>40</v>
      </c>
      <c r="C14" s="10" t="s">
        <v>19</v>
      </c>
      <c r="D14" s="7" t="s">
        <v>41</v>
      </c>
      <c r="E14" s="5" t="s">
        <v>42</v>
      </c>
    </row>
    <row r="15" ht="26.25" customHeight="1">
      <c r="A15" s="13">
        <v>42739.0</v>
      </c>
      <c r="B15" s="5" t="s">
        <v>43</v>
      </c>
      <c r="C15" s="11" t="s">
        <v>44</v>
      </c>
      <c r="D15" s="7" t="s">
        <v>45</v>
      </c>
      <c r="E15" s="5" t="s">
        <v>46</v>
      </c>
    </row>
    <row r="16" ht="26.25" customHeight="1">
      <c r="A16" s="13">
        <v>42739.0</v>
      </c>
      <c r="B16" s="5" t="s">
        <v>47</v>
      </c>
      <c r="C16" s="5" t="s">
        <v>48</v>
      </c>
      <c r="D16" s="7" t="s">
        <v>49</v>
      </c>
      <c r="E16" s="5" t="s">
        <v>50</v>
      </c>
    </row>
    <row r="17" ht="26.25" customHeight="1">
      <c r="A17" s="13">
        <v>42739.0</v>
      </c>
      <c r="B17" s="5" t="s">
        <v>51</v>
      </c>
      <c r="C17" s="14" t="s">
        <v>52</v>
      </c>
      <c r="D17" s="7" t="s">
        <v>53</v>
      </c>
      <c r="E17" s="15" t="s">
        <v>50</v>
      </c>
    </row>
    <row r="18" ht="26.25" customHeight="1">
      <c r="A18" s="13">
        <v>42739.0</v>
      </c>
      <c r="B18" s="5" t="s">
        <v>54</v>
      </c>
      <c r="C18" s="16" t="s">
        <v>55</v>
      </c>
      <c r="D18" s="7" t="s">
        <v>56</v>
      </c>
      <c r="E18" s="15" t="s">
        <v>50</v>
      </c>
    </row>
    <row r="19" ht="26.25" customHeight="1">
      <c r="A19" s="12">
        <v>42741.0</v>
      </c>
      <c r="B19" s="5" t="s">
        <v>5</v>
      </c>
      <c r="C19" s="6" t="s">
        <v>6</v>
      </c>
      <c r="D19" s="7" t="str">
        <f>HYPERLINK("https://www.facebook.com/1107148222715274/photos/a.1163098390453590.1073741828.1107148222715274/1173468012749961/?type=3&amp;permPage=1","i added a link bait")</f>
        <v>i added a link bait</v>
      </c>
      <c r="E19" s="5" t="s">
        <v>8</v>
      </c>
    </row>
    <row r="20" ht="26.25" customHeight="1">
      <c r="A20" s="12">
        <v>42741.0</v>
      </c>
      <c r="B20" s="5" t="s">
        <v>9</v>
      </c>
      <c r="C20" s="6" t="s">
        <v>10</v>
      </c>
      <c r="D20" s="7" t="s">
        <v>57</v>
      </c>
      <c r="E20" s="5" t="s">
        <v>58</v>
      </c>
    </row>
    <row r="21" ht="26.25" customHeight="1">
      <c r="A21" s="12">
        <v>42741.0</v>
      </c>
      <c r="B21" s="5" t="s">
        <v>12</v>
      </c>
      <c r="C21" s="6" t="s">
        <v>13</v>
      </c>
      <c r="D21" s="7" t="s">
        <v>33</v>
      </c>
      <c r="E21" s="5" t="s">
        <v>59</v>
      </c>
    </row>
    <row r="22" ht="51.75" customHeight="1">
      <c r="A22" s="12">
        <v>42741.0</v>
      </c>
      <c r="B22" s="5" t="s">
        <v>15</v>
      </c>
      <c r="C22" s="6" t="s">
        <v>16</v>
      </c>
      <c r="D22" s="7" t="s">
        <v>60</v>
      </c>
      <c r="E22" s="5" t="s">
        <v>8</v>
      </c>
      <c r="F22" s="8"/>
      <c r="G22" s="9"/>
      <c r="H22" s="9"/>
      <c r="I22" s="9"/>
      <c r="J22" s="9"/>
      <c r="K22" s="9"/>
      <c r="L22" s="9"/>
      <c r="M22" s="9"/>
      <c r="N22" s="9"/>
      <c r="O22" s="9"/>
      <c r="P22" s="9"/>
      <c r="Q22" s="9"/>
      <c r="R22" s="9"/>
      <c r="S22" s="9"/>
      <c r="T22" s="9"/>
      <c r="U22" s="9"/>
      <c r="V22" s="9"/>
      <c r="W22" s="9"/>
      <c r="X22" s="9"/>
      <c r="Y22" s="9"/>
      <c r="Z22" s="9"/>
    </row>
    <row r="23" ht="26.25" customHeight="1">
      <c r="A23" s="12">
        <v>42741.0</v>
      </c>
      <c r="B23" s="5" t="s">
        <v>61</v>
      </c>
      <c r="C23" s="6" t="s">
        <v>37</v>
      </c>
      <c r="D23" s="5" t="s">
        <v>62</v>
      </c>
      <c r="E23" s="5"/>
    </row>
    <row r="24" ht="26.25" customHeight="1">
      <c r="A24" s="17">
        <v>42741.0</v>
      </c>
      <c r="B24" s="18" t="s">
        <v>61</v>
      </c>
      <c r="C24" s="18" t="s">
        <v>37</v>
      </c>
      <c r="D24" s="7" t="str">
        <f>HYPERLINK("https://www.quora.com/I-want-to-connect-my-smart-tv-also-wirelessly-So-plz-suggest-which-router-is-best-for-me-Dlink-dsl-2750U-or-netgear-D1500-n300-or-others/answer/Rey-Balala?srid=hCYl5","https://www.quora.com/I-want-to-connect-my-smart-tv-also-wirelessly-So-plz-suggest-which-router-is-best-for-me-Dlink-dsl-2750U-or-netgear-D1500-n300-or-others/answer/Rey-Balala?srid=hCYl5")</f>
        <v>https://www.quora.com/I-want-to-connect-my-smart-tv-also-wirelessly-So-plz-suggest-which-router-is-best-for-me-Dlink-dsl-2750U-or-netgear-D1500-n300-or-others/answer/Rey-Balala?srid=hCYl5</v>
      </c>
      <c r="E24" s="5" t="s">
        <v>63</v>
      </c>
    </row>
    <row r="25" ht="26.25" customHeight="1">
      <c r="A25" s="19">
        <v>42741.0</v>
      </c>
      <c r="B25" s="18" t="s">
        <v>61</v>
      </c>
      <c r="C25" s="18" t="s">
        <v>37</v>
      </c>
      <c r="D25" s="7" t="str">
        <f>HYPERLINK("https://www.quora.com/Do-you-need-a-router-to-watch-tv-or-just-the-cable-box/answer/Rey-Balala?srid=hCYl5","https://www.quora.com/Do-you-need-a-router-to-watch-tv-or-just-the-cable-box/answer/Rey-Balala?srid=hCYl5")</f>
        <v>https://www.quora.com/Do-you-need-a-router-to-watch-tv-or-just-the-cable-box/answer/Rey-Balala?srid=hCYl5</v>
      </c>
      <c r="E25" s="5" t="s">
        <v>64</v>
      </c>
    </row>
    <row r="26" ht="39.0" customHeight="1">
      <c r="A26" s="19">
        <v>42741.0</v>
      </c>
      <c r="B26" s="18" t="s">
        <v>61</v>
      </c>
      <c r="C26" s="18" t="s">
        <v>37</v>
      </c>
      <c r="D26" s="7" t="str">
        <f>HYPERLINK("https://www.quora.com/What-is-android-tv-box/answer/Rey-Balala?srid=hCYl5","https://www.quora.com/What-is-android-tv-box/answer/Rey-Balala?srid=hCYl5")</f>
        <v>https://www.quora.com/What-is-android-tv-box/answer/Rey-Balala?srid=hCYl5</v>
      </c>
      <c r="E26" s="5" t="s">
        <v>65</v>
      </c>
    </row>
    <row r="27" ht="39.0" customHeight="1">
      <c r="A27" s="19">
        <v>42741.0</v>
      </c>
      <c r="B27" s="18" t="s">
        <v>61</v>
      </c>
      <c r="C27" s="18" t="s">
        <v>37</v>
      </c>
      <c r="D27" s="7" t="str">
        <f>HYPERLINK("https://www.quora.com/What-is-the-best-Android-TV-Box-to-purchase-xmbc-etc/answer/Rey-Balala?srid=hCYl5","https://www.quora.com/What-is-the-best-Android-TV-Box-to-purchase-xmbc-etc/answer/Rey-Balala?srid=hCYl5")</f>
        <v>https://www.quora.com/What-is-the-best-Android-TV-Box-to-purchase-xmbc-etc/answer/Rey-Balala?srid=hCYl5</v>
      </c>
      <c r="E27" s="5" t="s">
        <v>66</v>
      </c>
    </row>
    <row r="28" ht="39.0" customHeight="1">
      <c r="A28" s="19">
        <v>42741.0</v>
      </c>
      <c r="B28" s="18" t="s">
        <v>61</v>
      </c>
      <c r="C28" s="18" t="s">
        <v>37</v>
      </c>
      <c r="D28" s="7" t="str">
        <f>HYPERLINK("https://www.quora.com/Why-is-the-Android-TV-Box-so-popular-now-for-people/answer/Rey-Balala?srid=hCYl5","https://www.quora.com/Why-is-the-Android-TV-Box-so-popular-now-for-people/answer/Rey-Balala?srid=hCYl5")</f>
        <v>https://www.quora.com/Why-is-the-Android-TV-Box-so-popular-now-for-people/answer/Rey-Balala?srid=hCYl5</v>
      </c>
      <c r="E28" s="5" t="s">
        <v>67</v>
      </c>
    </row>
    <row r="29" ht="26.25" customHeight="1">
      <c r="A29" s="12">
        <v>42744.0</v>
      </c>
      <c r="B29" s="20" t="s">
        <v>68</v>
      </c>
      <c r="C29" s="14" t="s">
        <v>69</v>
      </c>
      <c r="D29" s="5" t="s">
        <v>70</v>
      </c>
      <c r="E29" s="5"/>
    </row>
    <row r="30" ht="26.25" customHeight="1">
      <c r="A30" s="12">
        <v>42744.0</v>
      </c>
      <c r="B30" s="5" t="s">
        <v>71</v>
      </c>
      <c r="C30" s="14" t="s">
        <v>72</v>
      </c>
      <c r="D30" s="7" t="s">
        <v>73</v>
      </c>
      <c r="E30" s="5" t="s">
        <v>74</v>
      </c>
    </row>
    <row r="31" ht="26.25" customHeight="1">
      <c r="A31" s="12">
        <v>42744.0</v>
      </c>
      <c r="B31" s="5" t="s">
        <v>75</v>
      </c>
      <c r="C31" s="21" t="s">
        <v>76</v>
      </c>
      <c r="D31" s="7" t="s">
        <v>77</v>
      </c>
      <c r="E31" s="5" t="s">
        <v>8</v>
      </c>
    </row>
    <row r="32" ht="26.25" customHeight="1">
      <c r="A32" s="12">
        <v>42744.0</v>
      </c>
      <c r="B32" s="5" t="s">
        <v>78</v>
      </c>
      <c r="C32" s="21" t="s">
        <v>79</v>
      </c>
      <c r="D32" s="7" t="s">
        <v>80</v>
      </c>
      <c r="E32" s="5" t="s">
        <v>8</v>
      </c>
    </row>
    <row r="33" ht="51.75" customHeight="1">
      <c r="A33" s="12">
        <v>42744.0</v>
      </c>
      <c r="B33" s="5" t="s">
        <v>81</v>
      </c>
      <c r="C33" s="21" t="s">
        <v>82</v>
      </c>
      <c r="D33" s="7" t="str">
        <f>HYPERLINK("http://imgfave.com/view/7948163","i just used beastbox twitter account to login")</f>
        <v>i just used beastbox twitter account to login</v>
      </c>
      <c r="E33" s="5" t="s">
        <v>8</v>
      </c>
    </row>
    <row r="34" ht="39.0" customHeight="1">
      <c r="A34" s="12">
        <v>42744.0</v>
      </c>
      <c r="B34" s="5" t="s">
        <v>83</v>
      </c>
      <c r="C34" s="21" t="s">
        <v>84</v>
      </c>
      <c r="D34" s="7" t="s">
        <v>85</v>
      </c>
      <c r="E34" s="5" t="s">
        <v>8</v>
      </c>
      <c r="F34" s="9"/>
    </row>
    <row r="35" ht="39.0" customHeight="1">
      <c r="A35" s="13">
        <v>42746.0</v>
      </c>
      <c r="B35" s="5" t="s">
        <v>86</v>
      </c>
      <c r="C35" s="18" t="s">
        <v>87</v>
      </c>
      <c r="D35" s="7" t="s">
        <v>88</v>
      </c>
      <c r="E35" s="5" t="s">
        <v>89</v>
      </c>
      <c r="F35" s="9"/>
    </row>
    <row r="36" ht="51.75" customHeight="1">
      <c r="A36" s="13">
        <v>42746.0</v>
      </c>
      <c r="B36" s="5" t="s">
        <v>90</v>
      </c>
      <c r="C36" s="18" t="s">
        <v>91</v>
      </c>
      <c r="D36" s="7" t="s">
        <v>92</v>
      </c>
      <c r="E36" s="5" t="s">
        <v>42</v>
      </c>
      <c r="F36" s="9"/>
    </row>
    <row r="37" ht="39.0" customHeight="1">
      <c r="A37" s="13">
        <v>42746.0</v>
      </c>
      <c r="B37" s="5" t="s">
        <v>93</v>
      </c>
      <c r="C37" s="18" t="s">
        <v>94</v>
      </c>
      <c r="D37" s="7" t="s">
        <v>95</v>
      </c>
      <c r="E37" s="5" t="s">
        <v>42</v>
      </c>
      <c r="F37" s="9"/>
    </row>
    <row r="38" ht="51.75" customHeight="1">
      <c r="A38" s="13">
        <v>42746.0</v>
      </c>
      <c r="B38" s="5" t="s">
        <v>96</v>
      </c>
      <c r="C38" s="18" t="s">
        <v>97</v>
      </c>
      <c r="D38" s="7" t="s">
        <v>53</v>
      </c>
      <c r="E38" s="5" t="s">
        <v>42</v>
      </c>
      <c r="F38" s="9"/>
    </row>
    <row r="39" ht="39.0" customHeight="1">
      <c r="A39" s="13">
        <v>42746.0</v>
      </c>
      <c r="B39" s="5" t="s">
        <v>98</v>
      </c>
      <c r="C39" s="18" t="s">
        <v>99</v>
      </c>
      <c r="D39" s="7" t="s">
        <v>45</v>
      </c>
      <c r="E39" s="5" t="s">
        <v>42</v>
      </c>
      <c r="F39" s="9"/>
    </row>
    <row r="40" ht="26.25" customHeight="1">
      <c r="A40" s="13">
        <v>42746.0</v>
      </c>
      <c r="B40" s="5" t="s">
        <v>100</v>
      </c>
      <c r="C40" s="18" t="s">
        <v>101</v>
      </c>
      <c r="D40" s="7" t="s">
        <v>102</v>
      </c>
      <c r="E40" s="5" t="s">
        <v>42</v>
      </c>
      <c r="F40" s="9"/>
    </row>
    <row r="41" ht="26.25" customHeight="1">
      <c r="A41" s="13">
        <v>42746.0</v>
      </c>
      <c r="B41" s="5" t="s">
        <v>103</v>
      </c>
      <c r="C41" s="18" t="s">
        <v>104</v>
      </c>
      <c r="D41" s="7" t="s">
        <v>105</v>
      </c>
      <c r="E41" s="5" t="s">
        <v>42</v>
      </c>
      <c r="F41" s="9"/>
    </row>
    <row r="42" ht="39.0" customHeight="1">
      <c r="A42" s="13">
        <v>42746.0</v>
      </c>
      <c r="B42" s="5" t="s">
        <v>106</v>
      </c>
      <c r="C42" s="18" t="s">
        <v>107</v>
      </c>
      <c r="D42" s="7" t="s">
        <v>53</v>
      </c>
      <c r="E42" s="5" t="s">
        <v>89</v>
      </c>
    </row>
    <row r="43" ht="26.25" customHeight="1">
      <c r="A43" s="12">
        <v>42746.0</v>
      </c>
      <c r="B43" s="5" t="s">
        <v>108</v>
      </c>
      <c r="C43" s="22" t="s">
        <v>109</v>
      </c>
      <c r="D43" s="7" t="s">
        <v>110</v>
      </c>
      <c r="E43" s="5" t="s">
        <v>42</v>
      </c>
    </row>
    <row r="44" ht="53.25" customHeight="1">
      <c r="A44" s="12">
        <v>42746.0</v>
      </c>
      <c r="B44" s="5" t="s">
        <v>111</v>
      </c>
      <c r="C44" s="6" t="s">
        <v>112</v>
      </c>
      <c r="D44" s="7" t="s">
        <v>113</v>
      </c>
      <c r="E44" s="5" t="s">
        <v>42</v>
      </c>
    </row>
    <row r="45" ht="34.5" customHeight="1">
      <c r="A45" s="12">
        <v>42746.0</v>
      </c>
      <c r="B45" s="5" t="s">
        <v>114</v>
      </c>
      <c r="C45" s="11" t="s">
        <v>115</v>
      </c>
      <c r="D45" s="7" t="s">
        <v>116</v>
      </c>
      <c r="E45" s="5" t="s">
        <v>42</v>
      </c>
    </row>
    <row r="46" ht="26.25" customHeight="1">
      <c r="A46" s="12">
        <v>42755.0</v>
      </c>
      <c r="B46" s="5" t="s">
        <v>117</v>
      </c>
      <c r="C46" s="22" t="s">
        <v>118</v>
      </c>
      <c r="D46" s="7" t="s">
        <v>119</v>
      </c>
      <c r="E46" s="5" t="s">
        <v>89</v>
      </c>
    </row>
    <row r="47" ht="51.75" customHeight="1">
      <c r="A47" s="12">
        <v>42755.0</v>
      </c>
      <c r="B47" s="5" t="s">
        <v>120</v>
      </c>
      <c r="C47" s="22" t="s">
        <v>121</v>
      </c>
      <c r="D47" s="5" t="s">
        <v>122</v>
      </c>
      <c r="E47" s="5"/>
    </row>
    <row r="48" ht="26.25" customHeight="1">
      <c r="A48" s="12">
        <v>42755.0</v>
      </c>
      <c r="B48" s="5" t="s">
        <v>123</v>
      </c>
      <c r="C48" s="22" t="s">
        <v>124</v>
      </c>
      <c r="D48" s="7" t="s">
        <v>125</v>
      </c>
      <c r="E48" s="5" t="s">
        <v>42</v>
      </c>
    </row>
    <row r="49" ht="26.25" customHeight="1">
      <c r="A49" s="12">
        <v>42755.0</v>
      </c>
      <c r="B49" s="5" t="s">
        <v>126</v>
      </c>
      <c r="C49" s="22" t="s">
        <v>127</v>
      </c>
      <c r="D49" s="7" t="s">
        <v>128</v>
      </c>
      <c r="E49" s="5" t="s">
        <v>42</v>
      </c>
    </row>
    <row r="50" ht="26.25" customHeight="1">
      <c r="A50" s="12">
        <v>42758.0</v>
      </c>
      <c r="B50" s="5" t="s">
        <v>5</v>
      </c>
      <c r="C50" s="6" t="s">
        <v>6</v>
      </c>
      <c r="D50" s="7" t="s">
        <v>129</v>
      </c>
      <c r="E50" s="5" t="s">
        <v>42</v>
      </c>
    </row>
    <row r="51" ht="26.25" customHeight="1">
      <c r="A51" s="12">
        <v>42758.0</v>
      </c>
      <c r="B51" s="5" t="s">
        <v>9</v>
      </c>
      <c r="C51" s="6" t="s">
        <v>10</v>
      </c>
      <c r="D51" s="7" t="s">
        <v>130</v>
      </c>
      <c r="E51" s="5" t="s">
        <v>42</v>
      </c>
    </row>
    <row r="52" ht="77.25" customHeight="1">
      <c r="A52" s="12">
        <v>42758.0</v>
      </c>
      <c r="B52" s="5" t="s">
        <v>12</v>
      </c>
      <c r="C52" s="6" t="s">
        <v>13</v>
      </c>
      <c r="D52" s="7" t="s">
        <v>53</v>
      </c>
      <c r="E52" s="5" t="s">
        <v>131</v>
      </c>
    </row>
    <row r="53" ht="77.25" customHeight="1">
      <c r="A53" s="12">
        <v>42758.0</v>
      </c>
      <c r="B53" s="5" t="s">
        <v>15</v>
      </c>
      <c r="C53" s="6" t="s">
        <v>16</v>
      </c>
      <c r="D53" s="7" t="s">
        <v>132</v>
      </c>
      <c r="E53" s="5" t="s">
        <v>42</v>
      </c>
      <c r="F53" s="8"/>
      <c r="G53" s="9"/>
      <c r="H53" s="9"/>
      <c r="I53" s="9"/>
      <c r="J53" s="9"/>
      <c r="K53" s="9"/>
      <c r="L53" s="9"/>
      <c r="M53" s="9"/>
      <c r="N53" s="9"/>
      <c r="O53" s="9"/>
      <c r="P53" s="9"/>
      <c r="Q53" s="9"/>
      <c r="R53" s="9"/>
      <c r="S53" s="9"/>
      <c r="T53" s="9"/>
      <c r="U53" s="9"/>
      <c r="V53" s="9"/>
      <c r="W53" s="9"/>
      <c r="X53" s="9"/>
      <c r="Y53" s="9"/>
      <c r="Z53" s="9"/>
    </row>
    <row r="54" ht="26.25" customHeight="1">
      <c r="A54" s="12">
        <v>42758.0</v>
      </c>
      <c r="B54" s="5" t="s">
        <v>18</v>
      </c>
      <c r="C54" s="10" t="s">
        <v>19</v>
      </c>
      <c r="D54" s="7" t="s">
        <v>133</v>
      </c>
      <c r="E54" s="5" t="s">
        <v>42</v>
      </c>
    </row>
    <row r="55" ht="64.5" customHeight="1">
      <c r="A55" s="12">
        <v>42758.0</v>
      </c>
      <c r="B55" s="20" t="s">
        <v>134</v>
      </c>
      <c r="C55" s="22" t="s">
        <v>135</v>
      </c>
      <c r="D55" s="7" t="s">
        <v>136</v>
      </c>
      <c r="E55" s="5" t="s">
        <v>137</v>
      </c>
    </row>
    <row r="56" ht="26.25" customHeight="1">
      <c r="A56" s="12">
        <v>42759.0</v>
      </c>
      <c r="B56" s="5" t="s">
        <v>138</v>
      </c>
      <c r="C56" s="22" t="s">
        <v>139</v>
      </c>
      <c r="D56" s="7" t="str">
        <f>HYPERLINK("https://www.facebook.com/permalink.php?story_fbid=1189922114437884&amp;id=1107148222715274","https://www.facebook.com/permalink.php?story_fbid=1189922114437884&amp;id=1107148222715274")</f>
        <v>https://www.facebook.com/permalink.php?story_fbid=1189922114437884&amp;id=1107148222715274</v>
      </c>
      <c r="E56" s="5" t="s">
        <v>42</v>
      </c>
    </row>
    <row r="57" ht="26.25" customHeight="1">
      <c r="A57" s="12">
        <v>42759.0</v>
      </c>
      <c r="B57" s="5" t="s">
        <v>140</v>
      </c>
      <c r="C57" s="22" t="s">
        <v>141</v>
      </c>
      <c r="D57" s="7" t="str">
        <f>HYPERLINK("https://twitter.com/thebeastboxtv/status/823864778808406016","https://twitter.com/thebeastboxtv/status/823864778808406016")</f>
        <v>https://twitter.com/thebeastboxtv/status/823864778808406016</v>
      </c>
      <c r="E57" s="5" t="s">
        <v>42</v>
      </c>
    </row>
    <row r="58" ht="64.5" customHeight="1">
      <c r="A58" s="12">
        <v>42759.0</v>
      </c>
      <c r="B58" s="5" t="s">
        <v>142</v>
      </c>
      <c r="C58" s="22" t="s">
        <v>143</v>
      </c>
      <c r="D58" s="7" t="str">
        <f>HYPERLINK("https://www.linkedin.com/company/the-beastbox/comments?topic=6229630768616964096&amp;type=U&amp;scope=13233887&amp;stype=C&amp;a=Ie-W","https://www.linkedin.com/company/the-beastbox/comments?topic=6229630768616964096&amp;type=U&amp;scope=13233887&amp;stype=C&amp;a=Ie-W")</f>
        <v>https://www.linkedin.com/company/the-beastbox/comments?topic=6229630768616964096&amp;type=U&amp;scope=13233887&amp;stype=C&amp;a=Ie-W</v>
      </c>
      <c r="E58" s="5" t="s">
        <v>42</v>
      </c>
    </row>
    <row r="59" ht="26.25" customHeight="1">
      <c r="A59" s="12">
        <v>42759.0</v>
      </c>
      <c r="B59" s="5" t="s">
        <v>144</v>
      </c>
      <c r="C59" s="22" t="s">
        <v>145</v>
      </c>
      <c r="D59" s="7" t="str">
        <f>HYPERLINK("https://plus.google.com/u/0/113454085183323594596/posts/63p8phogJ4A?sfc=false","https://plus.google.com/u/0/113454085183323594596/posts/63p8phogJ4A?sfc=false")</f>
        <v>https://plus.google.com/u/0/113454085183323594596/posts/63p8phogJ4A?sfc=false</v>
      </c>
      <c r="E59" s="5" t="s">
        <v>42</v>
      </c>
    </row>
    <row r="60" ht="26.25" customHeight="1">
      <c r="A60" s="12">
        <v>42759.0</v>
      </c>
      <c r="B60" s="5" t="s">
        <v>146</v>
      </c>
      <c r="C60" s="18" t="s">
        <v>147</v>
      </c>
      <c r="D60" s="7" t="s">
        <v>148</v>
      </c>
      <c r="E60" s="5" t="s">
        <v>149</v>
      </c>
    </row>
    <row r="61" ht="26.25" customHeight="1">
      <c r="A61" s="12">
        <v>42760.0</v>
      </c>
      <c r="B61" s="20" t="s">
        <v>150</v>
      </c>
      <c r="C61" s="16" t="s">
        <v>151</v>
      </c>
      <c r="D61" s="7" t="str">
        <f>HYPERLINK("http://www.slideshare.net/beastboxblog/youre-just-3-steps-away-from-watching-movies-online","http://www.slideshare.net/beastboxblog/youre-just-3-steps-away-from-watching-movies-online")</f>
        <v>http://www.slideshare.net/beastboxblog/youre-just-3-steps-away-from-watching-movies-online</v>
      </c>
      <c r="E61" s="5" t="s">
        <v>42</v>
      </c>
    </row>
    <row r="62" ht="26.25" customHeight="1">
      <c r="A62" s="12">
        <v>42760.0</v>
      </c>
      <c r="B62" s="5" t="s">
        <v>152</v>
      </c>
      <c r="C62" s="16" t="s">
        <v>153</v>
      </c>
      <c r="D62" s="7" t="str">
        <f>HYPERLINK("http://pdfsr.com/pdf/you-re-just-3-steps-away-from-watching-movies-online","http://pdfsr.com/pdf/you-re-just-3-steps-away-from-watching-movies-online#")</f>
        <v>http://pdfsr.com/pdf/you-re-just-3-steps-away-from-watching-movies-online#</v>
      </c>
      <c r="E62" s="5" t="s">
        <v>42</v>
      </c>
    </row>
    <row r="63" ht="26.25" customHeight="1">
      <c r="A63" s="12">
        <v>42760.0</v>
      </c>
      <c r="B63" s="5" t="s">
        <v>154</v>
      </c>
      <c r="C63" s="16" t="s">
        <v>155</v>
      </c>
      <c r="D63" s="7" t="str">
        <f>HYPERLINK("https://www.edocr.com/v/58l0qmg5/beastboxtvcom/youre-just-3-steps-away-from-watching-movies-online","https://www.edocr.com/v/58l0qmg5/beastboxtvcom/youre-just-3-steps-away-from-watching-movies-online")</f>
        <v>https://www.edocr.com/v/58l0qmg5/beastboxtvcom/youre-just-3-steps-away-from-watching-movies-online</v>
      </c>
      <c r="E63" s="5" t="s">
        <v>42</v>
      </c>
    </row>
    <row r="64" ht="26.25" customHeight="1">
      <c r="A64" s="12">
        <v>42760.0</v>
      </c>
      <c r="B64" s="5" t="s">
        <v>156</v>
      </c>
      <c r="C64" s="16" t="s">
        <v>157</v>
      </c>
      <c r="D64" s="7" t="str">
        <f>HYPERLINK("http://www.powershow.com/view0/85a5b0-ZTYzO/You_re_Just_3_Steps_Away_from_Watching_Movies_Online_powerpoint_ppt_presentation","http://www.powershow.com/view0/85a5b0-ZTYzO/You_re_Just_3_Steps_Away_from_Watching_Movies_Online_powerpoint_ppt_presentation")</f>
        <v>http://www.powershow.com/view0/85a5b0-ZTYzO/You_re_Just_3_Steps_Away_from_Watching_Movies_Online_powerpoint_ppt_presentation</v>
      </c>
      <c r="E64" s="5"/>
    </row>
    <row r="65" ht="26.25" customHeight="1">
      <c r="A65" s="12">
        <v>42760.0</v>
      </c>
      <c r="B65" s="5" t="s">
        <v>158</v>
      </c>
      <c r="C65" s="22" t="s">
        <v>159</v>
      </c>
      <c r="D65" s="7" t="str">
        <f>HYPERLINK("https://www.scribd.com/document/337537553/You-re-Just-3-Steps-Away-from-Watching-Movies-Online","https://www.scribd.com/document/337537553/You-re-Just-3-Steps-Away-from-Watching-Movies-Online")</f>
        <v>https://www.scribd.com/document/337537553/You-re-Just-3-Steps-Away-from-Watching-Movies-Online</v>
      </c>
      <c r="E65" s="5" t="s">
        <v>160</v>
      </c>
    </row>
    <row r="66" ht="26.25" customHeight="1">
      <c r="A66" s="12">
        <v>42760.0</v>
      </c>
      <c r="B66" s="5" t="s">
        <v>161</v>
      </c>
      <c r="C66" s="22" t="s">
        <v>162</v>
      </c>
      <c r="D66" s="7" t="str">
        <f>HYPERLINK("https://issuu.com/beastboxtv/docs/you_are_just_3_steps_away_from_watc","https://issuu.com/beastboxtv/docs/you_are_just_3_steps_away_from_watc")</f>
        <v>https://issuu.com/beastboxtv/docs/you_are_just_3_steps_away_from_watc</v>
      </c>
      <c r="E66" s="5" t="s">
        <v>42</v>
      </c>
    </row>
    <row r="67" ht="26.25" customHeight="1">
      <c r="A67" s="12">
        <v>42760.0</v>
      </c>
      <c r="B67" s="5" t="s">
        <v>163</v>
      </c>
      <c r="C67" s="18" t="s">
        <v>164</v>
      </c>
      <c r="D67" s="7" t="str">
        <f>HYPERLINK("http://internettvbox.webs.com/","http://internettvbox.webs.com/")</f>
        <v>http://internettvbox.webs.com/</v>
      </c>
      <c r="E67" s="5" t="s">
        <v>42</v>
      </c>
    </row>
    <row r="68" ht="26.25" customHeight="1">
      <c r="A68" s="12">
        <v>42760.0</v>
      </c>
      <c r="B68" s="5" t="s">
        <v>165</v>
      </c>
      <c r="C68" s="18" t="s">
        <v>166</v>
      </c>
      <c r="D68" s="7" t="str">
        <f>HYPERLINK("http://internettvbox.webnode.com/l/the-next-living-room-evolution/","http://internettvbox.webnode.com/l/the-next-living-room-evolution/")</f>
        <v>http://internettvbox.webnode.com/l/the-next-living-room-evolution/</v>
      </c>
      <c r="E68" s="5" t="s">
        <v>42</v>
      </c>
    </row>
    <row r="69" ht="26.25" customHeight="1">
      <c r="A69" s="12">
        <v>42761.0</v>
      </c>
      <c r="B69" s="5" t="s">
        <v>5</v>
      </c>
      <c r="C69" s="6" t="s">
        <v>6</v>
      </c>
      <c r="D69" s="7" t="str">
        <f>HYPERLINK("https://www.facebook.com/1107148222715274/photos/a.1163098390453590.1073741828.1107148222715274/1192475250849237/?type=3&amp;theater","https://www.facebook.com/1107148222715274/photos/a.1163098390453590.1073741828.1107148222715274/1192475250849237/?type=3&amp;theater")</f>
        <v>https://www.facebook.com/1107148222715274/photos/a.1163098390453590.1073741828.1107148222715274/1192475250849237/?type=3&amp;theater</v>
      </c>
      <c r="E69" s="5" t="s">
        <v>42</v>
      </c>
    </row>
    <row r="70" ht="26.25" customHeight="1">
      <c r="A70" s="12">
        <v>42761.0</v>
      </c>
      <c r="B70" s="5" t="s">
        <v>9</v>
      </c>
      <c r="C70" s="6" t="s">
        <v>10</v>
      </c>
      <c r="D70" s="7" t="str">
        <f>HYPERLINK("https://twitter.com/thebeastboxtv/status/824635782455447552","https://twitter.com/thebeastboxtv/status/824635782455447552")</f>
        <v>https://twitter.com/thebeastboxtv/status/824635782455447552</v>
      </c>
      <c r="E70" s="23" t="s">
        <v>42</v>
      </c>
    </row>
    <row r="71" ht="26.25" customHeight="1">
      <c r="A71" s="12">
        <v>42761.0</v>
      </c>
      <c r="B71" s="5" t="s">
        <v>12</v>
      </c>
      <c r="C71" s="6" t="s">
        <v>13</v>
      </c>
      <c r="D71" s="7" t="str">
        <f>HYPERLINK("https://www.linkedin.com/company/home?trk=nav_responsive_sub_nav_companies","https://www.linkedin.com/company/home?trk=nav_responsive_sub_nav_companies")</f>
        <v>https://www.linkedin.com/company/home?trk=nav_responsive_sub_nav_companies</v>
      </c>
      <c r="E71" s="5" t="s">
        <v>89</v>
      </c>
    </row>
    <row r="72" ht="26.25" customHeight="1">
      <c r="A72" s="12">
        <v>42761.0</v>
      </c>
      <c r="B72" s="5" t="s">
        <v>15</v>
      </c>
      <c r="C72" s="6" t="s">
        <v>16</v>
      </c>
      <c r="D72" s="7" t="str">
        <f>HYPERLINK("https://plus.google.com/113454085183323594596/posts/CP3G48HTP7T","https://plus.google.com/113454085183323594596/posts/CP3G48HTP7T")</f>
        <v>https://plus.google.com/113454085183323594596/posts/CP3G48HTP7T</v>
      </c>
      <c r="E72" s="5" t="s">
        <v>42</v>
      </c>
      <c r="F72" s="8"/>
      <c r="G72" s="9"/>
      <c r="H72" s="9"/>
      <c r="I72" s="9"/>
      <c r="J72" s="9"/>
      <c r="K72" s="9"/>
      <c r="L72" s="9"/>
      <c r="M72" s="9"/>
      <c r="N72" s="9"/>
      <c r="O72" s="9"/>
      <c r="P72" s="9"/>
      <c r="Q72" s="9"/>
      <c r="R72" s="9"/>
      <c r="S72" s="9"/>
      <c r="T72" s="9"/>
      <c r="U72" s="9"/>
      <c r="V72" s="9"/>
      <c r="W72" s="9"/>
      <c r="X72" s="9"/>
      <c r="Y72" s="9"/>
      <c r="Z72" s="9"/>
    </row>
    <row r="73">
      <c r="A73" s="12">
        <v>42761.0</v>
      </c>
      <c r="B73" s="5" t="s">
        <v>18</v>
      </c>
      <c r="C73" s="10" t="s">
        <v>19</v>
      </c>
      <c r="D73" s="7" t="str">
        <f>HYPERLINK("https://www.instagram.com/p/BPu4opeDgNO/?taken-by=beastboxtv","https://www.instagram.com/p/BPu4opeDgNO/?taken-by=beastboxtv")</f>
        <v>https://www.instagram.com/p/BPu4opeDgNO/?taken-by=beastboxtv</v>
      </c>
      <c r="E73" s="5" t="s">
        <v>42</v>
      </c>
    </row>
    <row r="74" ht="26.25" customHeight="1">
      <c r="A74" s="12">
        <v>42761.0</v>
      </c>
      <c r="B74" s="20" t="s">
        <v>167</v>
      </c>
      <c r="C74" s="22" t="s">
        <v>168</v>
      </c>
      <c r="D74" s="7" t="str">
        <f>HYPERLINK("https://www.reddit.com/r/TVWriters/comments/5qg8xs/a_gift_your_coworker_will_cherish_365_daysan/?ref=share&amp;ref_source=link","https://www.reddit.com/r/TVWriters/comments/5qg8xs/a_gift_your_coworker_will_cherish_365_daysan/?ref=share&amp;ref_source=link")</f>
        <v>https://www.reddit.com/r/TVWriters/comments/5qg8xs/a_gift_your_coworker_will_cherish_365_daysan/?ref=share&amp;ref_source=link</v>
      </c>
      <c r="E74" s="23" t="s">
        <v>42</v>
      </c>
    </row>
    <row r="75" ht="64.5" customHeight="1">
      <c r="A75" s="12">
        <v>42761.0</v>
      </c>
      <c r="B75" s="5" t="s">
        <v>169</v>
      </c>
      <c r="C75" s="22" t="s">
        <v>170</v>
      </c>
      <c r="D75" s="7" t="str">
        <f>HYPERLINK("http://www.stumbleupon.com/su/1XLOFz/:1osSUPheI:fiZ-.Rnx/www.beastboxtv.com/gift-coworker-will-cherish-365-days-internet-tv-package","http://www.stumbleupon.com/su/1XLOFz/:1osSUPheI:fiZ-.Rnx/www.beastboxtv.com/gift-coworker-will-cherish-365-days-internet-tv-package")</f>
        <v>http://www.stumbleupon.com/su/1XLOFz/:1osSUPheI:fiZ-.Rnx/www.beastboxtv.com/gift-coworker-will-cherish-365-days-internet-tv-package</v>
      </c>
      <c r="E75" s="5" t="s">
        <v>42</v>
      </c>
    </row>
    <row r="76" ht="39.0" customHeight="1">
      <c r="A76" s="12">
        <v>42761.0</v>
      </c>
      <c r="B76" s="5" t="s">
        <v>171</v>
      </c>
      <c r="C76" s="22" t="s">
        <v>172</v>
      </c>
      <c r="D76" s="7" t="str">
        <f>HYPERLINK("https://www.diigo.com/user/beastboxtv","https://www.diigo.com/user/beastboxtv")</f>
        <v>https://www.diigo.com/user/beastboxtv</v>
      </c>
      <c r="E76" s="5" t="s">
        <v>173</v>
      </c>
    </row>
    <row r="77" ht="77.25" customHeight="1">
      <c r="A77" s="12">
        <v>42761.0</v>
      </c>
      <c r="B77" s="5" t="s">
        <v>174</v>
      </c>
      <c r="C77" s="22" t="s">
        <v>175</v>
      </c>
      <c r="D77" s="7" t="str">
        <f>HYPERLINK("http://www.scoop.it/t/beast-box/curate","http://www.scoop.it/t/beast-box/curate")</f>
        <v>http://www.scoop.it/t/beast-box/curate</v>
      </c>
      <c r="E77" s="5" t="s">
        <v>42</v>
      </c>
    </row>
    <row r="78" ht="64.5" customHeight="1">
      <c r="A78" s="12">
        <v>42761.0</v>
      </c>
      <c r="B78" s="5" t="s">
        <v>176</v>
      </c>
      <c r="C78" s="22" t="s">
        <v>177</v>
      </c>
      <c r="D78" s="5" t="s">
        <v>178</v>
      </c>
      <c r="E78" s="5"/>
    </row>
    <row r="79" ht="75.0" customHeight="1">
      <c r="A79" s="12">
        <v>42762.0</v>
      </c>
      <c r="B79" s="5" t="s">
        <v>27</v>
      </c>
      <c r="C79" s="6" t="s">
        <v>6</v>
      </c>
      <c r="D79" s="7" t="str">
        <f>HYPERLINK("https://www.facebook.com/1107148222715274/photos/a.1163098390453590.1073741828.1107148222715274/1193655740731188/?type=3","https://www.facebook.com/1107148222715274/photos/a.1163098390453590.1073741828.1107148222715274/1193655740731188/?type=3")</f>
        <v>https://www.facebook.com/1107148222715274/photos/a.1163098390453590.1073741828.1107148222715274/1193655740731188/?type=3</v>
      </c>
      <c r="E79" s="5" t="s">
        <v>179</v>
      </c>
    </row>
    <row r="80" ht="77.25" customHeight="1">
      <c r="A80" s="12">
        <v>42762.0</v>
      </c>
      <c r="B80" s="5" t="s">
        <v>29</v>
      </c>
      <c r="C80" s="6" t="s">
        <v>10</v>
      </c>
      <c r="D80" s="7" t="str">
        <f>HYPERLINK("https://twitter.com/thebeastboxtv/status/825001901179572224","https://twitter.com/thebeastboxtv/status/825001901179572224")</f>
        <v>https://twitter.com/thebeastboxtv/status/825001901179572224</v>
      </c>
      <c r="E80" s="5" t="s">
        <v>180</v>
      </c>
    </row>
    <row r="81" ht="26.25" customHeight="1">
      <c r="A81" s="12">
        <v>42762.0</v>
      </c>
      <c r="B81" s="5" t="s">
        <v>31</v>
      </c>
      <c r="C81" s="6" t="s">
        <v>13</v>
      </c>
      <c r="D81" s="7" t="str">
        <f>HYPERLINK("https://www.linkedin.com/company/the-beastbox/comments?topic=6230770457772158976&amp;type=U&amp;scope=13233887&amp;stype=C&amp;a=WG-C","https://www.linkedin.com/company/the-beastbox/comments?topic=6230770457772158976&amp;type=U&amp;scope=13233887&amp;stype=C&amp;a=WG-C")</f>
        <v>https://www.linkedin.com/company/the-beastbox/comments?topic=6230770457772158976&amp;type=U&amp;scope=13233887&amp;stype=C&amp;a=WG-C</v>
      </c>
      <c r="E81" s="5" t="s">
        <v>181</v>
      </c>
    </row>
    <row r="82" ht="26.25" customHeight="1">
      <c r="A82" s="12">
        <v>42762.0</v>
      </c>
      <c r="B82" s="5" t="s">
        <v>34</v>
      </c>
      <c r="C82" s="6" t="s">
        <v>16</v>
      </c>
      <c r="D82" s="7" t="str">
        <f>HYPERLINK("https://plus.google.com/u/0/113454085183323594596/posts/PkFHkkT6ka1?sfc=false","https://plus.google.com/u/0/113454085183323594596/posts/PkFHkkT6ka1?sfc=false")</f>
        <v>https://plus.google.com/u/0/113454085183323594596/posts/PkFHkkT6ka1?sfc=false</v>
      </c>
      <c r="E82" s="5" t="s">
        <v>182</v>
      </c>
    </row>
    <row r="83" ht="26.25" customHeight="1">
      <c r="A83" s="12">
        <v>42762.0</v>
      </c>
      <c r="B83" s="5" t="s">
        <v>183</v>
      </c>
      <c r="C83" s="6" t="s">
        <v>184</v>
      </c>
      <c r="D83" s="5" t="s">
        <v>185</v>
      </c>
      <c r="E83" s="5"/>
      <c r="F83" s="8"/>
      <c r="G83" s="9"/>
      <c r="H83" s="9"/>
      <c r="I83" s="9"/>
      <c r="J83" s="9"/>
      <c r="K83" s="9"/>
      <c r="L83" s="9"/>
      <c r="M83" s="9"/>
      <c r="N83" s="9"/>
      <c r="O83" s="9"/>
      <c r="P83" s="9"/>
      <c r="Q83" s="9"/>
      <c r="R83" s="9"/>
      <c r="S83" s="9"/>
      <c r="T83" s="9"/>
      <c r="U83" s="9"/>
      <c r="V83" s="9"/>
      <c r="W83" s="9"/>
      <c r="X83" s="9"/>
      <c r="Y83" s="9"/>
      <c r="Z83" s="9"/>
    </row>
    <row r="84" ht="26.25" customHeight="1">
      <c r="A84" s="12">
        <v>42762.0</v>
      </c>
      <c r="B84" s="5" t="s">
        <v>36</v>
      </c>
      <c r="C84" s="6" t="s">
        <v>37</v>
      </c>
      <c r="D84" s="7" t="str">
        <f>HYPERLINK("https://www.quora.com/How-can-I-get-web-TV/answer/Christe-Lajato","https://www.quora.com/How-can-I-get-web-TV/answer/Christe-Lajato")</f>
        <v>https://www.quora.com/How-can-I-get-web-TV/answer/Christe-Lajato</v>
      </c>
      <c r="E84" s="5" t="s">
        <v>186</v>
      </c>
    </row>
    <row r="85" ht="26.25" customHeight="1">
      <c r="A85" s="12">
        <v>42762.0</v>
      </c>
      <c r="B85" s="5" t="s">
        <v>40</v>
      </c>
      <c r="C85" s="10" t="s">
        <v>19</v>
      </c>
      <c r="D85" s="7" t="str">
        <f>HYPERLINK("https://www.instagram.com/p/BPxefr_j_b_/?taken-by=beastboxtv&amp;hl=en","https://www.instagram.com/p/BPxefr_j_b_/?taken-by=beastboxtv&amp;hl=en")</f>
        <v>https://www.instagram.com/p/BPxefr_j_b_/?taken-by=beastboxtv&amp;hl=en</v>
      </c>
      <c r="E85" s="5" t="s">
        <v>187</v>
      </c>
    </row>
    <row r="86" ht="26.25" customHeight="1">
      <c r="A86" s="12">
        <v>42767.0</v>
      </c>
      <c r="B86" s="6" t="s">
        <v>27</v>
      </c>
      <c r="C86" s="6" t="s">
        <v>6</v>
      </c>
      <c r="D86" s="7" t="str">
        <f>HYPERLINK("https://www.facebook.com/1107148222715274/photos/a.1163098390453590.1073741828.1107148222715274/1206100906153338/?type=3","https://www.facebook.com/1107148222715274/photos/a.1163098390453590.1073741828.1107148222715274/1206100906153338/?type=3")</f>
        <v>https://www.facebook.com/1107148222715274/photos/a.1163098390453590.1073741828.1107148222715274/1206100906153338/?type=3</v>
      </c>
      <c r="E86" s="5" t="s">
        <v>188</v>
      </c>
    </row>
    <row r="87">
      <c r="A87" s="12">
        <v>42767.0</v>
      </c>
      <c r="B87" s="6" t="s">
        <v>29</v>
      </c>
      <c r="C87" s="6" t="s">
        <v>10</v>
      </c>
      <c r="D87" s="7" t="str">
        <f>HYPERLINK("https://twitter.com/thebeastboxtv/status/828965988506824704","https://twitter.com/thebeastboxtv/status/828965988506824704")</f>
        <v>https://twitter.com/thebeastboxtv/status/828965988506824704</v>
      </c>
      <c r="E87" s="5" t="s">
        <v>189</v>
      </c>
    </row>
    <row r="88" ht="39.0" customHeight="1">
      <c r="A88" s="12">
        <v>42767.0</v>
      </c>
      <c r="B88" s="6" t="s">
        <v>34</v>
      </c>
      <c r="C88" s="6" t="s">
        <v>16</v>
      </c>
      <c r="D88" s="7" t="str">
        <f>HYPERLINK("https://plus.google.com/u/0/113454085183323594596/posts/fHou98mT7Hq","https://plus.google.com/u/0/113454085183323594596/posts/fHou98mT7Hq")</f>
        <v>https://plus.google.com/u/0/113454085183323594596/posts/fHou98mT7Hq</v>
      </c>
      <c r="E88" s="5" t="s">
        <v>189</v>
      </c>
    </row>
    <row r="89" ht="39.0" customHeight="1">
      <c r="A89" s="12">
        <v>42767.0</v>
      </c>
      <c r="B89" s="6" t="s">
        <v>183</v>
      </c>
      <c r="C89" s="6" t="s">
        <v>184</v>
      </c>
      <c r="D89" s="7" t="str">
        <f>HYPERLINK("https://www.quora.com/What-is-the-best-Android-TV-Box-to-purchase-xmbc-etc/answer/Christe-Lajato?prompt_topic_bio=1","https://www.quora.com/What-is-the-best-Android-TV-Box-to-purchase-xmbc-etc/answer/Christe-Lajato?prompt_topic_bio=1")</f>
        <v>https://www.quora.com/What-is-the-best-Android-TV-Box-to-purchase-xmbc-etc/answer/Christe-Lajato?prompt_topic_bio=1</v>
      </c>
      <c r="E89" s="5" t="s">
        <v>190</v>
      </c>
      <c r="F89" s="8"/>
      <c r="G89" s="9"/>
      <c r="H89" s="9"/>
      <c r="I89" s="9"/>
      <c r="J89" s="9"/>
      <c r="K89" s="9"/>
      <c r="L89" s="9"/>
      <c r="M89" s="9"/>
      <c r="N89" s="9"/>
      <c r="O89" s="9"/>
      <c r="P89" s="9"/>
      <c r="Q89" s="9"/>
      <c r="R89" s="9"/>
      <c r="S89" s="9"/>
      <c r="T89" s="9"/>
      <c r="U89" s="9"/>
      <c r="V89" s="9"/>
      <c r="W89" s="9"/>
      <c r="X89" s="9"/>
      <c r="Y89" s="9"/>
      <c r="Z89" s="9"/>
    </row>
    <row r="90" ht="39.0" customHeight="1">
      <c r="A90" s="12">
        <v>42767.0</v>
      </c>
      <c r="B90" s="6" t="s">
        <v>36</v>
      </c>
      <c r="C90" s="6" t="s">
        <v>37</v>
      </c>
      <c r="D90" s="5" t="s">
        <v>191</v>
      </c>
      <c r="E90" s="5"/>
    </row>
    <row r="91">
      <c r="A91" s="13">
        <v>42768.0</v>
      </c>
      <c r="B91" s="6" t="s">
        <v>40</v>
      </c>
      <c r="C91" s="10" t="s">
        <v>19</v>
      </c>
      <c r="D91" s="7" t="str">
        <f>HYPERLINK("https://www.instagram.com/p/BQNq0ERjgyC/?taken-by=beastboxtv","https://www.instagram.com/p/BQNq0ERjgyC/?taken-by=beastboxtv")</f>
        <v>https://www.instagram.com/p/BQNq0ERjgyC/?taken-by=beastboxtv</v>
      </c>
      <c r="E91" s="5" t="s">
        <v>192</v>
      </c>
    </row>
    <row r="92" ht="39.0" customHeight="1">
      <c r="A92" s="12">
        <v>42768.0</v>
      </c>
      <c r="B92" s="6" t="s">
        <v>193</v>
      </c>
      <c r="C92" s="10" t="s">
        <v>194</v>
      </c>
      <c r="D92" s="7" t="str">
        <f>HYPERLINK("https://www.pinterest.com/pin/686165693196610214/","https://www.pinterest.com/pin/686165693196610214/")</f>
        <v>https://www.pinterest.com/pin/686165693196610214/</v>
      </c>
      <c r="E92" s="5" t="s">
        <v>195</v>
      </c>
    </row>
    <row r="93" ht="39.0" customHeight="1">
      <c r="A93" s="12">
        <v>42769.0</v>
      </c>
      <c r="B93" s="22" t="s">
        <v>196</v>
      </c>
      <c r="C93" s="20" t="s">
        <v>197</v>
      </c>
      <c r="D93" s="7" t="str">
        <f>HYPERLINK("https://www.facebook.com/pg/The-Beast-Box-1107148222715274/photos/?tab=album&amp;album_id=1202164493213646","https://www.facebook.com/pg/The-Beast-Box-1107148222715274/photos/?tab=album&amp;album_id=1202164493213646")</f>
        <v>https://www.facebook.com/pg/The-Beast-Box-1107148222715274/photos/?tab=album&amp;album_id=1202164493213646</v>
      </c>
      <c r="E93" s="5" t="s">
        <v>198</v>
      </c>
    </row>
    <row r="94" ht="26.25" customHeight="1">
      <c r="A94" s="12">
        <v>42772.0</v>
      </c>
      <c r="B94" s="6" t="s">
        <v>27</v>
      </c>
      <c r="C94" s="6" t="s">
        <v>6</v>
      </c>
      <c r="D94" s="7" t="str">
        <f>HYPERLINK("https://www.facebook.com/1107148222715274/photos/a.1163098390453590.1073741828.1107148222715274/1205900299506732/?type=3&amp;theater","https://www.facebook.com/1107148222715274/photos/a.1163098390453590.1073741828.1107148222715274/1205900299506732/?type=3&amp;theater")</f>
        <v>https://www.facebook.com/1107148222715274/photos/a.1163098390453590.1073741828.1107148222715274/1205900299506732/?type=3&amp;theater</v>
      </c>
      <c r="E94" s="5" t="s">
        <v>8</v>
      </c>
    </row>
    <row r="95">
      <c r="A95" s="12">
        <v>42772.0</v>
      </c>
      <c r="B95" s="6" t="s">
        <v>29</v>
      </c>
      <c r="C95" s="6" t="s">
        <v>10</v>
      </c>
      <c r="D95" s="7" t="str">
        <f>HYPERLINK("https://twitter.com/thebeastboxtv/status/828876789640425472","https://twitter.com/thebeastboxtv/status/828876789640425472")</f>
        <v>https://twitter.com/thebeastboxtv/status/828876789640425472</v>
      </c>
      <c r="E95" s="5" t="s">
        <v>8</v>
      </c>
    </row>
    <row r="96" ht="26.25" customHeight="1">
      <c r="A96" s="12">
        <v>42772.0</v>
      </c>
      <c r="B96" s="6" t="s">
        <v>34</v>
      </c>
      <c r="C96" s="6" t="s">
        <v>16</v>
      </c>
      <c r="D96" s="7" t="str">
        <f>HYPERLINK("https://plus.google.com/113454085183323594596/posts/G7y2tWsuTir","https://plus.google.com/113454085183323594596/posts/G7y2tWsuTir")</f>
        <v>https://plus.google.com/113454085183323594596/posts/G7y2tWsuTir</v>
      </c>
      <c r="E96" s="5" t="s">
        <v>8</v>
      </c>
    </row>
    <row r="97" ht="26.25" customHeight="1">
      <c r="A97" s="12">
        <v>42772.0</v>
      </c>
      <c r="B97" s="6" t="s">
        <v>40</v>
      </c>
      <c r="C97" s="10" t="s">
        <v>19</v>
      </c>
      <c r="D97" s="7" t="str">
        <f>HYPERLINK("https://www.instagram.com/p/BQNq0ERjgyC/?taken-by=beastboxtv","https://www.instagram.com/p/BQNq0ERjgyC/?taken-by=beastboxtv")</f>
        <v>https://www.instagram.com/p/BQNq0ERjgyC/?taken-by=beastboxtv</v>
      </c>
      <c r="E97" s="5" t="s">
        <v>8</v>
      </c>
    </row>
    <row r="98" ht="26.25" customHeight="1">
      <c r="A98" s="12">
        <v>42772.0</v>
      </c>
      <c r="B98" s="6" t="s">
        <v>193</v>
      </c>
      <c r="C98" s="10" t="s">
        <v>194</v>
      </c>
      <c r="D98" s="7" t="str">
        <f>HYPERLINK("https://www.pinterest.com/pin/686165693196575627/","https://www.pinterest.com/pin/686165693196575627/")</f>
        <v>https://www.pinterest.com/pin/686165693196575627/</v>
      </c>
      <c r="E98" s="5" t="s">
        <v>8</v>
      </c>
    </row>
    <row r="99" ht="51.75" customHeight="1">
      <c r="A99" s="12">
        <v>42783.0</v>
      </c>
      <c r="B99" s="6" t="s">
        <v>199</v>
      </c>
      <c r="C99" s="5"/>
      <c r="D99" s="7" t="str">
        <f>HYPERLINK("https://www.facebook.com/The-Beast-Box-1107148222715274/","https://www.facebook.com/The-Beast-Box-1107148222715274/")</f>
        <v>https://www.facebook.com/The-Beast-Box-1107148222715274/</v>
      </c>
      <c r="E99" s="5" t="s">
        <v>8</v>
      </c>
    </row>
    <row r="100" ht="64.5" customHeight="1">
      <c r="A100" s="12">
        <v>42783.0</v>
      </c>
      <c r="B100" s="6" t="s">
        <v>200</v>
      </c>
      <c r="C100" s="5" t="s">
        <v>48</v>
      </c>
      <c r="D100" s="7" t="str">
        <f>HYPERLINK("https://twitter.com/thebeastboxtv/status/832557319653167104","https://twitter.com/thebeastboxtv/status/832557319653167104")</f>
        <v>https://twitter.com/thebeastboxtv/status/832557319653167104</v>
      </c>
      <c r="E100" s="5" t="s">
        <v>201</v>
      </c>
    </row>
    <row r="101" ht="64.5" customHeight="1">
      <c r="A101" s="12">
        <v>42783.0</v>
      </c>
      <c r="B101" s="5" t="s">
        <v>40</v>
      </c>
      <c r="C101" s="10" t="s">
        <v>19</v>
      </c>
      <c r="D101" s="7" t="str">
        <f>HYPERLINK("https://www.instagram.com/p/BQm0PuOgk-P/?taken-by=beastboxtv","https://www.instagram.com/p/BQm0PuOgk-P/?taken-by=beastboxtv")</f>
        <v>https://www.instagram.com/p/BQm0PuOgk-P/?taken-by=beastboxtv</v>
      </c>
      <c r="E101" s="24"/>
      <c r="F101" s="5"/>
    </row>
    <row r="102" ht="26.25" customHeight="1">
      <c r="A102" s="12">
        <v>42783.0</v>
      </c>
      <c r="B102" s="5" t="s">
        <v>193</v>
      </c>
      <c r="C102" s="10" t="s">
        <v>194</v>
      </c>
      <c r="D102" s="7" t="str">
        <f>HYPERLINK("https://www.pinterest.com/pin/686165693196632483/","https://www.pinterest.com/pin/686165693196632483/")</f>
        <v>https://www.pinterest.com/pin/686165693196632483/</v>
      </c>
      <c r="E102" s="24"/>
      <c r="F102" s="5"/>
    </row>
    <row r="103" ht="51.75" customHeight="1">
      <c r="A103" s="12">
        <v>42783.0</v>
      </c>
      <c r="B103" s="6" t="s">
        <v>202</v>
      </c>
      <c r="C103" s="14" t="s">
        <v>52</v>
      </c>
      <c r="D103" s="7" t="str">
        <f>HYPERLINK("https://www.linkedin.com/organization/13233887/admin/updates","https://www.linkedin.com/organization/13233887/admin/updates")</f>
        <v>https://www.linkedin.com/organization/13233887/admin/updates</v>
      </c>
      <c r="E103" s="5" t="s">
        <v>203</v>
      </c>
    </row>
    <row r="104" ht="26.25" customHeight="1">
      <c r="A104" s="12">
        <v>42783.0</v>
      </c>
      <c r="B104" s="6" t="s">
        <v>204</v>
      </c>
      <c r="C104" s="16" t="s">
        <v>55</v>
      </c>
      <c r="D104" s="7" t="str">
        <f>HYPERLINK("https://plus.google.com/113454085183323594596/posts/NZaEkghdbvA","https://plus.google.com/113454085183323594596/posts/NZaEkghdbvA")</f>
        <v>https://plus.google.com/113454085183323594596/posts/NZaEkghdbvA</v>
      </c>
      <c r="E104" s="5" t="s">
        <v>205</v>
      </c>
    </row>
    <row r="105" ht="26.25" customHeight="1">
      <c r="A105" s="12">
        <v>42783.0</v>
      </c>
      <c r="B105" s="6" t="s">
        <v>206</v>
      </c>
      <c r="C105" s="14" t="s">
        <v>69</v>
      </c>
      <c r="D105" s="5" t="s">
        <v>207</v>
      </c>
      <c r="E105" s="11"/>
    </row>
    <row r="106" ht="26.25" customHeight="1">
      <c r="A106" s="12">
        <v>42783.0</v>
      </c>
      <c r="B106" s="6" t="s">
        <v>208</v>
      </c>
      <c r="C106" s="14" t="s">
        <v>72</v>
      </c>
      <c r="D106" s="7" t="str">
        <f>HYPERLINK("https://www.pinterest.com/pin/686165693196634175/","https://www.pinterest.com/pin/686165693196634175/")</f>
        <v>https://www.pinterest.com/pin/686165693196634175/</v>
      </c>
      <c r="E106" s="5" t="s">
        <v>209</v>
      </c>
    </row>
    <row r="107" ht="26.25" customHeight="1">
      <c r="A107" s="12">
        <v>42783.0</v>
      </c>
      <c r="B107" s="6" t="s">
        <v>210</v>
      </c>
      <c r="C107" s="21" t="s">
        <v>211</v>
      </c>
      <c r="D107" s="7" t="str">
        <f>HYPERLINK("http://visual.ly/you%E2%80%99re-just-3-steps-away-watching-movies-online","http://visual.ly/you%E2%80%99re-just-3-steps-away-watching-movies-online")</f>
        <v>http://visual.ly/you%E2%80%99re-just-3-steps-away-watching-movies-online</v>
      </c>
      <c r="E107" s="5" t="s">
        <v>8</v>
      </c>
    </row>
    <row r="108" ht="26.25" customHeight="1">
      <c r="A108" s="12">
        <v>42783.0</v>
      </c>
      <c r="B108" s="6" t="s">
        <v>212</v>
      </c>
      <c r="C108" s="21" t="s">
        <v>213</v>
      </c>
      <c r="D108" s="7" t="str">
        <f>HYPERLINK("https://www.flickr.com/photos/150427523@N02/32110652044/in/dateposted-public/","https://www.flickr.com/photos/150427523@N02/32110652044/in/dateposted-public/")</f>
        <v>https://www.flickr.com/photos/150427523@N02/32110652044/in/dateposted-public/</v>
      </c>
      <c r="E108" s="5" t="s">
        <v>8</v>
      </c>
    </row>
    <row r="109" ht="26.25" customHeight="1">
      <c r="A109" s="12">
        <v>42783.0</v>
      </c>
      <c r="B109" s="6" t="s">
        <v>214</v>
      </c>
      <c r="C109" s="21" t="s">
        <v>76</v>
      </c>
      <c r="D109" s="7" t="str">
        <f>HYPERLINK("https://plus.google.com/113454085183323594596/posts/NkrXPYMjGa7","https://plus.google.com/113454085183323594596/posts/NkrXPYMjGa7")</f>
        <v>https://plus.google.com/113454085183323594596/posts/NkrXPYMjGa7</v>
      </c>
      <c r="E109" s="5" t="s">
        <v>8</v>
      </c>
    </row>
    <row r="110" ht="26.25" customHeight="1">
      <c r="A110" s="12">
        <v>42783.0</v>
      </c>
      <c r="B110" s="6" t="s">
        <v>215</v>
      </c>
      <c r="C110" s="21" t="s">
        <v>79</v>
      </c>
      <c r="D110" s="7" t="str">
        <f>HYPERLINK("http://beastboxtvcom.deviantart.com/art/3-Steps-Away-from-Watching-Movies-Onli-664083606?ga_submit_new=10%3A1487348860","http://beastboxtvcom.deviantart.com/art/3-Steps-Away-from-Watching-Movies-Onli-664083606?ga_submit_new=10%3A1487348860")</f>
        <v>http://beastboxtvcom.deviantart.com/art/3-Steps-Away-from-Watching-Movies-Onli-664083606?ga_submit_new=10%3A1487348860</v>
      </c>
      <c r="E110" s="5" t="s">
        <v>8</v>
      </c>
    </row>
    <row r="111" ht="26.25" customHeight="1">
      <c r="A111" s="12">
        <v>42783.0</v>
      </c>
      <c r="B111" s="6" t="s">
        <v>216</v>
      </c>
      <c r="C111" s="21" t="s">
        <v>82</v>
      </c>
      <c r="D111" s="7" t="str">
        <f>HYPERLINK("http://imgfave.com/view/8027387?uploaded_by=8037335","http://imgfave.com/view/8027387?uploaded_by=8037335")</f>
        <v>http://imgfave.com/view/8027387?uploaded_by=8037335</v>
      </c>
      <c r="E111" s="5" t="s">
        <v>8</v>
      </c>
    </row>
    <row r="112" ht="64.5" customHeight="1">
      <c r="A112" s="12">
        <v>42783.0</v>
      </c>
      <c r="B112" s="6" t="s">
        <v>217</v>
      </c>
      <c r="C112" s="21" t="s">
        <v>84</v>
      </c>
      <c r="D112" s="7" t="str">
        <f>HYPERLINK("http://weheartit.com/entry/278557745?login=1","http://weheartit.com/entry/278557745?login=1")</f>
        <v>http://weheartit.com/entry/278557745?login=1</v>
      </c>
      <c r="E112" s="5" t="s">
        <v>8</v>
      </c>
    </row>
    <row r="113" ht="77.25" customHeight="1">
      <c r="A113" s="12">
        <v>42783.0</v>
      </c>
      <c r="B113" s="25" t="s">
        <v>218</v>
      </c>
      <c r="C113" s="26" t="s">
        <v>219</v>
      </c>
      <c r="D113" s="27" t="str">
        <f>HYPERLINK("https://youtu.be/zYmlkK6snts","https://youtu.be/zYmlkK6snts")</f>
        <v>https://youtu.be/zYmlkK6snts</v>
      </c>
      <c r="E113" s="25" t="s">
        <v>220</v>
      </c>
    </row>
    <row r="114" ht="51.75" customHeight="1">
      <c r="A114" s="12">
        <v>42783.0</v>
      </c>
      <c r="B114" s="25" t="s">
        <v>221</v>
      </c>
      <c r="C114" s="26" t="s">
        <v>222</v>
      </c>
      <c r="D114" s="27" t="str">
        <f>HYPERLINK("https://www.flickr.com/photos/150427523@N02/32184549404/in/datetaken/","https://www.flickr.com/photos/150427523@N02/32184549404/in/datetaken/")</f>
        <v>https://www.flickr.com/photos/150427523@N02/32184549404/in/datetaken/</v>
      </c>
      <c r="E114" s="25" t="s">
        <v>8</v>
      </c>
    </row>
    <row r="115" ht="51.75" customHeight="1">
      <c r="A115" s="12">
        <v>42783.0</v>
      </c>
      <c r="B115" s="25" t="s">
        <v>223</v>
      </c>
      <c r="C115" s="26" t="s">
        <v>224</v>
      </c>
      <c r="D115" s="27" t="str">
        <f>HYPERLINK("https://vimeo.com/205493592","https://vimeo.com/205493592")</f>
        <v>https://vimeo.com/205493592</v>
      </c>
      <c r="E115" s="25" t="s">
        <v>8</v>
      </c>
    </row>
    <row r="116" ht="26.25" customHeight="1">
      <c r="A116" s="12">
        <v>42783.0</v>
      </c>
      <c r="B116" s="25" t="s">
        <v>225</v>
      </c>
      <c r="C116" s="26" t="s">
        <v>226</v>
      </c>
      <c r="D116" s="27" t="str">
        <f>HYPERLINK("https://vid.me/m43A","https://vid.me/m43A")</f>
        <v>https://vid.me/m43A</v>
      </c>
      <c r="E116" s="25" t="s">
        <v>8</v>
      </c>
    </row>
    <row r="117" ht="39.0" customHeight="1">
      <c r="A117" s="12">
        <v>42783.0</v>
      </c>
      <c r="B117" s="25" t="s">
        <v>227</v>
      </c>
      <c r="C117" s="26" t="s">
        <v>228</v>
      </c>
      <c r="D117" s="27" t="str">
        <f>HYPERLINK("http://s1380.photobucket.com/user/BeastBoxStreaming/media/10_best__devices_streaming_zpsafe6eyul.mp4.html?filters%5buser%5d=146225106&amp;filters%5brecent%5d=1&amp;sort=1&amp;o=1","http://s1380.photobucket.com/user/BeastBoxStreaming/media/10_best__devices_streaming_zpsafe6eyul.mp4.html?filters[user]=146225106&amp;filters[recent]=1&amp;sort=1&amp;o=1")</f>
        <v>http://s1380.photobucket.com/user/BeastBoxStreaming/media/10_best__devices_streaming_zpsafe6eyul.mp4.html?filters[user]=146225106&amp;filters[recent]=1&amp;sort=1&amp;o=1</v>
      </c>
      <c r="E117" s="25" t="s">
        <v>89</v>
      </c>
    </row>
    <row r="118" ht="26.25" customHeight="1">
      <c r="A118" s="12">
        <v>42783.0</v>
      </c>
      <c r="B118" s="25" t="s">
        <v>229</v>
      </c>
      <c r="C118" s="26" t="s">
        <v>230</v>
      </c>
      <c r="D118" s="27" t="str">
        <f>HYPERLINK("https://www.4shared.com/file/M3hFe6JIce/10_Best_Streaming_Media_Device.html","https://www.4shared.com/file/M3hFe6JIce/10_Best_Streaming_Media_Device.html")</f>
        <v>https://www.4shared.com/file/M3hFe6JIce/10_Best_Streaming_Media_Device.html</v>
      </c>
      <c r="E118" s="25" t="s">
        <v>231</v>
      </c>
    </row>
    <row r="119" ht="26.25" customHeight="1">
      <c r="A119" s="12">
        <v>42783.0</v>
      </c>
      <c r="B119" s="25" t="s">
        <v>232</v>
      </c>
      <c r="C119" s="20" t="s">
        <v>233</v>
      </c>
      <c r="D119" s="27" t="str">
        <f>HYPERLINK("http://tinypic.com/m/jj8b54/3","http://tinypic.com/m/jj8b54/3")</f>
        <v>http://tinypic.com/m/jj8b54/3</v>
      </c>
      <c r="E119" s="25" t="s">
        <v>89</v>
      </c>
    </row>
    <row r="120" ht="39.0" customHeight="1">
      <c r="A120" s="13">
        <v>42786.0</v>
      </c>
      <c r="B120" s="6" t="s">
        <v>199</v>
      </c>
      <c r="C120" s="5" t="s">
        <v>234</v>
      </c>
      <c r="D120" s="7" t="str">
        <f>HYPERLINK("https://www.facebook.com/permalink.php?story_fbid=1219694368127325&amp;id=1107148222715274","https://www.facebook.com/permalink.php?story_fbid=1219694368127325&amp;id=1107148222715274")</f>
        <v>https://www.facebook.com/permalink.php?story_fbid=1219694368127325&amp;id=1107148222715274</v>
      </c>
      <c r="E120" s="5" t="s">
        <v>8</v>
      </c>
    </row>
    <row r="121" ht="51.75" customHeight="1">
      <c r="A121" s="13">
        <v>42786.0</v>
      </c>
      <c r="B121" s="6" t="s">
        <v>200</v>
      </c>
      <c r="C121" s="5" t="s">
        <v>48</v>
      </c>
      <c r="D121" s="7" t="str">
        <f>HYPERLINK("https://twitter.com/thebeastboxtv/status/833703099999006721","https://twitter.com/thebeastboxtv/status/833703099999006721")</f>
        <v>https://twitter.com/thebeastboxtv/status/833703099999006721</v>
      </c>
      <c r="E121" s="5" t="s">
        <v>8</v>
      </c>
    </row>
    <row r="122" ht="39.0" customHeight="1">
      <c r="A122" s="13">
        <v>42786.0</v>
      </c>
      <c r="B122" s="6" t="s">
        <v>202</v>
      </c>
      <c r="C122" s="14" t="s">
        <v>52</v>
      </c>
      <c r="D122" s="7" t="str">
        <f>HYPERLINK("https://plus.google.com/u/0/113454085183323594596/posts/cVbJ48yWhwR","https://plus.google.com/u/0/113454085183323594596/posts/cVbJ48yWhwR")</f>
        <v>https://plus.google.com/u/0/113454085183323594596/posts/cVbJ48yWhwR</v>
      </c>
      <c r="E122" s="5" t="s">
        <v>8</v>
      </c>
    </row>
    <row r="123" ht="26.25" customHeight="1">
      <c r="A123" s="13">
        <v>42786.0</v>
      </c>
      <c r="B123" s="6" t="s">
        <v>204</v>
      </c>
      <c r="C123" s="16" t="s">
        <v>55</v>
      </c>
      <c r="D123" s="7" t="str">
        <f>HYPERLINK("https://www.linkedin.com/company-beta/13233887/","https://www.linkedin.com/company-beta/13233887/")</f>
        <v>https://www.linkedin.com/company-beta/13233887/</v>
      </c>
      <c r="E123" s="5" t="s">
        <v>42</v>
      </c>
    </row>
    <row r="124" ht="64.5" customHeight="1">
      <c r="A124" s="13">
        <v>42786.0</v>
      </c>
      <c r="B124" s="6" t="s">
        <v>235</v>
      </c>
      <c r="C124" s="16" t="s">
        <v>236</v>
      </c>
      <c r="D124" s="5" t="s">
        <v>237</v>
      </c>
      <c r="E124" s="5"/>
    </row>
    <row r="125" ht="64.5" customHeight="1">
      <c r="A125" s="13">
        <v>42787.0</v>
      </c>
      <c r="B125" s="22" t="s">
        <v>238</v>
      </c>
      <c r="C125" s="16" t="s">
        <v>151</v>
      </c>
      <c r="D125" s="7" t="str">
        <f>HYPERLINK("https://www.slideshare.net/beastboxblog/online-streaming-tv-vs-traditional-cable-tv-which-lives-to-your-ideals","https://www.slideshare.net/beastboxblog/online-streaming-tv-vs-traditional-cable-tv-which-lives-to-your-ideals")</f>
        <v>https://www.slideshare.net/beastboxblog/online-streaming-tv-vs-traditional-cable-tv-which-lives-to-your-ideals</v>
      </c>
      <c r="E125" s="5" t="s">
        <v>8</v>
      </c>
    </row>
    <row r="126" ht="64.5" customHeight="1">
      <c r="A126" s="13">
        <v>42787.0</v>
      </c>
      <c r="B126" s="22" t="s">
        <v>239</v>
      </c>
      <c r="C126" s="16" t="s">
        <v>151</v>
      </c>
      <c r="D126" s="7" t="str">
        <f>HYPERLINK("https://www.slideshare.net/beastboxblog/best-streaming-media-device-for-tv","https://www.slideshare.net/beastboxblog/best-streaming-media-device-for-tv")</f>
        <v>https://www.slideshare.net/beastboxblog/best-streaming-media-device-for-tv</v>
      </c>
      <c r="E126" s="5" t="s">
        <v>8</v>
      </c>
    </row>
    <row r="127" ht="39.0" customHeight="1">
      <c r="A127" s="13">
        <v>42787.0</v>
      </c>
      <c r="B127" s="6" t="s">
        <v>152</v>
      </c>
      <c r="C127" s="16" t="s">
        <v>153</v>
      </c>
      <c r="D127" s="7" t="str">
        <f>HYPERLINK("http://pdfsr.com/pdf/online-streaming-tv-vs.-traditional-cable-tv-which-lives-to-your-ideals","http://pdfsr.com/pdf/online-streaming-tv-vs.-traditional-cable-tv-which-lives-to-your-ideals")</f>
        <v>http://pdfsr.com/pdf/online-streaming-tv-vs.-traditional-cable-tv-which-lives-to-your-ideals</v>
      </c>
      <c r="E127" s="5" t="s">
        <v>8</v>
      </c>
    </row>
    <row r="128" ht="26.25" customHeight="1">
      <c r="A128" s="13">
        <v>42787.0</v>
      </c>
      <c r="B128" s="6" t="s">
        <v>152</v>
      </c>
      <c r="C128" s="16" t="s">
        <v>153</v>
      </c>
      <c r="D128" s="7" t="str">
        <f>HYPERLINK("http://pdfsr.com/pdf/10-best-streaming-media-device-for-tv","http://pdfsr.com/pdf/10-best-streaming-media-device-for-tv")</f>
        <v>http://pdfsr.com/pdf/10-best-streaming-media-device-for-tv</v>
      </c>
      <c r="E128" s="5" t="s">
        <v>8</v>
      </c>
    </row>
    <row r="129" ht="26.25" customHeight="1">
      <c r="A129" s="13">
        <v>42787.0</v>
      </c>
      <c r="B129" s="6" t="s">
        <v>154</v>
      </c>
      <c r="C129" s="16" t="s">
        <v>155</v>
      </c>
      <c r="D129" s="7" t="str">
        <f>HYPERLINK("https://www.edocr.com/v/amvkmkd9/beastboxtvcom/online-streaming-tv-vs-traditional-cable-tv-which-lives-to-your-ideals","https://www.edocr.com/v/amvkmkd9/beastboxtvcom/online-streaming-tv-vs-traditional-cable-tv-which-lives-to-your-ideals")</f>
        <v>https://www.edocr.com/v/amvkmkd9/beastboxtvcom/online-streaming-tv-vs-traditional-cable-tv-which-lives-to-your-ideals</v>
      </c>
      <c r="E129" s="5" t="s">
        <v>8</v>
      </c>
    </row>
    <row r="130" ht="26.25" customHeight="1">
      <c r="A130" s="13">
        <v>42787.0</v>
      </c>
      <c r="B130" s="6" t="s">
        <v>154</v>
      </c>
      <c r="C130" s="16" t="s">
        <v>155</v>
      </c>
      <c r="D130" s="7" t="str">
        <f>HYPERLINK("https://www.edocr.com/v/akmgvqbw/beastboxtvcom/10-best-streaming-media-device-for-tv","https://www.edocr.com/v/akmgvqbw/beastboxtvcom/10-best-streaming-media-device-for-tv")</f>
        <v>https://www.edocr.com/v/akmgvqbw/beastboxtvcom/10-best-streaming-media-device-for-tv</v>
      </c>
      <c r="E130" s="5" t="s">
        <v>8</v>
      </c>
    </row>
    <row r="131" ht="26.25" customHeight="1">
      <c r="A131" s="13">
        <v>42787.0</v>
      </c>
      <c r="B131" s="6" t="s">
        <v>156</v>
      </c>
      <c r="C131" s="16" t="s">
        <v>157</v>
      </c>
      <c r="D131" s="7" t="str">
        <f>HYPERLINK("http://www.powershow.com/view0/85e2d0-ODEyO/Online_Streaming_TV_vs_Traditional_Cable_TV_Which_lives_to_your_ideals_powerpoint_ppt_presentation","http://www.powershow.com/view0/85e2d0-ODEyO/Online_Streaming_TV_vs_Traditional_Cable_TV_Which_lives_to_your_ideals_powerpoint_ppt_presentation")</f>
        <v>http://www.powershow.com/view0/85e2d0-ODEyO/Online_Streaming_TV_vs_Traditional_Cable_TV_Which_lives_to_your_ideals_powerpoint_ppt_presentation</v>
      </c>
      <c r="E131" s="5" t="s">
        <v>8</v>
      </c>
    </row>
    <row r="132">
      <c r="A132" s="13">
        <v>42787.0</v>
      </c>
      <c r="B132" s="6" t="s">
        <v>161</v>
      </c>
      <c r="C132" s="20" t="s">
        <v>162</v>
      </c>
      <c r="D132" s="7" t="str">
        <f>HYPERLINK("https://issuu.com/beastboxtv/docs/best","https://issuu.com/beastboxtv/docs/best")</f>
        <v>https://issuu.com/beastboxtv/docs/best</v>
      </c>
      <c r="E132" s="5" t="s">
        <v>8</v>
      </c>
    </row>
    <row r="133" ht="77.25" customHeight="1">
      <c r="A133" s="13">
        <v>42787.0</v>
      </c>
      <c r="B133" s="6" t="s">
        <v>161</v>
      </c>
      <c r="C133" s="20" t="s">
        <v>162</v>
      </c>
      <c r="D133" s="7" t="str">
        <f>HYPERLINK("https://issuu.com/beastboxtv/docs/best_streaming_media_device_for_tv","https://issuu.com/beastboxtv/docs/best_streaming_media_device_for_tv")</f>
        <v>https://issuu.com/beastboxtv/docs/best_streaming_media_device_for_tv</v>
      </c>
      <c r="E133" s="5" t="s">
        <v>8</v>
      </c>
    </row>
    <row r="134" ht="45.0" customHeight="1">
      <c r="A134" s="13">
        <v>42788.0</v>
      </c>
      <c r="B134" s="6" t="s">
        <v>240</v>
      </c>
      <c r="C134" s="20" t="s">
        <v>87</v>
      </c>
      <c r="D134" s="7" t="str">
        <f>HYPERLINK("https://www.facebook.com/1107148222715274/photos/a.1163098390453590.1073741828.1107148222715274/1221968811233214/?type=3","https://www.facebook.com/1107148222715274/photos/a.1163098390453590.1073741828.1107148222715274/1221968811233214/?type=3")</f>
        <v>https://www.facebook.com/1107148222715274/photos/a.1163098390453590.1073741828.1107148222715274/1221968811233214/?type=3</v>
      </c>
      <c r="E134" s="5" t="s">
        <v>8</v>
      </c>
    </row>
    <row r="135" ht="39.0" customHeight="1">
      <c r="A135" s="13">
        <v>42788.0</v>
      </c>
      <c r="B135" s="6" t="s">
        <v>241</v>
      </c>
      <c r="C135" s="20" t="s">
        <v>91</v>
      </c>
      <c r="D135" s="7" t="str">
        <f>HYPERLINK("https://twitter.com/thebeastboxtv/status/834432780368961536","https://twitter.com/thebeastboxtv/status/834432780368961536")</f>
        <v>https://twitter.com/thebeastboxtv/status/834432780368961536</v>
      </c>
      <c r="E135" s="5" t="s">
        <v>242</v>
      </c>
    </row>
    <row r="136">
      <c r="A136" s="13">
        <v>42788.0</v>
      </c>
      <c r="B136" s="6" t="s">
        <v>243</v>
      </c>
      <c r="C136" s="20" t="s">
        <v>94</v>
      </c>
      <c r="D136" s="7" t="str">
        <f>HYPERLINK("https://plus.google.com/u/0/113454085183323594596/posts/YhqSSFCcPkG","https://plus.google.com/u/0/113454085183323594596/posts/YhqSSFCcPkG")</f>
        <v>https://plus.google.com/u/0/113454085183323594596/posts/YhqSSFCcPkG</v>
      </c>
      <c r="E136" s="5" t="s">
        <v>8</v>
      </c>
    </row>
    <row r="137" ht="33.0" customHeight="1">
      <c r="A137" s="13">
        <v>42788.0</v>
      </c>
      <c r="B137" s="6" t="s">
        <v>244</v>
      </c>
      <c r="C137" s="20" t="s">
        <v>97</v>
      </c>
      <c r="D137" s="7" t="str">
        <f>HYPERLINK("https://www.linkedin.com/organization/13233887/admin/updates","https://www.linkedin.com/organization/13233887/admin/updates")</f>
        <v>https://www.linkedin.com/organization/13233887/admin/updates</v>
      </c>
      <c r="E137" s="5" t="s">
        <v>245</v>
      </c>
    </row>
    <row r="138">
      <c r="A138" s="13">
        <v>42788.0</v>
      </c>
      <c r="B138" s="6" t="s">
        <v>246</v>
      </c>
      <c r="C138" s="20" t="s">
        <v>99</v>
      </c>
      <c r="D138" s="7" t="str">
        <f>HYPERLINK("https://www.facebook.com/permalink.php?story_fbid=1221974787899283&amp;id=1107148222715274","https://www.facebook.com/permalink.php?story_fbid=1221974787899283&amp;id=1107148222715274")</f>
        <v>https://www.facebook.com/permalink.php?story_fbid=1221974787899283&amp;id=1107148222715274</v>
      </c>
      <c r="E138" s="5" t="s">
        <v>8</v>
      </c>
    </row>
    <row r="139">
      <c r="A139" s="13">
        <v>42788.0</v>
      </c>
      <c r="B139" s="6" t="s">
        <v>247</v>
      </c>
      <c r="C139" s="20" t="s">
        <v>101</v>
      </c>
      <c r="D139" s="7" t="str">
        <f>HYPERLINK("https://twitter.com/thebeastboxtv/status/834434463278850048","https://twitter.com/thebeastboxtv/status/834434463278850048")</f>
        <v>https://twitter.com/thebeastboxtv/status/834434463278850048</v>
      </c>
      <c r="E139" s="5" t="s">
        <v>8</v>
      </c>
    </row>
    <row r="140" ht="75.0" customHeight="1">
      <c r="A140" s="13">
        <v>42788.0</v>
      </c>
      <c r="B140" s="6" t="s">
        <v>248</v>
      </c>
      <c r="C140" s="20" t="s">
        <v>104</v>
      </c>
      <c r="D140" s="7" t="str">
        <f>HYPERLINK("https://plus.google.com/u/0/113454085183323594596/posts/MMYQ25YDnnD","https://plus.google.com/u/0/113454085183323594596/posts/MMYQ25YDnnD")</f>
        <v>https://plus.google.com/u/0/113454085183323594596/posts/MMYQ25YDnnD</v>
      </c>
      <c r="E140" s="5" t="s">
        <v>8</v>
      </c>
    </row>
    <row r="141" ht="51.75" customHeight="1">
      <c r="A141" s="13">
        <v>42788.0</v>
      </c>
      <c r="B141" s="6" t="s">
        <v>249</v>
      </c>
      <c r="C141" s="20" t="s">
        <v>107</v>
      </c>
      <c r="D141" s="7" t="str">
        <f>HYPERLINK("https://www.linkedin.com/organization/13233887/admin/updates","https://www.linkedin.com/organization/13233887/admin/updates")</f>
        <v>https://www.linkedin.com/organization/13233887/admin/updates</v>
      </c>
      <c r="E141" s="5" t="s">
        <v>8</v>
      </c>
    </row>
    <row r="142" ht="45.0" customHeight="1">
      <c r="A142" s="13">
        <v>42789.0</v>
      </c>
      <c r="B142" s="6" t="s">
        <v>138</v>
      </c>
      <c r="C142" s="20" t="s">
        <v>139</v>
      </c>
      <c r="D142" s="7" t="str">
        <f>HYPERLINK("https://www.facebook.com/permalink.php?story_fbid=1222672927829469&amp;id=1107148222715274","https://www.facebook.com/permalink.php?story_fbid=1222672927829469&amp;id=1107148222715274")</f>
        <v>https://www.facebook.com/permalink.php?story_fbid=1222672927829469&amp;id=1107148222715274</v>
      </c>
      <c r="E142" s="5" t="s">
        <v>8</v>
      </c>
    </row>
    <row r="143" ht="39.0" customHeight="1">
      <c r="A143" s="13">
        <v>42789.0</v>
      </c>
      <c r="B143" s="6" t="s">
        <v>140</v>
      </c>
      <c r="C143" s="20" t="s">
        <v>141</v>
      </c>
      <c r="D143" s="7" t="str">
        <f>HYPERLINK("https://twitter.com/thebeastboxtv/status/834689748811739136","https://twitter.com/thebeastboxtv/status/834689748811739136")</f>
        <v>https://twitter.com/thebeastboxtv/status/834689748811739136</v>
      </c>
      <c r="E143" s="5" t="s">
        <v>250</v>
      </c>
    </row>
    <row r="144">
      <c r="A144" s="13">
        <v>42789.0</v>
      </c>
      <c r="B144" s="6" t="s">
        <v>142</v>
      </c>
      <c r="C144" s="20" t="s">
        <v>143</v>
      </c>
      <c r="D144" s="7" t="str">
        <f>HYPERLINK("https://plus.google.com/u/0/113454085183323594596/posts/dvqhAGiXYqW","https://plus.google.com/u/0/113454085183323594596/posts/dvqhAGiXYqW")</f>
        <v>https://plus.google.com/u/0/113454085183323594596/posts/dvqhAGiXYqW</v>
      </c>
      <c r="E144" s="5" t="s">
        <v>8</v>
      </c>
    </row>
    <row r="145" ht="39.0" customHeight="1">
      <c r="A145" s="13">
        <v>42789.0</v>
      </c>
      <c r="B145" s="6" t="s">
        <v>144</v>
      </c>
      <c r="C145" s="20" t="s">
        <v>145</v>
      </c>
      <c r="D145" s="7" t="str">
        <f>HYPERLINK("https://www.linkedin.com/company-beta/13233887","https://www.linkedin.com/company-beta/13233887")</f>
        <v>https://www.linkedin.com/company-beta/13233887</v>
      </c>
      <c r="E145" s="5" t="s">
        <v>251</v>
      </c>
    </row>
    <row r="146">
      <c r="A146" s="13">
        <v>42790.0</v>
      </c>
      <c r="B146" s="6" t="s">
        <v>252</v>
      </c>
      <c r="C146" s="5" t="s">
        <v>253</v>
      </c>
      <c r="D146" s="5" t="s">
        <v>254</v>
      </c>
      <c r="E146" s="5"/>
    </row>
    <row r="147">
      <c r="A147" s="13">
        <v>42790.0</v>
      </c>
      <c r="B147" s="6" t="s">
        <v>255</v>
      </c>
      <c r="C147" s="5" t="s">
        <v>256</v>
      </c>
      <c r="D147" s="5" t="s">
        <v>254</v>
      </c>
      <c r="E147" s="5"/>
    </row>
    <row r="148" ht="26.25" customHeight="1">
      <c r="A148" s="13">
        <v>42790.0</v>
      </c>
      <c r="B148" s="6" t="s">
        <v>257</v>
      </c>
      <c r="C148" s="20" t="s">
        <v>258</v>
      </c>
      <c r="D148" s="7" t="str">
        <f>HYPERLINK("http://9gag.com/gag/a7rMdwb","http://9gag.com/gag/a7rMdwb")</f>
        <v>http://9gag.com/gag/a7rMdwb</v>
      </c>
      <c r="E148" s="5" t="s">
        <v>8</v>
      </c>
    </row>
    <row r="149" ht="26.25" customHeight="1">
      <c r="A149" s="13">
        <v>42790.0</v>
      </c>
      <c r="B149" s="6" t="s">
        <v>259</v>
      </c>
      <c r="C149" s="20" t="s">
        <v>260</v>
      </c>
      <c r="D149" s="7" t="str">
        <f>HYPERLINK("https://www.facebook.com/permalink.php?story_fbid=1227857740644321&amp;id=1107148222715274","https://www.facebook.com/permalink.php?story_fbid=1227857740644321&amp;id=1107148222715274")</f>
        <v>https://www.facebook.com/permalink.php?story_fbid=1227857740644321&amp;id=1107148222715274</v>
      </c>
      <c r="E149" s="5" t="s">
        <v>8</v>
      </c>
    </row>
    <row r="150" ht="26.25" customHeight="1">
      <c r="A150" s="13">
        <v>42790.0</v>
      </c>
      <c r="B150" s="6" t="s">
        <v>261</v>
      </c>
      <c r="C150" s="20" t="s">
        <v>262</v>
      </c>
      <c r="D150" s="7" t="str">
        <f>HYPERLINK("https://twitter.com/thebeastboxtv/status/836484834524438529","https://twitter.com/thebeastboxtv/status/836484834524438529")</f>
        <v>https://twitter.com/thebeastboxtv/status/836484834524438529</v>
      </c>
      <c r="E150" s="5" t="s">
        <v>8</v>
      </c>
    </row>
    <row r="151" ht="26.25" customHeight="1">
      <c r="A151" s="13">
        <v>42790.0</v>
      </c>
      <c r="B151" s="6" t="s">
        <v>263</v>
      </c>
      <c r="C151" s="20" t="s">
        <v>264</v>
      </c>
      <c r="D151" s="7" t="str">
        <f>HYPERLINK("https://plus.google.com/u/0/113454085183323594596/posts/PeiS2JYnX6V","https://plus.google.com/u/0/113454085183323594596/posts/PeiS2JYnX6V")</f>
        <v>https://plus.google.com/u/0/113454085183323594596/posts/PeiS2JYnX6V</v>
      </c>
      <c r="E151" s="5" t="s">
        <v>8</v>
      </c>
    </row>
    <row r="152" ht="26.25" customHeight="1">
      <c r="A152" s="13">
        <v>42790.0</v>
      </c>
      <c r="B152" s="6" t="s">
        <v>108</v>
      </c>
      <c r="C152" s="20" t="s">
        <v>109</v>
      </c>
      <c r="D152" s="7" t="str">
        <f>HYPERLINK("https://www.flickr.com/photos/150427523@N02/33164679795/in/dateposted-public/","https://www.flickr.com/photos/150427523@N02/33164679795/in/dateposted-public/")</f>
        <v>https://www.flickr.com/photos/150427523@N02/33164679795/in/dateposted-public/</v>
      </c>
      <c r="E152" s="5" t="s">
        <v>8</v>
      </c>
    </row>
    <row r="153" ht="26.25" customHeight="1">
      <c r="A153" s="13">
        <v>42790.0</v>
      </c>
      <c r="B153" s="6" t="s">
        <v>111</v>
      </c>
      <c r="C153" s="5" t="s">
        <v>112</v>
      </c>
      <c r="D153" s="7" t="str">
        <f>HYPERLINK("http://beastboxtvcom.deviantart.com/art/Television-Memes-666235172?ga_submit_new=10%3A1488272124","http://beastboxtvcom.deviantart.com/art/Television-Memes-666235172?ga_submit_new=10%3A1488272124")</f>
        <v>http://beastboxtvcom.deviantart.com/art/Television-Memes-666235172?ga_submit_new=10%3A1488272124</v>
      </c>
      <c r="E153" s="5" t="s">
        <v>8</v>
      </c>
    </row>
    <row r="154" ht="26.25" customHeight="1">
      <c r="A154" s="13">
        <v>42790.0</v>
      </c>
      <c r="B154" s="6" t="s">
        <v>114</v>
      </c>
      <c r="C154" s="11" t="s">
        <v>115</v>
      </c>
      <c r="D154" s="7" t="str">
        <f>HYPERLINK("http://weheartit.com/entry/279827130","http://weheartit.com/entry/279827130")</f>
        <v>http://weheartit.com/entry/279827130</v>
      </c>
      <c r="E154" s="5" t="s">
        <v>8</v>
      </c>
    </row>
    <row r="155" ht="39.0" customHeight="1">
      <c r="A155" s="13">
        <v>42790.0</v>
      </c>
      <c r="B155" s="6" t="s">
        <v>265</v>
      </c>
      <c r="C155" s="5" t="s">
        <v>266</v>
      </c>
      <c r="D155" s="5" t="s">
        <v>254</v>
      </c>
      <c r="E155" s="5"/>
    </row>
    <row r="156" ht="26.25" customHeight="1">
      <c r="A156" s="28">
        <v>42794.0</v>
      </c>
      <c r="B156" s="26" t="s">
        <v>267</v>
      </c>
      <c r="C156" s="26" t="s">
        <v>197</v>
      </c>
      <c r="D156" s="27" t="str">
        <f>HYPERLINK("https://web.facebook.com/pg/The-Beast-Box-1107148222715274/photos/?tab=album&amp;album_id=1228754647221297","https://web.facebook.com/pg/The-Beast-Box-1107148222715274/photos/?tab=album&amp;album_id=1228754647221297")</f>
        <v>https://web.facebook.com/pg/The-Beast-Box-1107148222715274/photos/?tab=album&amp;album_id=1228754647221297</v>
      </c>
      <c r="E156" s="25" t="s">
        <v>268</v>
      </c>
    </row>
    <row r="157" ht="39.0" customHeight="1">
      <c r="A157" s="29">
        <v>42796.0</v>
      </c>
      <c r="B157" s="30" t="s">
        <v>27</v>
      </c>
      <c r="C157" s="31" t="s">
        <v>6</v>
      </c>
      <c r="D157" s="32" t="str">
        <f>HYPERLINK("https://web.facebook.com/1107148222715274/photos/a.1163098390453590.1073741828.1107148222715274/1252206068209488/?type=3&amp;theater","https://web.facebook.com/1107148222715274/photos/a.1163098390453590.1073741828.1107148222715274/1252206068209488/?type=3&amp;theater")</f>
        <v>https://web.facebook.com/1107148222715274/photos/a.1163098390453590.1073741828.1107148222715274/1252206068209488/?type=3&amp;theater</v>
      </c>
      <c r="E157" s="33"/>
      <c r="F157" s="34"/>
      <c r="G157" s="34"/>
      <c r="H157" s="34"/>
      <c r="I157" s="34"/>
      <c r="J157" s="34"/>
      <c r="K157" s="34"/>
      <c r="L157" s="34"/>
      <c r="M157" s="34"/>
      <c r="N157" s="34"/>
      <c r="O157" s="34"/>
      <c r="P157" s="34"/>
      <c r="Q157" s="34"/>
      <c r="R157" s="34"/>
      <c r="S157" s="34"/>
      <c r="T157" s="34"/>
      <c r="U157" s="34"/>
      <c r="V157" s="34"/>
      <c r="W157" s="34"/>
      <c r="X157" s="34"/>
      <c r="Y157" s="34"/>
      <c r="Z157" s="34"/>
    </row>
    <row r="158" ht="26.25" customHeight="1">
      <c r="A158" s="29">
        <v>42796.0</v>
      </c>
      <c r="B158" s="30" t="s">
        <v>29</v>
      </c>
      <c r="C158" s="31" t="s">
        <v>10</v>
      </c>
      <c r="D158" s="32" t="str">
        <f>HYPERLINK("https://twitter.com/thebeastboxtv/status/842740083241316352","https://twitter.com/thebeastboxtv/status/842740083241316352")</f>
        <v>https://twitter.com/thebeastboxtv/status/842740083241316352</v>
      </c>
      <c r="E158" s="33"/>
      <c r="F158" s="34"/>
      <c r="G158" s="34"/>
      <c r="H158" s="34"/>
      <c r="I158" s="34"/>
      <c r="J158" s="34"/>
      <c r="K158" s="34"/>
      <c r="L158" s="34"/>
      <c r="M158" s="34"/>
      <c r="N158" s="34"/>
      <c r="O158" s="34"/>
      <c r="P158" s="34"/>
      <c r="Q158" s="34"/>
      <c r="R158" s="34"/>
      <c r="S158" s="34"/>
      <c r="T158" s="34"/>
      <c r="U158" s="34"/>
      <c r="V158" s="34"/>
      <c r="W158" s="34"/>
      <c r="X158" s="34"/>
      <c r="Y158" s="34"/>
      <c r="Z158" s="34"/>
    </row>
    <row r="159" ht="26.25" customHeight="1">
      <c r="A159" s="29">
        <v>42796.0</v>
      </c>
      <c r="B159" s="30" t="s">
        <v>36</v>
      </c>
      <c r="C159" s="31" t="s">
        <v>37</v>
      </c>
      <c r="D159" s="32" t="s">
        <v>269</v>
      </c>
      <c r="E159" s="33"/>
      <c r="F159" s="34"/>
      <c r="G159" s="34"/>
      <c r="H159" s="34"/>
      <c r="I159" s="34"/>
      <c r="J159" s="34"/>
      <c r="K159" s="34"/>
      <c r="L159" s="34"/>
      <c r="M159" s="34"/>
      <c r="N159" s="34"/>
      <c r="O159" s="34"/>
      <c r="P159" s="34"/>
      <c r="Q159" s="34"/>
      <c r="R159" s="34"/>
      <c r="S159" s="34"/>
      <c r="T159" s="34"/>
      <c r="U159" s="34"/>
      <c r="V159" s="34"/>
      <c r="W159" s="34"/>
      <c r="X159" s="34"/>
      <c r="Y159" s="34"/>
      <c r="Z159" s="34"/>
    </row>
    <row r="160" ht="26.25" customHeight="1">
      <c r="A160" s="29">
        <v>42796.0</v>
      </c>
      <c r="B160" s="30" t="s">
        <v>40</v>
      </c>
      <c r="C160" s="35" t="s">
        <v>19</v>
      </c>
      <c r="D160" s="32" t="str">
        <f>HYPERLINK("https://www.quora.com/What-is-the-future-of-television/answer/Andrea-Torres-63","Can't post on Instagram, it needs verification code sent to gmail and Gmail can't be accessed because its asking for a verification code to be sent to a specific phone number.")</f>
        <v>Can't post on Instagram, it needs verification code sent to gmail and Gmail can't be accessed because its asking for a verification code to be sent to a specific phone number.</v>
      </c>
      <c r="E160" s="33"/>
      <c r="F160" s="34"/>
      <c r="G160" s="34"/>
      <c r="H160" s="34"/>
      <c r="I160" s="34"/>
      <c r="J160" s="34"/>
      <c r="K160" s="34"/>
      <c r="L160" s="34"/>
      <c r="M160" s="34"/>
      <c r="N160" s="34"/>
      <c r="O160" s="34"/>
      <c r="P160" s="34"/>
      <c r="Q160" s="34"/>
      <c r="R160" s="34"/>
      <c r="S160" s="34"/>
      <c r="T160" s="34"/>
      <c r="U160" s="34"/>
      <c r="V160" s="34"/>
      <c r="W160" s="34"/>
      <c r="X160" s="34"/>
      <c r="Y160" s="34"/>
      <c r="Z160" s="34"/>
    </row>
    <row r="161" ht="39.0" customHeight="1">
      <c r="A161" s="29">
        <v>42796.0</v>
      </c>
      <c r="B161" s="30" t="s">
        <v>193</v>
      </c>
      <c r="C161" s="35" t="s">
        <v>194</v>
      </c>
      <c r="D161" s="32" t="str">
        <f>HYPERLINK("https://www.quora.com/How-long-will-it-be-before-a-new-system-such-as-Netflix-or-Apple-TV-makes-traditional-cable-broadcast-networks-and-Blu-ray-distribution-obsolete/answer/Andrea-Torres-63","https://www.pinterest.com/pin/686165693196828504/")</f>
        <v>https://www.pinterest.com/pin/686165693196828504/</v>
      </c>
      <c r="E161" s="33"/>
      <c r="F161" s="34"/>
      <c r="G161" s="34"/>
      <c r="H161" s="34"/>
      <c r="I161" s="34"/>
      <c r="J161" s="34"/>
      <c r="K161" s="34"/>
      <c r="L161" s="34"/>
      <c r="M161" s="34"/>
      <c r="N161" s="34"/>
      <c r="O161" s="34"/>
      <c r="P161" s="34"/>
      <c r="Q161" s="34"/>
      <c r="R161" s="34"/>
      <c r="S161" s="34"/>
      <c r="T161" s="34"/>
      <c r="U161" s="34"/>
      <c r="V161" s="34"/>
      <c r="W161" s="34"/>
      <c r="X161" s="34"/>
      <c r="Y161" s="34"/>
      <c r="Z161" s="34"/>
    </row>
    <row r="162" ht="26.25" customHeight="1">
      <c r="A162" s="29">
        <v>42801.0</v>
      </c>
      <c r="B162" s="30" t="s">
        <v>199</v>
      </c>
      <c r="C162" s="30" t="s">
        <v>44</v>
      </c>
      <c r="D162" s="32" t="s">
        <v>270</v>
      </c>
      <c r="E162" s="33"/>
      <c r="F162" s="34"/>
      <c r="G162" s="34"/>
      <c r="H162" s="34"/>
      <c r="I162" s="34"/>
      <c r="J162" s="34"/>
      <c r="K162" s="34"/>
      <c r="L162" s="34"/>
      <c r="M162" s="34"/>
      <c r="N162" s="34"/>
      <c r="O162" s="34"/>
      <c r="P162" s="34"/>
      <c r="Q162" s="34"/>
      <c r="R162" s="34"/>
      <c r="S162" s="34"/>
      <c r="T162" s="34"/>
      <c r="U162" s="34"/>
      <c r="V162" s="34"/>
      <c r="W162" s="34"/>
      <c r="X162" s="34"/>
      <c r="Y162" s="34"/>
      <c r="Z162" s="34"/>
    </row>
    <row r="163" ht="26.25" customHeight="1">
      <c r="A163" s="29">
        <v>42801.0</v>
      </c>
      <c r="B163" s="30" t="s">
        <v>200</v>
      </c>
      <c r="C163" s="30" t="s">
        <v>48</v>
      </c>
      <c r="D163" s="32" t="str">
        <f>HYPERLINK("https://www.pinterest.com/pin/686165693196828504/","https://twitter.com/thebeastboxtv/status/843090787147661313")</f>
        <v>https://twitter.com/thebeastboxtv/status/843090787147661313</v>
      </c>
      <c r="E163" s="33"/>
      <c r="F163" s="34"/>
      <c r="G163" s="34"/>
      <c r="H163" s="34"/>
      <c r="I163" s="34"/>
      <c r="J163" s="34"/>
      <c r="K163" s="34"/>
      <c r="L163" s="34"/>
      <c r="M163" s="34"/>
      <c r="N163" s="34"/>
      <c r="O163" s="34"/>
      <c r="P163" s="34"/>
      <c r="Q163" s="34"/>
      <c r="R163" s="34"/>
      <c r="S163" s="34"/>
      <c r="T163" s="34"/>
      <c r="U163" s="34"/>
      <c r="V163" s="34"/>
      <c r="W163" s="34"/>
      <c r="X163" s="34"/>
      <c r="Y163" s="34"/>
      <c r="Z163" s="34"/>
    </row>
    <row r="164" ht="26.25" customHeight="1">
      <c r="A164" s="29">
        <v>42801.0</v>
      </c>
      <c r="B164" s="30" t="s">
        <v>204</v>
      </c>
      <c r="C164" s="36" t="s">
        <v>55</v>
      </c>
      <c r="D164" s="30" t="s">
        <v>271</v>
      </c>
      <c r="E164" s="33"/>
      <c r="F164" s="34"/>
      <c r="G164" s="34"/>
      <c r="H164" s="34"/>
      <c r="I164" s="34"/>
      <c r="J164" s="34"/>
      <c r="K164" s="34"/>
      <c r="L164" s="34"/>
      <c r="M164" s="34"/>
      <c r="N164" s="34"/>
      <c r="O164" s="34"/>
      <c r="P164" s="34"/>
      <c r="Q164" s="34"/>
      <c r="R164" s="34"/>
      <c r="S164" s="34"/>
      <c r="T164" s="34"/>
      <c r="U164" s="34"/>
      <c r="V164" s="34"/>
      <c r="W164" s="34"/>
      <c r="X164" s="34"/>
      <c r="Y164" s="34"/>
      <c r="Z164" s="34"/>
    </row>
    <row r="165">
      <c r="A165" s="29">
        <v>42801.0</v>
      </c>
      <c r="B165" s="30" t="s">
        <v>235</v>
      </c>
      <c r="C165" s="36" t="s">
        <v>236</v>
      </c>
      <c r="D165" s="32" t="s">
        <v>272</v>
      </c>
      <c r="E165" s="33"/>
      <c r="F165" s="34"/>
      <c r="G165" s="34"/>
      <c r="H165" s="34"/>
      <c r="I165" s="34"/>
      <c r="J165" s="34"/>
      <c r="K165" s="34"/>
      <c r="L165" s="34"/>
      <c r="M165" s="34"/>
      <c r="N165" s="34"/>
      <c r="O165" s="34"/>
      <c r="P165" s="34"/>
      <c r="Q165" s="34"/>
      <c r="R165" s="34"/>
      <c r="S165" s="34"/>
      <c r="T165" s="34"/>
      <c r="U165" s="34"/>
      <c r="V165" s="34"/>
      <c r="W165" s="34"/>
      <c r="X165" s="34"/>
      <c r="Y165" s="34"/>
      <c r="Z165" s="34"/>
    </row>
    <row r="166" ht="64.5" customHeight="1">
      <c r="A166" s="29">
        <v>42803.0</v>
      </c>
      <c r="B166" s="37" t="s">
        <v>273</v>
      </c>
      <c r="C166" s="38" t="s">
        <v>69</v>
      </c>
      <c r="D166" s="30" t="s">
        <v>274</v>
      </c>
      <c r="E166" s="33"/>
      <c r="F166" s="30"/>
      <c r="G166" s="34"/>
      <c r="H166" s="34"/>
      <c r="I166" s="34"/>
      <c r="J166" s="34"/>
      <c r="K166" s="34"/>
      <c r="L166" s="34"/>
      <c r="M166" s="34"/>
      <c r="N166" s="34"/>
      <c r="O166" s="34"/>
      <c r="P166" s="34"/>
      <c r="Q166" s="34"/>
      <c r="R166" s="34"/>
      <c r="S166" s="34"/>
      <c r="T166" s="34"/>
      <c r="U166" s="34"/>
      <c r="V166" s="34"/>
      <c r="W166" s="34"/>
      <c r="X166" s="34"/>
      <c r="Y166" s="34"/>
      <c r="Z166" s="34"/>
    </row>
    <row r="167">
      <c r="A167" s="29">
        <v>42803.0</v>
      </c>
      <c r="B167" s="30" t="s">
        <v>208</v>
      </c>
      <c r="C167" s="38" t="s">
        <v>72</v>
      </c>
      <c r="D167" s="32" t="str">
        <f>HYPERLINK("https://www.pinterest.com/pin/686165693196763612/","https://www.pinterest.com/pin/686165693196763612/")</f>
        <v>https://www.pinterest.com/pin/686165693196763612/</v>
      </c>
      <c r="E167" s="33"/>
      <c r="F167" s="30"/>
      <c r="G167" s="34"/>
      <c r="H167" s="34"/>
      <c r="I167" s="34"/>
      <c r="J167" s="34"/>
      <c r="K167" s="34"/>
      <c r="L167" s="34"/>
      <c r="M167" s="34"/>
      <c r="N167" s="34"/>
      <c r="O167" s="34"/>
      <c r="P167" s="34"/>
      <c r="Q167" s="34"/>
      <c r="R167" s="34"/>
      <c r="S167" s="34"/>
      <c r="T167" s="34"/>
      <c r="U167" s="34"/>
      <c r="V167" s="34"/>
      <c r="W167" s="34"/>
      <c r="X167" s="34"/>
      <c r="Y167" s="34"/>
      <c r="Z167" s="34"/>
    </row>
    <row r="168" ht="26.25" customHeight="1">
      <c r="A168" s="29">
        <v>42803.0</v>
      </c>
      <c r="B168" s="30" t="s">
        <v>210</v>
      </c>
      <c r="C168" s="39" t="s">
        <v>211</v>
      </c>
      <c r="D168" s="32" t="str">
        <f>HYPERLINK("http://visual.ly/10-best-streaming-media-device-tv","http://visual.ly/10-best-streaming-media-device-tv")</f>
        <v>http://visual.ly/10-best-streaming-media-device-tv</v>
      </c>
      <c r="E168" s="33"/>
      <c r="F168" s="30"/>
      <c r="G168" s="34"/>
      <c r="H168" s="34"/>
      <c r="I168" s="34"/>
      <c r="J168" s="34"/>
      <c r="K168" s="34"/>
      <c r="L168" s="34"/>
      <c r="M168" s="34"/>
      <c r="N168" s="34"/>
      <c r="O168" s="34"/>
      <c r="P168" s="34"/>
      <c r="Q168" s="34"/>
      <c r="R168" s="34"/>
      <c r="S168" s="34"/>
      <c r="T168" s="34"/>
      <c r="U168" s="34"/>
      <c r="V168" s="34"/>
      <c r="W168" s="34"/>
      <c r="X168" s="34"/>
      <c r="Y168" s="34"/>
      <c r="Z168" s="34"/>
    </row>
    <row r="169" ht="26.25" customHeight="1">
      <c r="A169" s="29">
        <v>42803.0</v>
      </c>
      <c r="B169" s="30" t="s">
        <v>212</v>
      </c>
      <c r="C169" s="39" t="s">
        <v>213</v>
      </c>
      <c r="D169" s="32" t="str">
        <f>HYPERLINK("https://www.flickr.com/photos/150427523@N02/33300224346/in/dateposted-public/","https://www.flickr.com/photos/150427523@N02/33300224346/in/dateposted-public/")</f>
        <v>https://www.flickr.com/photos/150427523@N02/33300224346/in/dateposted-public/</v>
      </c>
      <c r="E169" s="33"/>
      <c r="F169" s="30"/>
      <c r="G169" s="34"/>
      <c r="H169" s="34"/>
      <c r="I169" s="34"/>
      <c r="J169" s="34"/>
      <c r="K169" s="34"/>
      <c r="L169" s="34"/>
      <c r="M169" s="34"/>
      <c r="N169" s="34"/>
      <c r="O169" s="34"/>
      <c r="P169" s="34"/>
      <c r="Q169" s="34"/>
      <c r="R169" s="34"/>
      <c r="S169" s="34"/>
      <c r="T169" s="34"/>
      <c r="U169" s="34"/>
      <c r="V169" s="34"/>
      <c r="W169" s="34"/>
      <c r="X169" s="34"/>
      <c r="Y169" s="34"/>
      <c r="Z169" s="34"/>
    </row>
    <row r="170" ht="26.25" customHeight="1">
      <c r="A170" s="29">
        <v>42803.0</v>
      </c>
      <c r="B170" s="30" t="s">
        <v>275</v>
      </c>
      <c r="C170" s="39" t="s">
        <v>276</v>
      </c>
      <c r="D170" s="32" t="str">
        <f>HYPERLINK("https://www.reddit.com/r/infographic/comments/5yfjo0/10_best_streaming_media_device/","https://www.reddit.com/r/infographic/comments/5yfjo0/10_best_streaming_media_device/")</f>
        <v>https://www.reddit.com/r/infographic/comments/5yfjo0/10_best_streaming_media_device/</v>
      </c>
      <c r="E170" s="33"/>
      <c r="F170" s="30"/>
      <c r="G170" s="34"/>
      <c r="H170" s="34"/>
      <c r="I170" s="34"/>
      <c r="J170" s="34"/>
      <c r="K170" s="34"/>
      <c r="L170" s="34"/>
      <c r="M170" s="34"/>
      <c r="N170" s="34"/>
      <c r="O170" s="34"/>
      <c r="P170" s="34"/>
      <c r="Q170" s="34"/>
      <c r="R170" s="34"/>
      <c r="S170" s="34"/>
      <c r="T170" s="34"/>
      <c r="U170" s="34"/>
      <c r="V170" s="34"/>
      <c r="W170" s="34"/>
      <c r="X170" s="34"/>
      <c r="Y170" s="34"/>
      <c r="Z170" s="34"/>
    </row>
    <row r="171" ht="39.0" customHeight="1">
      <c r="A171" s="29">
        <v>42803.0</v>
      </c>
      <c r="B171" s="30" t="s">
        <v>215</v>
      </c>
      <c r="C171" s="39" t="s">
        <v>79</v>
      </c>
      <c r="D171" s="32" t="str">
        <f>HYPERLINK("http://beastboxtvcom.deviantart.com/art/10-Best-Streaming-Media-Device-for-TV-667981708?ga_submit_new=10%3A1489068008","http://beastboxtvcom.deviantart.com/art/10-Best-Streaming-Media-Device-for-TV-667981708?ga_submit_new=10%3A1489068008")</f>
        <v>http://beastboxtvcom.deviantart.com/art/10-Best-Streaming-Media-Device-for-TV-667981708?ga_submit_new=10%3A1489068008</v>
      </c>
      <c r="E171" s="33"/>
      <c r="F171" s="30"/>
      <c r="G171" s="34"/>
      <c r="H171" s="34"/>
      <c r="I171" s="34"/>
      <c r="J171" s="34"/>
      <c r="K171" s="34"/>
      <c r="L171" s="34"/>
      <c r="M171" s="34"/>
      <c r="N171" s="34"/>
      <c r="O171" s="34"/>
      <c r="P171" s="34"/>
      <c r="Q171" s="34"/>
      <c r="R171" s="34"/>
      <c r="S171" s="34"/>
      <c r="T171" s="34"/>
      <c r="U171" s="34"/>
      <c r="V171" s="34"/>
      <c r="W171" s="34"/>
      <c r="X171" s="34"/>
      <c r="Y171" s="34"/>
      <c r="Z171" s="34"/>
    </row>
    <row r="172" ht="39.0" customHeight="1">
      <c r="A172" s="29">
        <v>42803.0</v>
      </c>
      <c r="B172" s="30" t="s">
        <v>216</v>
      </c>
      <c r="C172" s="39" t="s">
        <v>82</v>
      </c>
      <c r="D172" s="32" t="str">
        <f>HYPERLINK("http://imgfave.com/view/8097116?uploaded_by=8037335","http://imgfave.com/view/8097116?uploaded_by=8037335")</f>
        <v>http://imgfave.com/view/8097116?uploaded_by=8037335</v>
      </c>
      <c r="E172" s="33"/>
      <c r="F172" s="30"/>
      <c r="G172" s="34"/>
      <c r="H172" s="34"/>
      <c r="I172" s="34"/>
      <c r="J172" s="34"/>
      <c r="K172" s="34"/>
      <c r="L172" s="34"/>
      <c r="M172" s="34"/>
      <c r="N172" s="34"/>
      <c r="O172" s="34"/>
      <c r="P172" s="34"/>
      <c r="Q172" s="34"/>
      <c r="R172" s="34"/>
      <c r="S172" s="34"/>
      <c r="T172" s="34"/>
      <c r="U172" s="34"/>
      <c r="V172" s="34"/>
      <c r="W172" s="34"/>
      <c r="X172" s="34"/>
      <c r="Y172" s="34"/>
      <c r="Z172" s="34"/>
    </row>
    <row r="173" ht="26.25" customHeight="1">
      <c r="A173" s="29">
        <v>42803.0</v>
      </c>
      <c r="B173" s="30" t="s">
        <v>217</v>
      </c>
      <c r="C173" s="39" t="s">
        <v>84</v>
      </c>
      <c r="D173" s="32" t="str">
        <f>HYPERLINK("http://www.weheartit.com/entry/280795891","http://www.weheartit.com/entry/280795891")</f>
        <v>http://www.weheartit.com/entry/280795891</v>
      </c>
      <c r="E173" s="33"/>
      <c r="F173" s="30"/>
      <c r="G173" s="34"/>
      <c r="H173" s="34"/>
      <c r="I173" s="34"/>
      <c r="J173" s="34"/>
      <c r="K173" s="34"/>
      <c r="L173" s="34"/>
      <c r="M173" s="34"/>
      <c r="N173" s="34"/>
      <c r="O173" s="34"/>
      <c r="P173" s="34"/>
      <c r="Q173" s="34"/>
      <c r="R173" s="34"/>
      <c r="S173" s="34"/>
      <c r="T173" s="34"/>
      <c r="U173" s="34"/>
      <c r="V173" s="34"/>
      <c r="W173" s="34"/>
      <c r="X173" s="34"/>
      <c r="Y173" s="34"/>
      <c r="Z173" s="34"/>
    </row>
    <row r="174" ht="26.25" customHeight="1">
      <c r="A174" s="29">
        <v>42810.0</v>
      </c>
      <c r="B174" s="37" t="s">
        <v>239</v>
      </c>
      <c r="C174" s="36" t="s">
        <v>151</v>
      </c>
      <c r="D174" s="32" t="s">
        <v>277</v>
      </c>
      <c r="E174" s="33"/>
      <c r="F174" s="30"/>
      <c r="G174" s="34"/>
      <c r="H174" s="34"/>
      <c r="I174" s="34"/>
      <c r="J174" s="34"/>
      <c r="K174" s="34"/>
      <c r="L174" s="34"/>
      <c r="M174" s="34"/>
      <c r="N174" s="34"/>
      <c r="O174" s="34"/>
      <c r="P174" s="34"/>
      <c r="Q174" s="34"/>
      <c r="R174" s="34"/>
      <c r="S174" s="34"/>
      <c r="T174" s="34"/>
      <c r="U174" s="34"/>
      <c r="V174" s="34"/>
      <c r="W174" s="34"/>
      <c r="X174" s="34"/>
      <c r="Y174" s="34"/>
      <c r="Z174" s="34"/>
    </row>
    <row r="175" ht="39.0" customHeight="1">
      <c r="A175" s="29">
        <v>42810.0</v>
      </c>
      <c r="B175" s="30" t="s">
        <v>156</v>
      </c>
      <c r="C175" s="36" t="s">
        <v>157</v>
      </c>
      <c r="D175" s="32" t="str">
        <f>HYPERLINK("https://www.edocr.com/v/bw8qa8pa/myohealing/what-to-do-with-a-rubdown","http://www.powershow.com/view0/864ab3-ZWM5N/10_Best_Streaming_Media_Device_for_TV_powerpoint_ppt_presentation")</f>
        <v>http://www.powershow.com/view0/864ab3-ZWM5N/10_Best_Streaming_Media_Device_for_TV_powerpoint_ppt_presentation</v>
      </c>
      <c r="E175" s="33"/>
      <c r="F175" s="30"/>
      <c r="G175" s="34"/>
      <c r="H175" s="34"/>
      <c r="I175" s="34"/>
      <c r="J175" s="34"/>
      <c r="K175" s="34"/>
      <c r="L175" s="34"/>
      <c r="M175" s="34"/>
      <c r="N175" s="34"/>
      <c r="O175" s="34"/>
      <c r="P175" s="34"/>
      <c r="Q175" s="34"/>
      <c r="R175" s="34"/>
      <c r="S175" s="34"/>
      <c r="T175" s="34"/>
      <c r="U175" s="34"/>
      <c r="V175" s="34"/>
      <c r="W175" s="34"/>
      <c r="X175" s="34"/>
      <c r="Y175" s="34"/>
      <c r="Z175" s="34"/>
    </row>
    <row r="176" ht="26.25" customHeight="1">
      <c r="A176" s="29">
        <v>42810.0</v>
      </c>
      <c r="B176" s="30" t="s">
        <v>161</v>
      </c>
      <c r="C176" s="37" t="s">
        <v>162</v>
      </c>
      <c r="D176" s="32" t="str">
        <f>HYPERLINK("http://www.powershow.com/view0/8645bf-YzE4O/What_To_Do_With_A_Rubdown_powerpoint_ppt_presentation","Can't log-in on Google because of verification")</f>
        <v>Can't log-in on Google because of verification</v>
      </c>
      <c r="E176" s="33"/>
      <c r="F176" s="30"/>
      <c r="G176" s="34"/>
      <c r="H176" s="34"/>
      <c r="I176" s="34"/>
      <c r="J176" s="34"/>
      <c r="K176" s="34"/>
      <c r="L176" s="34"/>
      <c r="M176" s="34"/>
      <c r="N176" s="34"/>
      <c r="O176" s="34"/>
      <c r="P176" s="34"/>
      <c r="Q176" s="34"/>
      <c r="R176" s="34"/>
      <c r="S176" s="34"/>
      <c r="T176" s="34"/>
      <c r="U176" s="34"/>
      <c r="V176" s="34"/>
      <c r="W176" s="34"/>
      <c r="X176" s="34"/>
      <c r="Y176" s="34"/>
      <c r="Z176" s="34"/>
    </row>
    <row r="177" ht="115.5" customHeight="1">
      <c r="A177" s="29">
        <v>42817.0</v>
      </c>
      <c r="B177" s="30" t="s">
        <v>278</v>
      </c>
      <c r="C177" s="31" t="s">
        <v>6</v>
      </c>
      <c r="D177" s="32" t="str">
        <f>HYPERLINK("https://web.facebook.com/1107148222715274/photos/a.1163098390453590.1073741828.1107148222715274/1253815521381876/?type=3&amp;theater","https://web.facebook.com/1107148222715274/photos/a.1163098390453590.1073741828.1107148222715274/1253815521381876/?type=3&amp;theater")</f>
        <v>https://web.facebook.com/1107148222715274/photos/a.1163098390453590.1073741828.1107148222715274/1253815521381876/?type=3&amp;theater</v>
      </c>
      <c r="E177" s="30"/>
      <c r="F177" s="34"/>
      <c r="G177" s="34"/>
      <c r="H177" s="34"/>
      <c r="I177" s="34"/>
      <c r="J177" s="34"/>
      <c r="K177" s="34"/>
      <c r="L177" s="34"/>
      <c r="M177" s="34"/>
      <c r="N177" s="34"/>
      <c r="O177" s="34"/>
      <c r="P177" s="34"/>
      <c r="Q177" s="34"/>
      <c r="R177" s="34"/>
      <c r="S177" s="34"/>
      <c r="T177" s="34"/>
      <c r="U177" s="34"/>
      <c r="V177" s="34"/>
      <c r="W177" s="34"/>
      <c r="X177" s="34"/>
      <c r="Y177" s="34"/>
      <c r="Z177" s="34"/>
    </row>
    <row r="178" ht="90.0" customHeight="1">
      <c r="A178" s="29">
        <v>42817.0</v>
      </c>
      <c r="B178" s="30" t="s">
        <v>279</v>
      </c>
      <c r="C178" s="31" t="s">
        <v>10</v>
      </c>
      <c r="D178" s="32" t="str">
        <f>HYPERLINK("https://pbs.twimg.com/media/C7lf7TMVQAAp8ig.jpg","https://pbs.twimg.com/media/C7lf7TMVQAAp8ig.jpg")</f>
        <v>https://pbs.twimg.com/media/C7lf7TMVQAAp8ig.jpg</v>
      </c>
      <c r="E178" s="30"/>
      <c r="F178" s="34"/>
      <c r="G178" s="34"/>
      <c r="H178" s="34"/>
      <c r="I178" s="34"/>
      <c r="J178" s="34"/>
      <c r="K178" s="34"/>
      <c r="L178" s="34"/>
      <c r="M178" s="34"/>
      <c r="N178" s="34"/>
      <c r="O178" s="34"/>
      <c r="P178" s="34"/>
      <c r="Q178" s="34"/>
      <c r="R178" s="34"/>
      <c r="S178" s="34"/>
      <c r="T178" s="34"/>
      <c r="U178" s="34"/>
      <c r="V178" s="34"/>
      <c r="W178" s="34"/>
      <c r="X178" s="34"/>
      <c r="Y178" s="34"/>
      <c r="Z178" s="34"/>
    </row>
    <row r="179" ht="39.0" customHeight="1">
      <c r="A179" s="29">
        <v>42817.0</v>
      </c>
      <c r="B179" s="30" t="s">
        <v>280</v>
      </c>
      <c r="C179" s="31" t="s">
        <v>16</v>
      </c>
      <c r="D179" s="32" t="str">
        <f>HYPERLINK("https://plus.google.com/u/1/photos/photo/113454085183323594596/6400598813610931874?icm=false&amp;authkey=CLqm4fKQ7uSdXA","https://plus.google.com/u/1/photos/photo/113454085183323594596/6400598813610931874?icm=false&amp;authkey=CLqm4fKQ7uSdXA")</f>
        <v>https://plus.google.com/u/1/photos/photo/113454085183323594596/6400598813610931874?icm=false&amp;authkey=CLqm4fKQ7uSdXA</v>
      </c>
      <c r="E179" s="30"/>
      <c r="F179" s="40"/>
      <c r="G179" s="41"/>
      <c r="H179" s="41"/>
      <c r="I179" s="41"/>
      <c r="J179" s="41"/>
      <c r="K179" s="41"/>
      <c r="L179" s="41"/>
      <c r="M179" s="41"/>
      <c r="N179" s="41"/>
      <c r="O179" s="41"/>
      <c r="P179" s="41"/>
      <c r="Q179" s="41"/>
      <c r="R179" s="41"/>
      <c r="S179" s="41"/>
      <c r="T179" s="41"/>
      <c r="U179" s="41"/>
      <c r="V179" s="41"/>
      <c r="W179" s="41"/>
      <c r="X179" s="41"/>
      <c r="Y179" s="41"/>
      <c r="Z179" s="41"/>
    </row>
    <row r="180" ht="26.25" customHeight="1">
      <c r="A180" s="29">
        <v>42817.0</v>
      </c>
      <c r="B180" s="30" t="s">
        <v>281</v>
      </c>
      <c r="C180" s="31" t="s">
        <v>184</v>
      </c>
      <c r="D180" s="30" t="s">
        <v>282</v>
      </c>
      <c r="E180" s="30"/>
      <c r="F180" s="34"/>
      <c r="G180" s="34"/>
      <c r="H180" s="34"/>
      <c r="I180" s="34"/>
      <c r="J180" s="34"/>
      <c r="K180" s="34"/>
      <c r="L180" s="34"/>
      <c r="M180" s="34"/>
      <c r="N180" s="34"/>
      <c r="O180" s="34"/>
      <c r="P180" s="34"/>
      <c r="Q180" s="34"/>
      <c r="R180" s="34"/>
      <c r="S180" s="34"/>
      <c r="T180" s="34"/>
      <c r="U180" s="34"/>
      <c r="V180" s="34"/>
      <c r="W180" s="34"/>
      <c r="X180" s="34"/>
      <c r="Y180" s="34"/>
      <c r="Z180" s="34"/>
    </row>
    <row r="181" ht="26.25" customHeight="1">
      <c r="A181" s="29">
        <v>42817.0</v>
      </c>
      <c r="B181" s="30" t="s">
        <v>283</v>
      </c>
      <c r="C181" s="30" t="s">
        <v>37</v>
      </c>
      <c r="D181" s="30" t="s">
        <v>284</v>
      </c>
      <c r="E181" s="30"/>
      <c r="F181" s="34"/>
      <c r="G181" s="34"/>
      <c r="H181" s="34"/>
      <c r="I181" s="34"/>
      <c r="J181" s="34"/>
      <c r="K181" s="34"/>
      <c r="L181" s="34"/>
      <c r="M181" s="34"/>
      <c r="N181" s="34"/>
      <c r="O181" s="34"/>
      <c r="P181" s="34"/>
      <c r="Q181" s="34"/>
      <c r="R181" s="34"/>
      <c r="S181" s="34"/>
      <c r="T181" s="34"/>
      <c r="U181" s="34"/>
      <c r="V181" s="34"/>
      <c r="W181" s="34"/>
      <c r="X181" s="34"/>
      <c r="Y181" s="34"/>
      <c r="Z181" s="34"/>
    </row>
    <row r="182" ht="26.25" customHeight="1">
      <c r="A182" s="29">
        <v>42817.0</v>
      </c>
      <c r="B182" s="30" t="s">
        <v>285</v>
      </c>
      <c r="C182" s="35" t="s">
        <v>19</v>
      </c>
      <c r="D182" s="32" t="str">
        <f>HYPERLINK("https://www.instagram.com/p/BR-W8Kegyb6/?taken-by=beastboxtv","https://www.instagram.com/p/BR-W8Kegyb6/?taken-by=beastboxtv")</f>
        <v>https://www.instagram.com/p/BR-W8Kegyb6/?taken-by=beastboxtv</v>
      </c>
      <c r="E182" s="30"/>
      <c r="F182" s="34"/>
      <c r="G182" s="34"/>
      <c r="H182" s="34"/>
      <c r="I182" s="34"/>
      <c r="J182" s="34"/>
      <c r="K182" s="34"/>
      <c r="L182" s="34"/>
      <c r="M182" s="34"/>
      <c r="N182" s="34"/>
      <c r="O182" s="34"/>
      <c r="P182" s="34"/>
      <c r="Q182" s="34"/>
      <c r="R182" s="34"/>
      <c r="S182" s="34"/>
      <c r="T182" s="34"/>
      <c r="U182" s="34"/>
      <c r="V182" s="34"/>
      <c r="W182" s="34"/>
      <c r="X182" s="34"/>
      <c r="Y182" s="34"/>
      <c r="Z182" s="34"/>
    </row>
    <row r="183">
      <c r="A183" s="29">
        <v>42817.0</v>
      </c>
      <c r="B183" s="30" t="s">
        <v>286</v>
      </c>
      <c r="C183" s="35" t="s">
        <v>194</v>
      </c>
      <c r="D183" s="32" t="str">
        <f>HYPERLINK("https://www.pinterest.com/pin/686165693196875176/","https://www.pinterest.com/pin/686165693196875176/")</f>
        <v>https://www.pinterest.com/pin/686165693196875176/</v>
      </c>
      <c r="E183" s="30"/>
      <c r="F183" s="34"/>
      <c r="G183" s="34"/>
      <c r="H183" s="34"/>
      <c r="I183" s="34"/>
      <c r="J183" s="34"/>
      <c r="K183" s="34"/>
      <c r="L183" s="34"/>
      <c r="M183" s="34"/>
      <c r="N183" s="34"/>
      <c r="O183" s="34"/>
      <c r="P183" s="34"/>
      <c r="Q183" s="34"/>
      <c r="R183" s="34"/>
      <c r="S183" s="34"/>
      <c r="T183" s="34"/>
      <c r="U183" s="34"/>
      <c r="V183" s="34"/>
      <c r="W183" s="34"/>
      <c r="X183" s="34"/>
      <c r="Y183" s="34"/>
      <c r="Z183" s="34"/>
    </row>
    <row r="184" ht="64.5" customHeight="1">
      <c r="A184" s="29">
        <v>42821.0</v>
      </c>
      <c r="B184" s="37" t="s">
        <v>287</v>
      </c>
      <c r="C184" s="37" t="s">
        <v>219</v>
      </c>
      <c r="D184" s="32" t="str">
        <f>HYPERLINK("https://www.youtube.com/watch?v=INk3v65ryZY","https://www.youtube.com/watch?v=INk3v65ryZY")</f>
        <v>https://www.youtube.com/watch?v=INk3v65ryZY</v>
      </c>
      <c r="E184" s="30"/>
      <c r="F184" s="34"/>
      <c r="G184" s="34"/>
      <c r="H184" s="34"/>
      <c r="I184" s="34"/>
      <c r="J184" s="34"/>
      <c r="K184" s="34"/>
      <c r="L184" s="34"/>
      <c r="M184" s="34"/>
      <c r="N184" s="34"/>
      <c r="O184" s="34"/>
      <c r="P184" s="34"/>
      <c r="Q184" s="34"/>
      <c r="R184" s="34"/>
      <c r="S184" s="34"/>
      <c r="T184" s="34"/>
      <c r="U184" s="34"/>
      <c r="V184" s="34"/>
      <c r="W184" s="34"/>
      <c r="X184" s="34"/>
      <c r="Y184" s="34"/>
      <c r="Z184" s="34"/>
    </row>
    <row r="185">
      <c r="A185" s="29">
        <v>42821.0</v>
      </c>
      <c r="B185" s="30" t="s">
        <v>221</v>
      </c>
      <c r="C185" s="37" t="s">
        <v>222</v>
      </c>
      <c r="D185" s="32" t="str">
        <f>HYPERLINK("https://www.flickr.com/photos/150427523@N02/33677353885/in/dateposted-public/","https://www.flickr.com/photos/150427523@N02/33677353885/in/dateposted-public/")</f>
        <v>https://www.flickr.com/photos/150427523@N02/33677353885/in/dateposted-public/</v>
      </c>
      <c r="E185" s="30"/>
      <c r="F185" s="34"/>
      <c r="G185" s="34"/>
      <c r="H185" s="34"/>
      <c r="I185" s="34"/>
      <c r="J185" s="34"/>
      <c r="K185" s="34"/>
      <c r="L185" s="34"/>
      <c r="M185" s="34"/>
      <c r="N185" s="34"/>
      <c r="O185" s="34"/>
      <c r="P185" s="34"/>
      <c r="Q185" s="34"/>
      <c r="R185" s="34"/>
      <c r="S185" s="34"/>
      <c r="T185" s="34"/>
      <c r="U185" s="34"/>
      <c r="V185" s="34"/>
      <c r="W185" s="34"/>
      <c r="X185" s="34"/>
      <c r="Y185" s="34"/>
      <c r="Z185" s="34"/>
    </row>
    <row r="186" ht="39.0" customHeight="1">
      <c r="A186" s="29">
        <v>42821.0</v>
      </c>
      <c r="B186" s="30" t="s">
        <v>223</v>
      </c>
      <c r="C186" s="37" t="s">
        <v>224</v>
      </c>
      <c r="D186" s="30" t="s">
        <v>288</v>
      </c>
      <c r="E186" s="30"/>
      <c r="F186" s="34"/>
      <c r="G186" s="34"/>
      <c r="H186" s="34"/>
      <c r="I186" s="34"/>
      <c r="J186" s="34"/>
      <c r="K186" s="34"/>
      <c r="L186" s="34"/>
      <c r="M186" s="34"/>
      <c r="N186" s="34"/>
      <c r="O186" s="34"/>
      <c r="P186" s="34"/>
      <c r="Q186" s="34"/>
      <c r="R186" s="34"/>
      <c r="S186" s="34"/>
      <c r="T186" s="34"/>
      <c r="U186" s="34"/>
      <c r="V186" s="34"/>
      <c r="W186" s="34"/>
      <c r="X186" s="34"/>
      <c r="Y186" s="34"/>
      <c r="Z186" s="34"/>
    </row>
    <row r="187" ht="26.25" customHeight="1">
      <c r="A187" s="29">
        <v>42821.0</v>
      </c>
      <c r="B187" s="30" t="s">
        <v>225</v>
      </c>
      <c r="C187" s="37" t="s">
        <v>226</v>
      </c>
      <c r="D187" s="32" t="str">
        <f>HYPERLINK("https://vid.me/EST2","https://vid.me/EST2")</f>
        <v>https://vid.me/EST2</v>
      </c>
      <c r="E187" s="30"/>
      <c r="F187" s="34"/>
      <c r="G187" s="34"/>
      <c r="H187" s="34"/>
      <c r="I187" s="34"/>
      <c r="J187" s="34"/>
      <c r="K187" s="34"/>
      <c r="L187" s="34"/>
      <c r="M187" s="34"/>
      <c r="N187" s="34"/>
      <c r="O187" s="34"/>
      <c r="P187" s="34"/>
      <c r="Q187" s="34"/>
      <c r="R187" s="34"/>
      <c r="S187" s="34"/>
      <c r="T187" s="34"/>
      <c r="U187" s="34"/>
      <c r="V187" s="34"/>
      <c r="W187" s="34"/>
      <c r="X187" s="34"/>
      <c r="Y187" s="34"/>
      <c r="Z187" s="34"/>
    </row>
    <row r="188">
      <c r="A188" s="29">
        <v>42821.0</v>
      </c>
      <c r="B188" s="30" t="s">
        <v>227</v>
      </c>
      <c r="C188" s="37" t="s">
        <v>228</v>
      </c>
      <c r="D188" s="30" t="s">
        <v>289</v>
      </c>
      <c r="E188" s="30"/>
      <c r="F188" s="34"/>
      <c r="G188" s="34"/>
      <c r="H188" s="34"/>
      <c r="I188" s="34"/>
      <c r="J188" s="34"/>
      <c r="K188" s="34"/>
      <c r="L188" s="34"/>
      <c r="M188" s="34"/>
      <c r="N188" s="34"/>
      <c r="O188" s="34"/>
      <c r="P188" s="34"/>
      <c r="Q188" s="34"/>
      <c r="R188" s="34"/>
      <c r="S188" s="34"/>
      <c r="T188" s="34"/>
      <c r="U188" s="34"/>
      <c r="V188" s="34"/>
      <c r="W188" s="34"/>
      <c r="X188" s="34"/>
      <c r="Y188" s="34"/>
      <c r="Z188" s="34"/>
    </row>
    <row r="189">
      <c r="A189" s="29">
        <v>42821.0</v>
      </c>
      <c r="B189" s="30" t="s">
        <v>229</v>
      </c>
      <c r="C189" s="37" t="s">
        <v>230</v>
      </c>
      <c r="D189" s="32" t="str">
        <f>HYPERLINK("https://www.4shared.com/video/LPXjF3y2ei/Online_Streaming_TV_vs_Traditi.html?","https://www.4shared.com/video/LPXjF3y2ei/Online_Streaming_TV_vs_Traditi.html?")</f>
        <v>https://www.4shared.com/video/LPXjF3y2ei/Online_Streaming_TV_vs_Traditi.html?</v>
      </c>
      <c r="E189" s="30"/>
      <c r="F189" s="34"/>
      <c r="G189" s="34"/>
      <c r="H189" s="34"/>
      <c r="I189" s="34"/>
      <c r="J189" s="34"/>
      <c r="K189" s="34"/>
      <c r="L189" s="34"/>
      <c r="M189" s="34"/>
      <c r="N189" s="34"/>
      <c r="O189" s="34"/>
      <c r="P189" s="34"/>
      <c r="Q189" s="34"/>
      <c r="R189" s="34"/>
      <c r="S189" s="34"/>
      <c r="T189" s="34"/>
      <c r="U189" s="34"/>
      <c r="V189" s="34"/>
      <c r="W189" s="34"/>
      <c r="X189" s="34"/>
      <c r="Y189" s="34"/>
      <c r="Z189" s="34"/>
    </row>
    <row r="190">
      <c r="A190" s="29">
        <v>42821.0</v>
      </c>
      <c r="B190" s="30" t="s">
        <v>232</v>
      </c>
      <c r="C190" s="37" t="s">
        <v>233</v>
      </c>
      <c r="D190" s="32" t="str">
        <f>HYPERLINK("http://tinypic.com/usermedia.php?uo=XaTRJmVkC3cni5F5KVbndIh4l5k2TGxc","http://tinypic.com/usermedia.php?uo=XaTRJmVkC3cni5F5KVbndIh4l5k2TGxc")</f>
        <v>http://tinypic.com/usermedia.php?uo=XaTRJmVkC3cni5F5KVbndIh4l5k2TGxc</v>
      </c>
      <c r="E190" s="30"/>
      <c r="F190" s="34"/>
      <c r="G190" s="34"/>
      <c r="H190" s="34"/>
      <c r="I190" s="34"/>
      <c r="J190" s="34"/>
      <c r="K190" s="34"/>
      <c r="L190" s="34"/>
      <c r="M190" s="34"/>
      <c r="N190" s="34"/>
      <c r="O190" s="34"/>
      <c r="P190" s="34"/>
      <c r="Q190" s="34"/>
      <c r="R190" s="34"/>
      <c r="S190" s="34"/>
      <c r="T190" s="34"/>
      <c r="U190" s="34"/>
      <c r="V190" s="34"/>
      <c r="W190" s="34"/>
      <c r="X190" s="34"/>
      <c r="Y190" s="34"/>
      <c r="Z190" s="34"/>
    </row>
    <row r="191" ht="26.25" customHeight="1">
      <c r="A191" s="29">
        <v>42822.0</v>
      </c>
      <c r="B191" s="30" t="s">
        <v>27</v>
      </c>
      <c r="C191" s="31" t="s">
        <v>6</v>
      </c>
      <c r="D191" s="32" t="str">
        <f>HYPERLINK("https://www.facebook.com/The-Beast-Box-1107148222715274/","https://www.facebook.com/The-Beast-Box-1107148222715274/")</f>
        <v>https://www.facebook.com/The-Beast-Box-1107148222715274/</v>
      </c>
      <c r="E191" s="33"/>
      <c r="F191" s="30"/>
      <c r="G191" s="34"/>
      <c r="H191" s="34"/>
      <c r="I191" s="34"/>
      <c r="J191" s="34"/>
      <c r="K191" s="34"/>
      <c r="L191" s="34"/>
      <c r="M191" s="34"/>
      <c r="N191" s="34"/>
      <c r="O191" s="34"/>
      <c r="P191" s="34"/>
      <c r="Q191" s="34"/>
      <c r="R191" s="34"/>
      <c r="S191" s="34"/>
      <c r="T191" s="34"/>
      <c r="U191" s="34"/>
      <c r="V191" s="34"/>
      <c r="W191" s="34"/>
      <c r="X191" s="34"/>
      <c r="Y191" s="34"/>
      <c r="Z191" s="34"/>
    </row>
    <row r="192">
      <c r="A192" s="29">
        <v>42822.0</v>
      </c>
      <c r="B192" s="30" t="s">
        <v>29</v>
      </c>
      <c r="C192" s="31" t="s">
        <v>10</v>
      </c>
      <c r="D192" s="32" t="str">
        <f>HYPERLINK("https://twitter.com/thebeastboxtv/status/846680627378237440","https://twitter.com/thebeastboxtv/status/846680627378237440")</f>
        <v>https://twitter.com/thebeastboxtv/status/846680627378237440</v>
      </c>
      <c r="E192" s="33"/>
      <c r="F192" s="30"/>
      <c r="G192" s="34"/>
      <c r="H192" s="34"/>
      <c r="I192" s="34"/>
      <c r="J192" s="34"/>
      <c r="K192" s="34"/>
      <c r="L192" s="34"/>
      <c r="M192" s="34"/>
      <c r="N192" s="34"/>
      <c r="O192" s="34"/>
      <c r="P192" s="34"/>
      <c r="Q192" s="34"/>
      <c r="R192" s="34"/>
      <c r="S192" s="34"/>
      <c r="T192" s="34"/>
      <c r="U192" s="34"/>
      <c r="V192" s="34"/>
      <c r="W192" s="34"/>
      <c r="X192" s="34"/>
      <c r="Y192" s="34"/>
      <c r="Z192" s="34"/>
    </row>
    <row r="193">
      <c r="A193" s="29">
        <v>42822.0</v>
      </c>
      <c r="B193" s="30" t="s">
        <v>34</v>
      </c>
      <c r="C193" s="31" t="s">
        <v>16</v>
      </c>
      <c r="D193" s="32" t="str">
        <f>HYPERLINK("https://plus.google.com/113454085183323594596/posts/AYPeg7dWgFT","https://plus.google.com/113454085183323594596/posts/AYPeg7dWgFT")</f>
        <v>https://plus.google.com/113454085183323594596/posts/AYPeg7dWgFT</v>
      </c>
      <c r="E193" s="33"/>
      <c r="F193" s="30"/>
      <c r="G193" s="34"/>
      <c r="H193" s="34"/>
      <c r="I193" s="34"/>
      <c r="J193" s="34"/>
      <c r="K193" s="34"/>
      <c r="L193" s="34"/>
      <c r="M193" s="34"/>
      <c r="N193" s="34"/>
      <c r="O193" s="34"/>
      <c r="P193" s="34"/>
      <c r="Q193" s="34"/>
      <c r="R193" s="34"/>
      <c r="S193" s="34"/>
      <c r="T193" s="34"/>
      <c r="U193" s="34"/>
      <c r="V193" s="34"/>
      <c r="W193" s="34"/>
      <c r="X193" s="34"/>
      <c r="Y193" s="34"/>
      <c r="Z193" s="34"/>
    </row>
    <row r="194" ht="39.0" customHeight="1">
      <c r="A194" s="29">
        <v>42822.0</v>
      </c>
      <c r="B194" s="30" t="s">
        <v>40</v>
      </c>
      <c r="C194" s="35" t="s">
        <v>19</v>
      </c>
      <c r="D194" s="32" t="str">
        <f>HYPERLINK("https://www.instagram.com/p/BSLgkiNAnb9/?taken-by=beastboxtv","https://www.instagram.com/p/BSLgkiNAnb9/?taken-by=beastboxtv")</f>
        <v>https://www.instagram.com/p/BSLgkiNAnb9/?taken-by=beastboxtv</v>
      </c>
      <c r="E194" s="33"/>
      <c r="F194" s="30"/>
      <c r="G194" s="34"/>
      <c r="H194" s="34"/>
      <c r="I194" s="34"/>
      <c r="J194" s="34"/>
      <c r="K194" s="34"/>
      <c r="L194" s="34"/>
      <c r="M194" s="34"/>
      <c r="N194" s="34"/>
      <c r="O194" s="34"/>
      <c r="P194" s="34"/>
      <c r="Q194" s="34"/>
      <c r="R194" s="34"/>
      <c r="S194" s="34"/>
      <c r="T194" s="34"/>
      <c r="U194" s="34"/>
      <c r="V194" s="34"/>
      <c r="W194" s="34"/>
      <c r="X194" s="34"/>
      <c r="Y194" s="34"/>
      <c r="Z194" s="34"/>
    </row>
    <row r="195" ht="39.0" customHeight="1">
      <c r="A195" s="29">
        <v>42822.0</v>
      </c>
      <c r="B195" s="30" t="s">
        <v>193</v>
      </c>
      <c r="C195" s="35" t="s">
        <v>194</v>
      </c>
      <c r="D195" s="32" t="str">
        <f>HYPERLINK("https://www.pinterest.com/pin/686165693196913645/","https://www.pinterest.com/pin/686165693196913645/")</f>
        <v>https://www.pinterest.com/pin/686165693196913645/</v>
      </c>
      <c r="E195" s="33"/>
      <c r="F195" s="30"/>
      <c r="G195" s="34"/>
      <c r="H195" s="34"/>
      <c r="I195" s="34"/>
      <c r="J195" s="34"/>
      <c r="K195" s="34"/>
      <c r="L195" s="34"/>
      <c r="M195" s="34"/>
      <c r="N195" s="34"/>
      <c r="O195" s="34"/>
      <c r="P195" s="34"/>
      <c r="Q195" s="34"/>
      <c r="R195" s="34"/>
      <c r="S195" s="34"/>
      <c r="T195" s="34"/>
      <c r="U195" s="34"/>
      <c r="V195" s="34"/>
      <c r="W195" s="34"/>
      <c r="X195" s="34"/>
      <c r="Y195" s="34"/>
      <c r="Z195" s="34"/>
    </row>
    <row r="196" ht="26.25" customHeight="1">
      <c r="A196" s="29">
        <v>42824.0</v>
      </c>
      <c r="B196" s="37" t="s">
        <v>290</v>
      </c>
      <c r="C196" s="38" t="s">
        <v>69</v>
      </c>
      <c r="D196" s="30" t="s">
        <v>42</v>
      </c>
      <c r="E196" s="30"/>
      <c r="F196" s="34"/>
      <c r="G196" s="34"/>
      <c r="H196" s="34"/>
      <c r="I196" s="34"/>
      <c r="J196" s="34"/>
      <c r="K196" s="34"/>
      <c r="L196" s="34"/>
      <c r="M196" s="34"/>
      <c r="N196" s="34"/>
      <c r="O196" s="34"/>
      <c r="P196" s="34"/>
      <c r="Q196" s="34"/>
      <c r="R196" s="34"/>
      <c r="S196" s="34"/>
      <c r="T196" s="34"/>
      <c r="U196" s="34"/>
      <c r="V196" s="34"/>
      <c r="W196" s="34"/>
      <c r="X196" s="34"/>
      <c r="Y196" s="34"/>
      <c r="Z196" s="34"/>
    </row>
    <row r="197" ht="26.25" customHeight="1">
      <c r="A197" s="29">
        <v>42824.0</v>
      </c>
      <c r="B197" s="30" t="s">
        <v>291</v>
      </c>
      <c r="C197" s="38" t="s">
        <v>72</v>
      </c>
      <c r="D197" s="32" t="str">
        <f>HYPERLINK("https://www.pinterest.com/pin/686165693196930615/","https://www.pinterest.com/pin/686165693196930615/")</f>
        <v>https://www.pinterest.com/pin/686165693196930615/</v>
      </c>
      <c r="E197" s="30"/>
      <c r="F197" s="34"/>
      <c r="G197" s="34"/>
      <c r="H197" s="34"/>
      <c r="I197" s="34"/>
      <c r="J197" s="34"/>
      <c r="K197" s="34"/>
      <c r="L197" s="34"/>
      <c r="M197" s="34"/>
      <c r="N197" s="34"/>
      <c r="O197" s="34"/>
      <c r="P197" s="34"/>
      <c r="Q197" s="34"/>
      <c r="R197" s="34"/>
      <c r="S197" s="34"/>
      <c r="T197" s="34"/>
      <c r="U197" s="34"/>
      <c r="V197" s="34"/>
      <c r="W197" s="34"/>
      <c r="X197" s="34"/>
      <c r="Y197" s="34"/>
      <c r="Z197" s="34"/>
    </row>
    <row r="198" ht="26.25" customHeight="1">
      <c r="A198" s="29">
        <v>42824.0</v>
      </c>
      <c r="B198" s="30" t="s">
        <v>292</v>
      </c>
      <c r="C198" s="39" t="s">
        <v>211</v>
      </c>
      <c r="D198" s="32" t="str">
        <f>HYPERLINK("http://visual.ly/online-streaming-tv-vs-traditional-cable-tv-which-lives-your-ideals","http://visual.ly/online-streaming-tv-vs-traditional-cable-tv-which-lives-your-ideals")</f>
        <v>http://visual.ly/online-streaming-tv-vs-traditional-cable-tv-which-lives-your-ideals</v>
      </c>
      <c r="E198" s="30"/>
      <c r="F198" s="34"/>
      <c r="G198" s="34"/>
      <c r="H198" s="34"/>
      <c r="I198" s="34"/>
      <c r="J198" s="34"/>
      <c r="K198" s="34"/>
      <c r="L198" s="34"/>
      <c r="M198" s="34"/>
      <c r="N198" s="34"/>
      <c r="O198" s="34"/>
      <c r="P198" s="34"/>
      <c r="Q198" s="34"/>
      <c r="R198" s="34"/>
      <c r="S198" s="34"/>
      <c r="T198" s="34"/>
      <c r="U198" s="34"/>
      <c r="V198" s="34"/>
      <c r="W198" s="34"/>
      <c r="X198" s="34"/>
      <c r="Y198" s="34"/>
      <c r="Z198" s="34"/>
    </row>
    <row r="199" ht="26.25" customHeight="1">
      <c r="A199" s="29">
        <v>42824.0</v>
      </c>
      <c r="B199" s="30" t="s">
        <v>293</v>
      </c>
      <c r="C199" s="39" t="s">
        <v>213</v>
      </c>
      <c r="D199" s="32" t="str">
        <f>HYPERLINK("https://www.flickr.com/photos/150427523@N02/32892568874/in/dateposted-public/","https://www.flickr.com/photos/150427523@N02/32892568874/in/dateposted-public/")</f>
        <v>https://www.flickr.com/photos/150427523@N02/32892568874/in/dateposted-public/</v>
      </c>
      <c r="E199" s="30"/>
      <c r="F199" s="34"/>
      <c r="G199" s="34"/>
      <c r="H199" s="34"/>
      <c r="I199" s="34"/>
      <c r="J199" s="34"/>
      <c r="K199" s="34"/>
      <c r="L199" s="34"/>
      <c r="M199" s="34"/>
      <c r="N199" s="34"/>
      <c r="O199" s="34"/>
      <c r="P199" s="34"/>
      <c r="Q199" s="34"/>
      <c r="R199" s="34"/>
      <c r="S199" s="34"/>
      <c r="T199" s="34"/>
      <c r="U199" s="34"/>
      <c r="V199" s="34"/>
      <c r="W199" s="34"/>
      <c r="X199" s="34"/>
      <c r="Y199" s="34"/>
      <c r="Z199" s="34"/>
    </row>
    <row r="200" ht="39.0" customHeight="1">
      <c r="A200" s="29">
        <v>42824.0</v>
      </c>
      <c r="B200" s="30" t="s">
        <v>294</v>
      </c>
      <c r="C200" s="39" t="s">
        <v>276</v>
      </c>
      <c r="D200" s="32" t="str">
        <f>HYPERLINK("https://i.redd.it/hsm8odolxioy.png","https://i.redd.it/hsm8odolxioy.png")</f>
        <v>https://i.redd.it/hsm8odolxioy.png</v>
      </c>
      <c r="E200" s="30"/>
      <c r="F200" s="34"/>
      <c r="G200" s="34"/>
      <c r="H200" s="34"/>
      <c r="I200" s="34"/>
      <c r="J200" s="34"/>
      <c r="K200" s="34"/>
      <c r="L200" s="34"/>
      <c r="M200" s="34"/>
      <c r="N200" s="34"/>
      <c r="O200" s="34"/>
      <c r="P200" s="34"/>
      <c r="Q200" s="34"/>
      <c r="R200" s="34"/>
      <c r="S200" s="34"/>
      <c r="T200" s="34"/>
      <c r="U200" s="34"/>
      <c r="V200" s="34"/>
      <c r="W200" s="34"/>
      <c r="X200" s="34"/>
      <c r="Y200" s="34"/>
      <c r="Z200" s="34"/>
    </row>
    <row r="201" ht="39.0" customHeight="1">
      <c r="A201" s="29">
        <v>42824.0</v>
      </c>
      <c r="B201" s="30" t="s">
        <v>295</v>
      </c>
      <c r="C201" s="39" t="s">
        <v>76</v>
      </c>
      <c r="D201" s="32" t="str">
        <f>HYPERLINK("https://plus.google.com/u/1/photos/photo/113454085183323594596/6403240312343492706?icm=false&amp;authkey=COfI-pKO4qzm3AE","https://plus.google.com/u/1/photos/photo/113454085183323594596/6403240312343492706?icm=false&amp;authkey=COfI-pKO4qzm3AE")</f>
        <v>https://plus.google.com/u/1/photos/photo/113454085183323594596/6403240312343492706?icm=false&amp;authkey=COfI-pKO4qzm3AE</v>
      </c>
      <c r="E201" s="30"/>
      <c r="F201" s="34"/>
      <c r="G201" s="34"/>
      <c r="H201" s="34"/>
      <c r="I201" s="34"/>
      <c r="J201" s="34"/>
      <c r="K201" s="34"/>
      <c r="L201" s="34"/>
      <c r="M201" s="34"/>
      <c r="N201" s="34"/>
      <c r="O201" s="34"/>
      <c r="P201" s="34"/>
      <c r="Q201" s="34"/>
      <c r="R201" s="34"/>
      <c r="S201" s="34"/>
      <c r="T201" s="34"/>
      <c r="U201" s="34"/>
      <c r="V201" s="34"/>
      <c r="W201" s="34"/>
      <c r="X201" s="34"/>
      <c r="Y201" s="34"/>
      <c r="Z201" s="34"/>
    </row>
    <row r="202" ht="39.0" customHeight="1">
      <c r="A202" s="29">
        <v>42824.0</v>
      </c>
      <c r="B202" s="30" t="s">
        <v>296</v>
      </c>
      <c r="C202" s="39" t="s">
        <v>79</v>
      </c>
      <c r="D202" s="32" t="str">
        <f>HYPERLINK("http://beastboxtvcom.deviantart.com/art/Infographics-671881783?ga_submit_new=10%3A1490870717","http://beastboxtvcom.deviantart.com/art/Infographics-671881783?ga_submit_new=10%3A1490870717")</f>
        <v>http://beastboxtvcom.deviantart.com/art/Infographics-671881783?ga_submit_new=10%3A1490870717</v>
      </c>
      <c r="E202" s="30"/>
      <c r="F202" s="34"/>
      <c r="G202" s="34"/>
      <c r="H202" s="34"/>
      <c r="I202" s="34"/>
      <c r="J202" s="34"/>
      <c r="K202" s="34"/>
      <c r="L202" s="34"/>
      <c r="M202" s="34"/>
      <c r="N202" s="34"/>
      <c r="O202" s="34"/>
      <c r="P202" s="34"/>
      <c r="Q202" s="34"/>
      <c r="R202" s="34"/>
      <c r="S202" s="34"/>
      <c r="T202" s="34"/>
      <c r="U202" s="34"/>
      <c r="V202" s="34"/>
      <c r="W202" s="34"/>
      <c r="X202" s="34"/>
      <c r="Y202" s="34"/>
      <c r="Z202" s="34"/>
    </row>
    <row r="203" ht="64.5" customHeight="1">
      <c r="A203" s="29">
        <v>42824.0</v>
      </c>
      <c r="B203" s="30" t="s">
        <v>297</v>
      </c>
      <c r="C203" s="39" t="s">
        <v>82</v>
      </c>
      <c r="D203" s="32" t="str">
        <f>HYPERLINK("http://imgfave.com/view/8155023?uploaded_by=8037335","http://imgfave.com/view/8155023?uploaded_by=8037335")</f>
        <v>http://imgfave.com/view/8155023?uploaded_by=8037335</v>
      </c>
      <c r="E203" s="30"/>
      <c r="F203" s="34"/>
      <c r="G203" s="34"/>
      <c r="H203" s="34"/>
      <c r="I203" s="34"/>
      <c r="J203" s="34"/>
      <c r="K203" s="34"/>
      <c r="L203" s="34"/>
      <c r="M203" s="34"/>
      <c r="N203" s="34"/>
      <c r="O203" s="34"/>
      <c r="P203" s="34"/>
      <c r="Q203" s="34"/>
      <c r="R203" s="34"/>
      <c r="S203" s="34"/>
      <c r="T203" s="34"/>
      <c r="U203" s="34"/>
      <c r="V203" s="34"/>
      <c r="W203" s="34"/>
      <c r="X203" s="34"/>
      <c r="Y203" s="34"/>
      <c r="Z203" s="34"/>
    </row>
    <row r="204" ht="51.75" customHeight="1">
      <c r="A204" s="29">
        <v>42824.0</v>
      </c>
      <c r="B204" s="30" t="s">
        <v>298</v>
      </c>
      <c r="C204" s="39" t="s">
        <v>84</v>
      </c>
      <c r="D204" s="30" t="s">
        <v>299</v>
      </c>
      <c r="E204" s="30"/>
      <c r="F204" s="34"/>
      <c r="G204" s="34"/>
      <c r="H204" s="34"/>
      <c r="I204" s="34"/>
      <c r="J204" s="34"/>
      <c r="K204" s="34"/>
      <c r="L204" s="34"/>
      <c r="M204" s="34"/>
      <c r="N204" s="34"/>
      <c r="O204" s="34"/>
      <c r="P204" s="34"/>
      <c r="Q204" s="34"/>
      <c r="R204" s="34"/>
      <c r="S204" s="34"/>
      <c r="T204" s="34"/>
      <c r="U204" s="34"/>
      <c r="V204" s="34"/>
      <c r="W204" s="34"/>
      <c r="X204" s="34"/>
      <c r="Y204" s="34"/>
      <c r="Z204" s="34"/>
    </row>
    <row r="205" ht="51.75" customHeight="1">
      <c r="A205" s="42">
        <v>42824.0</v>
      </c>
      <c r="B205" s="30" t="s">
        <v>257</v>
      </c>
      <c r="C205" s="43" t="s">
        <v>258</v>
      </c>
      <c r="D205" s="32" t="str">
        <f>HYPERLINK("http://9gag.com/gag/arb37Q6","http://9gag.com/gag/arb37Q6")</f>
        <v>http://9gag.com/gag/arb37Q6</v>
      </c>
      <c r="E205" s="33"/>
      <c r="F205" s="34"/>
      <c r="G205" s="34"/>
      <c r="H205" s="34"/>
      <c r="I205" s="34"/>
      <c r="J205" s="34"/>
      <c r="K205" s="34"/>
      <c r="L205" s="34"/>
      <c r="M205" s="34"/>
      <c r="N205" s="34"/>
      <c r="O205" s="34"/>
      <c r="P205" s="34"/>
      <c r="Q205" s="34"/>
      <c r="R205" s="34"/>
      <c r="S205" s="34"/>
      <c r="T205" s="34"/>
      <c r="U205" s="34"/>
      <c r="V205" s="34"/>
      <c r="W205" s="34"/>
      <c r="X205" s="34"/>
      <c r="Y205" s="34"/>
      <c r="Z205" s="34"/>
    </row>
    <row r="206" ht="45.0" customHeight="1">
      <c r="A206" s="42">
        <v>42824.0</v>
      </c>
      <c r="B206" s="30" t="s">
        <v>259</v>
      </c>
      <c r="C206" s="43" t="s">
        <v>260</v>
      </c>
      <c r="D206" s="32" t="str">
        <f>HYPERLINK("https://web.facebook.com/permalink.php?story_fbid=1260309354065826&amp;id=1107148222715274","https://web.facebook.com/permalink.php?story_fbid=1260309354065826&amp;id=1107148222715274")</f>
        <v>https://web.facebook.com/permalink.php?story_fbid=1260309354065826&amp;id=1107148222715274</v>
      </c>
      <c r="E206" s="33"/>
      <c r="F206" s="34"/>
      <c r="G206" s="34"/>
      <c r="H206" s="34"/>
      <c r="I206" s="34"/>
      <c r="J206" s="34"/>
      <c r="K206" s="34"/>
      <c r="L206" s="34"/>
      <c r="M206" s="34"/>
      <c r="N206" s="34"/>
      <c r="O206" s="34"/>
      <c r="P206" s="34"/>
      <c r="Q206" s="34"/>
      <c r="R206" s="34"/>
      <c r="S206" s="34"/>
      <c r="T206" s="34"/>
      <c r="U206" s="34"/>
      <c r="V206" s="34"/>
      <c r="W206" s="34"/>
      <c r="X206" s="34"/>
      <c r="Y206" s="34"/>
      <c r="Z206" s="34"/>
    </row>
    <row r="207" ht="45.0" customHeight="1">
      <c r="A207" s="42">
        <v>42824.0</v>
      </c>
      <c r="B207" s="30" t="s">
        <v>261</v>
      </c>
      <c r="C207" s="43" t="s">
        <v>262</v>
      </c>
      <c r="D207" s="32" t="str">
        <f>HYPERLINK("https://twitter.com/thebeastboxtv/status/847367898133807105","https://twitter.com/thebeastboxtv/status/847367898133807105")</f>
        <v>https://twitter.com/thebeastboxtv/status/847367898133807105</v>
      </c>
      <c r="E207" s="33"/>
      <c r="F207" s="34"/>
      <c r="G207" s="34"/>
      <c r="H207" s="34"/>
      <c r="I207" s="34"/>
      <c r="J207" s="34"/>
      <c r="K207" s="34"/>
      <c r="L207" s="34"/>
      <c r="M207" s="34"/>
      <c r="N207" s="34"/>
      <c r="O207" s="34"/>
      <c r="P207" s="34"/>
      <c r="Q207" s="34"/>
      <c r="R207" s="34"/>
      <c r="S207" s="34"/>
      <c r="T207" s="34"/>
      <c r="U207" s="34"/>
      <c r="V207" s="34"/>
      <c r="W207" s="34"/>
      <c r="X207" s="34"/>
      <c r="Y207" s="34"/>
      <c r="Z207" s="34"/>
    </row>
    <row r="208" ht="43.5" customHeight="1">
      <c r="A208" s="42">
        <v>42824.0</v>
      </c>
      <c r="B208" s="30" t="s">
        <v>263</v>
      </c>
      <c r="C208" s="43" t="s">
        <v>264</v>
      </c>
      <c r="D208" s="44" t="str">
        <f>HYPERLINK("https://plus.google.com/u/0/113454085183323594596/posts/fsV2ZRFuFaR","https://plus.google.com/u/0/113454085183323594596/posts/fsV2ZRFuFaR")</f>
        <v>https://plus.google.com/u/0/113454085183323594596/posts/fsV2ZRFuFaR</v>
      </c>
      <c r="E208" s="33"/>
      <c r="F208" s="34"/>
      <c r="G208" s="34"/>
      <c r="H208" s="34"/>
      <c r="I208" s="34"/>
      <c r="J208" s="34"/>
      <c r="K208" s="34"/>
      <c r="L208" s="34"/>
      <c r="M208" s="34"/>
      <c r="N208" s="34"/>
      <c r="O208" s="34"/>
      <c r="P208" s="34"/>
      <c r="Q208" s="34"/>
      <c r="R208" s="34"/>
      <c r="S208" s="34"/>
      <c r="T208" s="34"/>
      <c r="U208" s="34"/>
      <c r="V208" s="34"/>
      <c r="W208" s="34"/>
      <c r="X208" s="34"/>
      <c r="Y208" s="34"/>
      <c r="Z208" s="34"/>
    </row>
    <row r="209" ht="51.75" customHeight="1">
      <c r="A209" s="42">
        <v>42824.0</v>
      </c>
      <c r="B209" s="30" t="s">
        <v>108</v>
      </c>
      <c r="C209" s="43" t="s">
        <v>109</v>
      </c>
      <c r="D209" s="32" t="str">
        <f>HYPERLINK("https://www.flickr.com/photos/150427523@N02/33693585126/in/dateposted-public/","https://www.flickr.com/photos/150427523@N02/33693585126/in/dateposted-public/")</f>
        <v>https://www.flickr.com/photos/150427523@N02/33693585126/in/dateposted-public/</v>
      </c>
      <c r="E209" s="33"/>
      <c r="F209" s="34"/>
      <c r="G209" s="34"/>
      <c r="H209" s="34"/>
      <c r="I209" s="34"/>
      <c r="J209" s="34"/>
      <c r="K209" s="34"/>
      <c r="L209" s="34"/>
      <c r="M209" s="34"/>
      <c r="N209" s="34"/>
      <c r="O209" s="34"/>
      <c r="P209" s="34"/>
      <c r="Q209" s="34"/>
      <c r="R209" s="34"/>
      <c r="S209" s="34"/>
      <c r="T209" s="34"/>
      <c r="U209" s="34"/>
      <c r="V209" s="34"/>
      <c r="W209" s="34"/>
      <c r="X209" s="34"/>
      <c r="Y209" s="34"/>
      <c r="Z209" s="34"/>
    </row>
    <row r="210" ht="39.0" customHeight="1">
      <c r="A210" s="42">
        <v>42824.0</v>
      </c>
      <c r="B210" s="30" t="s">
        <v>111</v>
      </c>
      <c r="C210" s="30" t="s">
        <v>112</v>
      </c>
      <c r="D210" s="32" t="str">
        <f>HYPERLINK("http://beastboxtvcom.deviantart.com/art/Beauty-And-The-BeastBox-671875180?ga_submit_new=10%3A1490864681","http://beastboxtvcom.deviantart.com/art/Beauty-And-The-BeastBox-671875180?ga_submit_new=10%3A1490864681")</f>
        <v>http://beastboxtvcom.deviantart.com/art/Beauty-And-The-BeastBox-671875180?ga_submit_new=10%3A1490864681</v>
      </c>
      <c r="E210" s="33"/>
      <c r="F210" s="34"/>
      <c r="G210" s="34"/>
      <c r="H210" s="34"/>
      <c r="I210" s="34"/>
      <c r="J210" s="34"/>
      <c r="K210" s="34"/>
      <c r="L210" s="34"/>
      <c r="M210" s="34"/>
      <c r="N210" s="34"/>
      <c r="O210" s="34"/>
      <c r="P210" s="34"/>
      <c r="Q210" s="34"/>
      <c r="R210" s="34"/>
      <c r="S210" s="34"/>
      <c r="T210" s="34"/>
      <c r="U210" s="34"/>
      <c r="V210" s="34"/>
      <c r="W210" s="34"/>
      <c r="X210" s="34"/>
      <c r="Y210" s="34"/>
      <c r="Z210" s="34"/>
    </row>
    <row r="211" ht="77.25" customHeight="1">
      <c r="A211" s="29">
        <v>42825.0</v>
      </c>
      <c r="B211" s="30" t="s">
        <v>300</v>
      </c>
      <c r="C211" s="37" t="s">
        <v>99</v>
      </c>
      <c r="D211" s="32" t="str">
        <f>HYPERLINK("https://web.facebook.com/permalink.php?story_fbid=1261290450634383&amp;id=1107148222715274","https://web.facebook.com/permalink.php?story_fbid=1261290450634383&amp;id=1107148222715274")</f>
        <v>https://web.facebook.com/permalink.php?story_fbid=1261290450634383&amp;id=1107148222715274</v>
      </c>
      <c r="E211" s="30"/>
      <c r="F211" s="34"/>
      <c r="G211" s="34"/>
      <c r="H211" s="34"/>
      <c r="I211" s="34"/>
      <c r="J211" s="34"/>
      <c r="K211" s="34"/>
      <c r="L211" s="34"/>
      <c r="M211" s="34"/>
      <c r="N211" s="34"/>
      <c r="O211" s="34"/>
      <c r="P211" s="34"/>
      <c r="Q211" s="34"/>
      <c r="R211" s="34"/>
      <c r="S211" s="34"/>
      <c r="T211" s="34"/>
      <c r="U211" s="34"/>
      <c r="V211" s="34"/>
      <c r="W211" s="34"/>
      <c r="X211" s="34"/>
      <c r="Y211" s="34"/>
      <c r="Z211" s="34"/>
    </row>
    <row r="212" ht="64.5" customHeight="1">
      <c r="A212" s="29">
        <v>42825.0</v>
      </c>
      <c r="B212" s="30" t="s">
        <v>301</v>
      </c>
      <c r="C212" s="37" t="s">
        <v>101</v>
      </c>
      <c r="D212" s="32" t="str">
        <f>HYPERLINK("https://twitter.com/thebeastboxtv/status/847742198653124609","https://twitter.com/thebeastboxtv/status/847742198653124609")</f>
        <v>https://twitter.com/thebeastboxtv/status/847742198653124609</v>
      </c>
      <c r="E212" s="30"/>
      <c r="F212" s="34"/>
      <c r="G212" s="34"/>
      <c r="H212" s="34"/>
      <c r="I212" s="34"/>
      <c r="J212" s="34"/>
      <c r="K212" s="34"/>
      <c r="L212" s="34"/>
      <c r="M212" s="34"/>
      <c r="N212" s="34"/>
      <c r="O212" s="34"/>
      <c r="P212" s="34"/>
      <c r="Q212" s="34"/>
      <c r="R212" s="34"/>
      <c r="S212" s="34"/>
      <c r="T212" s="34"/>
      <c r="U212" s="34"/>
      <c r="V212" s="34"/>
      <c r="W212" s="34"/>
      <c r="X212" s="34"/>
      <c r="Y212" s="34"/>
      <c r="Z212" s="34"/>
    </row>
    <row r="213" ht="90.0" customHeight="1">
      <c r="A213" s="29">
        <v>42825.0</v>
      </c>
      <c r="B213" s="30" t="s">
        <v>302</v>
      </c>
      <c r="C213" s="37" t="s">
        <v>104</v>
      </c>
      <c r="D213" s="32" t="str">
        <f>HYPERLINK("https://plus.google.com/113454085183323594596/posts/eqznk6sewQm","https://plus.google.com/113454085183323594596/posts/eqznk6sewQm")</f>
        <v>https://plus.google.com/113454085183323594596/posts/eqznk6sewQm</v>
      </c>
      <c r="E213" s="30"/>
      <c r="F213" s="34"/>
      <c r="G213" s="34"/>
      <c r="H213" s="34"/>
      <c r="I213" s="34"/>
      <c r="J213" s="34"/>
      <c r="K213" s="34"/>
      <c r="L213" s="34"/>
      <c r="M213" s="34"/>
      <c r="N213" s="34"/>
      <c r="O213" s="34"/>
      <c r="P213" s="34"/>
      <c r="Q213" s="34"/>
      <c r="R213" s="34"/>
      <c r="S213" s="34"/>
      <c r="T213" s="34"/>
      <c r="U213" s="34"/>
      <c r="V213" s="34"/>
      <c r="W213" s="34"/>
      <c r="X213" s="34"/>
      <c r="Y213" s="34"/>
      <c r="Z213" s="34"/>
    </row>
    <row r="214" ht="64.5" customHeight="1">
      <c r="A214" s="29">
        <v>42825.0</v>
      </c>
      <c r="B214" s="30" t="s">
        <v>303</v>
      </c>
      <c r="C214" s="37" t="s">
        <v>304</v>
      </c>
      <c r="D214" s="32" t="str">
        <f>HYPERLINK("https://beastboxblog.wordpress.com/2017/03/31/13-best-new-netflix-originals-for-2017/","https://beastboxblog.wordpress.com/2017/03/31/13-best-new-netflix-originals-for-2017/")</f>
        <v>https://beastboxblog.wordpress.com/2017/03/31/13-best-new-netflix-originals-for-2017/</v>
      </c>
      <c r="E214" s="30"/>
      <c r="F214" s="34"/>
      <c r="G214" s="34"/>
      <c r="H214" s="34"/>
      <c r="I214" s="34"/>
      <c r="J214" s="34"/>
      <c r="K214" s="34"/>
      <c r="L214" s="34"/>
      <c r="M214" s="34"/>
      <c r="N214" s="34"/>
      <c r="O214" s="34"/>
      <c r="P214" s="34"/>
      <c r="Q214" s="34"/>
      <c r="R214" s="34"/>
      <c r="S214" s="34"/>
      <c r="T214" s="34"/>
      <c r="U214" s="34"/>
      <c r="V214" s="34"/>
      <c r="W214" s="34"/>
      <c r="X214" s="34"/>
      <c r="Y214" s="34"/>
      <c r="Z214" s="34"/>
    </row>
    <row r="215">
      <c r="A215" s="11"/>
      <c r="B215" s="11"/>
      <c r="C215" s="11"/>
      <c r="D215" s="5"/>
      <c r="E215" s="5"/>
    </row>
    <row r="216">
      <c r="A216" s="24"/>
      <c r="B216" s="24"/>
      <c r="C216" s="11"/>
      <c r="D216" s="11"/>
      <c r="E216" s="24"/>
    </row>
    <row r="217">
      <c r="A217" s="5"/>
      <c r="B217" s="5"/>
      <c r="C217" s="5"/>
      <c r="D217" s="5"/>
      <c r="E217" s="5"/>
    </row>
    <row r="218">
      <c r="A218" s="5"/>
      <c r="B218" s="5"/>
      <c r="C218" s="5"/>
      <c r="D218" s="5"/>
      <c r="E218" s="5"/>
    </row>
    <row r="219">
      <c r="A219" s="12"/>
      <c r="B219" s="5"/>
      <c r="C219" s="5"/>
      <c r="D219" s="5"/>
      <c r="E219" s="5"/>
    </row>
    <row r="220">
      <c r="A220" s="24"/>
      <c r="B220" s="24"/>
      <c r="C220" s="11"/>
      <c r="D220" s="11"/>
      <c r="E220" s="24"/>
    </row>
    <row r="221">
      <c r="A221" s="24"/>
      <c r="B221" s="24"/>
      <c r="C221" s="11"/>
      <c r="D221" s="11"/>
      <c r="E221" s="24"/>
    </row>
    <row r="222">
      <c r="A222" s="24"/>
      <c r="B222" s="24"/>
      <c r="C222" s="11"/>
      <c r="D222" s="11"/>
      <c r="E222" s="24"/>
    </row>
    <row r="223">
      <c r="A223" s="24"/>
      <c r="B223" s="24"/>
      <c r="C223" s="11"/>
      <c r="D223" s="11"/>
      <c r="E223" s="24"/>
    </row>
  </sheetData>
  <drawing r:id="rId2"/>
  <legacyDrawing r:id="rId3"/>
</worksheet>
</file>