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Code" sheetId="1" r:id="rId1"/>
    <sheet name="Coverpage-TH" sheetId="4" r:id="rId2"/>
    <sheet name="Sheet3" sheetId="3" r:id="rId3"/>
  </sheets>
  <externalReferences>
    <externalReference r:id="rId4"/>
  </externalReferences>
  <definedNames>
    <definedName name="_xlnm.Print_Area" localSheetId="1">'Coverpage-TH'!$A$1:$F$166</definedName>
  </definedNames>
  <calcPr calcId="145621"/>
</workbook>
</file>

<file path=xl/calcChain.xml><?xml version="1.0" encoding="utf-8"?>
<calcChain xmlns="http://schemas.openxmlformats.org/spreadsheetml/2006/main">
  <c r="D241" i="4" l="1"/>
  <c r="C241" i="4"/>
  <c r="D240" i="4"/>
  <c r="C240" i="4"/>
  <c r="D239" i="4"/>
  <c r="C239" i="4"/>
  <c r="D238" i="4"/>
  <c r="C238" i="4"/>
  <c r="D237" i="4"/>
  <c r="C237" i="4"/>
  <c r="D235" i="4"/>
  <c r="C235" i="4"/>
  <c r="D234" i="4"/>
  <c r="C234" i="4"/>
  <c r="D233" i="4"/>
  <c r="C233" i="4"/>
  <c r="D232" i="4"/>
  <c r="C232" i="4"/>
  <c r="D231" i="4"/>
  <c r="C231" i="4"/>
  <c r="D229" i="4"/>
  <c r="C229" i="4"/>
  <c r="D228" i="4"/>
  <c r="C228" i="4"/>
  <c r="D227" i="4"/>
  <c r="C227" i="4"/>
  <c r="D226" i="4"/>
  <c r="C226" i="4"/>
  <c r="D225" i="4"/>
  <c r="C225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A207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D186" i="4"/>
  <c r="C186" i="4"/>
  <c r="B186" i="4"/>
  <c r="B183" i="4"/>
  <c r="A183" i="4"/>
  <c r="B182" i="4"/>
  <c r="A182" i="4"/>
  <c r="B181" i="4"/>
  <c r="A181" i="4"/>
  <c r="B180" i="4"/>
  <c r="A180" i="4"/>
  <c r="A179" i="4"/>
  <c r="B176" i="4"/>
  <c r="B175" i="4"/>
  <c r="B174" i="4"/>
  <c r="B173" i="4"/>
  <c r="B172" i="4"/>
  <c r="B171" i="4"/>
  <c r="B170" i="4"/>
  <c r="B169" i="4"/>
  <c r="A208" i="4" s="1"/>
  <c r="A167" i="4"/>
  <c r="D146" i="4"/>
  <c r="E142" i="4"/>
  <c r="C142" i="4"/>
  <c r="E138" i="4"/>
  <c r="C138" i="4"/>
  <c r="E131" i="4"/>
  <c r="C131" i="4"/>
  <c r="D130" i="4"/>
  <c r="C130" i="4"/>
  <c r="C129" i="4"/>
  <c r="D103" i="4"/>
  <c r="E68" i="4"/>
  <c r="C68" i="4"/>
  <c r="E67" i="4"/>
  <c r="C67" i="4"/>
  <c r="D66" i="4"/>
  <c r="C66" i="4"/>
  <c r="D65" i="4"/>
  <c r="C65" i="4"/>
  <c r="E65" i="4" s="1"/>
  <c r="D64" i="4"/>
  <c r="C64" i="4"/>
  <c r="E64" i="4" s="1"/>
  <c r="D63" i="4"/>
  <c r="C63" i="4"/>
  <c r="C62" i="4"/>
  <c r="E62" i="4" s="1"/>
  <c r="D61" i="4"/>
  <c r="C61" i="4"/>
  <c r="E60" i="4"/>
  <c r="D60" i="4"/>
  <c r="C60" i="4"/>
  <c r="F60" i="4" s="1"/>
  <c r="E59" i="4"/>
  <c r="D59" i="4"/>
  <c r="C59" i="4"/>
  <c r="F58" i="4"/>
  <c r="E58" i="4"/>
  <c r="D58" i="4"/>
  <c r="E57" i="4"/>
  <c r="D57" i="4"/>
  <c r="C57" i="4"/>
  <c r="F56" i="4"/>
  <c r="E56" i="4"/>
  <c r="D56" i="4"/>
  <c r="C56" i="4"/>
  <c r="E55" i="4"/>
  <c r="D55" i="4"/>
  <c r="C55" i="4"/>
  <c r="D54" i="4"/>
  <c r="C54" i="4"/>
  <c r="E54" i="4" s="1"/>
  <c r="D53" i="4"/>
  <c r="C53" i="4"/>
  <c r="D52" i="4"/>
  <c r="C52" i="4"/>
  <c r="E52" i="4" s="1"/>
  <c r="D51" i="4"/>
  <c r="C51" i="4"/>
  <c r="D50" i="4"/>
  <c r="C50" i="4"/>
  <c r="F50" i="4" s="1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E43" i="4"/>
  <c r="D43" i="4"/>
  <c r="C43" i="4"/>
  <c r="D42" i="4"/>
  <c r="C42" i="4"/>
  <c r="F42" i="4" s="1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E35" i="4"/>
  <c r="D35" i="4"/>
  <c r="C35" i="4"/>
  <c r="A34" i="4"/>
  <c r="E29" i="4"/>
  <c r="D29" i="4"/>
  <c r="C29" i="4"/>
  <c r="E28" i="4"/>
  <c r="C28" i="4"/>
  <c r="E27" i="4"/>
  <c r="C27" i="4"/>
  <c r="E25" i="4"/>
  <c r="C25" i="4"/>
  <c r="E24" i="4"/>
  <c r="C24" i="4"/>
  <c r="E23" i="4"/>
  <c r="C23" i="4"/>
  <c r="E22" i="4"/>
  <c r="C22" i="4"/>
  <c r="E21" i="4"/>
  <c r="C21" i="4"/>
  <c r="B7" i="4"/>
</calcChain>
</file>

<file path=xl/sharedStrings.xml><?xml version="1.0" encoding="utf-8"?>
<sst xmlns="http://schemas.openxmlformats.org/spreadsheetml/2006/main" count="1457" uniqueCount="275">
  <si>
    <t>ATT/ELP/YY/XXXXX-TTT</t>
  </si>
  <si>
    <t>ATT</t>
  </si>
  <si>
    <t xml:space="preserve">mean </t>
  </si>
  <si>
    <t>ALS Testing Services (Thailand) Co., Ltd.</t>
  </si>
  <si>
    <t>ELP</t>
  </si>
  <si>
    <t>Electronic job billing by ALS Pathumthani</t>
  </si>
  <si>
    <t>ELS</t>
  </si>
  <si>
    <t>FA</t>
  </si>
  <si>
    <t>ELWA</t>
  </si>
  <si>
    <t>GRP</t>
  </si>
  <si>
    <t>Electronic job billing by ALS Singapore</t>
  </si>
  <si>
    <t>Failure analysis</t>
  </si>
  <si>
    <t>Samples are water and air</t>
  </si>
  <si>
    <t>Green test</t>
  </si>
  <si>
    <t>YY</t>
  </si>
  <si>
    <t>Year 2 digit</t>
  </si>
  <si>
    <t>XXXXX</t>
  </si>
  <si>
    <t>Running number of report 5 digit</t>
  </si>
  <si>
    <t>TTT</t>
  </si>
  <si>
    <t>mean type of test</t>
  </si>
  <si>
    <t>D</t>
  </si>
  <si>
    <t>H</t>
  </si>
  <si>
    <t>L</t>
  </si>
  <si>
    <t>IB</t>
  </si>
  <si>
    <t>F</t>
  </si>
  <si>
    <t>G</t>
  </si>
  <si>
    <t>COR</t>
  </si>
  <si>
    <t>COP</t>
  </si>
  <si>
    <t>mean</t>
  </si>
  <si>
    <t>DHS Test</t>
  </si>
  <si>
    <t>HPA Test: HPA filtration, Tape test, swab</t>
  </si>
  <si>
    <t>LPC test</t>
  </si>
  <si>
    <t>IC Test under BOI</t>
  </si>
  <si>
    <t>NVR, FTIR test</t>
  </si>
  <si>
    <t>Corrosion</t>
  </si>
  <si>
    <t>Copper wire test</t>
  </si>
  <si>
    <t>GC/MS test: Organic residue, GC/MS extractable</t>
  </si>
  <si>
    <t>Converter Ver 1.3 Ready</t>
  </si>
  <si>
    <t>CUSTOMER PO NO.:</t>
  </si>
  <si>
    <t>D3</t>
  </si>
  <si>
    <t>h</t>
  </si>
  <si>
    <t>nb</t>
  </si>
  <si>
    <t>ns</t>
  </si>
  <si>
    <t>z</t>
  </si>
  <si>
    <t>ALS THAILAND REF NO.:</t>
  </si>
  <si>
    <t>R/ATT/ELP/13/0532-D</t>
  </si>
  <si>
    <t>D2</t>
  </si>
  <si>
    <t>c</t>
  </si>
  <si>
    <t>OUR REF NO.:</t>
  </si>
  <si>
    <t>DATE:</t>
  </si>
  <si>
    <t>COMPANY:</t>
  </si>
  <si>
    <t xml:space="preserve"> Enpro Products (Thailand) Co., Ltd._x000D_</t>
  </si>
  <si>
    <t>D5</t>
  </si>
  <si>
    <t>DATE SAMPLE RECEIVED:</t>
  </si>
  <si>
    <t>D1</t>
  </si>
  <si>
    <t>DATE ANALYZED:</t>
  </si>
  <si>
    <t>DATE TEST COMPLETED:</t>
  </si>
  <si>
    <t>SAMPLE DESCRIPTION:</t>
  </si>
  <si>
    <t>One lot of sample was received with references:</t>
  </si>
  <si>
    <t>Description: Antitle Disk</t>
  </si>
  <si>
    <t>D9</t>
  </si>
  <si>
    <t>Model: Tahoe</t>
  </si>
  <si>
    <t xml:space="preserve"> </t>
  </si>
  <si>
    <t>D10</t>
  </si>
  <si>
    <t>Surface Area: 14,074 sq.mm</t>
  </si>
  <si>
    <t>D11</t>
  </si>
  <si>
    <t>Remark: 24 pcs</t>
  </si>
  <si>
    <t>D12</t>
  </si>
  <si>
    <t>METHOD/PROCEDURE:</t>
  </si>
  <si>
    <t>r</t>
  </si>
  <si>
    <t>a</t>
  </si>
  <si>
    <t>Test</t>
  </si>
  <si>
    <t>Procedure No</t>
  </si>
  <si>
    <t>Number of pieces 
used for extraction</t>
  </si>
  <si>
    <t>Extraction 
Medium</t>
  </si>
  <si>
    <t>Extraction 
Volume</t>
  </si>
  <si>
    <t>b</t>
  </si>
  <si>
    <t>s</t>
  </si>
  <si>
    <t>IC</t>
  </si>
  <si>
    <t>2092-000121 Rev AB</t>
  </si>
  <si>
    <t>Ultrapure water at 80°C</t>
  </si>
  <si>
    <t>M1M2</t>
  </si>
  <si>
    <t>NVR/FTIR</t>
  </si>
  <si>
    <t>92-004132 Rev Prelim CD</t>
  </si>
  <si>
    <t>n-Hexane (HPLC Grade)</t>
  </si>
  <si>
    <t>M3</t>
  </si>
  <si>
    <t xml:space="preserve">NVR </t>
  </si>
  <si>
    <t>M4</t>
  </si>
  <si>
    <t>FTIR</t>
  </si>
  <si>
    <t>M5</t>
  </si>
  <si>
    <t>LPC</t>
  </si>
  <si>
    <t>92-004230 Rev AJ</t>
  </si>
  <si>
    <t>0.1um Filtered Degassed DI Water</t>
  </si>
  <si>
    <t>M6</t>
  </si>
  <si>
    <t>CVR</t>
  </si>
  <si>
    <t>92-004262 Rev AB</t>
  </si>
  <si>
    <t>18hrs baking at 65°C 250ml I-Chem Jar 
1.5ml Methylene Chloride</t>
  </si>
  <si>
    <t>-</t>
  </si>
  <si>
    <t>M8</t>
  </si>
  <si>
    <t>Extractable Copper</t>
  </si>
  <si>
    <t>2092-000122 Rev AA</t>
  </si>
  <si>
    <t>M9</t>
  </si>
  <si>
    <t>Extractable Platinum</t>
  </si>
  <si>
    <t>M11</t>
  </si>
  <si>
    <t>Extractable Tin</t>
  </si>
  <si>
    <t>M10</t>
  </si>
  <si>
    <t>DHS</t>
  </si>
  <si>
    <t xml:space="preserve">2092-001026 Rev AB            </t>
  </si>
  <si>
    <t>1 piece</t>
  </si>
  <si>
    <t>Purified Nitrogen</t>
  </si>
  <si>
    <t>180mins x 65sccm</t>
  </si>
  <si>
    <t>M7</t>
  </si>
  <si>
    <t>GCMS - Hydrocarbon Residue</t>
  </si>
  <si>
    <t>2092-771690 Rev AD</t>
  </si>
  <si>
    <t>HPLC grade n-Hexane</t>
  </si>
  <si>
    <t>mL</t>
  </si>
  <si>
    <t>M14</t>
  </si>
  <si>
    <t>Results:</t>
  </si>
  <si>
    <t>Required Test</t>
  </si>
  <si>
    <t>Analytes</t>
  </si>
  <si>
    <t>Pass / Fail</t>
  </si>
  <si>
    <t>M1</t>
  </si>
  <si>
    <t>IC (Anions)</t>
  </si>
  <si>
    <t>Fluoride as F</t>
  </si>
  <si>
    <t>Chloride as Cl</t>
  </si>
  <si>
    <t>Bromide as Br</t>
  </si>
  <si>
    <t>Nitrate as NO3</t>
  </si>
  <si>
    <t>Phosphate as PO4</t>
  </si>
  <si>
    <t>Sulphate as SO4</t>
  </si>
  <si>
    <t>Total Anions</t>
  </si>
  <si>
    <t>M2</t>
  </si>
  <si>
    <t>IC (Cations)</t>
  </si>
  <si>
    <t>Lithium as Li</t>
  </si>
  <si>
    <t>Sodium as Na</t>
  </si>
  <si>
    <t>Ammonium as NH4</t>
  </si>
  <si>
    <t>Potassium as K</t>
  </si>
  <si>
    <t>Magnesium as Mg</t>
  </si>
  <si>
    <t>Calcium as Ca</t>
  </si>
  <si>
    <t>Total Cations</t>
  </si>
  <si>
    <t>Analyte</t>
  </si>
  <si>
    <t>M3M4</t>
  </si>
  <si>
    <t>NVR</t>
  </si>
  <si>
    <t>Non-volatile residue (NVR)</t>
  </si>
  <si>
    <t>M3M5</t>
  </si>
  <si>
    <t>Silicone @ wave nos. 2962, 1261, 1092, 1022 &amp; 800cm-1</t>
  </si>
  <si>
    <t>Element</t>
  </si>
  <si>
    <t>Extractable Cu</t>
  </si>
  <si>
    <t>Copper</t>
  </si>
  <si>
    <t>Extractable Pt</t>
  </si>
  <si>
    <t>Platinum</t>
  </si>
  <si>
    <t>NA</t>
  </si>
  <si>
    <t>Extractable Sn</t>
  </si>
  <si>
    <t>Tin</t>
  </si>
  <si>
    <t>Tributyl Tin Chloride</t>
  </si>
  <si>
    <t>Particle Bin Size (um)</t>
  </si>
  <si>
    <t>M6M26</t>
  </si>
  <si>
    <t>≥ 0.3</t>
  </si>
  <si>
    <t>≥ 0.5</t>
  </si>
  <si>
    <t>Total Acrylate and Methacrylate</t>
  </si>
  <si>
    <t>Not Detected</t>
  </si>
  <si>
    <t>Total Siloxane</t>
  </si>
  <si>
    <t xml:space="preserve">     - Cyclopentasiloxane, decamethyl- </t>
  </si>
  <si>
    <t xml:space="preserve">Total Unknown </t>
  </si>
  <si>
    <t xml:space="preserve">     - Di-n-octylether-D34 </t>
  </si>
  <si>
    <t xml:space="preserve">     - Octacosane </t>
  </si>
  <si>
    <t xml:space="preserve">     - Docosane </t>
  </si>
  <si>
    <t xml:space="preserve">     - Eicosane </t>
  </si>
  <si>
    <t xml:space="preserve">     - Hexatriacontane</t>
  </si>
  <si>
    <t xml:space="preserve">     - Heneicosane </t>
  </si>
  <si>
    <t xml:space="preserve">     - Pentadecane, 8-heptyl- </t>
  </si>
  <si>
    <t xml:space="preserve">     - Tricyclo[4.2.1.1(2,5)]decane </t>
  </si>
  <si>
    <t xml:space="preserve">     - 5-Allyl-2-norbornene</t>
  </si>
  <si>
    <t xml:space="preserve">     - ENDO,EXO,ENDO-PERHYDRO-4,9</t>
  </si>
  <si>
    <t xml:space="preserve">     - Tetracyclo[7.1.0(1,6).0(4,9).0(8,1</t>
  </si>
  <si>
    <t xml:space="preserve">     - Tricyclo[5.2.1.0(2,6)]decan-8-ol</t>
  </si>
  <si>
    <t xml:space="preserve">     - Bicyclo[2.2.1]heptane, 2-(2-methyl</t>
  </si>
  <si>
    <t>Total Sulfur Compound</t>
  </si>
  <si>
    <t xml:space="preserve">     - Benzothiazole </t>
  </si>
  <si>
    <t>Total Phthalate</t>
  </si>
  <si>
    <t>Total Phenol</t>
  </si>
  <si>
    <t xml:space="preserve">     - Phenol </t>
  </si>
  <si>
    <t>Total Others</t>
  </si>
  <si>
    <t xml:space="preserve">     - 1,4-Dioxane</t>
  </si>
  <si>
    <t xml:space="preserve">     - 1-Hexanol, 2-ethyl- </t>
  </si>
  <si>
    <t xml:space="preserve">     - Benzyl Alcohol </t>
  </si>
  <si>
    <t xml:space="preserve">     - Benzene, 1,4-dichloro- </t>
  </si>
  <si>
    <t xml:space="preserve">     - Ethanol, 2-phenoxy- </t>
  </si>
  <si>
    <t xml:space="preserve">     - CYCLOHEXADECAN, PERDEUTERO- </t>
  </si>
  <si>
    <t>Total Initiator</t>
  </si>
  <si>
    <t xml:space="preserve">     - Benzaldehyde </t>
  </si>
  <si>
    <t xml:space="preserve">     - Acetophenone </t>
  </si>
  <si>
    <t>Total Antioxidant</t>
  </si>
  <si>
    <t xml:space="preserve">     - Phenol, 2,4-bis(1,1-dimethylethyl)-</t>
  </si>
  <si>
    <t>Total Hydrocarbon</t>
  </si>
  <si>
    <t>Total Aromatic Hydrocarbon</t>
  </si>
  <si>
    <t xml:space="preserve">     - Toluene </t>
  </si>
  <si>
    <t xml:space="preserve">     - Ethylbenzene </t>
  </si>
  <si>
    <t xml:space="preserve">     - Benzene, 1,3-dimethyl- </t>
  </si>
  <si>
    <t xml:space="preserve">     - Styrene </t>
  </si>
  <si>
    <t xml:space="preserve">     - p-Xylene</t>
  </si>
  <si>
    <t xml:space="preserve">     - Benzene, 1,3,5-trimethyl- </t>
  </si>
  <si>
    <t xml:space="preserve">     - Naphthalene </t>
  </si>
  <si>
    <t xml:space="preserve">     - 1,1'-Biphenyl, 2,2',5,5'-tetramethyl-</t>
  </si>
  <si>
    <t xml:space="preserve">     - Naphthalene, 1,2,3-trimethyl-4-propenyl-, (E)-</t>
  </si>
  <si>
    <t xml:space="preserve">     - 1,1-Bis(p-tolyl)ethane</t>
  </si>
  <si>
    <t>Total Aliphatic Hydrocarbon</t>
  </si>
  <si>
    <t xml:space="preserve">     - Heptane</t>
  </si>
  <si>
    <t xml:space="preserve">     - Nonane</t>
  </si>
  <si>
    <t xml:space="preserve">     - Decane </t>
  </si>
  <si>
    <t xml:space="preserve">     - Undecane </t>
  </si>
  <si>
    <t xml:space="preserve">     - Dodecane</t>
  </si>
  <si>
    <t xml:space="preserve">     - Tridecane </t>
  </si>
  <si>
    <t xml:space="preserve">     - Tetradecane</t>
  </si>
  <si>
    <t xml:space="preserve">     - Hexadecane </t>
  </si>
  <si>
    <t xml:space="preserve">     - Octadecane </t>
  </si>
  <si>
    <t xml:space="preserve">     - Hexadecane, 2-methyl- </t>
  </si>
  <si>
    <t>Hydrocarbon Hump</t>
  </si>
  <si>
    <t xml:space="preserve">     - Hydrocarbon Hump(subtract)</t>
  </si>
  <si>
    <t>Total Outgassing</t>
  </si>
  <si>
    <t>PASS</t>
  </si>
  <si>
    <t>GCMS</t>
  </si>
  <si>
    <t>Total Hydrocarbon between C18-C40</t>
  </si>
  <si>
    <t xml:space="preserve"> - Total Hydrocarbon Peak between C18-C40</t>
  </si>
  <si>
    <t xml:space="preserve"> - Total Hydrocarbon Hump between C18-C40</t>
  </si>
  <si>
    <t xml:space="preserve"> - Total Hydrocarbon Hump between C18-C40 + DP154/ DP155</t>
  </si>
  <si>
    <t>Surfactant</t>
  </si>
  <si>
    <t xml:space="preserve"> - Triton X100</t>
  </si>
  <si>
    <t xml:space="preserve"> - DP154/ DP155</t>
  </si>
  <si>
    <t>Fatty Acid Ester</t>
  </si>
  <si>
    <t xml:space="preserve"> - Tetradecanoic acid, hexadecyl ester</t>
  </si>
  <si>
    <t xml:space="preserve"> - Hexadecanoic acid, hexadecyl ester </t>
  </si>
  <si>
    <t xml:space="preserve"> - Octadecanoic acid, hexadecyl ester </t>
  </si>
  <si>
    <t>Irgafos and Derivatives</t>
  </si>
  <si>
    <t xml:space="preserve"> - Irgafos</t>
  </si>
  <si>
    <t xml:space="preserve"> - Irgafos-oxidized</t>
  </si>
  <si>
    <t>Total Organic Compound</t>
  </si>
  <si>
    <t>Major Compounds (R.T)</t>
  </si>
  <si>
    <t>Classification</t>
  </si>
  <si>
    <t>DHS Chromatogram</t>
  </si>
  <si>
    <t>HC Chromatogram</t>
  </si>
  <si>
    <t>FTIR Spectrum</t>
  </si>
  <si>
    <t>M3M6</t>
  </si>
  <si>
    <t>Remarks: Surfactant compound was reported based on customer's request.</t>
  </si>
  <si>
    <t>Tested By:</t>
  </si>
  <si>
    <t>LS/YK</t>
  </si>
  <si>
    <t>Approved By :</t>
  </si>
  <si>
    <t>Date:</t>
  </si>
  <si>
    <t>Date :</t>
  </si>
  <si>
    <t>OUR REF NO. :</t>
  </si>
  <si>
    <t>COMPANY :</t>
  </si>
  <si>
    <t>SAMPLE INFO:</t>
  </si>
  <si>
    <t>MODEL:</t>
  </si>
  <si>
    <t>PART NO.:</t>
  </si>
  <si>
    <t>DATE ANALYSED:</t>
  </si>
  <si>
    <t>OPERATOR:</t>
  </si>
  <si>
    <t>Tank Conditions</t>
  </si>
  <si>
    <t>Tank Volume</t>
  </si>
  <si>
    <t>Sonication Freq.</t>
  </si>
  <si>
    <t>Ultrasonic Power</t>
  </si>
  <si>
    <t>Run</t>
  </si>
  <si>
    <t>Accumulative Size (µm)</t>
  </si>
  <si>
    <t>Blank
(Counts/ml)</t>
  </si>
  <si>
    <t>Sample 
(Counts/ml)</t>
  </si>
  <si>
    <t>Blank-corrected
(Counts/part)</t>
  </si>
  <si>
    <t>Blank-corrected
(Counts/cm²)</t>
  </si>
  <si>
    <t>Statistics</t>
  </si>
  <si>
    <t>Average</t>
  </si>
  <si>
    <t>Standard Deviation</t>
  </si>
  <si>
    <t>%RSD  Deviation</t>
  </si>
  <si>
    <t>EOF</t>
  </si>
  <si>
    <t>eof</t>
  </si>
  <si>
    <t>Version:</t>
  </si>
  <si>
    <t>WD1.4</t>
  </si>
  <si>
    <t>Date Created:</t>
  </si>
  <si>
    <t>27 July 2010 for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</si>
</sst>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87" formatCode="[$-C09]d\ mmmm\ yyyy;@"/>
    <numFmt numFmtId="188" formatCode="dd\ mmmm\ yyyy"/>
    <numFmt numFmtId="189" formatCode="0.0"/>
    <numFmt numFmtId="190" formatCode="0.000"/>
    <numFmt numFmtId="191" formatCode="dd\ mmm\ yyyy"/>
    <numFmt numFmtId="192" formatCode="0.0000"/>
    <numFmt numFmtId="193" formatCode="dd/m/yy"/>
  </numFmts>
  <fonts count="7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top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</cellStyleXfs>
  <cellXfs count="205">
    <xf numFmtId="0" fontId="0" fillId="0" borderId="0" xfId="0"/>
    <xf numFmtId="0" fontId="2" fillId="0" borderId="0" xfId="1" applyFont="1" applyAlignment="1"/>
    <xf numFmtId="0" fontId="3" fillId="0" borderId="0" xfId="1" applyFont="1" applyFill="1" applyAlignment="1"/>
    <xf numFmtId="0" fontId="2" fillId="2" borderId="0" xfId="1" applyFont="1" applyFill="1" applyAlignment="1"/>
    <xf numFmtId="0" fontId="2" fillId="3" borderId="0" xfId="1" applyFont="1" applyFill="1" applyAlignment="1">
      <alignment horizontal="left"/>
    </xf>
    <xf numFmtId="0" fontId="2" fillId="3" borderId="0" xfId="1" applyFont="1" applyFill="1" applyAlignment="1"/>
    <xf numFmtId="0" fontId="4" fillId="0" borderId="0" xfId="1" applyFont="1" applyAlignment="1"/>
    <xf numFmtId="0" fontId="3" fillId="0" borderId="0" xfId="1" applyFont="1" applyAlignment="1"/>
    <xf numFmtId="0" fontId="3" fillId="0" borderId="1" xfId="1" applyFont="1" applyBorder="1" applyAlignment="1" applyProtection="1">
      <alignment horizontal="left"/>
      <protection locked="0"/>
    </xf>
    <xf numFmtId="0" fontId="3" fillId="0" borderId="0" xfId="1" applyFont="1" applyFill="1" applyAlignment="1">
      <alignment horizontal="right"/>
    </xf>
    <xf numFmtId="0" fontId="3" fillId="0" borderId="1" xfId="1" applyFont="1" applyBorder="1" applyAlignment="1" applyProtection="1">
      <protection locked="0"/>
    </xf>
    <xf numFmtId="0" fontId="2" fillId="0" borderId="0" xfId="1" applyFont="1" applyFill="1" applyBorder="1" applyAlignment="1"/>
    <xf numFmtId="187" fontId="2" fillId="0" borderId="1" xfId="1" applyNumberFormat="1" applyFont="1" applyFill="1" applyBorder="1" applyAlignment="1">
      <alignment horizontal="left"/>
    </xf>
    <xf numFmtId="0" fontId="3" fillId="0" borderId="1" xfId="1" applyFont="1" applyBorder="1" applyAlignment="1" applyProtection="1">
      <alignment horizontal="left" wrapText="1"/>
      <protection locked="0"/>
    </xf>
    <xf numFmtId="188" fontId="2" fillId="0" borderId="1" xfId="1" applyNumberFormat="1" applyFont="1" applyBorder="1" applyAlignment="1" applyProtection="1">
      <alignment horizontal="left"/>
      <protection locked="0"/>
    </xf>
    <xf numFmtId="188" fontId="2" fillId="0" borderId="2" xfId="1" applyNumberFormat="1" applyFont="1" applyBorder="1" applyAlignment="1" applyProtection="1">
      <alignment horizontal="left"/>
      <protection locked="0"/>
    </xf>
    <xf numFmtId="188" fontId="3" fillId="0" borderId="1" xfId="1" applyNumberFormat="1" applyFont="1" applyBorder="1" applyAlignment="1" applyProtection="1">
      <alignment horizontal="left"/>
      <protection locked="0"/>
    </xf>
    <xf numFmtId="15" fontId="2" fillId="0" borderId="0" xfId="1" applyNumberFormat="1" applyFont="1" applyBorder="1" applyAlignment="1">
      <alignment horizontal="left"/>
    </xf>
    <xf numFmtId="0" fontId="2" fillId="0" borderId="0" xfId="1" applyFont="1" applyBorder="1" applyAlignment="1"/>
    <xf numFmtId="0" fontId="2" fillId="0" borderId="0" xfId="1" applyFont="1" applyAlignment="1" applyProtection="1">
      <protection locked="0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0" xfId="1" applyFont="1" applyBorder="1" applyAlignment="1"/>
    <xf numFmtId="16" fontId="2" fillId="0" borderId="0" xfId="1" applyNumberFormat="1" applyFont="1" applyAlignment="1" applyProtection="1">
      <protection locked="0"/>
    </xf>
    <xf numFmtId="0" fontId="3" fillId="0" borderId="0" xfId="1" applyFont="1" applyAlignment="1" applyProtection="1">
      <protection locked="0"/>
    </xf>
    <xf numFmtId="0" fontId="3" fillId="4" borderId="3" xfId="1" applyFont="1" applyFill="1" applyBorder="1" applyAlignment="1" applyProtection="1">
      <alignment horizontal="center" vertical="center"/>
      <protection locked="0"/>
    </xf>
    <xf numFmtId="16" fontId="3" fillId="4" borderId="3" xfId="1" applyNumberFormat="1" applyFont="1" applyFill="1" applyBorder="1" applyAlignment="1" applyProtection="1">
      <alignment horizontal="center" vertical="center"/>
      <protection locked="0"/>
    </xf>
    <xf numFmtId="0" fontId="3" fillId="4" borderId="3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/>
    </xf>
    <xf numFmtId="16" fontId="2" fillId="0" borderId="3" xfId="1" applyNumberFormat="1" applyFont="1" applyBorder="1" applyAlignment="1" applyProtection="1">
      <alignment horizontal="center" vertical="center" wrapText="1"/>
      <protection locked="0"/>
    </xf>
    <xf numFmtId="16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6" fontId="3" fillId="0" borderId="0" xfId="1" applyNumberFormat="1" applyFont="1" applyBorder="1" applyAlignment="1" applyProtection="1">
      <alignment horizontal="center"/>
      <protection locked="0"/>
    </xf>
    <xf numFmtId="0" fontId="3" fillId="0" borderId="0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 wrapText="1"/>
      <protection locked="0"/>
    </xf>
    <xf numFmtId="0" fontId="3" fillId="0" borderId="0" xfId="1" applyFont="1" applyBorder="1" applyAlignment="1" applyProtection="1">
      <alignment horizontal="center" wrapText="1"/>
      <protection locked="0"/>
    </xf>
    <xf numFmtId="0" fontId="2" fillId="0" borderId="0" xfId="1" applyFont="1" applyAlignment="1" applyProtection="1">
      <protection hidden="1"/>
    </xf>
    <xf numFmtId="0" fontId="3" fillId="0" borderId="0" xfId="1" applyFont="1" applyBorder="1" applyAlignment="1" applyProtection="1">
      <protection locked="0"/>
    </xf>
    <xf numFmtId="0" fontId="2" fillId="0" borderId="0" xfId="1" applyFont="1" applyBorder="1" applyAlignment="1" applyProtection="1">
      <protection locked="0"/>
    </xf>
    <xf numFmtId="0" fontId="3" fillId="0" borderId="4" xfId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2" fontId="2" fillId="0" borderId="3" xfId="1" applyNumberFormat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horizontal="center"/>
    </xf>
    <xf numFmtId="0" fontId="2" fillId="0" borderId="0" xfId="1" applyFont="1" applyFill="1" applyAlignment="1"/>
    <xf numFmtId="0" fontId="3" fillId="0" borderId="5" xfId="1" applyFont="1" applyFill="1" applyBorder="1" applyAlignment="1" applyProtection="1">
      <alignment horizontal="center" vertical="center"/>
      <protection locked="0"/>
    </xf>
    <xf numFmtId="189" fontId="2" fillId="0" borderId="3" xfId="1" applyNumberFormat="1" applyFont="1" applyFill="1" applyBorder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/>
      <protection locked="0"/>
    </xf>
    <xf numFmtId="2" fontId="2" fillId="0" borderId="3" xfId="1" applyNumberFormat="1" applyFont="1" applyFill="1" applyBorder="1" applyAlignment="1" applyProtection="1">
      <alignment horizontal="center" wrapText="1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wrapText="1"/>
      <protection locked="0"/>
    </xf>
    <xf numFmtId="1" fontId="2" fillId="0" borderId="3" xfId="1" applyNumberFormat="1" applyFont="1" applyFill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/>
      <protection locked="0"/>
    </xf>
    <xf numFmtId="3" fontId="2" fillId="0" borderId="3" xfId="1" applyNumberFormat="1" applyFont="1" applyFill="1" applyBorder="1" applyAlignment="1" applyProtection="1">
      <alignment horizontal="center"/>
      <protection locked="0"/>
    </xf>
    <xf numFmtId="189" fontId="3" fillId="4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189" fontId="2" fillId="0" borderId="3" xfId="1" applyNumberFormat="1" applyFont="1" applyBorder="1" applyAlignment="1" applyProtection="1">
      <alignment horizontal="left"/>
      <protection locked="0"/>
    </xf>
    <xf numFmtId="2" fontId="2" fillId="0" borderId="3" xfId="1" applyNumberFormat="1" applyFont="1" applyBorder="1" applyAlignment="1" applyProtection="1">
      <alignment horizontal="center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1" fontId="2" fillId="0" borderId="3" xfId="1" applyNumberFormat="1" applyFont="1" applyBorder="1" applyAlignment="1" applyProtection="1">
      <alignment horizontal="center"/>
      <protection locked="0"/>
    </xf>
    <xf numFmtId="189" fontId="3" fillId="4" borderId="6" xfId="1" applyNumberFormat="1" applyFont="1" applyFill="1" applyBorder="1" applyAlignment="1" applyProtection="1">
      <alignment horizontal="center" vertical="center"/>
      <protection locked="0"/>
    </xf>
    <xf numFmtId="16" fontId="3" fillId="4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left" vertical="center" wrapText="1"/>
      <protection locked="0"/>
    </xf>
    <xf numFmtId="190" fontId="2" fillId="0" borderId="3" xfId="1" applyNumberFormat="1" applyFont="1" applyFill="1" applyBorder="1" applyAlignment="1" applyProtection="1">
      <alignment horizontal="center"/>
      <protection locked="0"/>
    </xf>
    <xf numFmtId="0" fontId="2" fillId="0" borderId="3" xfId="1" applyFont="1" applyBorder="1" applyAlignment="1"/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190" fontId="2" fillId="0" borderId="3" xfId="1" applyNumberFormat="1" applyFont="1" applyBorder="1" applyAlignment="1">
      <alignment horizontal="center"/>
    </xf>
    <xf numFmtId="189" fontId="2" fillId="0" borderId="0" xfId="1" applyNumberFormat="1" applyFont="1" applyBorder="1" applyAlignment="1" applyProtection="1">
      <alignment horizontal="center"/>
      <protection locked="0"/>
    </xf>
    <xf numFmtId="0" fontId="3" fillId="4" borderId="9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>
      <alignment horizontal="center"/>
    </xf>
    <xf numFmtId="0" fontId="3" fillId="4" borderId="6" xfId="1" applyFont="1" applyFill="1" applyBorder="1" applyAlignment="1" applyProtection="1">
      <alignment horizontal="center" wrapText="1"/>
      <protection locked="0"/>
    </xf>
    <xf numFmtId="2" fontId="3" fillId="0" borderId="6" xfId="1" applyNumberFormat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>
      <alignment horizontal="center"/>
    </xf>
    <xf numFmtId="190" fontId="2" fillId="0" borderId="6" xfId="1" applyNumberFormat="1" applyFont="1" applyFill="1" applyBorder="1" applyAlignment="1" applyProtection="1">
      <alignment horizontal="center"/>
      <protection locked="0"/>
    </xf>
    <xf numFmtId="2" fontId="3" fillId="0" borderId="3" xfId="1" applyNumberFormat="1" applyFont="1" applyBorder="1" applyAlignment="1" applyProtection="1">
      <alignment horizontal="center" vertical="center"/>
      <protection locked="0"/>
    </xf>
    <xf numFmtId="2" fontId="3" fillId="0" borderId="3" xfId="1" applyNumberFormat="1" applyFont="1" applyBorder="1" applyAlignment="1">
      <alignment horizontal="center"/>
    </xf>
    <xf numFmtId="0" fontId="2" fillId="3" borderId="0" xfId="2" applyFont="1" applyFill="1" applyAlignment="1">
      <alignment horizontal="left"/>
    </xf>
    <xf numFmtId="0" fontId="2" fillId="3" borderId="0" xfId="2" applyFont="1" applyFill="1"/>
    <xf numFmtId="0" fontId="2" fillId="5" borderId="0" xfId="1" applyFont="1" applyFill="1" applyAlignment="1" applyProtection="1">
      <protection locked="0"/>
    </xf>
    <xf numFmtId="0" fontId="2" fillId="0" borderId="0" xfId="1" applyFont="1" applyFill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2" fillId="2" borderId="0" xfId="2" applyFont="1" applyFill="1"/>
    <xf numFmtId="0" fontId="3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2" fillId="3" borderId="0" xfId="3" applyFont="1" applyFill="1" applyAlignment="1">
      <alignment horizontal="left"/>
    </xf>
    <xf numFmtId="0" fontId="2" fillId="5" borderId="0" xfId="2" applyFont="1" applyFill="1"/>
    <xf numFmtId="0" fontId="2" fillId="5" borderId="0" xfId="2" applyFont="1" applyFill="1" applyAlignment="1">
      <alignment vertical="center"/>
    </xf>
    <xf numFmtId="0" fontId="2" fillId="6" borderId="0" xfId="2" applyFont="1" applyFill="1"/>
    <xf numFmtId="0" fontId="2" fillId="6" borderId="0" xfId="2" applyFont="1" applyFill="1" applyAlignment="1">
      <alignment vertical="center"/>
    </xf>
    <xf numFmtId="0" fontId="2" fillId="6" borderId="0" xfId="1" applyFont="1" applyFill="1" applyAlignment="1" applyProtection="1">
      <protection locked="0"/>
    </xf>
    <xf numFmtId="0" fontId="2" fillId="6" borderId="0" xfId="1" applyFont="1" applyFill="1" applyAlignment="1"/>
    <xf numFmtId="0" fontId="2" fillId="0" borderId="0" xfId="1" applyFont="1" applyAlignment="1" applyProtection="1">
      <alignment horizontal="right"/>
      <protection locked="0"/>
    </xf>
    <xf numFmtId="0" fontId="2" fillId="0" borderId="1" xfId="1" applyFont="1" applyBorder="1" applyAlignment="1" applyProtection="1">
      <protection locked="0"/>
    </xf>
    <xf numFmtId="16" fontId="2" fillId="0" borderId="2" xfId="1" applyNumberFormat="1" applyFont="1" applyBorder="1" applyAlignment="1" applyProtection="1">
      <protection locked="0"/>
    </xf>
    <xf numFmtId="0" fontId="2" fillId="0" borderId="2" xfId="1" applyFont="1" applyBorder="1" applyAlignment="1" applyProtection="1">
      <protection locked="0"/>
    </xf>
    <xf numFmtId="0" fontId="3" fillId="0" borderId="0" xfId="1" applyFont="1" applyFill="1" applyAlignment="1" applyProtection="1"/>
    <xf numFmtId="0" fontId="3" fillId="0" borderId="0" xfId="1" applyFont="1" applyFill="1" applyBorder="1" applyAlignment="1" applyProtection="1"/>
    <xf numFmtId="0" fontId="3" fillId="0" borderId="0" xfId="1" applyFont="1" applyBorder="1" applyAlignment="1" applyProtection="1">
      <alignment horizontal="right"/>
      <protection locked="0"/>
    </xf>
    <xf numFmtId="0" fontId="3" fillId="0" borderId="0" xfId="1" applyFont="1" applyFill="1" applyAlignment="1" applyProtection="1">
      <alignment horizontal="left"/>
    </xf>
    <xf numFmtId="0" fontId="2" fillId="0" borderId="1" xfId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</xf>
    <xf numFmtId="0" fontId="2" fillId="0" borderId="2" xfId="1" applyFont="1" applyFill="1" applyBorder="1" applyAlignment="1" applyProtection="1">
      <alignment horizontal="left"/>
    </xf>
    <xf numFmtId="188" fontId="3" fillId="0" borderId="0" xfId="1" applyNumberFormat="1" applyFont="1" applyFill="1" applyAlignment="1" applyProtection="1">
      <alignment horizontal="left"/>
    </xf>
    <xf numFmtId="191" fontId="2" fillId="0" borderId="0" xfId="1" applyNumberFormat="1" applyFont="1" applyFill="1" applyBorder="1" applyAlignment="1" applyProtection="1">
      <alignment horizontal="left"/>
    </xf>
    <xf numFmtId="0" fontId="2" fillId="0" borderId="2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0" borderId="2" xfId="1" applyNumberFormat="1" applyFont="1" applyFill="1" applyBorder="1" applyAlignment="1" applyProtection="1">
      <alignment horizontal="left"/>
      <protection locked="0"/>
    </xf>
    <xf numFmtId="0" fontId="2" fillId="0" borderId="0" xfId="1" applyNumberFormat="1" applyFont="1" applyFill="1" applyBorder="1" applyAlignment="1" applyProtection="1">
      <alignment horizontal="left"/>
      <protection locked="0"/>
    </xf>
    <xf numFmtId="0" fontId="3" fillId="0" borderId="0" xfId="1" applyFont="1" applyFill="1" applyBorder="1" applyAlignment="1" applyProtection="1">
      <alignment horizontal="left"/>
    </xf>
    <xf numFmtId="188" fontId="2" fillId="0" borderId="2" xfId="1" applyNumberFormat="1" applyFont="1" applyFill="1" applyBorder="1" applyAlignment="1" applyProtection="1">
      <alignment horizontal="left"/>
      <protection locked="0"/>
    </xf>
    <xf numFmtId="191" fontId="2" fillId="0" borderId="0" xfId="1" applyNumberFormat="1" applyFont="1" applyFill="1" applyBorder="1" applyAlignment="1" applyProtection="1">
      <alignment horizontal="left"/>
      <protection locked="0"/>
    </xf>
    <xf numFmtId="191" fontId="2" fillId="0" borderId="1" xfId="1" applyNumberFormat="1" applyFont="1" applyBorder="1" applyAlignment="1" applyProtection="1">
      <alignment horizontal="left"/>
      <protection locked="0"/>
    </xf>
    <xf numFmtId="0" fontId="2" fillId="4" borderId="9" xfId="1" applyFont="1" applyFill="1" applyBorder="1" applyAlignment="1" applyProtection="1">
      <alignment horizontal="center" wrapText="1"/>
      <protection locked="0"/>
    </xf>
    <xf numFmtId="0" fontId="2" fillId="4" borderId="10" xfId="1" applyFont="1" applyFill="1" applyBorder="1" applyAlignment="1" applyProtection="1">
      <alignment horizontal="center" wrapText="1"/>
      <protection locked="0"/>
    </xf>
    <xf numFmtId="0" fontId="2" fillId="0" borderId="3" xfId="1" applyFont="1" applyBorder="1" applyAlignment="1" applyProtection="1">
      <alignment horizontal="left"/>
      <protection locked="0"/>
    </xf>
    <xf numFmtId="192" fontId="2" fillId="0" borderId="3" xfId="1" applyNumberFormat="1" applyFont="1" applyBorder="1" applyAlignment="1" applyProtection="1">
      <alignment horizontal="right"/>
      <protection locked="0"/>
    </xf>
    <xf numFmtId="193" fontId="2" fillId="0" borderId="0" xfId="1" applyNumberFormat="1" applyFont="1" applyBorder="1" applyAlignment="1" applyProtection="1">
      <alignment horizontal="left"/>
      <protection locked="0"/>
    </xf>
    <xf numFmtId="15" fontId="2" fillId="0" borderId="0" xfId="1" applyNumberFormat="1" applyFont="1" applyBorder="1" applyAlignment="1" applyProtection="1">
      <alignment horizontal="left"/>
      <protection locked="0"/>
    </xf>
    <xf numFmtId="0" fontId="3" fillId="4" borderId="4" xfId="1" applyFont="1" applyFill="1" applyBorder="1" applyAlignment="1" applyProtection="1">
      <alignment horizontal="center" vertical="center"/>
      <protection locked="0"/>
    </xf>
    <xf numFmtId="0" fontId="2" fillId="4" borderId="10" xfId="1" applyFont="1" applyFill="1" applyBorder="1" applyAlignment="1" applyProtection="1">
      <alignment horizontal="center"/>
      <protection locked="0"/>
    </xf>
    <xf numFmtId="0" fontId="2" fillId="4" borderId="3" xfId="1" applyFont="1" applyFill="1" applyBorder="1" applyAlignment="1" applyProtection="1">
      <alignment horizontal="center"/>
      <protection locked="0"/>
    </xf>
    <xf numFmtId="15" fontId="2" fillId="4" borderId="3" xfId="1" applyNumberFormat="1" applyFont="1" applyFill="1" applyBorder="1" applyAlignment="1" applyProtection="1">
      <alignment horizontal="center"/>
      <protection locked="0"/>
    </xf>
    <xf numFmtId="0" fontId="3" fillId="4" borderId="6" xfId="1" applyFont="1" applyFill="1" applyBorder="1" applyAlignment="1" applyProtection="1">
      <alignment horizontal="center" vertical="center"/>
      <protection locked="0"/>
    </xf>
    <xf numFmtId="189" fontId="2" fillId="0" borderId="10" xfId="1" applyNumberFormat="1" applyFont="1" applyBorder="1" applyAlignment="1" applyProtection="1">
      <alignment horizontal="center"/>
      <protection locked="0"/>
    </xf>
    <xf numFmtId="0" fontId="3" fillId="0" borderId="0" xfId="1" applyFont="1" applyBorder="1" applyAlignment="1" applyProtection="1">
      <alignment horizontal="left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>
      <alignment horizontal="center" vertical="center" wrapText="1"/>
    </xf>
    <xf numFmtId="2" fontId="2" fillId="0" borderId="5" xfId="1" applyNumberFormat="1" applyFont="1" applyBorder="1" applyAlignment="1" applyProtection="1">
      <alignment horizontal="right" vertical="center"/>
      <protection locked="0"/>
    </xf>
    <xf numFmtId="1" fontId="2" fillId="0" borderId="5" xfId="1" applyNumberFormat="1" applyFont="1" applyBorder="1" applyAlignment="1" applyProtection="1">
      <alignment horizontal="right" vertical="center"/>
      <protection locked="0"/>
    </xf>
    <xf numFmtId="0" fontId="2" fillId="0" borderId="5" xfId="1" applyFont="1" applyBorder="1" applyAlignment="1" applyProtection="1">
      <alignment horizontal="center" vertical="center"/>
      <protection locked="0"/>
    </xf>
    <xf numFmtId="189" fontId="2" fillId="0" borderId="7" xfId="1" applyNumberFormat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4" borderId="9" xfId="1" applyFont="1" applyFill="1" applyBorder="1" applyAlignment="1" applyProtection="1">
      <alignment horizontal="center" vertical="center"/>
      <protection locked="0"/>
    </xf>
    <xf numFmtId="189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right" vertical="center"/>
      <protection locked="0"/>
    </xf>
    <xf numFmtId="1" fontId="2" fillId="4" borderId="2" xfId="1" applyNumberFormat="1" applyFont="1" applyFill="1" applyBorder="1" applyAlignment="1" applyProtection="1">
      <alignment horizontal="right" vertical="center"/>
      <protection locked="0"/>
    </xf>
    <xf numFmtId="1" fontId="2" fillId="4" borderId="10" xfId="1" applyNumberFormat="1" applyFont="1" applyFill="1" applyBorder="1" applyAlignment="1" applyProtection="1">
      <alignment horizontal="right" vertical="center"/>
      <protection locked="0"/>
    </xf>
    <xf numFmtId="189" fontId="2" fillId="4" borderId="11" xfId="1" applyNumberFormat="1" applyFont="1" applyFill="1" applyBorder="1" applyAlignment="1" applyProtection="1">
      <alignment horizontal="center" vertical="center"/>
      <protection locked="0"/>
    </xf>
    <xf numFmtId="1" fontId="2" fillId="4" borderId="11" xfId="1" applyNumberFormat="1" applyFont="1" applyFill="1" applyBorder="1" applyAlignment="1" applyProtection="1">
      <alignment horizontal="center" vertical="center"/>
      <protection locked="0"/>
    </xf>
    <xf numFmtId="0" fontId="2" fillId="0" borderId="12" xfId="1" applyFont="1" applyBorder="1" applyAlignment="1">
      <alignment horizontal="center" vertical="center" wrapText="1"/>
    </xf>
    <xf numFmtId="2" fontId="2" fillId="0" borderId="4" xfId="1" applyNumberFormat="1" applyFont="1" applyBorder="1" applyAlignment="1" applyProtection="1">
      <alignment horizontal="right" vertical="center"/>
      <protection locked="0"/>
    </xf>
    <xf numFmtId="1" fontId="2" fillId="0" borderId="4" xfId="1" applyNumberFormat="1" applyFont="1" applyBorder="1" applyAlignment="1" applyProtection="1">
      <alignment horizontal="right" vertical="center"/>
      <protection locked="0"/>
    </xf>
    <xf numFmtId="189" fontId="2" fillId="0" borderId="13" xfId="1" applyNumberFormat="1" applyFont="1" applyBorder="1" applyAlignment="1" applyProtection="1">
      <alignment horizontal="center" vertical="center"/>
      <protection locked="0"/>
    </xf>
    <xf numFmtId="2" fontId="2" fillId="0" borderId="6" xfId="1" applyNumberFormat="1" applyFont="1" applyBorder="1" applyAlignment="1" applyProtection="1">
      <alignment horizontal="right" vertical="center"/>
      <protection locked="0"/>
    </xf>
    <xf numFmtId="1" fontId="2" fillId="0" borderId="6" xfId="1" applyNumberFormat="1" applyFont="1" applyBorder="1" applyAlignment="1" applyProtection="1">
      <alignment horizontal="right" vertical="center"/>
      <protection locked="0"/>
    </xf>
    <xf numFmtId="2" fontId="2" fillId="0" borderId="0" xfId="1" applyNumberFormat="1" applyFont="1" applyBorder="1" applyAlignment="1" applyProtection="1">
      <protection locked="0"/>
    </xf>
    <xf numFmtId="1" fontId="2" fillId="0" borderId="0" xfId="1" applyNumberFormat="1" applyFont="1" applyBorder="1" applyAlignment="1" applyProtection="1">
      <protection locked="0"/>
    </xf>
    <xf numFmtId="2" fontId="3" fillId="0" borderId="0" xfId="1" applyNumberFormat="1" applyFont="1" applyAlignment="1" applyProtection="1">
      <protection locked="0"/>
    </xf>
    <xf numFmtId="1" fontId="3" fillId="0" borderId="0" xfId="1" applyNumberFormat="1" applyFont="1" applyAlignment="1" applyProtection="1">
      <protection locked="0"/>
    </xf>
    <xf numFmtId="1" fontId="2" fillId="0" borderId="0" xfId="1" applyNumberFormat="1" applyFont="1" applyAlignment="1" applyProtection="1">
      <alignment horizontal="center"/>
      <protection locked="0"/>
    </xf>
    <xf numFmtId="1" fontId="2" fillId="0" borderId="0" xfId="1" applyNumberFormat="1" applyFont="1" applyAlignment="1" applyProtection="1">
      <protection locked="0"/>
    </xf>
    <xf numFmtId="1" fontId="3" fillId="0" borderId="0" xfId="1" applyNumberFormat="1" applyFont="1" applyAlignment="1" applyProtection="1">
      <alignment horizontal="right"/>
      <protection locked="0"/>
    </xf>
    <xf numFmtId="2" fontId="3" fillId="0" borderId="1" xfId="1" applyNumberFormat="1" applyFont="1" applyBorder="1" applyAlignment="1" applyProtection="1">
      <alignment horizontal="left"/>
      <protection locked="0"/>
    </xf>
    <xf numFmtId="2" fontId="3" fillId="0" borderId="1" xfId="1" applyNumberFormat="1" applyFont="1" applyBorder="1" applyAlignment="1" applyProtection="1">
      <protection locked="0"/>
    </xf>
    <xf numFmtId="1" fontId="3" fillId="0" borderId="1" xfId="1" applyNumberFormat="1" applyFont="1" applyBorder="1" applyAlignment="1" applyProtection="1">
      <protection locked="0"/>
    </xf>
    <xf numFmtId="1" fontId="2" fillId="0" borderId="1" xfId="1" applyNumberFormat="1" applyFont="1" applyBorder="1" applyAlignment="1" applyProtection="1">
      <alignment horizontal="center"/>
      <protection locked="0"/>
    </xf>
    <xf numFmtId="2" fontId="2" fillId="0" borderId="0" xfId="1" applyNumberFormat="1" applyFont="1" applyAlignment="1" applyProtection="1">
      <alignment horizontal="center"/>
      <protection locked="0"/>
    </xf>
    <xf numFmtId="0" fontId="3" fillId="4" borderId="4" xfId="1" applyFont="1" applyFill="1" applyBorder="1" applyAlignment="1" applyProtection="1">
      <alignment horizontal="center" vertical="center" wrapText="1"/>
      <protection locked="0"/>
    </xf>
    <xf numFmtId="1" fontId="3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1" xfId="1" applyFont="1" applyBorder="1" applyAlignment="1" applyProtection="1">
      <alignment horizontal="center" vertical="center"/>
      <protection locked="0"/>
    </xf>
    <xf numFmtId="189" fontId="2" fillId="0" borderId="11" xfId="1" applyNumberFormat="1" applyFont="1" applyBorder="1" applyAlignment="1" applyProtection="1">
      <alignment horizontal="center" vertical="center"/>
      <protection locked="0"/>
    </xf>
    <xf numFmtId="0" fontId="2" fillId="0" borderId="11" xfId="1" applyFont="1" applyBorder="1" applyAlignment="1" applyProtection="1">
      <alignment horizontal="right" vertical="center"/>
      <protection locked="0"/>
    </xf>
    <xf numFmtId="1" fontId="2" fillId="0" borderId="11" xfId="1" applyNumberFormat="1" applyFont="1" applyBorder="1" applyAlignment="1" applyProtection="1">
      <alignment horizontal="right" vertical="center"/>
      <protection locked="0"/>
    </xf>
    <xf numFmtId="0" fontId="3" fillId="4" borderId="12" xfId="1" applyFont="1" applyFill="1" applyBorder="1" applyAlignment="1" applyProtection="1">
      <alignment horizontal="center" vertical="center" wrapText="1"/>
      <protection locked="0"/>
    </xf>
    <xf numFmtId="0" fontId="3" fillId="4" borderId="5" xfId="1" applyFont="1" applyFill="1" applyBorder="1" applyAlignment="1" applyProtection="1">
      <alignment horizontal="center" vertical="center" wrapText="1"/>
      <protection locked="0"/>
    </xf>
    <xf numFmtId="0" fontId="3" fillId="6" borderId="0" xfId="1" applyFont="1" applyFill="1" applyBorder="1" applyAlignment="1" applyProtection="1">
      <alignment horizontal="center" vertical="center" wrapText="1"/>
      <protection locked="0"/>
    </xf>
    <xf numFmtId="0" fontId="2" fillId="0" borderId="14" xfId="1" applyFont="1" applyBorder="1" applyAlignment="1" applyProtection="1">
      <alignment horizontal="center" vertical="center"/>
      <protection locked="0"/>
    </xf>
    <xf numFmtId="1" fontId="2" fillId="0" borderId="12" xfId="1" applyNumberFormat="1" applyFont="1" applyFill="1" applyBorder="1" applyAlignment="1" applyProtection="1">
      <alignment horizontal="right" vertical="center"/>
    </xf>
    <xf numFmtId="1" fontId="2" fillId="0" borderId="4" xfId="1" applyNumberFormat="1" applyFont="1" applyFill="1" applyBorder="1" applyAlignment="1" applyProtection="1">
      <alignment horizontal="right" vertical="center"/>
    </xf>
    <xf numFmtId="1" fontId="2" fillId="6" borderId="0" xfId="1" applyNumberFormat="1" applyFont="1" applyFill="1" applyBorder="1" applyAlignment="1" applyProtection="1">
      <alignment horizontal="right" vertical="center"/>
    </xf>
    <xf numFmtId="1" fontId="2" fillId="0" borderId="7" xfId="1" applyNumberFormat="1" applyFont="1" applyFill="1" applyBorder="1" applyAlignment="1" applyProtection="1">
      <alignment horizontal="right" vertical="center"/>
    </xf>
    <xf numFmtId="1" fontId="2" fillId="0" borderId="5" xfId="1" applyNumberFormat="1" applyFont="1" applyFill="1" applyBorder="1" applyAlignment="1" applyProtection="1">
      <alignment horizontal="right" vertical="center"/>
    </xf>
    <xf numFmtId="1" fontId="2" fillId="0" borderId="13" xfId="1" applyNumberFormat="1" applyFont="1" applyFill="1" applyBorder="1" applyAlignment="1" applyProtection="1">
      <alignment horizontal="right" vertical="center"/>
    </xf>
    <xf numFmtId="1" fontId="2" fillId="0" borderId="6" xfId="1" applyNumberFormat="1" applyFont="1" applyFill="1" applyBorder="1" applyAlignment="1" applyProtection="1">
      <alignment horizontal="right" vertical="center"/>
    </xf>
    <xf numFmtId="1" fontId="2" fillId="4" borderId="0" xfId="1" applyNumberFormat="1" applyFont="1" applyFill="1" applyBorder="1" applyAlignment="1" applyProtection="1">
      <alignment horizontal="right" vertical="center"/>
      <protection locked="0"/>
    </xf>
    <xf numFmtId="1" fontId="2" fillId="4" borderId="6" xfId="1" applyNumberFormat="1" applyFont="1" applyFill="1" applyBorder="1" applyAlignment="1" applyProtection="1">
      <alignment horizontal="right" vertical="center"/>
      <protection locked="0"/>
    </xf>
    <xf numFmtId="1" fontId="2" fillId="6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14" xfId="1" applyFont="1" applyBorder="1" applyAlignment="1" applyProtection="1">
      <alignment horizontal="center" vertical="center" wrapText="1"/>
      <protection locked="0"/>
    </xf>
    <xf numFmtId="0" fontId="2" fillId="0" borderId="15" xfId="1" applyFont="1" applyBorder="1" applyAlignment="1" applyProtection="1">
      <alignment horizontal="center" vertical="center" wrapText="1"/>
      <protection locked="0"/>
    </xf>
    <xf numFmtId="0" fontId="2" fillId="0" borderId="15" xfId="1" applyFont="1" applyBorder="1" applyAlignment="1"/>
    <xf numFmtId="0" fontId="2" fillId="0" borderId="16" xfId="1" applyFont="1" applyBorder="1" applyAlignment="1"/>
    <xf numFmtId="1" fontId="2" fillId="4" borderId="4" xfId="1" applyNumberFormat="1" applyFont="1" applyFill="1" applyBorder="1" applyAlignment="1" applyProtection="1">
      <alignment horizontal="right" vertical="center"/>
      <protection locked="0"/>
    </xf>
    <xf numFmtId="9" fontId="2" fillId="0" borderId="12" xfId="4" applyFont="1" applyFill="1" applyBorder="1" applyAlignment="1" applyProtection="1">
      <alignment horizontal="right" vertical="center"/>
    </xf>
    <xf numFmtId="9" fontId="2" fillId="0" borderId="4" xfId="4" applyFont="1" applyFill="1" applyBorder="1" applyAlignment="1" applyProtection="1">
      <alignment horizontal="right" vertical="center"/>
    </xf>
    <xf numFmtId="9" fontId="2" fillId="6" borderId="0" xfId="4" applyFont="1" applyFill="1" applyBorder="1" applyAlignment="1" applyProtection="1">
      <alignment horizontal="right" vertical="center"/>
    </xf>
    <xf numFmtId="0" fontId="2" fillId="0" borderId="5" xfId="1" applyFont="1" applyBorder="1" applyAlignment="1" applyProtection="1">
      <alignment horizontal="center" vertical="center" wrapText="1"/>
      <protection locked="0"/>
    </xf>
    <xf numFmtId="9" fontId="2" fillId="0" borderId="7" xfId="4" applyFont="1" applyFill="1" applyBorder="1" applyAlignment="1" applyProtection="1">
      <alignment horizontal="right" vertical="center"/>
    </xf>
    <xf numFmtId="9" fontId="2" fillId="0" borderId="5" xfId="4" applyFont="1" applyFill="1" applyBorder="1" applyAlignment="1" applyProtection="1">
      <alignment horizontal="right" vertical="center"/>
    </xf>
    <xf numFmtId="0" fontId="2" fillId="0" borderId="5" xfId="1" applyFont="1" applyBorder="1" applyAlignment="1"/>
    <xf numFmtId="0" fontId="2" fillId="0" borderId="6" xfId="1" applyFont="1" applyBorder="1" applyAlignment="1"/>
    <xf numFmtId="9" fontId="2" fillId="0" borderId="13" xfId="4" applyFont="1" applyFill="1" applyBorder="1" applyAlignment="1" applyProtection="1">
      <alignment horizontal="right" vertical="center"/>
    </xf>
    <xf numFmtId="9" fontId="2" fillId="0" borderId="6" xfId="4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horizontal="left"/>
      <protection locked="0"/>
    </xf>
    <xf numFmtId="0" fontId="2" fillId="0" borderId="0" xfId="1" applyFont="1" applyBorder="1" applyAlignment="1" applyProtection="1">
      <alignment horizontal="right"/>
      <protection locked="0"/>
    </xf>
    <xf numFmtId="1" fontId="2" fillId="0" borderId="0" xfId="1" applyNumberFormat="1" applyFont="1" applyFill="1" applyBorder="1" applyAlignment="1" applyProtection="1">
      <alignment horizontal="right"/>
    </xf>
    <xf numFmtId="15" fontId="3" fillId="0" borderId="0" xfId="1" applyNumberFormat="1" applyFont="1" applyAlignment="1">
      <alignment horizontal="left" vertical="top"/>
    </xf>
  </cellXfs>
  <cellStyles count="6">
    <cellStyle name="Normal" xfId="0" builtinId="0"/>
    <cellStyle name="Normal 2" xfId="1"/>
    <cellStyle name="Normal_Coverpage" xfId="2"/>
    <cellStyle name="Normal_Coverpage_1" xfId="3"/>
    <cellStyle name="Percent 2" xfId="4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10" dropStyle="combo" dx="16" fmlaLink="$G$33" fmlaRange="[1]Specification!$B$3:$BI$387" sel="21" val="12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171450</xdr:rowOff>
        </xdr:from>
        <xdr:to>
          <xdr:col>5</xdr:col>
          <xdr:colOff>1524000</xdr:colOff>
          <xdr:row>7</xdr:row>
          <xdr:rowOff>123825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235323</xdr:colOff>
      <xdr:row>19</xdr:row>
      <xdr:rowOff>100853</xdr:rowOff>
    </xdr:from>
    <xdr:to>
      <xdr:col>5</xdr:col>
      <xdr:colOff>705970</xdr:colOff>
      <xdr:row>29</xdr:row>
      <xdr:rowOff>89647</xdr:rowOff>
    </xdr:to>
    <xdr:sp macro="" textlink="">
      <xdr:nvSpPr>
        <xdr:cNvPr id="2" name="Right Arrow 1"/>
        <xdr:cNvSpPr/>
      </xdr:nvSpPr>
      <xdr:spPr>
        <a:xfrm>
          <a:off x="10634382" y="3518647"/>
          <a:ext cx="470647" cy="3697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862852</xdr:colOff>
      <xdr:row>17</xdr:row>
      <xdr:rowOff>100853</xdr:rowOff>
    </xdr:from>
    <xdr:to>
      <xdr:col>7</xdr:col>
      <xdr:colOff>593911</xdr:colOff>
      <xdr:row>31</xdr:row>
      <xdr:rowOff>56030</xdr:rowOff>
    </xdr:to>
    <xdr:sp macro="" textlink="">
      <xdr:nvSpPr>
        <xdr:cNvPr id="3" name="TextBox 2"/>
        <xdr:cNvSpPr txBox="1"/>
      </xdr:nvSpPr>
      <xdr:spPr>
        <a:xfrm>
          <a:off x="11261911" y="3137647"/>
          <a:ext cx="2129118" cy="8964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h-TH" sz="1600" b="1"/>
            <a:t>ชนิดการทดสอบ, วิธีการทดสอบที่ใช้จำนวนตัวอย่างที่ใช้ </a:t>
          </a:r>
        </a:p>
        <a:p>
          <a:endParaRPr lang="th-TH" sz="1100"/>
        </a:p>
      </xdr:txBody>
    </xdr:sp>
    <xdr:clientData/>
  </xdr:twoCellAnchor>
  <xdr:twoCellAnchor>
    <xdr:from>
      <xdr:col>5</xdr:col>
      <xdr:colOff>174811</xdr:colOff>
      <xdr:row>32</xdr:row>
      <xdr:rowOff>73959</xdr:rowOff>
    </xdr:from>
    <xdr:to>
      <xdr:col>5</xdr:col>
      <xdr:colOff>645458</xdr:colOff>
      <xdr:row>65</xdr:row>
      <xdr:rowOff>62753</xdr:rowOff>
    </xdr:to>
    <xdr:sp macro="" textlink="">
      <xdr:nvSpPr>
        <xdr:cNvPr id="5" name="Right Arrow 4"/>
        <xdr:cNvSpPr/>
      </xdr:nvSpPr>
      <xdr:spPr>
        <a:xfrm>
          <a:off x="10573870" y="4242547"/>
          <a:ext cx="470647" cy="3697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847164</xdr:colOff>
      <xdr:row>32</xdr:row>
      <xdr:rowOff>29135</xdr:rowOff>
    </xdr:from>
    <xdr:to>
      <xdr:col>8</xdr:col>
      <xdr:colOff>324971</xdr:colOff>
      <xdr:row>65</xdr:row>
      <xdr:rowOff>347383</xdr:rowOff>
    </xdr:to>
    <xdr:sp macro="" textlink="">
      <xdr:nvSpPr>
        <xdr:cNvPr id="6" name="TextBox 5"/>
        <xdr:cNvSpPr txBox="1"/>
      </xdr:nvSpPr>
      <xdr:spPr>
        <a:xfrm>
          <a:off x="11246223" y="4197723"/>
          <a:ext cx="2559424" cy="69924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h-TH" sz="1600" b="1"/>
            <a:t>สเปคของลูกค้าที่เลือก ขึ้นกับชนิดตัวอย่าง</a:t>
          </a:r>
        </a:p>
        <a:p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t%20Report%202013\Enpro\DHS\ELP-0532-D(WD%20Anti%20Disk%20Tahoe)%20(Re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S_Data"/>
      <sheetName val="Coverpage-TH"/>
      <sheetName val="DHS"/>
      <sheetName val="IC"/>
      <sheetName val="NVR-FTIR(Hex) "/>
      <sheetName val="LPC"/>
      <sheetName val="GCMS"/>
      <sheetName val="Major Com"/>
      <sheetName val="Copper"/>
      <sheetName val="Tin"/>
      <sheetName val="Platinum"/>
      <sheetName val="Specification"/>
    </sheetNames>
    <sheetDataSet>
      <sheetData sheetId="0"/>
      <sheetData sheetId="1"/>
      <sheetData sheetId="2"/>
      <sheetData sheetId="3">
        <row r="17">
          <cell r="F17" t="e">
            <v>#DIV/0!</v>
          </cell>
          <cell r="I17" t="e">
            <v>#DIV/0!</v>
          </cell>
          <cell r="J17" t="e">
            <v>#DIV/0!</v>
          </cell>
        </row>
        <row r="18">
          <cell r="F18" t="e">
            <v>#DIV/0!</v>
          </cell>
          <cell r="I18" t="e">
            <v>#DIV/0!</v>
          </cell>
          <cell r="J18" t="e">
            <v>#DIV/0!</v>
          </cell>
        </row>
        <row r="19">
          <cell r="F19" t="e">
            <v>#DIV/0!</v>
          </cell>
          <cell r="I19" t="e">
            <v>#DIV/0!</v>
          </cell>
          <cell r="J19" t="e">
            <v>#DIV/0!</v>
          </cell>
        </row>
        <row r="20">
          <cell r="F20" t="e">
            <v>#DIV/0!</v>
          </cell>
          <cell r="I20" t="e">
            <v>#DIV/0!</v>
          </cell>
          <cell r="J20" t="e">
            <v>#DIV/0!</v>
          </cell>
        </row>
        <row r="21">
          <cell r="F21" t="e">
            <v>#DIV/0!</v>
          </cell>
          <cell r="I21" t="e">
            <v>#DIV/0!</v>
          </cell>
          <cell r="J21" t="e">
            <v>#DIV/0!</v>
          </cell>
        </row>
        <row r="22">
          <cell r="F22" t="e">
            <v>#DIV/0!</v>
          </cell>
          <cell r="I22" t="e">
            <v>#DIV/0!</v>
          </cell>
          <cell r="J22" t="e">
            <v>#DIV/0!</v>
          </cell>
        </row>
        <row r="23">
          <cell r="I23" t="e">
            <v>#DIV/0!</v>
          </cell>
          <cell r="J23" t="e">
            <v>#DIV/0!</v>
          </cell>
        </row>
        <row r="26">
          <cell r="F26" t="e">
            <v>#DIV/0!</v>
          </cell>
          <cell r="I26" t="e">
            <v>#DIV/0!</v>
          </cell>
          <cell r="J26" t="e">
            <v>#DIV/0!</v>
          </cell>
        </row>
        <row r="27">
          <cell r="F27" t="e">
            <v>#DIV/0!</v>
          </cell>
          <cell r="I27" t="e">
            <v>#DIV/0!</v>
          </cell>
          <cell r="J27" t="e">
            <v>#DIV/0!</v>
          </cell>
        </row>
        <row r="28">
          <cell r="F28" t="e">
            <v>#DIV/0!</v>
          </cell>
          <cell r="I28" t="e">
            <v>#DIV/0!</v>
          </cell>
          <cell r="J28" t="e">
            <v>#DIV/0!</v>
          </cell>
        </row>
        <row r="29">
          <cell r="F29" t="e">
            <v>#DIV/0!</v>
          </cell>
          <cell r="I29" t="e">
            <v>#DIV/0!</v>
          </cell>
          <cell r="J29" t="e">
            <v>#DIV/0!</v>
          </cell>
        </row>
        <row r="30">
          <cell r="F30" t="e">
            <v>#DIV/0!</v>
          </cell>
          <cell r="I30" t="e">
            <v>#DIV/0!</v>
          </cell>
          <cell r="J30" t="e">
            <v>#DIV/0!</v>
          </cell>
        </row>
        <row r="31">
          <cell r="F31" t="e">
            <v>#DIV/0!</v>
          </cell>
          <cell r="I31" t="e">
            <v>#DIV/0!</v>
          </cell>
          <cell r="J31" t="e">
            <v>#DIV/0!</v>
          </cell>
        </row>
        <row r="32">
          <cell r="I32" t="e">
            <v>#DIV/0!</v>
          </cell>
          <cell r="J32" t="e">
            <v>#DIV/0!</v>
          </cell>
        </row>
      </sheetData>
      <sheetData sheetId="4">
        <row r="26">
          <cell r="C26" t="e">
            <v>#DIV/0!</v>
          </cell>
        </row>
        <row r="37">
          <cell r="C37" t="e">
            <v>#DIV/0!</v>
          </cell>
        </row>
        <row r="38">
          <cell r="C38" t="str">
            <v>Not Detected</v>
          </cell>
        </row>
      </sheetData>
      <sheetData sheetId="5">
        <row r="2">
          <cell r="A2" t="str">
            <v xml:space="preserve">Worksheet for Western Digital's Liquid Particle Count </v>
          </cell>
        </row>
        <row r="4">
          <cell r="B4" t="str">
            <v>R/ATT/ELP/13/0532-D</v>
          </cell>
        </row>
        <row r="5">
          <cell r="B5" t="str">
            <v xml:space="preserve"> Enpro Products (Thailand) Co., Ltd._x000D_</v>
          </cell>
        </row>
        <row r="6">
          <cell r="B6">
            <v>41319</v>
          </cell>
        </row>
        <row r="7">
          <cell r="B7" t="str">
            <v>Description: Antitle Disk</v>
          </cell>
        </row>
        <row r="8">
          <cell r="B8" t="str">
            <v>Model: Tahoe</v>
          </cell>
        </row>
        <row r="9">
          <cell r="B9" t="str">
            <v>Remark: 24 pcs</v>
          </cell>
        </row>
        <row r="10">
          <cell r="B10">
            <v>41333</v>
          </cell>
        </row>
        <row r="14">
          <cell r="A14" t="str">
            <v>Test Method: 92-004230 Rev AJ
                    92-004134 Rev CD (For Tray  Use)</v>
          </cell>
        </row>
        <row r="15">
          <cell r="A15" t="str">
            <v>Surface Area, cm²</v>
          </cell>
          <cell r="B15">
            <v>1</v>
          </cell>
        </row>
        <row r="16">
          <cell r="A16" t="str">
            <v>Extraction Vol, ml</v>
          </cell>
          <cell r="B16">
            <v>1</v>
          </cell>
        </row>
        <row r="17">
          <cell r="A17" t="str">
            <v>Sample Vol, ml</v>
          </cell>
          <cell r="B17">
            <v>10</v>
          </cell>
        </row>
        <row r="18">
          <cell r="A18" t="str">
            <v>No. of Parts</v>
          </cell>
          <cell r="B18">
            <v>1</v>
          </cell>
        </row>
        <row r="21">
          <cell r="B21" t="str">
            <v>20.2 L</v>
          </cell>
          <cell r="C21" t="str">
            <v>68 kHz</v>
          </cell>
          <cell r="D21" t="str">
            <v>4.8 W/L</v>
          </cell>
        </row>
        <row r="24">
          <cell r="E24">
            <v>0</v>
          </cell>
          <cell r="F24">
            <v>0</v>
          </cell>
        </row>
        <row r="25">
          <cell r="E25">
            <v>0</v>
          </cell>
          <cell r="F25">
            <v>0</v>
          </cell>
        </row>
        <row r="26">
          <cell r="E26">
            <v>0</v>
          </cell>
          <cell r="F26">
            <v>0</v>
          </cell>
        </row>
        <row r="27">
          <cell r="E27">
            <v>0</v>
          </cell>
          <cell r="F27">
            <v>0</v>
          </cell>
        </row>
        <row r="28">
          <cell r="E28">
            <v>0</v>
          </cell>
          <cell r="F28">
            <v>0</v>
          </cell>
        </row>
        <row r="30">
          <cell r="E30">
            <v>0</v>
          </cell>
          <cell r="F30">
            <v>0</v>
          </cell>
        </row>
        <row r="31">
          <cell r="E31">
            <v>0</v>
          </cell>
          <cell r="F31">
            <v>0</v>
          </cell>
        </row>
        <row r="32">
          <cell r="E32">
            <v>0</v>
          </cell>
          <cell r="F32">
            <v>0</v>
          </cell>
        </row>
        <row r="33">
          <cell r="E33">
            <v>0</v>
          </cell>
          <cell r="F33">
            <v>0</v>
          </cell>
        </row>
        <row r="34">
          <cell r="E34">
            <v>0</v>
          </cell>
          <cell r="F34">
            <v>0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>
            <v>0</v>
          </cell>
          <cell r="F39">
            <v>0</v>
          </cell>
        </row>
        <row r="40">
          <cell r="E40">
            <v>0</v>
          </cell>
          <cell r="F40">
            <v>0</v>
          </cell>
        </row>
        <row r="42">
          <cell r="E42">
            <v>0</v>
          </cell>
          <cell r="F42">
            <v>0</v>
          </cell>
        </row>
        <row r="43">
          <cell r="E43">
            <v>0</v>
          </cell>
          <cell r="F43">
            <v>0</v>
          </cell>
        </row>
        <row r="44">
          <cell r="E44">
            <v>0</v>
          </cell>
          <cell r="F44">
            <v>0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8">
          <cell r="E48">
            <v>0</v>
          </cell>
          <cell r="F48">
            <v>0</v>
          </cell>
        </row>
        <row r="49">
          <cell r="E49">
            <v>0</v>
          </cell>
          <cell r="F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5">
          <cell r="E55">
            <v>0</v>
          </cell>
          <cell r="F55">
            <v>0</v>
          </cell>
        </row>
        <row r="56">
          <cell r="E56">
            <v>0</v>
          </cell>
          <cell r="F56">
            <v>0</v>
          </cell>
        </row>
        <row r="57">
          <cell r="E57">
            <v>0</v>
          </cell>
          <cell r="F57">
            <v>0</v>
          </cell>
        </row>
        <row r="58">
          <cell r="E58">
            <v>0</v>
          </cell>
          <cell r="F58">
            <v>0</v>
          </cell>
        </row>
        <row r="59">
          <cell r="E59">
            <v>0</v>
          </cell>
          <cell r="F59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0</v>
          </cell>
          <cell r="F62">
            <v>0</v>
          </cell>
        </row>
        <row r="63">
          <cell r="E63">
            <v>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65">
          <cell r="E65">
            <v>0</v>
          </cell>
          <cell r="F65">
            <v>0</v>
          </cell>
        </row>
        <row r="67">
          <cell r="E67" t="e">
            <v>#DIV/0!</v>
          </cell>
          <cell r="F67" t="e">
            <v>#DIV/0!</v>
          </cell>
        </row>
        <row r="68">
          <cell r="E68" t="e">
            <v>#DIV/0!</v>
          </cell>
          <cell r="F68" t="e">
            <v>#DIV/0!</v>
          </cell>
        </row>
        <row r="69">
          <cell r="E69" t="e">
            <v>#DIV/0!</v>
          </cell>
          <cell r="F69" t="e">
            <v>#DIV/0!</v>
          </cell>
        </row>
        <row r="70">
          <cell r="E70" t="e">
            <v>#DIV/0!</v>
          </cell>
          <cell r="F70" t="e">
            <v>#DIV/0!</v>
          </cell>
        </row>
        <row r="71">
          <cell r="E71" t="e">
            <v>#DIV/0!</v>
          </cell>
          <cell r="F71" t="e">
            <v>#DIV/0!</v>
          </cell>
        </row>
      </sheetData>
      <sheetData sheetId="6"/>
      <sheetData sheetId="7"/>
      <sheetData sheetId="8">
        <row r="20">
          <cell r="E20" t="e">
            <v>#DIV/0!</v>
          </cell>
          <cell r="F20" t="e">
            <v>#DIV/0!</v>
          </cell>
          <cell r="G20" t="e">
            <v>#DIV/0!</v>
          </cell>
        </row>
      </sheetData>
      <sheetData sheetId="9">
        <row r="12">
          <cell r="B12" t="str">
            <v>HPLC grade Methylene Chloride</v>
          </cell>
        </row>
        <row r="20">
          <cell r="E20" t="e">
            <v>#DIV/0!</v>
          </cell>
          <cell r="F20" t="e">
            <v>#DIV/0!</v>
          </cell>
          <cell r="G20" t="e">
            <v>#DIV/0!</v>
          </cell>
        </row>
      </sheetData>
      <sheetData sheetId="10">
        <row r="20">
          <cell r="E20" t="e">
            <v>#DIV/0!</v>
          </cell>
          <cell r="F20" t="e">
            <v>#DIV/0!</v>
          </cell>
          <cell r="G20" t="e">
            <v>#DIV/0!</v>
          </cell>
        </row>
      </sheetData>
      <sheetData sheetId="11">
        <row r="2">
          <cell r="E2">
            <v>4</v>
          </cell>
          <cell r="F2">
            <v>5</v>
          </cell>
          <cell r="G2">
            <v>6</v>
          </cell>
          <cell r="H2">
            <v>7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W2">
            <v>22</v>
          </cell>
          <cell r="X2">
            <v>23</v>
          </cell>
          <cell r="Y2">
            <v>24</v>
          </cell>
          <cell r="AA2">
            <v>26</v>
          </cell>
          <cell r="AE2">
            <v>30</v>
          </cell>
          <cell r="AF2">
            <v>31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Y2">
            <v>50</v>
          </cell>
          <cell r="AZ2">
            <v>51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H2">
            <v>59</v>
          </cell>
        </row>
        <row r="3">
          <cell r="B3" t="str">
            <v>component</v>
          </cell>
          <cell r="C3" t="str">
            <v>Material</v>
          </cell>
          <cell r="D3" t="str">
            <v>Process / Finishing</v>
          </cell>
          <cell r="E3" t="str">
            <v>Unit (IC)</v>
          </cell>
          <cell r="F3" t="str">
            <v xml:space="preserve">F </v>
          </cell>
          <cell r="G3" t="str">
            <v>Cl</v>
          </cell>
          <cell r="H3" t="str">
            <v>Br</v>
          </cell>
          <cell r="I3" t="str">
            <v>NO2</v>
          </cell>
          <cell r="J3" t="str">
            <v>NO3</v>
          </cell>
          <cell r="K3" t="str">
            <v>PO4</v>
          </cell>
          <cell r="L3" t="str">
            <v>SO4</v>
          </cell>
          <cell r="M3" t="str">
            <v>Total Anion</v>
          </cell>
          <cell r="N3" t="str">
            <v>1=Excl PO4, 2=Excl SO4, 3=Excl PO4&amp;SO4,4=Excl F,5=Excl Bromite</v>
          </cell>
          <cell r="O3" t="str">
            <v xml:space="preserve">Li </v>
          </cell>
          <cell r="P3" t="str">
            <v>Na</v>
          </cell>
          <cell r="Q3" t="str">
            <v>NH4</v>
          </cell>
          <cell r="R3" t="str">
            <v>K</v>
          </cell>
          <cell r="S3" t="str">
            <v>Mg</v>
          </cell>
          <cell r="T3" t="str">
            <v xml:space="preserve">Ca </v>
          </cell>
          <cell r="U3" t="str">
            <v>Total Cations</v>
          </cell>
          <cell r="V3" t="str">
            <v xml:space="preserve">1=excl NA &amp; K,
2=excl Ca &amp; Mg,
3=excl Ca, 
4=excl K, 
5=excl NH4
</v>
          </cell>
          <cell r="W3" t="str">
            <v>Unit (NVR)</v>
          </cell>
          <cell r="X3" t="str">
            <v>NVR</v>
          </cell>
          <cell r="Y3" t="str">
            <v>Unit (FTIR)</v>
          </cell>
          <cell r="AA3" t="str">
            <v>Silicone</v>
          </cell>
          <cell r="AB3" t="str">
            <v>Amide</v>
          </cell>
          <cell r="AC3" t="str">
            <v>DOP</v>
          </cell>
          <cell r="AD3">
            <v>0.2</v>
          </cell>
          <cell r="AE3">
            <v>0.3</v>
          </cell>
          <cell r="AF3">
            <v>0.5</v>
          </cell>
          <cell r="AG3">
            <v>1</v>
          </cell>
          <cell r="AH3" t="str">
            <v>Unit (LPC)</v>
          </cell>
          <cell r="AI3" t="str">
            <v>CVR</v>
          </cell>
          <cell r="AJ3" t="str">
            <v>Unit (CVR)</v>
          </cell>
          <cell r="AK3" t="str">
            <v>Unit (Ext)</v>
          </cell>
          <cell r="AL3" t="str">
            <v>Ext Cu</v>
          </cell>
          <cell r="AM3" t="str">
            <v>Ext Sn</v>
          </cell>
          <cell r="AN3" t="str">
            <v>Ext Pt</v>
          </cell>
          <cell r="AO3" t="str">
            <v>Unit (HPA)</v>
          </cell>
          <cell r="AP3" t="str">
            <v>Hard Particles</v>
          </cell>
          <cell r="AQ3" t="str">
            <v>Unit (MgSiO)</v>
          </cell>
          <cell r="AR3" t="str">
            <v>MgSiO Particles</v>
          </cell>
          <cell r="AS3" t="str">
            <v>Unit (Steel)</v>
          </cell>
          <cell r="AT3" t="str">
            <v>Steel Particles</v>
          </cell>
          <cell r="AU3" t="str">
            <v>Unit (MPI)</v>
          </cell>
          <cell r="AV3" t="str">
            <v>Magnetics Particles</v>
          </cell>
          <cell r="AW3" t="str">
            <v>Corrosion</v>
          </cell>
          <cell r="AX3" t="str">
            <v>Unit (Acrylate)</v>
          </cell>
          <cell r="AY3" t="str">
            <v>Total Acrylate/Methacrylate</v>
          </cell>
          <cell r="AZ3" t="str">
            <v>Total Siloxane</v>
          </cell>
          <cell r="BA3" t="str">
            <v>Unit (Siloxane)</v>
          </cell>
          <cell r="BB3" t="str">
            <v>Total Outgassing</v>
          </cell>
          <cell r="BC3" t="str">
            <v>Unit (Outgassing)</v>
          </cell>
          <cell r="BD3" t="str">
            <v>Hydrocarbon Residue</v>
          </cell>
          <cell r="BE3" t="str">
            <v>Unit (HR)</v>
          </cell>
          <cell r="BF3" t="str">
            <v>Irgafos</v>
          </cell>
          <cell r="BG3" t="str">
            <v>Unit (Irgafos)</v>
          </cell>
          <cell r="BH3" t="str">
            <v>Hexadecyl Esters of Fatty Acids</v>
          </cell>
          <cell r="BI3" t="str">
            <v>Unit (Hexadecyl Esters of Fatty Acids)</v>
          </cell>
        </row>
        <row r="4">
          <cell r="B4" t="str">
            <v>3.5Inch Enterprise</v>
          </cell>
        </row>
        <row r="5">
          <cell r="B5" t="str">
            <v>96-004575 Rev AU</v>
          </cell>
          <cell r="C5" t="str">
            <v xml:space="preserve"> 3.5 Inch Drive Programs -HDA</v>
          </cell>
        </row>
        <row r="6">
          <cell r="B6" t="str">
            <v>===================</v>
          </cell>
        </row>
        <row r="7">
          <cell r="B7" t="str">
            <v>Absorbant Recirculation Filter (3.5 Inch Enterprise)</v>
          </cell>
          <cell r="C7" t="str">
            <v>Absorbent - Carbon Electrostatic Media - Polypropylene Scrim - Polypropylene</v>
          </cell>
          <cell r="E7" t="str">
            <v>ng/sqcm</v>
          </cell>
          <cell r="F7">
            <v>30</v>
          </cell>
          <cell r="G7">
            <v>30</v>
          </cell>
          <cell r="H7">
            <v>30</v>
          </cell>
          <cell r="I7" t="str">
            <v>NA</v>
          </cell>
          <cell r="J7">
            <v>30</v>
          </cell>
          <cell r="K7">
            <v>30</v>
          </cell>
          <cell r="L7">
            <v>30</v>
          </cell>
          <cell r="M7">
            <v>100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100 (Excl NH4 and K)</v>
          </cell>
          <cell r="W7" t="str">
            <v>ng/sqcm</v>
          </cell>
          <cell r="X7" t="str">
            <v>NA</v>
          </cell>
          <cell r="Y7" t="str">
            <v>ng/sqcm</v>
          </cell>
          <cell r="AA7" t="str">
            <v>NA</v>
          </cell>
          <cell r="AB7" t="str">
            <v>NA</v>
          </cell>
          <cell r="AC7" t="str">
            <v>NA</v>
          </cell>
          <cell r="AD7" t="str">
            <v>NA</v>
          </cell>
          <cell r="AE7" t="str">
            <v>NA</v>
          </cell>
          <cell r="AF7" t="str">
            <v>NA</v>
          </cell>
          <cell r="AG7" t="str">
            <v>NA</v>
          </cell>
          <cell r="AH7" t="str">
            <v>particles/sqcm</v>
          </cell>
          <cell r="AI7">
            <v>0</v>
          </cell>
          <cell r="AJ7" t="str">
            <v>ng/part</v>
          </cell>
          <cell r="AK7" t="str">
            <v>ng/part</v>
          </cell>
          <cell r="AL7" t="str">
            <v>NA</v>
          </cell>
          <cell r="AM7">
            <v>20</v>
          </cell>
          <cell r="AN7" t="str">
            <v>NA</v>
          </cell>
          <cell r="AO7" t="str">
            <v>NA</v>
          </cell>
          <cell r="AP7" t="str">
            <v>NA</v>
          </cell>
          <cell r="AQ7" t="str">
            <v>particles/sqcm</v>
          </cell>
          <cell r="AR7" t="str">
            <v>NA</v>
          </cell>
          <cell r="AS7" t="str">
            <v>particles/sqcm</v>
          </cell>
          <cell r="AT7" t="str">
            <v>NA</v>
          </cell>
          <cell r="AU7" t="str">
            <v>particles/sqcm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>
            <v>30</v>
          </cell>
          <cell r="BA7" t="str">
            <v>ng/part</v>
          </cell>
          <cell r="BB7">
            <v>8000</v>
          </cell>
          <cell r="BC7" t="str">
            <v>ng/part</v>
          </cell>
          <cell r="BD7" t="str">
            <v>NA</v>
          </cell>
          <cell r="BE7" t="str">
            <v>NA</v>
          </cell>
          <cell r="BF7" t="str">
            <v>NA</v>
          </cell>
          <cell r="BG7" t="str">
            <v>NA</v>
          </cell>
          <cell r="BH7" t="str">
            <v>NA</v>
          </cell>
          <cell r="BI7" t="str">
            <v>NA</v>
          </cell>
        </row>
        <row r="8">
          <cell r="B8" t="str">
            <v>Acoustic Gasket after Exposure to 130C for 24 hours (3.5 Inch Enterprise)</v>
          </cell>
          <cell r="C8" t="str">
            <v>Polyurethane</v>
          </cell>
          <cell r="E8" t="str">
            <v>µg/g</v>
          </cell>
          <cell r="F8">
            <v>80</v>
          </cell>
          <cell r="G8">
            <v>80</v>
          </cell>
          <cell r="H8">
            <v>80</v>
          </cell>
          <cell r="I8" t="str">
            <v>NA</v>
          </cell>
          <cell r="J8">
            <v>80</v>
          </cell>
          <cell r="K8">
            <v>80</v>
          </cell>
          <cell r="L8">
            <v>80</v>
          </cell>
          <cell r="M8">
            <v>160</v>
          </cell>
          <cell r="O8" t="str">
            <v>NA</v>
          </cell>
          <cell r="P8" t="str">
            <v>NA</v>
          </cell>
          <cell r="Q8" t="str">
            <v>NA</v>
          </cell>
          <cell r="R8" t="str">
            <v>NA</v>
          </cell>
          <cell r="S8" t="str">
            <v>NA</v>
          </cell>
          <cell r="T8" t="str">
            <v>NA</v>
          </cell>
          <cell r="U8">
            <v>160</v>
          </cell>
          <cell r="W8" t="str">
            <v>ng/sqcm</v>
          </cell>
          <cell r="X8" t="str">
            <v>NA</v>
          </cell>
          <cell r="Y8" t="str">
            <v>ng/sqcm</v>
          </cell>
          <cell r="AA8" t="str">
            <v>NA</v>
          </cell>
          <cell r="AB8" t="str">
            <v>NA</v>
          </cell>
          <cell r="AC8" t="str">
            <v>NA</v>
          </cell>
          <cell r="AD8" t="str">
            <v>NA</v>
          </cell>
          <cell r="AE8" t="str">
            <v>NA</v>
          </cell>
          <cell r="AF8" t="str">
            <v>NA</v>
          </cell>
          <cell r="AG8" t="str">
            <v>NA</v>
          </cell>
          <cell r="AH8" t="str">
            <v>particles/sqcm</v>
          </cell>
          <cell r="AI8">
            <v>0</v>
          </cell>
          <cell r="AJ8" t="str">
            <v>ng/g</v>
          </cell>
          <cell r="AK8" t="str">
            <v>NA</v>
          </cell>
          <cell r="AL8" t="str">
            <v>NA</v>
          </cell>
          <cell r="AM8" t="str">
            <v>NA</v>
          </cell>
          <cell r="AN8" t="str">
            <v>NA</v>
          </cell>
          <cell r="AO8" t="str">
            <v>NA</v>
          </cell>
          <cell r="AP8" t="str">
            <v>NA</v>
          </cell>
          <cell r="AQ8" t="str">
            <v>particles/sqcm</v>
          </cell>
          <cell r="AR8" t="str">
            <v>NA</v>
          </cell>
          <cell r="AS8" t="str">
            <v>particles/sqcm</v>
          </cell>
          <cell r="AT8" t="str">
            <v>NA</v>
          </cell>
          <cell r="AU8" t="str">
            <v>particles/sqcm</v>
          </cell>
          <cell r="AV8" t="str">
            <v>NA</v>
          </cell>
          <cell r="AW8" t="str">
            <v>NA</v>
          </cell>
          <cell r="AX8" t="str">
            <v>NA</v>
          </cell>
          <cell r="AY8" t="str">
            <v>NA</v>
          </cell>
          <cell r="AZ8">
            <v>40</v>
          </cell>
          <cell r="BA8" t="str">
            <v>µg/g</v>
          </cell>
          <cell r="BB8">
            <v>3000</v>
          </cell>
          <cell r="BC8" t="str">
            <v>µg/g</v>
          </cell>
          <cell r="BD8" t="str">
            <v>NA</v>
          </cell>
          <cell r="BE8" t="str">
            <v>NA</v>
          </cell>
          <cell r="BF8" t="str">
            <v>NA</v>
          </cell>
          <cell r="BG8" t="str">
            <v>NA</v>
          </cell>
          <cell r="BH8" t="str">
            <v>NA</v>
          </cell>
          <cell r="BI8" t="str">
            <v>NA</v>
          </cell>
        </row>
        <row r="9">
          <cell r="B9" t="str">
            <v>Acoustic Gasket As Received (3.5 Inch Enterprise)</v>
          </cell>
          <cell r="C9" t="str">
            <v>Polyurethane</v>
          </cell>
          <cell r="E9" t="str">
            <v>µg/g</v>
          </cell>
          <cell r="F9">
            <v>50</v>
          </cell>
          <cell r="G9">
            <v>50</v>
          </cell>
          <cell r="H9">
            <v>50</v>
          </cell>
          <cell r="I9" t="str">
            <v>NA</v>
          </cell>
          <cell r="J9">
            <v>50</v>
          </cell>
          <cell r="K9">
            <v>50</v>
          </cell>
          <cell r="L9">
            <v>50</v>
          </cell>
          <cell r="M9">
            <v>100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>
            <v>100</v>
          </cell>
          <cell r="W9" t="str">
            <v>ng/sqcm</v>
          </cell>
          <cell r="X9" t="str">
            <v>NA</v>
          </cell>
          <cell r="Y9" t="str">
            <v>ng/sqcm</v>
          </cell>
          <cell r="AA9" t="str">
            <v>NA</v>
          </cell>
          <cell r="AB9" t="str">
            <v>NA</v>
          </cell>
          <cell r="AC9" t="str">
            <v>NA</v>
          </cell>
          <cell r="AD9" t="str">
            <v>NA</v>
          </cell>
          <cell r="AE9" t="str">
            <v>NA</v>
          </cell>
          <cell r="AF9" t="str">
            <v>NA</v>
          </cell>
          <cell r="AG9" t="str">
            <v>NA</v>
          </cell>
          <cell r="AH9" t="str">
            <v>particles/sqcm</v>
          </cell>
          <cell r="AI9">
            <v>0</v>
          </cell>
          <cell r="AJ9" t="str">
            <v>ng/g</v>
          </cell>
          <cell r="AK9" t="str">
            <v>NA</v>
          </cell>
          <cell r="AL9" t="str">
            <v>NA</v>
          </cell>
          <cell r="AM9" t="str">
            <v>NA</v>
          </cell>
          <cell r="AN9" t="str">
            <v>NA</v>
          </cell>
          <cell r="AO9" t="str">
            <v>NA</v>
          </cell>
          <cell r="AP9" t="str">
            <v>NA</v>
          </cell>
          <cell r="AQ9" t="str">
            <v>particles/sqcm</v>
          </cell>
          <cell r="AR9" t="str">
            <v>NA</v>
          </cell>
          <cell r="AS9" t="str">
            <v>particles/sqcm</v>
          </cell>
          <cell r="AT9" t="str">
            <v>NA</v>
          </cell>
          <cell r="AU9" t="str">
            <v>particles/sqcm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>
            <v>40</v>
          </cell>
          <cell r="BA9" t="str">
            <v>µg/g</v>
          </cell>
          <cell r="BB9">
            <v>3000</v>
          </cell>
          <cell r="BC9" t="str">
            <v>µg/g</v>
          </cell>
          <cell r="BD9" t="str">
            <v>NA</v>
          </cell>
          <cell r="BE9" t="str">
            <v>NA</v>
          </cell>
          <cell r="BF9" t="str">
            <v>NA</v>
          </cell>
          <cell r="BG9" t="str">
            <v>NA</v>
          </cell>
          <cell r="BH9" t="str">
            <v>NA</v>
          </cell>
          <cell r="BI9" t="str">
            <v>NA</v>
          </cell>
        </row>
        <row r="10">
          <cell r="B10" t="str">
            <v>Acoustic Gasket Raw Material after Exposure to 130C for 24 hours (3.5 Inch Enterprise)</v>
          </cell>
          <cell r="C10" t="str">
            <v>Polyurethane</v>
          </cell>
          <cell r="E10" t="str">
            <v>µg/g</v>
          </cell>
          <cell r="F10">
            <v>50</v>
          </cell>
          <cell r="G10">
            <v>50</v>
          </cell>
          <cell r="H10">
            <v>50</v>
          </cell>
          <cell r="I10" t="str">
            <v>NA</v>
          </cell>
          <cell r="J10">
            <v>50</v>
          </cell>
          <cell r="K10">
            <v>50</v>
          </cell>
          <cell r="L10">
            <v>50</v>
          </cell>
          <cell r="M10">
            <v>100</v>
          </cell>
          <cell r="O10" t="str">
            <v>NA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NA</v>
          </cell>
          <cell r="U10">
            <v>100</v>
          </cell>
          <cell r="W10" t="str">
            <v>ng/sqcm</v>
          </cell>
          <cell r="X10" t="str">
            <v>NA</v>
          </cell>
          <cell r="Y10" t="str">
            <v>ng/sqcm</v>
          </cell>
          <cell r="AA10" t="str">
            <v>NA</v>
          </cell>
          <cell r="AB10" t="str">
            <v>NA</v>
          </cell>
          <cell r="AC10" t="str">
            <v>NA</v>
          </cell>
          <cell r="AD10" t="str">
            <v>NA</v>
          </cell>
          <cell r="AE10" t="str">
            <v>NA</v>
          </cell>
          <cell r="AF10" t="str">
            <v>NA</v>
          </cell>
          <cell r="AG10" t="str">
            <v>NA</v>
          </cell>
          <cell r="AH10" t="str">
            <v>particles/sqcm</v>
          </cell>
          <cell r="AI10">
            <v>0</v>
          </cell>
          <cell r="AJ10" t="str">
            <v>ng/g</v>
          </cell>
          <cell r="AK10" t="str">
            <v>NA</v>
          </cell>
          <cell r="AL10" t="str">
            <v>NA</v>
          </cell>
          <cell r="AM10" t="str">
            <v>NA</v>
          </cell>
          <cell r="AN10" t="str">
            <v>NA</v>
          </cell>
          <cell r="AO10" t="str">
            <v>NA</v>
          </cell>
          <cell r="AP10" t="str">
            <v>NA</v>
          </cell>
          <cell r="AQ10" t="str">
            <v>particles/sqcm</v>
          </cell>
          <cell r="AR10" t="str">
            <v>NA</v>
          </cell>
          <cell r="AS10" t="str">
            <v>particles/sqcm</v>
          </cell>
          <cell r="AT10" t="str">
            <v>NA</v>
          </cell>
          <cell r="AU10" t="str">
            <v>particles/sqcm</v>
          </cell>
          <cell r="AV10" t="str">
            <v>NA</v>
          </cell>
          <cell r="AW10" t="str">
            <v>NA</v>
          </cell>
          <cell r="AX10" t="str">
            <v>NA</v>
          </cell>
          <cell r="AY10" t="str">
            <v>NA</v>
          </cell>
          <cell r="AZ10">
            <v>40</v>
          </cell>
          <cell r="BA10" t="str">
            <v>µg/g</v>
          </cell>
          <cell r="BB10">
            <v>3000</v>
          </cell>
          <cell r="BC10" t="str">
            <v>µg/g</v>
          </cell>
          <cell r="BD10" t="str">
            <v>NA</v>
          </cell>
          <cell r="BE10" t="str">
            <v>NA</v>
          </cell>
          <cell r="BF10" t="str">
            <v>NA</v>
          </cell>
          <cell r="BG10" t="str">
            <v>NA</v>
          </cell>
          <cell r="BH10" t="str">
            <v>NA</v>
          </cell>
          <cell r="BI10" t="str">
            <v>NA</v>
          </cell>
        </row>
        <row r="11">
          <cell r="B11" t="str">
            <v>Acoustic Gasket Raw Material As Received (3.5 Inch Enterprise)</v>
          </cell>
          <cell r="C11" t="str">
            <v>Polyurethane</v>
          </cell>
          <cell r="E11" t="str">
            <v>µg/g</v>
          </cell>
          <cell r="F11">
            <v>50</v>
          </cell>
          <cell r="G11">
            <v>50</v>
          </cell>
          <cell r="H11">
            <v>50</v>
          </cell>
          <cell r="I11" t="str">
            <v>NA</v>
          </cell>
          <cell r="J11">
            <v>50</v>
          </cell>
          <cell r="K11">
            <v>50</v>
          </cell>
          <cell r="L11">
            <v>50</v>
          </cell>
          <cell r="M11">
            <v>100</v>
          </cell>
          <cell r="O11" t="str">
            <v>NA</v>
          </cell>
          <cell r="P11" t="str">
            <v>NA</v>
          </cell>
          <cell r="Q11" t="str">
            <v>NA</v>
          </cell>
          <cell r="R11" t="str">
            <v>NA</v>
          </cell>
          <cell r="S11" t="str">
            <v>NA</v>
          </cell>
          <cell r="T11" t="str">
            <v>NA</v>
          </cell>
          <cell r="U11">
            <v>100</v>
          </cell>
          <cell r="W11" t="str">
            <v>ng/sqcm</v>
          </cell>
          <cell r="X11" t="str">
            <v>NA</v>
          </cell>
          <cell r="Y11" t="str">
            <v>ng/sqcm</v>
          </cell>
          <cell r="AA11" t="str">
            <v>NA</v>
          </cell>
          <cell r="AB11" t="str">
            <v>NA</v>
          </cell>
          <cell r="AC11" t="str">
            <v>NA</v>
          </cell>
          <cell r="AD11" t="str">
            <v>NA</v>
          </cell>
          <cell r="AE11" t="str">
            <v>NA</v>
          </cell>
          <cell r="AF11" t="str">
            <v>NA</v>
          </cell>
          <cell r="AG11" t="str">
            <v>NA</v>
          </cell>
          <cell r="AH11" t="str">
            <v>particles/sqcm</v>
          </cell>
          <cell r="AI11">
            <v>0</v>
          </cell>
          <cell r="AJ11" t="str">
            <v>ng/g</v>
          </cell>
          <cell r="AK11" t="str">
            <v>NA</v>
          </cell>
          <cell r="AL11" t="str">
            <v>NA</v>
          </cell>
          <cell r="AM11" t="str">
            <v>NA</v>
          </cell>
          <cell r="AN11" t="str">
            <v>NA</v>
          </cell>
          <cell r="AO11" t="str">
            <v>NA</v>
          </cell>
          <cell r="AP11" t="str">
            <v>NA</v>
          </cell>
          <cell r="AQ11" t="str">
            <v>particles/sqcm</v>
          </cell>
          <cell r="AR11" t="str">
            <v>NA</v>
          </cell>
          <cell r="AS11" t="str">
            <v>particles/sqcm</v>
          </cell>
          <cell r="AT11" t="str">
            <v>NA</v>
          </cell>
          <cell r="AU11" t="str">
            <v>particles/sqcm</v>
          </cell>
          <cell r="AV11" t="str">
            <v>NA</v>
          </cell>
          <cell r="AW11" t="str">
            <v>NA</v>
          </cell>
          <cell r="AX11" t="str">
            <v>NA</v>
          </cell>
          <cell r="AY11" t="str">
            <v>NA</v>
          </cell>
          <cell r="AZ11">
            <v>40</v>
          </cell>
          <cell r="BA11" t="str">
            <v>µg/g</v>
          </cell>
          <cell r="BB11">
            <v>3000</v>
          </cell>
          <cell r="BC11" t="str">
            <v>µg/g</v>
          </cell>
          <cell r="BD11" t="str">
            <v>NA</v>
          </cell>
          <cell r="BE11" t="str">
            <v>NA</v>
          </cell>
          <cell r="BF11" t="str">
            <v>NA</v>
          </cell>
          <cell r="BG11" t="str">
            <v>NA</v>
          </cell>
          <cell r="BH11" t="str">
            <v>NA</v>
          </cell>
          <cell r="BI11" t="str">
            <v>NA</v>
          </cell>
        </row>
        <row r="12">
          <cell r="B12" t="str">
            <v>Acoustic Gasket with Thermal Pad As Received (3.5 Inch Enterprise)</v>
          </cell>
          <cell r="C12" t="str">
            <v>Polyurethane</v>
          </cell>
          <cell r="E12" t="str">
            <v>µg/g</v>
          </cell>
          <cell r="F12">
            <v>50</v>
          </cell>
          <cell r="G12">
            <v>50</v>
          </cell>
          <cell r="H12">
            <v>50</v>
          </cell>
          <cell r="I12" t="str">
            <v>NA</v>
          </cell>
          <cell r="J12">
            <v>50</v>
          </cell>
          <cell r="K12">
            <v>50</v>
          </cell>
          <cell r="L12">
            <v>50</v>
          </cell>
          <cell r="M12">
            <v>100</v>
          </cell>
          <cell r="O12" t="str">
            <v>NA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NA</v>
          </cell>
          <cell r="U12">
            <v>100</v>
          </cell>
          <cell r="W12" t="str">
            <v>ng/sqcm</v>
          </cell>
          <cell r="X12" t="str">
            <v>NA</v>
          </cell>
          <cell r="Y12" t="str">
            <v>ng/sqcm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NA</v>
          </cell>
          <cell r="AH12" t="str">
            <v>particles/sqcm</v>
          </cell>
          <cell r="AI12">
            <v>0</v>
          </cell>
          <cell r="AJ12" t="str">
            <v>ng/g</v>
          </cell>
          <cell r="AK12" t="str">
            <v>NA</v>
          </cell>
          <cell r="AL12" t="str">
            <v>NA</v>
          </cell>
          <cell r="AM12" t="str">
            <v>NA</v>
          </cell>
          <cell r="AN12" t="str">
            <v>NA</v>
          </cell>
          <cell r="AO12" t="str">
            <v>NA</v>
          </cell>
          <cell r="AP12" t="str">
            <v>NA</v>
          </cell>
          <cell r="AQ12" t="str">
            <v>particles/sqcm</v>
          </cell>
          <cell r="AR12" t="str">
            <v>NA</v>
          </cell>
          <cell r="AS12" t="str">
            <v>particles/sqcm</v>
          </cell>
          <cell r="AT12" t="str">
            <v>NA</v>
          </cell>
          <cell r="AU12" t="str">
            <v>particles/sqcm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>
            <v>40</v>
          </cell>
          <cell r="BA12" t="str">
            <v>µg/g</v>
          </cell>
          <cell r="BB12">
            <v>3000</v>
          </cell>
          <cell r="BC12" t="str">
            <v>µg/g</v>
          </cell>
          <cell r="BD12" t="str">
            <v>NA</v>
          </cell>
          <cell r="BE12" t="str">
            <v>NA</v>
          </cell>
          <cell r="BF12" t="str">
            <v>NA</v>
          </cell>
          <cell r="BG12" t="str">
            <v>NA</v>
          </cell>
          <cell r="BH12" t="str">
            <v>NA</v>
          </cell>
          <cell r="BI12" t="str">
            <v>NA</v>
          </cell>
        </row>
        <row r="13">
          <cell r="B13" t="str">
            <v>Actuator Coil Assembly (ACA) (3.5 Inch Enterprise)</v>
          </cell>
          <cell r="C13" t="str">
            <v>Arm Block - Al 6061 (EN Plated) Coil Bond Tolerance Ring</v>
          </cell>
          <cell r="E13" t="str">
            <v>ng/sqcm</v>
          </cell>
          <cell r="F13">
            <v>10</v>
          </cell>
          <cell r="G13">
            <v>10</v>
          </cell>
          <cell r="H13">
            <v>10</v>
          </cell>
          <cell r="I13" t="str">
            <v>NA</v>
          </cell>
          <cell r="J13">
            <v>10</v>
          </cell>
          <cell r="K13">
            <v>50</v>
          </cell>
          <cell r="L13">
            <v>10</v>
          </cell>
          <cell r="M13" t="str">
            <v>30 (Excl PO4)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>
            <v>30</v>
          </cell>
          <cell r="W13" t="str">
            <v>ng/sqcm</v>
          </cell>
          <cell r="X13">
            <v>100</v>
          </cell>
          <cell r="Y13" t="str">
            <v>ng/sqcm</v>
          </cell>
          <cell r="AA13">
            <v>5</v>
          </cell>
          <cell r="AB13" t="str">
            <v>NA</v>
          </cell>
          <cell r="AC13" t="str">
            <v>NA</v>
          </cell>
          <cell r="AD13" t="str">
            <v>NA</v>
          </cell>
          <cell r="AE13">
            <v>6500</v>
          </cell>
          <cell r="AF13" t="str">
            <v>NA</v>
          </cell>
          <cell r="AG13" t="str">
            <v>NA</v>
          </cell>
          <cell r="AH13" t="str">
            <v>particles/sqcm</v>
          </cell>
          <cell r="AI13">
            <v>0</v>
          </cell>
          <cell r="AJ13" t="str">
            <v>ng/part</v>
          </cell>
          <cell r="AK13" t="str">
            <v>NA</v>
          </cell>
          <cell r="AL13" t="str">
            <v>NA</v>
          </cell>
          <cell r="AM13" t="str">
            <v>NA</v>
          </cell>
          <cell r="AN13" t="str">
            <v>NA</v>
          </cell>
          <cell r="AO13" t="str">
            <v>NA</v>
          </cell>
          <cell r="AP13" t="str">
            <v>NA</v>
          </cell>
          <cell r="AQ13" t="str">
            <v>particles/sqcm</v>
          </cell>
          <cell r="AR13" t="str">
            <v>NA</v>
          </cell>
          <cell r="AS13" t="str">
            <v>particles/sqcm</v>
          </cell>
          <cell r="AT13" t="str">
            <v>NA</v>
          </cell>
          <cell r="AU13" t="str">
            <v>particles/sqcm</v>
          </cell>
          <cell r="AV13" t="str">
            <v>NA</v>
          </cell>
          <cell r="AW13" t="str">
            <v>0 at 40x</v>
          </cell>
          <cell r="AX13" t="str">
            <v>NA</v>
          </cell>
          <cell r="AY13" t="str">
            <v>NA</v>
          </cell>
          <cell r="AZ13">
            <v>30</v>
          </cell>
          <cell r="BA13" t="str">
            <v>ng/part</v>
          </cell>
          <cell r="BB13">
            <v>10000</v>
          </cell>
          <cell r="BC13" t="str">
            <v>ng/part</v>
          </cell>
          <cell r="BD13">
            <v>50</v>
          </cell>
          <cell r="BE13" t="str">
            <v>ng/part</v>
          </cell>
          <cell r="BF13">
            <v>50</v>
          </cell>
          <cell r="BG13" t="str">
            <v>ng/part</v>
          </cell>
          <cell r="BH13">
            <v>50</v>
          </cell>
          <cell r="BI13" t="str">
            <v>ng/part</v>
          </cell>
        </row>
        <row r="14">
          <cell r="B14" t="str">
            <v>Actuator Coil Assembly (ACA) with Arm Damper (3.5 Inch Enterprise)</v>
          </cell>
          <cell r="C14" t="str">
            <v>Arm Block - Al 6061 (EN Plated) Coil Bond Tolerance Ring</v>
          </cell>
          <cell r="E14" t="str">
            <v>ng/sqcm</v>
          </cell>
          <cell r="F14">
            <v>10</v>
          </cell>
          <cell r="G14">
            <v>10</v>
          </cell>
          <cell r="H14">
            <v>10</v>
          </cell>
          <cell r="I14" t="str">
            <v>NA</v>
          </cell>
          <cell r="J14">
            <v>10</v>
          </cell>
          <cell r="K14">
            <v>50</v>
          </cell>
          <cell r="L14">
            <v>10</v>
          </cell>
          <cell r="M14" t="str">
            <v>30 (Excl PO4)</v>
          </cell>
          <cell r="O14" t="str">
            <v>NA</v>
          </cell>
          <cell r="P14" t="str">
            <v>NA</v>
          </cell>
          <cell r="Q14" t="str">
            <v>NA</v>
          </cell>
          <cell r="R14" t="str">
            <v>NA</v>
          </cell>
          <cell r="S14" t="str">
            <v>NA</v>
          </cell>
          <cell r="T14" t="str">
            <v>NA</v>
          </cell>
          <cell r="U14">
            <v>30</v>
          </cell>
          <cell r="W14" t="str">
            <v>ng/sqcm</v>
          </cell>
          <cell r="X14">
            <v>200</v>
          </cell>
          <cell r="Y14" t="str">
            <v>ng/sqcm</v>
          </cell>
          <cell r="AA14">
            <v>5</v>
          </cell>
          <cell r="AB14" t="str">
            <v>NA</v>
          </cell>
          <cell r="AC14" t="str">
            <v>NA</v>
          </cell>
          <cell r="AD14" t="str">
            <v>NA</v>
          </cell>
          <cell r="AE14">
            <v>6500</v>
          </cell>
          <cell r="AF14" t="str">
            <v>NA</v>
          </cell>
          <cell r="AG14" t="str">
            <v>NA</v>
          </cell>
          <cell r="AH14" t="str">
            <v>particles/sqcm</v>
          </cell>
          <cell r="AI14">
            <v>0</v>
          </cell>
          <cell r="AJ14" t="str">
            <v>ng/part</v>
          </cell>
          <cell r="AK14" t="str">
            <v>NA</v>
          </cell>
          <cell r="AL14" t="str">
            <v>NA</v>
          </cell>
          <cell r="AM14" t="str">
            <v>NA</v>
          </cell>
          <cell r="AN14" t="str">
            <v>NA</v>
          </cell>
          <cell r="AO14" t="str">
            <v>NA</v>
          </cell>
          <cell r="AP14" t="str">
            <v>NA</v>
          </cell>
          <cell r="AQ14" t="str">
            <v>particles/sqcm</v>
          </cell>
          <cell r="AR14" t="str">
            <v>NA</v>
          </cell>
          <cell r="AS14" t="str">
            <v>particles/sqcm</v>
          </cell>
          <cell r="AT14" t="str">
            <v>NA</v>
          </cell>
          <cell r="AU14" t="str">
            <v>particles/sqcm</v>
          </cell>
          <cell r="AV14" t="str">
            <v>NA</v>
          </cell>
          <cell r="AW14" t="str">
            <v>0 at 40x</v>
          </cell>
          <cell r="AX14" t="str">
            <v>NA</v>
          </cell>
          <cell r="AY14" t="str">
            <v>NA</v>
          </cell>
          <cell r="AZ14">
            <v>30</v>
          </cell>
          <cell r="BA14" t="str">
            <v>ng/part</v>
          </cell>
          <cell r="BB14">
            <v>13000</v>
          </cell>
          <cell r="BC14" t="str">
            <v>ng/part</v>
          </cell>
          <cell r="BD14">
            <v>50</v>
          </cell>
          <cell r="BE14" t="str">
            <v>ng/part</v>
          </cell>
          <cell r="BF14">
            <v>50</v>
          </cell>
          <cell r="BG14" t="str">
            <v>ng/part</v>
          </cell>
          <cell r="BH14">
            <v>50</v>
          </cell>
          <cell r="BI14" t="str">
            <v>ng/part</v>
          </cell>
        </row>
        <row r="15">
          <cell r="B15" t="str">
            <v>Actuator Coil Assembly (ACA) with Dual Arm Damper (3.5 Inch Enterprise)</v>
          </cell>
          <cell r="C15" t="str">
            <v>Arm Block - Al 6061 (EN Plated) Coil Bond Tolerance Ring</v>
          </cell>
          <cell r="E15" t="str">
            <v>ng/sqcm</v>
          </cell>
          <cell r="F15">
            <v>10</v>
          </cell>
          <cell r="G15">
            <v>10</v>
          </cell>
          <cell r="H15">
            <v>10</v>
          </cell>
          <cell r="I15" t="str">
            <v>NA</v>
          </cell>
          <cell r="J15">
            <v>10</v>
          </cell>
          <cell r="K15">
            <v>50</v>
          </cell>
          <cell r="L15">
            <v>10</v>
          </cell>
          <cell r="M15" t="str">
            <v>30 (Excl PO4)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>
            <v>30</v>
          </cell>
          <cell r="W15" t="str">
            <v>ng/sqcm</v>
          </cell>
          <cell r="X15">
            <v>200</v>
          </cell>
          <cell r="Y15" t="str">
            <v>ng/sqcm</v>
          </cell>
          <cell r="AA15">
            <v>5</v>
          </cell>
          <cell r="AB15" t="str">
            <v>NA</v>
          </cell>
          <cell r="AC15" t="str">
            <v>NA</v>
          </cell>
          <cell r="AD15" t="str">
            <v>NA</v>
          </cell>
          <cell r="AE15">
            <v>6500</v>
          </cell>
          <cell r="AF15" t="str">
            <v>NA</v>
          </cell>
          <cell r="AG15" t="str">
            <v>NA</v>
          </cell>
          <cell r="AH15" t="str">
            <v>particles/sqcm</v>
          </cell>
          <cell r="AI15">
            <v>0</v>
          </cell>
          <cell r="AJ15" t="str">
            <v>ng/part</v>
          </cell>
          <cell r="AK15" t="str">
            <v>NA</v>
          </cell>
          <cell r="AL15" t="str">
            <v>NA</v>
          </cell>
          <cell r="AM15" t="str">
            <v>NA</v>
          </cell>
          <cell r="AN15" t="str">
            <v>NA</v>
          </cell>
          <cell r="AO15" t="str">
            <v>NA</v>
          </cell>
          <cell r="AP15">
            <v>100</v>
          </cell>
          <cell r="AQ15" t="str">
            <v>particles/sqcm</v>
          </cell>
          <cell r="AR15">
            <v>100</v>
          </cell>
          <cell r="AS15" t="str">
            <v>particles/sqcm</v>
          </cell>
          <cell r="AT15">
            <v>400</v>
          </cell>
          <cell r="AU15" t="str">
            <v>particles/sqcm</v>
          </cell>
          <cell r="AV15" t="str">
            <v>NA</v>
          </cell>
          <cell r="AW15" t="str">
            <v>0 at 40x</v>
          </cell>
          <cell r="AX15" t="str">
            <v>NA</v>
          </cell>
          <cell r="AY15" t="str">
            <v>NA</v>
          </cell>
          <cell r="AZ15">
            <v>30</v>
          </cell>
          <cell r="BA15" t="str">
            <v>ng/part</v>
          </cell>
          <cell r="BB15">
            <v>15000</v>
          </cell>
          <cell r="BC15" t="str">
            <v>ng/part</v>
          </cell>
          <cell r="BD15">
            <v>300</v>
          </cell>
          <cell r="BE15" t="str">
            <v>ng/part</v>
          </cell>
          <cell r="BF15">
            <v>100</v>
          </cell>
          <cell r="BG15" t="str">
            <v>ng/part</v>
          </cell>
          <cell r="BH15">
            <v>50</v>
          </cell>
          <cell r="BI15" t="str">
            <v>ng/part</v>
          </cell>
        </row>
        <row r="16">
          <cell r="B16" t="str">
            <v>Actuator Flex Assembly (AFA) (3.5 Inch Enterprise)</v>
          </cell>
          <cell r="C16" t="str">
            <v>Arm Block - Al 6061 (EN Plated) Coil Bond Tolerance Ring</v>
          </cell>
          <cell r="E16" t="str">
            <v>ng/sqcm</v>
          </cell>
          <cell r="F16">
            <v>10</v>
          </cell>
          <cell r="G16">
            <v>10</v>
          </cell>
          <cell r="H16">
            <v>10</v>
          </cell>
          <cell r="I16" t="str">
            <v>NA</v>
          </cell>
          <cell r="J16">
            <v>10</v>
          </cell>
          <cell r="K16">
            <v>50</v>
          </cell>
          <cell r="L16">
            <v>10</v>
          </cell>
          <cell r="M16" t="str">
            <v>30 (Excl PO4)</v>
          </cell>
          <cell r="O16" t="str">
            <v>NA</v>
          </cell>
          <cell r="P16" t="str">
            <v>NA</v>
          </cell>
          <cell r="Q16" t="str">
            <v>NA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30</v>
          </cell>
          <cell r="W16" t="str">
            <v>ng/sqcm</v>
          </cell>
          <cell r="X16">
            <v>100</v>
          </cell>
          <cell r="Y16" t="str">
            <v>ng/sqcm</v>
          </cell>
          <cell r="AA16">
            <v>5</v>
          </cell>
          <cell r="AB16" t="str">
            <v>NA</v>
          </cell>
          <cell r="AC16" t="str">
            <v>NA</v>
          </cell>
          <cell r="AD16" t="str">
            <v>NA</v>
          </cell>
          <cell r="AE16">
            <v>10000</v>
          </cell>
          <cell r="AF16" t="str">
            <v>NA</v>
          </cell>
          <cell r="AG16" t="str">
            <v>NA</v>
          </cell>
          <cell r="AH16" t="str">
            <v>particles/sqcm</v>
          </cell>
          <cell r="AI16">
            <v>0</v>
          </cell>
          <cell r="AJ16" t="str">
            <v>ng/part</v>
          </cell>
          <cell r="AK16" t="str">
            <v>NA</v>
          </cell>
          <cell r="AL16" t="str">
            <v>NA</v>
          </cell>
          <cell r="AM16" t="str">
            <v>NA</v>
          </cell>
          <cell r="AN16" t="str">
            <v>NA</v>
          </cell>
          <cell r="AO16" t="str">
            <v>NA</v>
          </cell>
          <cell r="AP16" t="str">
            <v>NA</v>
          </cell>
          <cell r="AQ16" t="str">
            <v>particles/sqcm</v>
          </cell>
          <cell r="AR16" t="str">
            <v>NA</v>
          </cell>
          <cell r="AS16" t="str">
            <v>particles/sqcm</v>
          </cell>
          <cell r="AT16" t="str">
            <v>NA</v>
          </cell>
          <cell r="AU16" t="str">
            <v>particles/sqcm</v>
          </cell>
          <cell r="AV16" t="str">
            <v>NA</v>
          </cell>
          <cell r="AW16" t="str">
            <v>0 at 40x</v>
          </cell>
          <cell r="AX16" t="str">
            <v>NA</v>
          </cell>
          <cell r="AY16" t="str">
            <v>NA</v>
          </cell>
          <cell r="AZ16">
            <v>30</v>
          </cell>
          <cell r="BA16" t="str">
            <v>ng/part</v>
          </cell>
          <cell r="BB16">
            <v>4000</v>
          </cell>
          <cell r="BC16" t="str">
            <v>ng/part</v>
          </cell>
          <cell r="BD16">
            <v>100</v>
          </cell>
          <cell r="BE16" t="str">
            <v>ng/part</v>
          </cell>
          <cell r="BF16">
            <v>50</v>
          </cell>
          <cell r="BG16" t="str">
            <v>ng/part</v>
          </cell>
          <cell r="BH16">
            <v>50</v>
          </cell>
          <cell r="BI16" t="str">
            <v>ng/part</v>
          </cell>
        </row>
        <row r="17">
          <cell r="B17" t="str">
            <v>Actuator Flex Assembly (AFA) with Arm Damper (3.5 Inch Enterprise)</v>
          </cell>
          <cell r="C17" t="str">
            <v>Arm Block - Al 6061 (EN Plated) Coil Bond Tolerance Ring</v>
          </cell>
          <cell r="E17" t="str">
            <v>ng/sqcm</v>
          </cell>
          <cell r="F17">
            <v>10</v>
          </cell>
          <cell r="G17">
            <v>10</v>
          </cell>
          <cell r="H17">
            <v>10</v>
          </cell>
          <cell r="I17" t="str">
            <v>NA</v>
          </cell>
          <cell r="J17">
            <v>10</v>
          </cell>
          <cell r="K17">
            <v>50</v>
          </cell>
          <cell r="L17">
            <v>10</v>
          </cell>
          <cell r="M17" t="str">
            <v>30 (Excl PO4)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  <cell r="U17">
            <v>30</v>
          </cell>
          <cell r="W17" t="str">
            <v>ng/sqcm</v>
          </cell>
          <cell r="X17">
            <v>100</v>
          </cell>
          <cell r="Y17" t="str">
            <v>ng/sqcm</v>
          </cell>
          <cell r="AA17">
            <v>5</v>
          </cell>
          <cell r="AB17" t="str">
            <v>NA</v>
          </cell>
          <cell r="AC17" t="str">
            <v>NA</v>
          </cell>
          <cell r="AD17" t="str">
            <v>NA</v>
          </cell>
          <cell r="AE17">
            <v>10000</v>
          </cell>
          <cell r="AF17" t="str">
            <v>NA</v>
          </cell>
          <cell r="AG17" t="str">
            <v>NA</v>
          </cell>
          <cell r="AH17" t="str">
            <v>particles/sqcm</v>
          </cell>
          <cell r="AI17">
            <v>0</v>
          </cell>
          <cell r="AJ17" t="str">
            <v>ng/part</v>
          </cell>
          <cell r="AK17" t="str">
            <v>NA</v>
          </cell>
          <cell r="AL17" t="str">
            <v>NA</v>
          </cell>
          <cell r="AM17" t="str">
            <v>NA</v>
          </cell>
          <cell r="AN17" t="str">
            <v>NA</v>
          </cell>
          <cell r="AO17" t="str">
            <v>NA</v>
          </cell>
          <cell r="AP17" t="str">
            <v>NA</v>
          </cell>
          <cell r="AQ17" t="str">
            <v>particles/sqcm</v>
          </cell>
          <cell r="AR17" t="str">
            <v>NA</v>
          </cell>
          <cell r="AS17" t="str">
            <v>particles/sqcm</v>
          </cell>
          <cell r="AT17" t="str">
            <v>NA</v>
          </cell>
          <cell r="AU17" t="str">
            <v>particles/sqcm</v>
          </cell>
          <cell r="AV17" t="str">
            <v>NA</v>
          </cell>
          <cell r="AW17" t="str">
            <v>0 at 40x</v>
          </cell>
          <cell r="AX17" t="str">
            <v>NA</v>
          </cell>
          <cell r="AY17" t="str">
            <v>NA</v>
          </cell>
          <cell r="AZ17">
            <v>30</v>
          </cell>
          <cell r="BA17" t="str">
            <v>ng/part</v>
          </cell>
          <cell r="BB17">
            <v>8000</v>
          </cell>
          <cell r="BC17" t="str">
            <v>ng/part</v>
          </cell>
          <cell r="BD17">
            <v>100</v>
          </cell>
          <cell r="BE17" t="str">
            <v>ng/part</v>
          </cell>
          <cell r="BF17">
            <v>50</v>
          </cell>
          <cell r="BG17" t="str">
            <v>ng/part</v>
          </cell>
          <cell r="BH17">
            <v>50</v>
          </cell>
          <cell r="BI17" t="str">
            <v>ng/part</v>
          </cell>
        </row>
        <row r="18">
          <cell r="B18" t="str">
            <v>Actuator Flex Assembly (AFA) with Dual Arm Damper (3.5 Inch Enterprise)</v>
          </cell>
          <cell r="C18" t="str">
            <v>Arm Block - Al 6061 (EN Plated) Coil Bond Tolerance Ring</v>
          </cell>
          <cell r="E18" t="str">
            <v>ng/sqcm</v>
          </cell>
          <cell r="F18">
            <v>10</v>
          </cell>
          <cell r="G18">
            <v>10</v>
          </cell>
          <cell r="H18">
            <v>10</v>
          </cell>
          <cell r="I18" t="str">
            <v>NA</v>
          </cell>
          <cell r="J18">
            <v>10</v>
          </cell>
          <cell r="K18">
            <v>50</v>
          </cell>
          <cell r="L18">
            <v>10</v>
          </cell>
          <cell r="M18" t="str">
            <v>30 (Excl PO4)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>
            <v>30</v>
          </cell>
          <cell r="W18" t="str">
            <v>ng/sqcm</v>
          </cell>
          <cell r="X18">
            <v>100</v>
          </cell>
          <cell r="Y18" t="str">
            <v>ng/sqcm</v>
          </cell>
          <cell r="AA18">
            <v>5</v>
          </cell>
          <cell r="AB18" t="str">
            <v>NA</v>
          </cell>
          <cell r="AC18" t="str">
            <v>NA</v>
          </cell>
          <cell r="AD18" t="str">
            <v>NA</v>
          </cell>
          <cell r="AE18">
            <v>10000</v>
          </cell>
          <cell r="AF18" t="str">
            <v>NA</v>
          </cell>
          <cell r="AG18" t="str">
            <v>NA</v>
          </cell>
          <cell r="AH18" t="str">
            <v>particles/sqcm</v>
          </cell>
          <cell r="AI18">
            <v>0</v>
          </cell>
          <cell r="AJ18" t="str">
            <v>ng/part</v>
          </cell>
          <cell r="AK18" t="str">
            <v>NA</v>
          </cell>
          <cell r="AL18" t="str">
            <v>NA</v>
          </cell>
          <cell r="AM18" t="str">
            <v>NA</v>
          </cell>
          <cell r="AN18" t="str">
            <v>NA</v>
          </cell>
          <cell r="AO18" t="str">
            <v>NA</v>
          </cell>
          <cell r="AP18" t="str">
            <v>NA</v>
          </cell>
          <cell r="AQ18" t="str">
            <v>particles/sqcm</v>
          </cell>
          <cell r="AR18" t="str">
            <v>NA</v>
          </cell>
          <cell r="AS18" t="str">
            <v>particles/sqcm</v>
          </cell>
          <cell r="AT18" t="str">
            <v>NA</v>
          </cell>
          <cell r="AU18" t="str">
            <v>particles/sqcm</v>
          </cell>
          <cell r="AV18" t="str">
            <v>NA</v>
          </cell>
          <cell r="AW18" t="str">
            <v>0 at 40x</v>
          </cell>
          <cell r="AX18" t="str">
            <v>NA</v>
          </cell>
          <cell r="AY18" t="str">
            <v>NA</v>
          </cell>
          <cell r="AZ18">
            <v>30</v>
          </cell>
          <cell r="BA18" t="str">
            <v>ng/part</v>
          </cell>
          <cell r="BB18">
            <v>11000</v>
          </cell>
          <cell r="BC18" t="str">
            <v>ng/part</v>
          </cell>
          <cell r="BD18">
            <v>100</v>
          </cell>
          <cell r="BE18" t="str">
            <v>ng/part</v>
          </cell>
          <cell r="BF18">
            <v>50</v>
          </cell>
          <cell r="BG18" t="str">
            <v>ng/part</v>
          </cell>
          <cell r="BH18">
            <v>50</v>
          </cell>
          <cell r="BI18" t="str">
            <v>ng/part</v>
          </cell>
        </row>
        <row r="19">
          <cell r="B19" t="str">
            <v>Actuator Pivot Flex Assembly (APFA)  (3.5 Inch Enterprise)</v>
          </cell>
          <cell r="C19" t="str">
            <v>Arm Block - Al 6061 (EN Plated) Coil Bond Tolerance Ring</v>
          </cell>
          <cell r="E19" t="str">
            <v>ng/sqcm</v>
          </cell>
          <cell r="F19">
            <v>10</v>
          </cell>
          <cell r="G19">
            <v>10</v>
          </cell>
          <cell r="H19">
            <v>10</v>
          </cell>
          <cell r="I19" t="str">
            <v>NA</v>
          </cell>
          <cell r="J19">
            <v>10</v>
          </cell>
          <cell r="K19">
            <v>50</v>
          </cell>
          <cell r="L19">
            <v>10</v>
          </cell>
          <cell r="M19" t="str">
            <v>30 (Excl PO4)</v>
          </cell>
          <cell r="O19" t="str">
            <v>NA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NA</v>
          </cell>
          <cell r="U19">
            <v>30</v>
          </cell>
          <cell r="W19" t="str">
            <v>ng/sqcm</v>
          </cell>
          <cell r="X19">
            <v>100</v>
          </cell>
          <cell r="Y19" t="str">
            <v>ng/sqcm</v>
          </cell>
          <cell r="AA19">
            <v>5</v>
          </cell>
          <cell r="AB19" t="str">
            <v>NA</v>
          </cell>
          <cell r="AC19" t="str">
            <v>NA</v>
          </cell>
          <cell r="AD19" t="str">
            <v>NA</v>
          </cell>
          <cell r="AE19">
            <v>10000</v>
          </cell>
          <cell r="AF19" t="str">
            <v>NA</v>
          </cell>
          <cell r="AG19" t="str">
            <v>NA</v>
          </cell>
          <cell r="AH19" t="str">
            <v>particles/sqcm</v>
          </cell>
          <cell r="AI19">
            <v>0</v>
          </cell>
          <cell r="AJ19" t="str">
            <v>ng/part</v>
          </cell>
          <cell r="AK19" t="str">
            <v>NA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particles/sqcm</v>
          </cell>
          <cell r="AP19" t="str">
            <v>&lt;100</v>
          </cell>
          <cell r="AQ19" t="str">
            <v>particles/sqcm</v>
          </cell>
          <cell r="AR19" t="str">
            <v>&lt;100</v>
          </cell>
          <cell r="AS19" t="str">
            <v>particles/sqcm</v>
          </cell>
          <cell r="AT19" t="str">
            <v>&lt;400</v>
          </cell>
          <cell r="AU19" t="str">
            <v>particles/sqcm</v>
          </cell>
          <cell r="AV19">
            <v>0</v>
          </cell>
          <cell r="AW19" t="str">
            <v>0 at 40x</v>
          </cell>
          <cell r="AX19" t="str">
            <v>NA</v>
          </cell>
          <cell r="AY19" t="str">
            <v>NA</v>
          </cell>
          <cell r="AZ19">
            <v>30</v>
          </cell>
          <cell r="BA19" t="str">
            <v>ng/part</v>
          </cell>
          <cell r="BB19">
            <v>10000</v>
          </cell>
          <cell r="BC19" t="str">
            <v>ng/part</v>
          </cell>
          <cell r="BD19">
            <v>100</v>
          </cell>
          <cell r="BE19" t="str">
            <v>ng/part</v>
          </cell>
          <cell r="BF19">
            <v>50</v>
          </cell>
          <cell r="BG19" t="str">
            <v>ng/part</v>
          </cell>
          <cell r="BH19">
            <v>50</v>
          </cell>
          <cell r="BI19" t="str">
            <v>ng/part</v>
          </cell>
        </row>
        <row r="20">
          <cell r="B20" t="str">
            <v>Actuator Pivot Flex Assembly (APFA) with Arm Damper (3.5 Inch Enterprise)</v>
          </cell>
          <cell r="C20" t="str">
            <v>Arm Block - Al 6061 (EN Plated) Coil Bond Tolerance Ring</v>
          </cell>
          <cell r="E20" t="str">
            <v>ng/sqcm</v>
          </cell>
          <cell r="F20">
            <v>10</v>
          </cell>
          <cell r="G20">
            <v>10</v>
          </cell>
          <cell r="H20">
            <v>10</v>
          </cell>
          <cell r="I20" t="str">
            <v>NA</v>
          </cell>
          <cell r="J20">
            <v>10</v>
          </cell>
          <cell r="K20">
            <v>50</v>
          </cell>
          <cell r="L20">
            <v>10</v>
          </cell>
          <cell r="M20" t="str">
            <v>30 (Excl PO4)</v>
          </cell>
          <cell r="O20" t="str">
            <v>NA</v>
          </cell>
          <cell r="P20" t="str">
            <v>NA</v>
          </cell>
          <cell r="Q20" t="str">
            <v>NA</v>
          </cell>
          <cell r="R20" t="str">
            <v>NA</v>
          </cell>
          <cell r="S20" t="str">
            <v>NA</v>
          </cell>
          <cell r="T20" t="str">
            <v>NA</v>
          </cell>
          <cell r="U20">
            <v>30</v>
          </cell>
          <cell r="W20" t="str">
            <v>ng/sqcm</v>
          </cell>
          <cell r="X20">
            <v>100</v>
          </cell>
          <cell r="Y20" t="str">
            <v>ng/sqcm</v>
          </cell>
          <cell r="AA20">
            <v>5</v>
          </cell>
          <cell r="AB20" t="str">
            <v>NA</v>
          </cell>
          <cell r="AC20" t="str">
            <v>NA</v>
          </cell>
          <cell r="AD20" t="str">
            <v>NA</v>
          </cell>
          <cell r="AE20">
            <v>10000</v>
          </cell>
          <cell r="AF20" t="str">
            <v>NA</v>
          </cell>
          <cell r="AG20" t="str">
            <v>NA</v>
          </cell>
          <cell r="AH20" t="str">
            <v>particles/sqcm</v>
          </cell>
          <cell r="AI20">
            <v>0</v>
          </cell>
          <cell r="AJ20" t="str">
            <v>ng/part</v>
          </cell>
          <cell r="AK20" t="str">
            <v>NA</v>
          </cell>
          <cell r="AL20" t="str">
            <v>NA</v>
          </cell>
          <cell r="AM20" t="str">
            <v>NA</v>
          </cell>
          <cell r="AN20" t="str">
            <v>NA</v>
          </cell>
          <cell r="AO20" t="str">
            <v>particles/sqcm</v>
          </cell>
          <cell r="AP20" t="str">
            <v>&lt;100</v>
          </cell>
          <cell r="AQ20" t="str">
            <v>particles/sqcm</v>
          </cell>
          <cell r="AR20" t="str">
            <v>&lt;100</v>
          </cell>
          <cell r="AS20" t="str">
            <v>particles/sqcm</v>
          </cell>
          <cell r="AT20" t="str">
            <v>&lt;400</v>
          </cell>
          <cell r="AU20" t="str">
            <v>particles/sqcm</v>
          </cell>
          <cell r="AV20">
            <v>0</v>
          </cell>
          <cell r="AW20" t="str">
            <v>0 at 40x</v>
          </cell>
          <cell r="AX20" t="str">
            <v>NA</v>
          </cell>
          <cell r="AY20" t="str">
            <v>NA</v>
          </cell>
          <cell r="AZ20">
            <v>30</v>
          </cell>
          <cell r="BA20" t="str">
            <v>ng/part</v>
          </cell>
          <cell r="BB20">
            <v>13000</v>
          </cell>
          <cell r="BC20" t="str">
            <v>ng/part</v>
          </cell>
          <cell r="BD20">
            <v>100</v>
          </cell>
          <cell r="BE20" t="str">
            <v>ng/part</v>
          </cell>
          <cell r="BF20">
            <v>50</v>
          </cell>
          <cell r="BG20" t="str">
            <v>ng/part</v>
          </cell>
          <cell r="BH20">
            <v>50</v>
          </cell>
          <cell r="BI20" t="str">
            <v>ng/part</v>
          </cell>
        </row>
        <row r="21">
          <cell r="B21" t="str">
            <v>Actuator Pivot Flex Assembly (APFA) with Dual Arm Damper (3.5 Inch Enterprise)</v>
          </cell>
          <cell r="C21" t="str">
            <v>Arm Block - Al 6061 (EN Plated) Coil Bond Tolerance Ring</v>
          </cell>
          <cell r="E21" t="str">
            <v>ng/sqcm</v>
          </cell>
          <cell r="F21">
            <v>10</v>
          </cell>
          <cell r="G21">
            <v>10</v>
          </cell>
          <cell r="H21">
            <v>10</v>
          </cell>
          <cell r="I21" t="str">
            <v>NA</v>
          </cell>
          <cell r="J21">
            <v>10</v>
          </cell>
          <cell r="K21">
            <v>50</v>
          </cell>
          <cell r="L21">
            <v>10</v>
          </cell>
          <cell r="M21" t="str">
            <v>30 (Excl PO4)</v>
          </cell>
          <cell r="O21" t="str">
            <v>NA</v>
          </cell>
          <cell r="P21" t="str">
            <v>NA</v>
          </cell>
          <cell r="Q21" t="str">
            <v>NA</v>
          </cell>
          <cell r="R21" t="str">
            <v>NA</v>
          </cell>
          <cell r="S21" t="str">
            <v>NA</v>
          </cell>
          <cell r="T21" t="str">
            <v>NA</v>
          </cell>
          <cell r="U21">
            <v>30</v>
          </cell>
          <cell r="W21" t="str">
            <v>ng/sqcm</v>
          </cell>
          <cell r="X21">
            <v>100</v>
          </cell>
          <cell r="Y21" t="str">
            <v>ng/sqcm</v>
          </cell>
          <cell r="AA21">
            <v>5</v>
          </cell>
          <cell r="AB21" t="str">
            <v>NA</v>
          </cell>
          <cell r="AC21" t="str">
            <v>NA</v>
          </cell>
          <cell r="AD21" t="str">
            <v>NA</v>
          </cell>
          <cell r="AE21">
            <v>10000</v>
          </cell>
          <cell r="AF21" t="str">
            <v>NA</v>
          </cell>
          <cell r="AG21" t="str">
            <v>NA</v>
          </cell>
          <cell r="AH21" t="str">
            <v>particles/sqcm</v>
          </cell>
          <cell r="AI21">
            <v>0</v>
          </cell>
          <cell r="AJ21" t="str">
            <v>ng/part</v>
          </cell>
          <cell r="AK21" t="str">
            <v>NA</v>
          </cell>
          <cell r="AL21" t="str">
            <v>NA</v>
          </cell>
          <cell r="AM21" t="str">
            <v>NA</v>
          </cell>
          <cell r="AN21" t="str">
            <v>NA</v>
          </cell>
          <cell r="AO21" t="str">
            <v>particles/sqcm</v>
          </cell>
          <cell r="AP21" t="str">
            <v>&lt;100</v>
          </cell>
          <cell r="AQ21" t="str">
            <v>particles/sqcm</v>
          </cell>
          <cell r="AR21" t="str">
            <v>&lt;100</v>
          </cell>
          <cell r="AS21" t="str">
            <v>particles/sqcm</v>
          </cell>
          <cell r="AT21" t="str">
            <v>&lt;400</v>
          </cell>
          <cell r="AU21" t="str">
            <v>particles/sqcm</v>
          </cell>
          <cell r="AV21">
            <v>0</v>
          </cell>
          <cell r="AW21" t="str">
            <v>0 at 40x</v>
          </cell>
          <cell r="AX21" t="str">
            <v>NA</v>
          </cell>
          <cell r="AY21" t="str">
            <v>NA</v>
          </cell>
          <cell r="AZ21">
            <v>30</v>
          </cell>
          <cell r="BA21" t="str">
            <v>ng/part</v>
          </cell>
          <cell r="BB21">
            <v>15000</v>
          </cell>
          <cell r="BC21" t="str">
            <v>ng/part</v>
          </cell>
          <cell r="BD21">
            <v>300</v>
          </cell>
          <cell r="BE21" t="str">
            <v>ng/part</v>
          </cell>
          <cell r="BF21">
            <v>100</v>
          </cell>
          <cell r="BG21" t="str">
            <v>ng/part</v>
          </cell>
          <cell r="BH21">
            <v>50</v>
          </cell>
          <cell r="BI21" t="str">
            <v>ng/part</v>
          </cell>
        </row>
        <row r="22">
          <cell r="B22" t="str">
            <v>Anti Disk Assy (3.5 Inch Enterprise)</v>
          </cell>
          <cell r="C22" t="str">
            <v>Aluminum 6061 - T6 EN Plating</v>
          </cell>
          <cell r="E22" t="str">
            <v>ng/sqcm</v>
          </cell>
          <cell r="F22">
            <v>10</v>
          </cell>
          <cell r="G22">
            <v>10</v>
          </cell>
          <cell r="H22">
            <v>10</v>
          </cell>
          <cell r="I22" t="str">
            <v>NA</v>
          </cell>
          <cell r="J22">
            <v>10</v>
          </cell>
          <cell r="K22">
            <v>100</v>
          </cell>
          <cell r="L22">
            <v>10</v>
          </cell>
          <cell r="M22" t="str">
            <v>30 (Excl PO4)</v>
          </cell>
          <cell r="O22" t="str">
            <v>NA</v>
          </cell>
          <cell r="P22" t="str">
            <v>NA</v>
          </cell>
          <cell r="Q22" t="str">
            <v>NA</v>
          </cell>
          <cell r="R22" t="str">
            <v>NA</v>
          </cell>
          <cell r="S22" t="str">
            <v>NA</v>
          </cell>
          <cell r="T22" t="str">
            <v>NA</v>
          </cell>
          <cell r="U22">
            <v>30</v>
          </cell>
          <cell r="W22" t="str">
            <v>ng/sqcm</v>
          </cell>
          <cell r="X22">
            <v>100</v>
          </cell>
          <cell r="Y22" t="str">
            <v>ng/sqcm</v>
          </cell>
          <cell r="AA22">
            <v>5</v>
          </cell>
          <cell r="AB22" t="str">
            <v>NA</v>
          </cell>
          <cell r="AC22" t="str">
            <v>NA</v>
          </cell>
          <cell r="AD22" t="str">
            <v>NA</v>
          </cell>
          <cell r="AE22">
            <v>2000</v>
          </cell>
          <cell r="AF22" t="str">
            <v>NA</v>
          </cell>
          <cell r="AG22" t="str">
            <v>NA</v>
          </cell>
          <cell r="AH22" t="str">
            <v>particles/sqcm</v>
          </cell>
          <cell r="AI22" t="str">
            <v>NA</v>
          </cell>
          <cell r="AJ22" t="str">
            <v>NA</v>
          </cell>
          <cell r="AK22" t="str">
            <v>NA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0 at 40x</v>
          </cell>
          <cell r="AX22" t="str">
            <v>NA</v>
          </cell>
          <cell r="AY22" t="str">
            <v>NA</v>
          </cell>
          <cell r="AZ22" t="str">
            <v>NA</v>
          </cell>
          <cell r="BA22" t="str">
            <v>NA</v>
          </cell>
          <cell r="BB22" t="str">
            <v>NA</v>
          </cell>
          <cell r="BC22" t="str">
            <v>NA</v>
          </cell>
          <cell r="BD22">
            <v>100</v>
          </cell>
          <cell r="BE22" t="str">
            <v>ng/part</v>
          </cell>
          <cell r="BF22">
            <v>50</v>
          </cell>
          <cell r="BG22" t="str">
            <v>ng/part</v>
          </cell>
          <cell r="BH22">
            <v>50</v>
          </cell>
          <cell r="BI22" t="str">
            <v>ng/part</v>
          </cell>
        </row>
        <row r="23">
          <cell r="B23" t="str">
            <v>Antidisk (3.5 Inch Enterprise)</v>
          </cell>
          <cell r="C23" t="str">
            <v>Polyetherimide Carbon Fiber EN Plated</v>
          </cell>
          <cell r="E23" t="str">
            <v>ng/sqcm</v>
          </cell>
          <cell r="F23">
            <v>10</v>
          </cell>
          <cell r="G23">
            <v>10</v>
          </cell>
          <cell r="H23">
            <v>10</v>
          </cell>
          <cell r="I23" t="str">
            <v>NA</v>
          </cell>
          <cell r="J23">
            <v>10</v>
          </cell>
          <cell r="K23">
            <v>10</v>
          </cell>
          <cell r="L23">
            <v>10</v>
          </cell>
          <cell r="M23">
            <v>30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>
            <v>30</v>
          </cell>
          <cell r="W23" t="str">
            <v>ng/sqcm</v>
          </cell>
          <cell r="X23">
            <v>100</v>
          </cell>
          <cell r="Y23" t="str">
            <v>ng/sqcm</v>
          </cell>
          <cell r="AA23">
            <v>5</v>
          </cell>
          <cell r="AB23" t="str">
            <v>NA</v>
          </cell>
          <cell r="AC23" t="str">
            <v>NA</v>
          </cell>
          <cell r="AD23" t="str">
            <v>NA</v>
          </cell>
          <cell r="AE23">
            <v>3000</v>
          </cell>
          <cell r="AF23" t="str">
            <v>NA</v>
          </cell>
          <cell r="AG23" t="str">
            <v>NA</v>
          </cell>
          <cell r="AH23" t="str">
            <v>particles/sqcm</v>
          </cell>
          <cell r="AI23">
            <v>0</v>
          </cell>
          <cell r="AJ23" t="str">
            <v>ng/part</v>
          </cell>
          <cell r="AK23" t="str">
            <v>NA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NA</v>
          </cell>
          <cell r="AY23" t="str">
            <v>NA</v>
          </cell>
          <cell r="AZ23">
            <v>30</v>
          </cell>
          <cell r="BA23" t="str">
            <v>ng/part</v>
          </cell>
          <cell r="BB23">
            <v>2000</v>
          </cell>
          <cell r="BC23" t="str">
            <v>ng/part</v>
          </cell>
          <cell r="BD23">
            <v>200</v>
          </cell>
          <cell r="BE23" t="str">
            <v>ng/part</v>
          </cell>
          <cell r="BF23">
            <v>50</v>
          </cell>
          <cell r="BG23" t="str">
            <v>ng/part</v>
          </cell>
          <cell r="BH23">
            <v>50</v>
          </cell>
          <cell r="BI23" t="str">
            <v>ng/part</v>
          </cell>
        </row>
        <row r="24">
          <cell r="B24" t="str">
            <v>Antidisk Raw Material (3.5 Inch Enterprise)</v>
          </cell>
          <cell r="C24" t="str">
            <v xml:space="preserve">Polyetherimide Carbon Fiber  </v>
          </cell>
          <cell r="E24" t="str">
            <v>ng/sqcm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NA</v>
          </cell>
          <cell r="K24" t="str">
            <v>NA</v>
          </cell>
          <cell r="L24" t="str">
            <v>NA</v>
          </cell>
          <cell r="M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W24" t="str">
            <v>ng/sqcm</v>
          </cell>
          <cell r="X24" t="str">
            <v>NA</v>
          </cell>
          <cell r="Y24" t="str">
            <v>ng/sqcm</v>
          </cell>
          <cell r="AA24" t="str">
            <v>NA</v>
          </cell>
          <cell r="AB24" t="str">
            <v>NA</v>
          </cell>
          <cell r="AC24" t="str">
            <v>NA</v>
          </cell>
          <cell r="AD24" t="str">
            <v>NA</v>
          </cell>
          <cell r="AE24" t="str">
            <v>NA</v>
          </cell>
          <cell r="AF24" t="str">
            <v>NA</v>
          </cell>
          <cell r="AG24" t="str">
            <v>NA</v>
          </cell>
          <cell r="AH24" t="str">
            <v>particles/sqcm</v>
          </cell>
          <cell r="AI24">
            <v>0</v>
          </cell>
          <cell r="AJ24" t="str">
            <v>ng/g</v>
          </cell>
          <cell r="AK24" t="str">
            <v>NA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>
            <v>5</v>
          </cell>
          <cell r="BA24" t="str">
            <v>ng/g</v>
          </cell>
          <cell r="BB24">
            <v>100</v>
          </cell>
          <cell r="BC24" t="str">
            <v>ng/g</v>
          </cell>
          <cell r="BD24">
            <v>5</v>
          </cell>
          <cell r="BE24" t="str">
            <v>ng/g</v>
          </cell>
          <cell r="BF24">
            <v>5</v>
          </cell>
          <cell r="BG24" t="str">
            <v>ng/g</v>
          </cell>
          <cell r="BH24">
            <v>5</v>
          </cell>
          <cell r="BI24" t="str">
            <v>ng/g</v>
          </cell>
        </row>
        <row r="25">
          <cell r="B25" t="str">
            <v>Arm Damper (3.5 Inch Enterprise)</v>
          </cell>
          <cell r="E25" t="str">
            <v>ng/sqcm</v>
          </cell>
          <cell r="F25">
            <v>10</v>
          </cell>
          <cell r="G25">
            <v>10</v>
          </cell>
          <cell r="H25">
            <v>10</v>
          </cell>
          <cell r="I25" t="str">
            <v>NA</v>
          </cell>
          <cell r="J25">
            <v>10</v>
          </cell>
          <cell r="K25">
            <v>10</v>
          </cell>
          <cell r="L25">
            <v>10</v>
          </cell>
          <cell r="M25">
            <v>30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>
            <v>30</v>
          </cell>
          <cell r="W25" t="str">
            <v>ng/sqcm</v>
          </cell>
          <cell r="X25" t="str">
            <v>NA</v>
          </cell>
          <cell r="Y25" t="str">
            <v>ng/sqcm</v>
          </cell>
          <cell r="AA25" t="str">
            <v>NA</v>
          </cell>
          <cell r="AB25" t="str">
            <v>NA</v>
          </cell>
          <cell r="AC25" t="str">
            <v>NA</v>
          </cell>
          <cell r="AD25" t="str">
            <v>NA</v>
          </cell>
          <cell r="AE25" t="str">
            <v>NA</v>
          </cell>
          <cell r="AF25" t="str">
            <v>NA</v>
          </cell>
          <cell r="AG25" t="str">
            <v>NA</v>
          </cell>
          <cell r="AH25" t="str">
            <v>particles/sqcm</v>
          </cell>
          <cell r="AI25" t="str">
            <v>NA</v>
          </cell>
          <cell r="AJ25" t="str">
            <v>ng/part</v>
          </cell>
          <cell r="AK25" t="str">
            <v>NA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>
            <v>50</v>
          </cell>
          <cell r="AQ25" t="str">
            <v>particles/sqcm</v>
          </cell>
          <cell r="AR25">
            <v>50</v>
          </cell>
          <cell r="AS25" t="str">
            <v>particles/sqcm</v>
          </cell>
          <cell r="AT25">
            <v>300</v>
          </cell>
          <cell r="AU25" t="str">
            <v>particles/sqcm</v>
          </cell>
          <cell r="AV25" t="str">
            <v>NA</v>
          </cell>
          <cell r="AW25" t="str">
            <v>NA</v>
          </cell>
          <cell r="AX25" t="str">
            <v>NA</v>
          </cell>
          <cell r="AY25" t="str">
            <v>NA</v>
          </cell>
          <cell r="AZ25">
            <v>30</v>
          </cell>
          <cell r="BA25" t="str">
            <v>ng/part</v>
          </cell>
          <cell r="BB25">
            <v>4000</v>
          </cell>
          <cell r="BC25" t="str">
            <v>ng/part</v>
          </cell>
          <cell r="BD25">
            <v>30</v>
          </cell>
          <cell r="BE25" t="str">
            <v>ng/part</v>
          </cell>
          <cell r="BF25">
            <v>30</v>
          </cell>
          <cell r="BG25" t="str">
            <v>ng/part</v>
          </cell>
          <cell r="BH25">
            <v>30</v>
          </cell>
          <cell r="BI25" t="str">
            <v>ng/part</v>
          </cell>
        </row>
        <row r="26">
          <cell r="B26" t="str">
            <v>Balance Ring (3.5 Inch Enterprise)</v>
          </cell>
          <cell r="C26" t="str">
            <v>Stainless Steel 300 Series Chemical Polish</v>
          </cell>
          <cell r="E26" t="str">
            <v>ng/sqcm</v>
          </cell>
          <cell r="F26">
            <v>10</v>
          </cell>
          <cell r="G26">
            <v>10</v>
          </cell>
          <cell r="H26">
            <v>10</v>
          </cell>
          <cell r="I26" t="str">
            <v>NA</v>
          </cell>
          <cell r="J26">
            <v>10</v>
          </cell>
          <cell r="K26">
            <v>10</v>
          </cell>
          <cell r="L26">
            <v>10</v>
          </cell>
          <cell r="M26">
            <v>30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>
            <v>30</v>
          </cell>
          <cell r="W26" t="str">
            <v>ng/sqcm</v>
          </cell>
          <cell r="X26">
            <v>100</v>
          </cell>
          <cell r="Y26" t="str">
            <v>ng/sqcm</v>
          </cell>
          <cell r="AA26">
            <v>5</v>
          </cell>
          <cell r="AB26" t="str">
            <v>NA</v>
          </cell>
          <cell r="AC26" t="str">
            <v>NA</v>
          </cell>
          <cell r="AD26" t="str">
            <v>NA</v>
          </cell>
          <cell r="AE26">
            <v>5000</v>
          </cell>
          <cell r="AF26" t="str">
            <v>NA</v>
          </cell>
          <cell r="AG26" t="str">
            <v>NA</v>
          </cell>
          <cell r="AH26" t="str">
            <v>particles/sqcm</v>
          </cell>
          <cell r="AI26" t="str">
            <v>NA</v>
          </cell>
          <cell r="AJ26" t="str">
            <v>NA</v>
          </cell>
          <cell r="AK26" t="str">
            <v>NA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0 at 40x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B26" t="str">
            <v>NA</v>
          </cell>
          <cell r="BC26" t="str">
            <v>NA</v>
          </cell>
          <cell r="BD26">
            <v>50</v>
          </cell>
          <cell r="BE26" t="str">
            <v>ng/part</v>
          </cell>
          <cell r="BF26">
            <v>50</v>
          </cell>
          <cell r="BG26" t="str">
            <v>ng/part</v>
          </cell>
          <cell r="BH26">
            <v>50</v>
          </cell>
          <cell r="BI26" t="str">
            <v>ng/part</v>
          </cell>
        </row>
        <row r="27">
          <cell r="B27" t="str">
            <v>Balance Weight (3.5 Inch Enterprise)</v>
          </cell>
          <cell r="C27" t="str">
            <v>Stainless Steel 300 Series (Passivated)</v>
          </cell>
          <cell r="E27" t="str">
            <v>ng/sqcm</v>
          </cell>
          <cell r="F27">
            <v>20</v>
          </cell>
          <cell r="G27">
            <v>20</v>
          </cell>
          <cell r="H27">
            <v>20</v>
          </cell>
          <cell r="I27" t="str">
            <v>NA</v>
          </cell>
          <cell r="J27">
            <v>20</v>
          </cell>
          <cell r="K27">
            <v>20</v>
          </cell>
          <cell r="L27">
            <v>20</v>
          </cell>
          <cell r="M27">
            <v>60</v>
          </cell>
          <cell r="O27" t="str">
            <v>NA</v>
          </cell>
          <cell r="P27" t="str">
            <v>NA</v>
          </cell>
          <cell r="Q27" t="str">
            <v>NA</v>
          </cell>
          <cell r="R27" t="str">
            <v>NA</v>
          </cell>
          <cell r="S27" t="str">
            <v>NA</v>
          </cell>
          <cell r="T27" t="str">
            <v>NA</v>
          </cell>
          <cell r="U27">
            <v>60</v>
          </cell>
          <cell r="W27" t="str">
            <v>ng/sqcm</v>
          </cell>
          <cell r="X27">
            <v>200</v>
          </cell>
          <cell r="Y27" t="str">
            <v>ng/sqcm</v>
          </cell>
          <cell r="AA27">
            <v>5</v>
          </cell>
          <cell r="AB27" t="str">
            <v>NA</v>
          </cell>
          <cell r="AC27" t="str">
            <v>NA</v>
          </cell>
          <cell r="AD27" t="str">
            <v>NA</v>
          </cell>
          <cell r="AE27">
            <v>4000</v>
          </cell>
          <cell r="AF27" t="str">
            <v>NA</v>
          </cell>
          <cell r="AG27" t="str">
            <v>NA</v>
          </cell>
          <cell r="AH27" t="str">
            <v>particles/sqcm</v>
          </cell>
          <cell r="AI27" t="str">
            <v>NA</v>
          </cell>
          <cell r="AJ27" t="str">
            <v>NA</v>
          </cell>
          <cell r="AK27" t="str">
            <v>ng/part</v>
          </cell>
          <cell r="AL27">
            <v>300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0 at 40x</v>
          </cell>
          <cell r="AX27" t="str">
            <v>NA</v>
          </cell>
          <cell r="AY27" t="str">
            <v>NA</v>
          </cell>
          <cell r="AZ27" t="str">
            <v>NA</v>
          </cell>
          <cell r="BA27" t="str">
            <v>NA</v>
          </cell>
          <cell r="BB27" t="str">
            <v>NA</v>
          </cell>
          <cell r="BC27" t="str">
            <v>NA</v>
          </cell>
          <cell r="BD27">
            <v>50</v>
          </cell>
          <cell r="BE27" t="str">
            <v>ng/part</v>
          </cell>
          <cell r="BF27">
            <v>50</v>
          </cell>
          <cell r="BG27" t="str">
            <v>ng/part</v>
          </cell>
          <cell r="BH27">
            <v>50</v>
          </cell>
          <cell r="BI27" t="str">
            <v>ng/part</v>
          </cell>
        </row>
        <row r="28">
          <cell r="B28" t="str">
            <v>Bottom VCM Assy (3.5 Inch Enterprise)</v>
          </cell>
          <cell r="C28" t="str">
            <v>Plate - 1008/1010 Steel EN Plating Magnet-Nd-Fe-B Electrolytic Ni Plating</v>
          </cell>
          <cell r="E28" t="str">
            <v>ng/sqcm</v>
          </cell>
          <cell r="F28">
            <v>10</v>
          </cell>
          <cell r="G28">
            <v>10</v>
          </cell>
          <cell r="H28">
            <v>10</v>
          </cell>
          <cell r="I28" t="str">
            <v>NA</v>
          </cell>
          <cell r="J28">
            <v>10</v>
          </cell>
          <cell r="K28">
            <v>100</v>
          </cell>
          <cell r="L28">
            <v>10</v>
          </cell>
          <cell r="M28" t="str">
            <v>30 (Excl PO4)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>
            <v>30</v>
          </cell>
          <cell r="W28" t="str">
            <v>ng/sqcm</v>
          </cell>
          <cell r="X28">
            <v>100</v>
          </cell>
          <cell r="Y28" t="str">
            <v>ng/sqcm</v>
          </cell>
          <cell r="AA28">
            <v>5</v>
          </cell>
          <cell r="AB28" t="str">
            <v>NA</v>
          </cell>
          <cell r="AC28" t="str">
            <v>NA</v>
          </cell>
          <cell r="AD28" t="str">
            <v>NA</v>
          </cell>
          <cell r="AE28">
            <v>3000</v>
          </cell>
          <cell r="AF28" t="str">
            <v>NA</v>
          </cell>
          <cell r="AG28" t="str">
            <v>NA</v>
          </cell>
          <cell r="AH28" t="str">
            <v>particles/sqcm</v>
          </cell>
          <cell r="AI28">
            <v>0</v>
          </cell>
          <cell r="AJ28" t="str">
            <v>ng/part</v>
          </cell>
          <cell r="AK28" t="str">
            <v>NA</v>
          </cell>
          <cell r="AL28" t="str">
            <v>NA</v>
          </cell>
          <cell r="AM28" t="str">
            <v>NA</v>
          </cell>
          <cell r="AN28" t="str">
            <v>NA</v>
          </cell>
          <cell r="AO28" t="str">
            <v>NA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particles/sqcm</v>
          </cell>
          <cell r="AV28">
            <v>0</v>
          </cell>
          <cell r="AW28" t="str">
            <v>0 at 40x</v>
          </cell>
          <cell r="AX28" t="str">
            <v>NA</v>
          </cell>
          <cell r="AY28" t="str">
            <v>NA</v>
          </cell>
          <cell r="AZ28">
            <v>30</v>
          </cell>
          <cell r="BA28" t="str">
            <v>ng/part</v>
          </cell>
          <cell r="BB28">
            <v>2000</v>
          </cell>
          <cell r="BC28" t="str">
            <v>ng/part</v>
          </cell>
          <cell r="BD28">
            <v>50</v>
          </cell>
          <cell r="BE28" t="str">
            <v>ng/part</v>
          </cell>
          <cell r="BF28">
            <v>50</v>
          </cell>
          <cell r="BG28" t="str">
            <v>ng/part</v>
          </cell>
          <cell r="BH28">
            <v>50</v>
          </cell>
          <cell r="BI28" t="str">
            <v>ng/part</v>
          </cell>
        </row>
        <row r="29">
          <cell r="B29" t="str">
            <v>Breather/Absorbent Filter Assy (3.5 Inch Enterprise)</v>
          </cell>
          <cell r="C29" t="str">
            <v>Body - PTFE Absorbent - Carbon Acrylic Adhesive Polyester Liner</v>
          </cell>
          <cell r="E29" t="str">
            <v>ng/sqcm</v>
          </cell>
          <cell r="F29">
            <v>20</v>
          </cell>
          <cell r="G29">
            <v>20</v>
          </cell>
          <cell r="H29">
            <v>20</v>
          </cell>
          <cell r="I29" t="str">
            <v>NA</v>
          </cell>
          <cell r="J29">
            <v>20</v>
          </cell>
          <cell r="K29">
            <v>20</v>
          </cell>
          <cell r="L29">
            <v>20</v>
          </cell>
          <cell r="M29" t="str">
            <v>60 (Tested with liner attached)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60 (Tested with liner attached)</v>
          </cell>
          <cell r="W29" t="str">
            <v>ng/sqcm</v>
          </cell>
          <cell r="X29" t="str">
            <v>NA</v>
          </cell>
          <cell r="Y29" t="str">
            <v>ng/sqcm</v>
          </cell>
          <cell r="AA29" t="str">
            <v>NA</v>
          </cell>
          <cell r="AB29" t="str">
            <v>NA</v>
          </cell>
          <cell r="AC29" t="str">
            <v>NA</v>
          </cell>
          <cell r="AD29" t="str">
            <v>NA</v>
          </cell>
          <cell r="AE29">
            <v>20000</v>
          </cell>
          <cell r="AF29" t="str">
            <v>NA</v>
          </cell>
          <cell r="AG29" t="str">
            <v>NA</v>
          </cell>
          <cell r="AH29" t="str">
            <v>particles/sqcm</v>
          </cell>
          <cell r="AI29">
            <v>0</v>
          </cell>
          <cell r="AJ29" t="str">
            <v>ng/part</v>
          </cell>
          <cell r="AK29" t="str">
            <v>ng/part</v>
          </cell>
          <cell r="AL29" t="str">
            <v>NA</v>
          </cell>
          <cell r="AM29">
            <v>20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NA</v>
          </cell>
          <cell r="AY29" t="str">
            <v>NA</v>
          </cell>
          <cell r="AZ29">
            <v>80</v>
          </cell>
          <cell r="BA29" t="str">
            <v>ng/part</v>
          </cell>
          <cell r="BB29" t="str">
            <v>3000 (Exc 2-Ethyl Hexanol)</v>
          </cell>
          <cell r="BC29" t="str">
            <v>ng/part</v>
          </cell>
          <cell r="BD29" t="str">
            <v>NA</v>
          </cell>
          <cell r="BE29" t="str">
            <v>NA</v>
          </cell>
          <cell r="BF29" t="str">
            <v>NA</v>
          </cell>
          <cell r="BG29" t="str">
            <v>NA</v>
          </cell>
          <cell r="BH29" t="str">
            <v>NA</v>
          </cell>
          <cell r="BI29" t="str">
            <v>NA</v>
          </cell>
        </row>
        <row r="30">
          <cell r="B30" t="str">
            <v>Connector (Class 2) (3.5 Inch Enterprise)</v>
          </cell>
          <cell r="C30" t="str">
            <v>Liquid Crystal Polymer Glass Fiber Filled</v>
          </cell>
          <cell r="E30" t="str">
            <v>NA</v>
          </cell>
          <cell r="F30" t="str">
            <v>NA</v>
          </cell>
          <cell r="G30" t="str">
            <v>NA</v>
          </cell>
          <cell r="H30" t="str">
            <v>NA</v>
          </cell>
          <cell r="I30" t="str">
            <v>NA</v>
          </cell>
          <cell r="J30" t="str">
            <v>NA</v>
          </cell>
          <cell r="K30" t="str">
            <v>NA</v>
          </cell>
          <cell r="L30" t="str">
            <v>NA</v>
          </cell>
          <cell r="M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W30" t="str">
            <v>ng/sqcm</v>
          </cell>
          <cell r="X30" t="str">
            <v>NA</v>
          </cell>
          <cell r="Y30" t="str">
            <v>ng/sqcm</v>
          </cell>
          <cell r="AA30" t="str">
            <v>NA</v>
          </cell>
          <cell r="AB30" t="str">
            <v>NA</v>
          </cell>
          <cell r="AC30" t="str">
            <v>NA</v>
          </cell>
          <cell r="AD30" t="str">
            <v>NA</v>
          </cell>
          <cell r="AE30">
            <v>500000</v>
          </cell>
          <cell r="AF30" t="str">
            <v>NA</v>
          </cell>
          <cell r="AG30" t="str">
            <v>NA</v>
          </cell>
          <cell r="AH30" t="str">
            <v>particles/sqcm</v>
          </cell>
          <cell r="AI30" t="str">
            <v>NA</v>
          </cell>
          <cell r="AJ30" t="str">
            <v>NA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particles/sqcm</v>
          </cell>
          <cell r="AP30">
            <v>300</v>
          </cell>
          <cell r="AQ30" t="str">
            <v>particles/sqcm</v>
          </cell>
          <cell r="AR30">
            <v>100</v>
          </cell>
          <cell r="AS30" t="str">
            <v>particles/sqcm</v>
          </cell>
          <cell r="AT30">
            <v>700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NA</v>
          </cell>
          <cell r="AY30" t="str">
            <v>NA</v>
          </cell>
          <cell r="AZ30" t="str">
            <v>NA</v>
          </cell>
          <cell r="BA30" t="str">
            <v>NA</v>
          </cell>
          <cell r="BB30" t="str">
            <v>NA</v>
          </cell>
          <cell r="BC30" t="str">
            <v>NA</v>
          </cell>
          <cell r="BD30" t="str">
            <v>NA</v>
          </cell>
          <cell r="BE30" t="str">
            <v>NA</v>
          </cell>
          <cell r="BF30" t="str">
            <v>NA</v>
          </cell>
          <cell r="BG30" t="str">
            <v>NA</v>
          </cell>
          <cell r="BH30" t="str">
            <v>NA</v>
          </cell>
          <cell r="BI30" t="str">
            <v>NA</v>
          </cell>
        </row>
        <row r="31">
          <cell r="B31" t="str">
            <v>Cover Asm (EN-plated/E-coat)(3.5 Inch Enterprise)</v>
          </cell>
          <cell r="C31" t="str">
            <v>Stainless Steel 304 or 430 DML Cover(EN plated)/CRS 1010 Damper</v>
          </cell>
          <cell r="D31" t="str">
            <v xml:space="preserve">E-coat </v>
          </cell>
          <cell r="E31" t="str">
            <v>ng/sqcm</v>
          </cell>
          <cell r="F31">
            <v>10</v>
          </cell>
          <cell r="G31">
            <v>10</v>
          </cell>
          <cell r="H31">
            <v>10</v>
          </cell>
          <cell r="I31" t="str">
            <v>NA</v>
          </cell>
          <cell r="J31">
            <v>10</v>
          </cell>
          <cell r="K31">
            <v>10</v>
          </cell>
          <cell r="L31">
            <v>10</v>
          </cell>
          <cell r="M31">
            <v>30</v>
          </cell>
          <cell r="O31" t="str">
            <v>NA</v>
          </cell>
          <cell r="P31" t="str">
            <v>NA</v>
          </cell>
          <cell r="Q31" t="str">
            <v>NA</v>
          </cell>
          <cell r="R31" t="str">
            <v>NA</v>
          </cell>
          <cell r="S31" t="str">
            <v>NA</v>
          </cell>
          <cell r="T31" t="str">
            <v>NA</v>
          </cell>
          <cell r="U31">
            <v>30</v>
          </cell>
          <cell r="W31" t="str">
            <v>ng/sqcm</v>
          </cell>
          <cell r="X31">
            <v>100</v>
          </cell>
          <cell r="Y31" t="str">
            <v>ng/sqcm</v>
          </cell>
          <cell r="AA31">
            <v>5</v>
          </cell>
          <cell r="AB31" t="str">
            <v>NA</v>
          </cell>
          <cell r="AC31" t="str">
            <v>NA</v>
          </cell>
          <cell r="AD31" t="str">
            <v>NA</v>
          </cell>
          <cell r="AE31">
            <v>3000</v>
          </cell>
          <cell r="AF31" t="str">
            <v>NA</v>
          </cell>
          <cell r="AG31" t="str">
            <v>NA</v>
          </cell>
          <cell r="AH31" t="str">
            <v>particles/sqcm</v>
          </cell>
          <cell r="AI31" t="str">
            <v>NA</v>
          </cell>
          <cell r="AJ31" t="str">
            <v>NA</v>
          </cell>
          <cell r="AK31" t="str">
            <v>NA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particles/sqcm</v>
          </cell>
          <cell r="AP31">
            <v>50</v>
          </cell>
          <cell r="AQ31" t="str">
            <v>particles/sqcm</v>
          </cell>
          <cell r="AR31">
            <v>20</v>
          </cell>
          <cell r="AS31" t="str">
            <v>particles/sqcm</v>
          </cell>
          <cell r="AT31">
            <v>100</v>
          </cell>
          <cell r="AU31" t="str">
            <v>NA</v>
          </cell>
          <cell r="AV31" t="str">
            <v>NA</v>
          </cell>
          <cell r="AW31" t="str">
            <v>0 at 40x</v>
          </cell>
          <cell r="AX31" t="str">
            <v>NA</v>
          </cell>
          <cell r="AY31" t="str">
            <v>NA</v>
          </cell>
          <cell r="AZ31">
            <v>30</v>
          </cell>
          <cell r="BA31" t="str">
            <v>ng/part</v>
          </cell>
          <cell r="BB31">
            <v>80000</v>
          </cell>
          <cell r="BC31" t="str">
            <v>ng/part</v>
          </cell>
          <cell r="BD31">
            <v>100</v>
          </cell>
          <cell r="BE31" t="str">
            <v>ng/part</v>
          </cell>
          <cell r="BF31">
            <v>100</v>
          </cell>
          <cell r="BG31" t="str">
            <v>ng/part</v>
          </cell>
          <cell r="BH31">
            <v>50</v>
          </cell>
          <cell r="BI31" t="str">
            <v>ng/part</v>
          </cell>
        </row>
        <row r="32">
          <cell r="B32" t="str">
            <v>Cover Asm (Passivated/E-coat)(3.5 Inch Enterprise)</v>
          </cell>
          <cell r="C32" t="str">
            <v>Stainless Steel 304 or 430 DML Cover Pasivated/CRS 1010 Damper</v>
          </cell>
          <cell r="D32" t="str">
            <v xml:space="preserve">E-coat </v>
          </cell>
          <cell r="E32" t="str">
            <v>ng/sqcm</v>
          </cell>
          <cell r="F32">
            <v>10</v>
          </cell>
          <cell r="G32">
            <v>10</v>
          </cell>
          <cell r="H32">
            <v>10</v>
          </cell>
          <cell r="I32" t="str">
            <v>NA</v>
          </cell>
          <cell r="J32">
            <v>10</v>
          </cell>
          <cell r="K32">
            <v>10</v>
          </cell>
          <cell r="L32">
            <v>10</v>
          </cell>
          <cell r="M32">
            <v>30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>
            <v>30</v>
          </cell>
          <cell r="W32" t="str">
            <v>ng/sqcm</v>
          </cell>
          <cell r="X32">
            <v>100</v>
          </cell>
          <cell r="Y32" t="str">
            <v>ng/sqcm</v>
          </cell>
          <cell r="AA32">
            <v>5</v>
          </cell>
          <cell r="AB32" t="str">
            <v>NA</v>
          </cell>
          <cell r="AC32" t="str">
            <v>NA</v>
          </cell>
          <cell r="AD32" t="str">
            <v>NA</v>
          </cell>
          <cell r="AE32">
            <v>8000</v>
          </cell>
          <cell r="AF32" t="str">
            <v>NA</v>
          </cell>
          <cell r="AG32" t="str">
            <v>NA</v>
          </cell>
          <cell r="AH32" t="str">
            <v>particles/sqcm</v>
          </cell>
          <cell r="AI32" t="str">
            <v>NA</v>
          </cell>
          <cell r="AJ32" t="str">
            <v>NA</v>
          </cell>
          <cell r="AK32" t="str">
            <v>NA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particles/sqcm</v>
          </cell>
          <cell r="AP32">
            <v>50</v>
          </cell>
          <cell r="AQ32" t="str">
            <v>particles/sqcm</v>
          </cell>
          <cell r="AR32">
            <v>20</v>
          </cell>
          <cell r="AS32" t="str">
            <v>particles/sqcm</v>
          </cell>
          <cell r="AT32">
            <v>6000</v>
          </cell>
          <cell r="AU32" t="str">
            <v>NA</v>
          </cell>
          <cell r="AV32" t="str">
            <v>NA</v>
          </cell>
          <cell r="AW32" t="str">
            <v>0 at 40x</v>
          </cell>
          <cell r="AX32" t="str">
            <v>NA</v>
          </cell>
          <cell r="AY32" t="str">
            <v>NA</v>
          </cell>
          <cell r="AZ32">
            <v>30</v>
          </cell>
          <cell r="BA32" t="str">
            <v>ng/part</v>
          </cell>
          <cell r="BB32">
            <v>80000</v>
          </cell>
          <cell r="BC32" t="str">
            <v>ng/part</v>
          </cell>
          <cell r="BD32">
            <v>100</v>
          </cell>
          <cell r="BE32" t="str">
            <v>ng/part</v>
          </cell>
          <cell r="BF32">
            <v>100</v>
          </cell>
          <cell r="BG32" t="str">
            <v>ng/part</v>
          </cell>
          <cell r="BH32">
            <v>50</v>
          </cell>
          <cell r="BI32" t="str">
            <v>ng/part</v>
          </cell>
        </row>
        <row r="33">
          <cell r="B33" t="str">
            <v>Cover Gasket(on coupon)(3.5 Inch Enterprise)</v>
          </cell>
          <cell r="C33" t="str">
            <v>Urethane Acrylate</v>
          </cell>
          <cell r="E33" t="str">
            <v>ng/g</v>
          </cell>
          <cell r="F33">
            <v>500</v>
          </cell>
          <cell r="G33">
            <v>500</v>
          </cell>
          <cell r="H33">
            <v>500</v>
          </cell>
          <cell r="I33" t="str">
            <v>NA</v>
          </cell>
          <cell r="J33">
            <v>500</v>
          </cell>
          <cell r="K33">
            <v>500</v>
          </cell>
          <cell r="L33">
            <v>500</v>
          </cell>
          <cell r="M33">
            <v>1000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>
            <v>1000</v>
          </cell>
          <cell r="W33" t="str">
            <v>ng/sqcm</v>
          </cell>
          <cell r="X33" t="str">
            <v>NA</v>
          </cell>
          <cell r="Y33" t="str">
            <v>ng/sqcm</v>
          </cell>
          <cell r="AA33" t="str">
            <v>NA</v>
          </cell>
          <cell r="AB33" t="str">
            <v>NA</v>
          </cell>
          <cell r="AC33" t="str">
            <v>NA</v>
          </cell>
          <cell r="AD33" t="str">
            <v>NA</v>
          </cell>
          <cell r="AE33" t="str">
            <v>NA</v>
          </cell>
          <cell r="AF33" t="str">
            <v>NA</v>
          </cell>
          <cell r="AG33" t="str">
            <v>NA</v>
          </cell>
          <cell r="AH33" t="str">
            <v>particles/sqcm</v>
          </cell>
          <cell r="AI33" t="str">
            <v>NA</v>
          </cell>
          <cell r="AJ33" t="str">
            <v>NA</v>
          </cell>
          <cell r="AK33" t="str">
            <v>ng/g</v>
          </cell>
          <cell r="AL33" t="str">
            <v>NA</v>
          </cell>
          <cell r="AM33">
            <v>20</v>
          </cell>
          <cell r="AN33" t="str">
            <v>NA</v>
          </cell>
          <cell r="AO33" t="str">
            <v>particles/sqcm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>
            <v>30</v>
          </cell>
          <cell r="BA33" t="str">
            <v>ng/g</v>
          </cell>
          <cell r="BB33">
            <v>60000</v>
          </cell>
          <cell r="BC33" t="str">
            <v>ng/g</v>
          </cell>
          <cell r="BD33" t="str">
            <v>NA</v>
          </cell>
          <cell r="BE33" t="str">
            <v>NA</v>
          </cell>
          <cell r="BF33" t="str">
            <v>NA</v>
          </cell>
          <cell r="BG33" t="str">
            <v>NA</v>
          </cell>
          <cell r="BH33" t="str">
            <v>NA</v>
          </cell>
          <cell r="BI33" t="str">
            <v>NA</v>
          </cell>
        </row>
        <row r="34">
          <cell r="B34" t="str">
            <v>Cover Gasket(removed from cover)(3.5 Inch Enterprise)</v>
          </cell>
          <cell r="C34" t="str">
            <v>Urethane Acrylate</v>
          </cell>
          <cell r="E34" t="str">
            <v>ng/g</v>
          </cell>
          <cell r="F34">
            <v>500</v>
          </cell>
          <cell r="G34">
            <v>500</v>
          </cell>
          <cell r="H34">
            <v>500</v>
          </cell>
          <cell r="I34" t="str">
            <v>NA</v>
          </cell>
          <cell r="J34">
            <v>500</v>
          </cell>
          <cell r="K34">
            <v>500</v>
          </cell>
          <cell r="L34">
            <v>500</v>
          </cell>
          <cell r="M34">
            <v>1000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>
            <v>1000</v>
          </cell>
          <cell r="W34" t="str">
            <v>ng/sqcm</v>
          </cell>
          <cell r="X34" t="str">
            <v>NA</v>
          </cell>
          <cell r="Y34" t="str">
            <v>ng/sqcm</v>
          </cell>
          <cell r="AA34" t="str">
            <v>NA</v>
          </cell>
          <cell r="AB34" t="str">
            <v>NA</v>
          </cell>
          <cell r="AC34" t="str">
            <v>NA</v>
          </cell>
          <cell r="AD34" t="str">
            <v>NA</v>
          </cell>
          <cell r="AE34" t="str">
            <v>NA</v>
          </cell>
          <cell r="AF34" t="str">
            <v>NA</v>
          </cell>
          <cell r="AG34" t="str">
            <v>NA</v>
          </cell>
          <cell r="AH34" t="str">
            <v>particles/sqcm</v>
          </cell>
          <cell r="AI34" t="str">
            <v>NA</v>
          </cell>
          <cell r="AJ34" t="str">
            <v>NA</v>
          </cell>
          <cell r="AK34" t="str">
            <v>ng/g</v>
          </cell>
          <cell r="AL34" t="str">
            <v>NA</v>
          </cell>
          <cell r="AM34">
            <v>20</v>
          </cell>
          <cell r="AN34" t="str">
            <v>NA</v>
          </cell>
          <cell r="AO34" t="str">
            <v>particles/sqcm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NA</v>
          </cell>
          <cell r="AY34" t="str">
            <v>NA</v>
          </cell>
          <cell r="AZ34" t="str">
            <v>NA</v>
          </cell>
          <cell r="BA34" t="str">
            <v>NA</v>
          </cell>
          <cell r="BB34" t="str">
            <v>NA</v>
          </cell>
          <cell r="BC34" t="str">
            <v>NA</v>
          </cell>
          <cell r="BD34" t="str">
            <v>NA</v>
          </cell>
          <cell r="BE34" t="str">
            <v>NA</v>
          </cell>
          <cell r="BF34" t="str">
            <v>NA</v>
          </cell>
          <cell r="BG34" t="str">
            <v>NA</v>
          </cell>
          <cell r="BH34" t="str">
            <v>NA</v>
          </cell>
          <cell r="BI34" t="str">
            <v>NA</v>
          </cell>
        </row>
        <row r="35">
          <cell r="B35" t="str">
            <v>Cover Seal (3.5 Inch Enterprise)</v>
          </cell>
          <cell r="C35" t="str">
            <v>Aluminium Acrylic Adhesive Polyester Film</v>
          </cell>
          <cell r="E35" t="str">
            <v>ng/sqcm</v>
          </cell>
          <cell r="F35">
            <v>10</v>
          </cell>
          <cell r="G35">
            <v>10</v>
          </cell>
          <cell r="H35">
            <v>10</v>
          </cell>
          <cell r="I35" t="str">
            <v>NA</v>
          </cell>
          <cell r="J35">
            <v>10</v>
          </cell>
          <cell r="K35">
            <v>10</v>
          </cell>
          <cell r="L35">
            <v>10</v>
          </cell>
          <cell r="M35">
            <v>30</v>
          </cell>
          <cell r="O35" t="str">
            <v>NA</v>
          </cell>
          <cell r="P35" t="str">
            <v>NA</v>
          </cell>
          <cell r="Q35" t="str">
            <v>NA</v>
          </cell>
          <cell r="R35" t="str">
            <v>NA</v>
          </cell>
          <cell r="S35" t="str">
            <v>NA</v>
          </cell>
          <cell r="T35" t="str">
            <v>NA</v>
          </cell>
          <cell r="U35">
            <v>30</v>
          </cell>
          <cell r="W35" t="str">
            <v>ng/sqcm</v>
          </cell>
          <cell r="X35" t="str">
            <v>NA</v>
          </cell>
          <cell r="Y35" t="str">
            <v>ng/sqcm</v>
          </cell>
          <cell r="AA35" t="str">
            <v>NA</v>
          </cell>
          <cell r="AB35" t="str">
            <v>NA</v>
          </cell>
          <cell r="AC35" t="str">
            <v>NA</v>
          </cell>
          <cell r="AD35" t="str">
            <v>NA</v>
          </cell>
          <cell r="AE35" t="str">
            <v>NA</v>
          </cell>
          <cell r="AF35" t="str">
            <v>NA</v>
          </cell>
          <cell r="AG35" t="str">
            <v>NA</v>
          </cell>
          <cell r="AH35" t="str">
            <v>particles/sqcm</v>
          </cell>
          <cell r="AI35">
            <v>0</v>
          </cell>
          <cell r="AJ35" t="str">
            <v>ng/part</v>
          </cell>
          <cell r="AK35" t="str">
            <v>ng/part</v>
          </cell>
          <cell r="AL35" t="str">
            <v>NA</v>
          </cell>
          <cell r="AM35">
            <v>20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ng/part</v>
          </cell>
          <cell r="AY35">
            <v>1000</v>
          </cell>
          <cell r="AZ35">
            <v>30</v>
          </cell>
          <cell r="BA35" t="str">
            <v>ng/part</v>
          </cell>
          <cell r="BB35" t="str">
            <v>2000 (Exc 2-Ethyl Hexanol)</v>
          </cell>
          <cell r="BC35" t="str">
            <v>ng/part</v>
          </cell>
          <cell r="BD35" t="str">
            <v>NA</v>
          </cell>
          <cell r="BE35" t="str">
            <v>NA</v>
          </cell>
          <cell r="BF35" t="str">
            <v>NA</v>
          </cell>
          <cell r="BG35" t="str">
            <v>NA</v>
          </cell>
          <cell r="BH35" t="str">
            <v>NA</v>
          </cell>
          <cell r="BI35" t="str">
            <v>NA</v>
          </cell>
        </row>
        <row r="36">
          <cell r="B36" t="str">
            <v>Cured ACF (3.5 Inch Enterprise)</v>
          </cell>
          <cell r="C36" t="str">
            <v>Adhesive and Liner</v>
          </cell>
          <cell r="E36" t="str">
            <v>ng/sqcm</v>
          </cell>
          <cell r="F36">
            <v>10</v>
          </cell>
          <cell r="G36">
            <v>10</v>
          </cell>
          <cell r="H36">
            <v>10</v>
          </cell>
          <cell r="I36" t="str">
            <v>NA</v>
          </cell>
          <cell r="J36">
            <v>10</v>
          </cell>
          <cell r="K36">
            <v>10</v>
          </cell>
          <cell r="L36">
            <v>10</v>
          </cell>
          <cell r="M36">
            <v>30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>
            <v>30</v>
          </cell>
          <cell r="W36" t="str">
            <v>ng/sqcm</v>
          </cell>
          <cell r="X36">
            <v>100</v>
          </cell>
          <cell r="Y36" t="str">
            <v>ng/sqcm</v>
          </cell>
          <cell r="AA36">
            <v>5</v>
          </cell>
          <cell r="AB36" t="str">
            <v>NA</v>
          </cell>
          <cell r="AC36" t="str">
            <v>NA</v>
          </cell>
          <cell r="AD36" t="str">
            <v>NA</v>
          </cell>
          <cell r="AE36" t="str">
            <v>NA</v>
          </cell>
          <cell r="AF36" t="str">
            <v>NA</v>
          </cell>
          <cell r="AG36" t="str">
            <v>NA</v>
          </cell>
          <cell r="AH36" t="str">
            <v>particles/sqcm</v>
          </cell>
          <cell r="AI36">
            <v>0</v>
          </cell>
          <cell r="AJ36" t="str">
            <v>ng/part</v>
          </cell>
          <cell r="AK36" t="str">
            <v>NA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ng/part</v>
          </cell>
          <cell r="AY36">
            <v>2000</v>
          </cell>
          <cell r="AZ36">
            <v>30</v>
          </cell>
          <cell r="BA36" t="str">
            <v>ng/part</v>
          </cell>
          <cell r="BB36">
            <v>5000</v>
          </cell>
          <cell r="BC36" t="str">
            <v>ng/part</v>
          </cell>
          <cell r="BD36">
            <v>50</v>
          </cell>
          <cell r="BE36" t="str">
            <v>ng/part</v>
          </cell>
          <cell r="BF36">
            <v>50</v>
          </cell>
          <cell r="BG36" t="str">
            <v>ng/part</v>
          </cell>
          <cell r="BH36">
            <v>50</v>
          </cell>
          <cell r="BI36" t="str">
            <v>ng/part</v>
          </cell>
        </row>
        <row r="37">
          <cell r="B37" t="str">
            <v>Dampers used outside the drive (3.5 Inch Enterprise)</v>
          </cell>
          <cell r="E37" t="str">
            <v>NA</v>
          </cell>
          <cell r="F37" t="str">
            <v>NA</v>
          </cell>
          <cell r="G37" t="str">
            <v>NA</v>
          </cell>
          <cell r="H37" t="str">
            <v>NA</v>
          </cell>
          <cell r="I37" t="str">
            <v>NA</v>
          </cell>
          <cell r="J37" t="str">
            <v>NA</v>
          </cell>
          <cell r="K37" t="str">
            <v>NA</v>
          </cell>
          <cell r="L37" t="str">
            <v>NA</v>
          </cell>
          <cell r="M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W37" t="str">
            <v>ng/sqcm</v>
          </cell>
          <cell r="X37" t="str">
            <v>NA</v>
          </cell>
          <cell r="Y37" t="str">
            <v>ng/sqcm</v>
          </cell>
          <cell r="AA37" t="str">
            <v>NA</v>
          </cell>
          <cell r="AB37" t="str">
            <v>NA</v>
          </cell>
          <cell r="AC37" t="str">
            <v>NA</v>
          </cell>
          <cell r="AD37" t="str">
            <v>NA</v>
          </cell>
          <cell r="AE37" t="str">
            <v>NA</v>
          </cell>
          <cell r="AF37" t="str">
            <v>NA</v>
          </cell>
          <cell r="AG37" t="str">
            <v>NA</v>
          </cell>
          <cell r="AH37" t="str">
            <v>particles/sqcm</v>
          </cell>
          <cell r="AI37">
            <v>0</v>
          </cell>
          <cell r="AJ37" t="str">
            <v>ng/part</v>
          </cell>
          <cell r="AK37" t="str">
            <v>NA</v>
          </cell>
          <cell r="AL37" t="str">
            <v>NA</v>
          </cell>
          <cell r="AM37" t="str">
            <v>NA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>
            <v>60</v>
          </cell>
          <cell r="BA37" t="str">
            <v>ng/sqcm</v>
          </cell>
          <cell r="BB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F37" t="str">
            <v>NA</v>
          </cell>
          <cell r="BG37" t="str">
            <v>NA</v>
          </cell>
          <cell r="BH37" t="str">
            <v>NA</v>
          </cell>
          <cell r="BI37" t="str">
            <v>NA</v>
          </cell>
        </row>
        <row r="38">
          <cell r="B38" t="str">
            <v>Disk Clamp (EN plating) class 2(3.5 Inch Enterprise)</v>
          </cell>
          <cell r="C38" t="str">
            <v>Aluminum 6061 or 7075</v>
          </cell>
          <cell r="D38" t="str">
            <v>Electroless Nickel</v>
          </cell>
          <cell r="E38" t="str">
            <v>ng/sqcm</v>
          </cell>
          <cell r="F38">
            <v>20</v>
          </cell>
          <cell r="G38">
            <v>20</v>
          </cell>
          <cell r="H38">
            <v>20</v>
          </cell>
          <cell r="I38" t="str">
            <v>NA</v>
          </cell>
          <cell r="J38">
            <v>20</v>
          </cell>
          <cell r="K38">
            <v>100</v>
          </cell>
          <cell r="L38">
            <v>40</v>
          </cell>
          <cell r="M38" t="str">
            <v>100 (Excl PO4)</v>
          </cell>
          <cell r="N38">
            <v>1</v>
          </cell>
          <cell r="O38" t="str">
            <v>NA</v>
          </cell>
          <cell r="P38" t="str">
            <v>NA</v>
          </cell>
          <cell r="Q38" t="str">
            <v>NA</v>
          </cell>
          <cell r="R38" t="str">
            <v>NA</v>
          </cell>
          <cell r="S38" t="str">
            <v>NA</v>
          </cell>
          <cell r="T38" t="str">
            <v>NA</v>
          </cell>
          <cell r="U38">
            <v>50</v>
          </cell>
          <cell r="W38" t="str">
            <v>ng/sqcm</v>
          </cell>
          <cell r="X38">
            <v>200</v>
          </cell>
          <cell r="Y38" t="str">
            <v>ng/sqcm</v>
          </cell>
          <cell r="AA38">
            <v>5</v>
          </cell>
          <cell r="AB38" t="str">
            <v>NA</v>
          </cell>
          <cell r="AC38" t="str">
            <v>NA</v>
          </cell>
          <cell r="AD38" t="str">
            <v>NA</v>
          </cell>
          <cell r="AE38">
            <v>2500</v>
          </cell>
          <cell r="AF38" t="str">
            <v>NA</v>
          </cell>
          <cell r="AG38" t="str">
            <v>NA</v>
          </cell>
          <cell r="AH38" t="str">
            <v>particles/sqcm</v>
          </cell>
          <cell r="AI38" t="str">
            <v>NA</v>
          </cell>
          <cell r="AJ38" t="str">
            <v>NA</v>
          </cell>
          <cell r="AK38" t="str">
            <v>NA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particles/sqcm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0 at 40x</v>
          </cell>
          <cell r="AX38" t="str">
            <v>NA</v>
          </cell>
          <cell r="AY38" t="str">
            <v>NA</v>
          </cell>
          <cell r="AZ38" t="str">
            <v>NA</v>
          </cell>
          <cell r="BA38" t="str">
            <v>NA</v>
          </cell>
          <cell r="BB38" t="str">
            <v>NA</v>
          </cell>
          <cell r="BC38" t="str">
            <v>NA</v>
          </cell>
          <cell r="BD38">
            <v>50</v>
          </cell>
          <cell r="BE38" t="str">
            <v>ng/part</v>
          </cell>
          <cell r="BF38">
            <v>50</v>
          </cell>
          <cell r="BG38" t="str">
            <v>ng/part</v>
          </cell>
          <cell r="BH38">
            <v>50</v>
          </cell>
          <cell r="BI38" t="str">
            <v>ng/part</v>
          </cell>
        </row>
        <row r="39">
          <cell r="B39" t="str">
            <v>Disk Clamp(EN plating)(3.5 Inch Enterprise)</v>
          </cell>
          <cell r="C39" t="str">
            <v>Aluminum 6061 or 7075</v>
          </cell>
          <cell r="D39" t="str">
            <v>Electroless Nickel</v>
          </cell>
          <cell r="E39" t="str">
            <v>ng/sqcm</v>
          </cell>
          <cell r="F39">
            <v>10</v>
          </cell>
          <cell r="G39">
            <v>10</v>
          </cell>
          <cell r="H39">
            <v>10</v>
          </cell>
          <cell r="I39" t="str">
            <v>NA</v>
          </cell>
          <cell r="J39">
            <v>10</v>
          </cell>
          <cell r="K39">
            <v>100</v>
          </cell>
          <cell r="L39">
            <v>10</v>
          </cell>
          <cell r="M39" t="str">
            <v>30 (Excl PO4)</v>
          </cell>
          <cell r="N39">
            <v>1</v>
          </cell>
          <cell r="O39" t="str">
            <v>NA</v>
          </cell>
          <cell r="P39" t="str">
            <v>NA</v>
          </cell>
          <cell r="Q39" t="str">
            <v>NA</v>
          </cell>
          <cell r="R39" t="str">
            <v>NA</v>
          </cell>
          <cell r="S39" t="str">
            <v>NA</v>
          </cell>
          <cell r="T39" t="str">
            <v>NA</v>
          </cell>
          <cell r="U39">
            <v>30</v>
          </cell>
          <cell r="W39" t="str">
            <v>ng/sqcm</v>
          </cell>
          <cell r="X39">
            <v>100</v>
          </cell>
          <cell r="Y39" t="str">
            <v>ng/sqcm</v>
          </cell>
          <cell r="AA39">
            <v>5</v>
          </cell>
          <cell r="AB39" t="str">
            <v>NA</v>
          </cell>
          <cell r="AC39" t="str">
            <v>NA</v>
          </cell>
          <cell r="AD39" t="str">
            <v>NA</v>
          </cell>
          <cell r="AE39">
            <v>1500</v>
          </cell>
          <cell r="AF39" t="str">
            <v>NA</v>
          </cell>
          <cell r="AG39" t="str">
            <v>NA</v>
          </cell>
          <cell r="AH39" t="str">
            <v>particles/sqcm</v>
          </cell>
          <cell r="AI39" t="str">
            <v>NA</v>
          </cell>
          <cell r="AJ39" t="str">
            <v>NA</v>
          </cell>
          <cell r="AK39" t="str">
            <v>NA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particles/sqcm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0 at 40x</v>
          </cell>
          <cell r="AX39" t="str">
            <v>NA</v>
          </cell>
          <cell r="AY39" t="str">
            <v>NA</v>
          </cell>
          <cell r="AZ39" t="str">
            <v>NA</v>
          </cell>
          <cell r="BA39" t="str">
            <v>NA</v>
          </cell>
          <cell r="BB39" t="str">
            <v>NA</v>
          </cell>
          <cell r="BC39" t="str">
            <v>NA</v>
          </cell>
          <cell r="BD39">
            <v>50</v>
          </cell>
          <cell r="BE39" t="str">
            <v>ng/part</v>
          </cell>
          <cell r="BF39">
            <v>50</v>
          </cell>
          <cell r="BG39" t="str">
            <v>ng/part</v>
          </cell>
          <cell r="BH39">
            <v>50</v>
          </cell>
          <cell r="BI39" t="str">
            <v>ng/part</v>
          </cell>
        </row>
        <row r="40">
          <cell r="B40" t="str">
            <v>Disk Spacer (3.5 Inch Enterprise) -  Class 2(3.5 Inch Enterprise)</v>
          </cell>
          <cell r="C40" t="str">
            <v>Aluminum 6061 EN Plating</v>
          </cell>
          <cell r="E40" t="str">
            <v>ng/sqcm</v>
          </cell>
          <cell r="F40">
            <v>20</v>
          </cell>
          <cell r="G40">
            <v>20</v>
          </cell>
          <cell r="H40">
            <v>20</v>
          </cell>
          <cell r="I40" t="str">
            <v>NA</v>
          </cell>
          <cell r="J40">
            <v>20</v>
          </cell>
          <cell r="K40">
            <v>100</v>
          </cell>
          <cell r="L40">
            <v>40</v>
          </cell>
          <cell r="M40" t="str">
            <v>100 (Excl PO4)</v>
          </cell>
          <cell r="N40">
            <v>1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>
            <v>50</v>
          </cell>
          <cell r="W40" t="str">
            <v>ng/sqcm</v>
          </cell>
          <cell r="X40">
            <v>200</v>
          </cell>
          <cell r="Y40" t="str">
            <v>ng/sqcm</v>
          </cell>
          <cell r="AA40">
            <v>5</v>
          </cell>
          <cell r="AB40" t="str">
            <v>NA</v>
          </cell>
          <cell r="AC40" t="str">
            <v>NA</v>
          </cell>
          <cell r="AD40" t="str">
            <v>NA</v>
          </cell>
          <cell r="AE40">
            <v>2500</v>
          </cell>
          <cell r="AF40" t="str">
            <v>NA</v>
          </cell>
          <cell r="AG40" t="str">
            <v>NA</v>
          </cell>
          <cell r="AH40" t="str">
            <v>particles/sqcm</v>
          </cell>
          <cell r="AI40" t="str">
            <v>NA</v>
          </cell>
          <cell r="AJ40" t="str">
            <v>NA</v>
          </cell>
          <cell r="AK40" t="str">
            <v>NA</v>
          </cell>
          <cell r="AL40" t="str">
            <v>NA</v>
          </cell>
          <cell r="AM40" t="str">
            <v>NA</v>
          </cell>
          <cell r="AN40" t="str">
            <v>NA</v>
          </cell>
          <cell r="AO40" t="str">
            <v>particles/sqcm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0 at 40x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B40" t="str">
            <v>NA</v>
          </cell>
          <cell r="BC40" t="str">
            <v>NA</v>
          </cell>
          <cell r="BD40">
            <v>50</v>
          </cell>
          <cell r="BE40" t="str">
            <v>ng/part</v>
          </cell>
          <cell r="BF40">
            <v>50</v>
          </cell>
          <cell r="BG40" t="str">
            <v>ng/part</v>
          </cell>
          <cell r="BH40">
            <v>50</v>
          </cell>
          <cell r="BI40" t="str">
            <v>ng/part</v>
          </cell>
        </row>
        <row r="41">
          <cell r="B41" t="str">
            <v>Disk Spacer (3.5 Inch Enterprise)(3.5 Inch Enterprise)</v>
          </cell>
          <cell r="C41" t="str">
            <v>Aluminum 6061 EN Plating</v>
          </cell>
          <cell r="E41" t="str">
            <v>ng/sqcm</v>
          </cell>
          <cell r="F41">
            <v>10</v>
          </cell>
          <cell r="G41">
            <v>10</v>
          </cell>
          <cell r="H41">
            <v>10</v>
          </cell>
          <cell r="I41">
            <v>10</v>
          </cell>
          <cell r="J41">
            <v>10</v>
          </cell>
          <cell r="K41">
            <v>100</v>
          </cell>
          <cell r="L41">
            <v>10</v>
          </cell>
          <cell r="M41" t="str">
            <v>30 (Excl PO4)</v>
          </cell>
          <cell r="O41" t="str">
            <v>NA</v>
          </cell>
          <cell r="P41" t="str">
            <v>NA</v>
          </cell>
          <cell r="Q41" t="str">
            <v>NA</v>
          </cell>
          <cell r="R41" t="str">
            <v>NA</v>
          </cell>
          <cell r="S41" t="str">
            <v>NA</v>
          </cell>
          <cell r="T41" t="str">
            <v>NA</v>
          </cell>
          <cell r="U41">
            <v>30</v>
          </cell>
          <cell r="W41" t="str">
            <v>ng/sqcm</v>
          </cell>
          <cell r="X41">
            <v>100</v>
          </cell>
          <cell r="Y41" t="str">
            <v>ng/sqcm</v>
          </cell>
          <cell r="AA41">
            <v>5</v>
          </cell>
          <cell r="AB41" t="str">
            <v>NA</v>
          </cell>
          <cell r="AC41" t="str">
            <v>NA</v>
          </cell>
          <cell r="AD41" t="str">
            <v>NA</v>
          </cell>
          <cell r="AE41">
            <v>1500</v>
          </cell>
          <cell r="AF41" t="str">
            <v>NA</v>
          </cell>
          <cell r="AG41" t="str">
            <v>NA</v>
          </cell>
          <cell r="AH41" t="str">
            <v>particles/sqcm</v>
          </cell>
          <cell r="AI41" t="str">
            <v>NA</v>
          </cell>
          <cell r="AJ41" t="str">
            <v>NA</v>
          </cell>
          <cell r="AK41" t="str">
            <v>NA</v>
          </cell>
          <cell r="AL41" t="str">
            <v>NA</v>
          </cell>
          <cell r="AM41" t="str">
            <v>NA</v>
          </cell>
          <cell r="AN41" t="str">
            <v>NA</v>
          </cell>
          <cell r="AO41" t="str">
            <v>particles/sqcm</v>
          </cell>
          <cell r="AP41" t="str">
            <v>NA</v>
          </cell>
          <cell r="AQ41" t="str">
            <v>NA</v>
          </cell>
          <cell r="AR41" t="str">
            <v>NA</v>
          </cell>
          <cell r="AS41" t="str">
            <v>NA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0 at 40x</v>
          </cell>
          <cell r="AX41" t="str">
            <v>NA</v>
          </cell>
          <cell r="AY41" t="str">
            <v>NA</v>
          </cell>
          <cell r="AZ41" t="str">
            <v>NA</v>
          </cell>
          <cell r="BA41" t="str">
            <v>NA</v>
          </cell>
          <cell r="BB41" t="str">
            <v>NA</v>
          </cell>
          <cell r="BC41" t="str">
            <v>NA</v>
          </cell>
          <cell r="BD41">
            <v>50</v>
          </cell>
          <cell r="BE41" t="str">
            <v>ng/part</v>
          </cell>
          <cell r="BF41">
            <v>50</v>
          </cell>
          <cell r="BG41" t="str">
            <v>ng/part</v>
          </cell>
          <cell r="BH41">
            <v>50</v>
          </cell>
          <cell r="BI41" t="str">
            <v>ng/part</v>
          </cell>
        </row>
        <row r="42">
          <cell r="B42" t="str">
            <v>Drive S/N and HSA Label Ink Ribbon (3.5 Inch Enterprise)</v>
          </cell>
          <cell r="E42" t="str">
            <v>ng/sqcm</v>
          </cell>
          <cell r="F42">
            <v>50</v>
          </cell>
          <cell r="G42">
            <v>50</v>
          </cell>
          <cell r="H42">
            <v>50</v>
          </cell>
          <cell r="I42" t="str">
            <v>NA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100</v>
          </cell>
          <cell r="W42" t="str">
            <v>ng/sqcm</v>
          </cell>
          <cell r="X42" t="str">
            <v>NA</v>
          </cell>
          <cell r="Y42" t="str">
            <v>ng/sqcm</v>
          </cell>
          <cell r="AA42" t="str">
            <v>ND</v>
          </cell>
          <cell r="AB42" t="str">
            <v>ND</v>
          </cell>
          <cell r="AC42" t="str">
            <v>ND</v>
          </cell>
          <cell r="AD42" t="str">
            <v>NA</v>
          </cell>
          <cell r="AE42" t="str">
            <v>NA</v>
          </cell>
          <cell r="AF42" t="str">
            <v>NA</v>
          </cell>
          <cell r="AG42" t="str">
            <v>NA</v>
          </cell>
          <cell r="AH42" t="str">
            <v>particles/sqcm</v>
          </cell>
          <cell r="AI42">
            <v>0</v>
          </cell>
          <cell r="AJ42" t="str">
            <v>ng/sqcm</v>
          </cell>
          <cell r="AK42" t="str">
            <v>NA</v>
          </cell>
          <cell r="AL42" t="str">
            <v>NA</v>
          </cell>
          <cell r="AM42" t="str">
            <v>NA</v>
          </cell>
          <cell r="AN42" t="str">
            <v>NA</v>
          </cell>
          <cell r="AO42" t="str">
            <v>NA</v>
          </cell>
          <cell r="AP42" t="str">
            <v>NA</v>
          </cell>
          <cell r="AQ42" t="str">
            <v>NA</v>
          </cell>
          <cell r="AR42" t="str">
            <v>NA</v>
          </cell>
          <cell r="AS42" t="str">
            <v>NA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NA</v>
          </cell>
          <cell r="AY42" t="str">
            <v>NA</v>
          </cell>
          <cell r="AZ42">
            <v>15</v>
          </cell>
          <cell r="BA42" t="str">
            <v>ng/sqcm</v>
          </cell>
          <cell r="BB42">
            <v>5000</v>
          </cell>
          <cell r="BC42" t="str">
            <v>ng/sqcm</v>
          </cell>
          <cell r="BD42">
            <v>50</v>
          </cell>
          <cell r="BE42" t="str">
            <v>ng/sqcm</v>
          </cell>
          <cell r="BF42">
            <v>10</v>
          </cell>
          <cell r="BG42" t="str">
            <v>ng/sqcm</v>
          </cell>
          <cell r="BH42">
            <v>10</v>
          </cell>
          <cell r="BI42" t="str">
            <v>ng/sqcm</v>
          </cell>
        </row>
        <row r="43">
          <cell r="B43" t="str">
            <v>Drive S/N Label (3.5 Inch Enterprise)</v>
          </cell>
          <cell r="E43" t="str">
            <v>NA</v>
          </cell>
          <cell r="F43" t="str">
            <v>NA</v>
          </cell>
          <cell r="G43" t="str">
            <v>NA</v>
          </cell>
          <cell r="H43" t="str">
            <v>NA</v>
          </cell>
          <cell r="I43" t="str">
            <v>NA</v>
          </cell>
          <cell r="J43" t="str">
            <v>NA</v>
          </cell>
          <cell r="K43" t="str">
            <v>NA</v>
          </cell>
          <cell r="L43" t="str">
            <v>NA</v>
          </cell>
          <cell r="M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W43" t="str">
            <v>ng/sqcm</v>
          </cell>
          <cell r="X43" t="str">
            <v>NA</v>
          </cell>
          <cell r="Y43" t="str">
            <v>ng/sqcm</v>
          </cell>
          <cell r="AA43" t="str">
            <v>NA</v>
          </cell>
          <cell r="AB43" t="str">
            <v>NA</v>
          </cell>
          <cell r="AC43" t="str">
            <v>NA</v>
          </cell>
          <cell r="AD43" t="str">
            <v>NA</v>
          </cell>
          <cell r="AE43" t="str">
            <v>NA</v>
          </cell>
          <cell r="AF43" t="str">
            <v>NA</v>
          </cell>
          <cell r="AG43" t="str">
            <v>NA</v>
          </cell>
          <cell r="AH43" t="str">
            <v>particles/sqcm</v>
          </cell>
          <cell r="AI43">
            <v>0</v>
          </cell>
          <cell r="AJ43" t="str">
            <v>ng/sqcm</v>
          </cell>
          <cell r="AK43" t="str">
            <v>NA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NA</v>
          </cell>
          <cell r="AY43" t="str">
            <v>NA</v>
          </cell>
          <cell r="AZ43">
            <v>60</v>
          </cell>
          <cell r="BA43" t="str">
            <v>ng/sqcm</v>
          </cell>
          <cell r="BB43" t="str">
            <v>NA</v>
          </cell>
          <cell r="BC43" t="str">
            <v>NA</v>
          </cell>
          <cell r="BD43" t="str">
            <v>NA</v>
          </cell>
          <cell r="BE43" t="str">
            <v>NA</v>
          </cell>
          <cell r="BF43" t="str">
            <v>NA</v>
          </cell>
          <cell r="BG43" t="str">
            <v>NA</v>
          </cell>
          <cell r="BH43" t="str">
            <v>NA</v>
          </cell>
          <cell r="BI43" t="str">
            <v>NA</v>
          </cell>
        </row>
        <row r="44">
          <cell r="B44" t="str">
            <v>Flex Bracket (3.5 Inch Enterprise)</v>
          </cell>
          <cell r="C44" t="str">
            <v>Polyetherimide</v>
          </cell>
          <cell r="E44" t="str">
            <v>ng/sqcm</v>
          </cell>
          <cell r="F44">
            <v>20</v>
          </cell>
          <cell r="G44">
            <v>20</v>
          </cell>
          <cell r="H44">
            <v>20</v>
          </cell>
          <cell r="I44" t="str">
            <v>NA</v>
          </cell>
          <cell r="J44">
            <v>20</v>
          </cell>
          <cell r="K44">
            <v>20</v>
          </cell>
          <cell r="L44">
            <v>20</v>
          </cell>
          <cell r="M44">
            <v>60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>
            <v>60</v>
          </cell>
          <cell r="W44" t="str">
            <v>ng/sqcm</v>
          </cell>
          <cell r="X44">
            <v>200</v>
          </cell>
          <cell r="Y44" t="str">
            <v>ng/sqcm</v>
          </cell>
          <cell r="AA44">
            <v>5</v>
          </cell>
          <cell r="AB44" t="str">
            <v>NA</v>
          </cell>
          <cell r="AC44" t="str">
            <v>NA</v>
          </cell>
          <cell r="AD44" t="str">
            <v>NA</v>
          </cell>
          <cell r="AE44">
            <v>5000</v>
          </cell>
          <cell r="AF44" t="str">
            <v>NA</v>
          </cell>
          <cell r="AG44" t="str">
            <v>NA</v>
          </cell>
          <cell r="AH44" t="str">
            <v>particles/sqcm</v>
          </cell>
          <cell r="AI44">
            <v>0</v>
          </cell>
          <cell r="AJ44" t="str">
            <v>ng/part</v>
          </cell>
          <cell r="AK44" t="str">
            <v>NA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NA</v>
          </cell>
          <cell r="AY44" t="str">
            <v>NA</v>
          </cell>
          <cell r="AZ44">
            <v>30</v>
          </cell>
          <cell r="BA44" t="str">
            <v>ng/part</v>
          </cell>
          <cell r="BB44">
            <v>1000</v>
          </cell>
          <cell r="BC44" t="str">
            <v>ng/part</v>
          </cell>
          <cell r="BD44">
            <v>50</v>
          </cell>
          <cell r="BE44" t="str">
            <v>ng/part</v>
          </cell>
          <cell r="BF44">
            <v>50</v>
          </cell>
          <cell r="BG44" t="str">
            <v>ng/part</v>
          </cell>
          <cell r="BH44">
            <v>50</v>
          </cell>
          <cell r="BI44" t="str">
            <v>ng/part</v>
          </cell>
        </row>
        <row r="45">
          <cell r="B45" t="str">
            <v>Flex Circuit &amp; Flex Circuit Assembly(FCOF) 3.5 Inch Enterprise</v>
          </cell>
          <cell r="E45" t="str">
            <v>ng/sqcm</v>
          </cell>
          <cell r="F45">
            <v>20</v>
          </cell>
          <cell r="G45">
            <v>20</v>
          </cell>
          <cell r="H45">
            <v>20</v>
          </cell>
          <cell r="I45" t="str">
            <v>NA</v>
          </cell>
          <cell r="J45">
            <v>20</v>
          </cell>
          <cell r="K45">
            <v>20</v>
          </cell>
          <cell r="L45">
            <v>20</v>
          </cell>
          <cell r="M45">
            <v>60</v>
          </cell>
          <cell r="O45" t="str">
            <v>NA</v>
          </cell>
          <cell r="P45" t="str">
            <v>NA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>
            <v>60</v>
          </cell>
          <cell r="W45" t="str">
            <v>ng/sqcm</v>
          </cell>
          <cell r="X45">
            <v>200</v>
          </cell>
          <cell r="Y45" t="str">
            <v>ng/sqcm</v>
          </cell>
          <cell r="AA45">
            <v>5</v>
          </cell>
          <cell r="AB45" t="str">
            <v>NA</v>
          </cell>
          <cell r="AC45" t="str">
            <v>NA</v>
          </cell>
          <cell r="AD45" t="str">
            <v>NA</v>
          </cell>
          <cell r="AE45">
            <v>15000</v>
          </cell>
          <cell r="AF45" t="str">
            <v>NA</v>
          </cell>
          <cell r="AG45" t="str">
            <v>NA</v>
          </cell>
          <cell r="AH45" t="str">
            <v>particles/sqcm</v>
          </cell>
          <cell r="AI45">
            <v>0</v>
          </cell>
          <cell r="AJ45" t="str">
            <v>ng/part</v>
          </cell>
          <cell r="AK45" t="str">
            <v>NA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NA</v>
          </cell>
          <cell r="AY45" t="str">
            <v>NA</v>
          </cell>
          <cell r="AZ45">
            <v>30</v>
          </cell>
          <cell r="BA45" t="str">
            <v>ng/part</v>
          </cell>
          <cell r="BB45">
            <v>2000</v>
          </cell>
          <cell r="BC45" t="str">
            <v>ng/part</v>
          </cell>
          <cell r="BD45">
            <v>50</v>
          </cell>
          <cell r="BE45" t="str">
            <v>ng/part</v>
          </cell>
          <cell r="BF45">
            <v>50</v>
          </cell>
          <cell r="BG45" t="str">
            <v>ng/part</v>
          </cell>
          <cell r="BH45">
            <v>50</v>
          </cell>
          <cell r="BI45" t="str">
            <v>ng/part</v>
          </cell>
        </row>
        <row r="46">
          <cell r="B46" t="str">
            <v>Flex Circuit Gasket (3.5 Inch Enterprise)</v>
          </cell>
          <cell r="C46" t="str">
            <v>FKM</v>
          </cell>
          <cell r="E46" t="str">
            <v>ng/sqcm</v>
          </cell>
          <cell r="F46" t="str">
            <v>NA</v>
          </cell>
          <cell r="G46">
            <v>10</v>
          </cell>
          <cell r="H46">
            <v>10</v>
          </cell>
          <cell r="I46" t="str">
            <v>NA</v>
          </cell>
          <cell r="J46">
            <v>10</v>
          </cell>
          <cell r="K46">
            <v>10</v>
          </cell>
          <cell r="L46">
            <v>10</v>
          </cell>
          <cell r="M46" t="str">
            <v>30 (Excl Fl)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30 (Excl Mg and Ca)</v>
          </cell>
          <cell r="W46" t="str">
            <v>ng/sqcm</v>
          </cell>
          <cell r="X46" t="str">
            <v>NA</v>
          </cell>
          <cell r="Y46" t="str">
            <v>ng/sqcm</v>
          </cell>
          <cell r="AA46" t="str">
            <v>NA</v>
          </cell>
          <cell r="AB46" t="str">
            <v>NA</v>
          </cell>
          <cell r="AC46" t="str">
            <v>NA</v>
          </cell>
          <cell r="AD46" t="str">
            <v>NA</v>
          </cell>
          <cell r="AE46" t="str">
            <v>NA</v>
          </cell>
          <cell r="AF46" t="str">
            <v>NA</v>
          </cell>
          <cell r="AG46" t="str">
            <v>NA</v>
          </cell>
          <cell r="AH46" t="str">
            <v>particles/sqcm</v>
          </cell>
          <cell r="AI46">
            <v>0</v>
          </cell>
          <cell r="AJ46" t="str">
            <v>ng/part</v>
          </cell>
          <cell r="AK46" t="str">
            <v>ng/part</v>
          </cell>
          <cell r="AL46">
            <v>100</v>
          </cell>
          <cell r="AM46">
            <v>20</v>
          </cell>
          <cell r="AN46" t="str">
            <v>NA</v>
          </cell>
          <cell r="AO46" t="str">
            <v>NA</v>
          </cell>
          <cell r="AP46" t="str">
            <v>NA</v>
          </cell>
          <cell r="AQ46" t="str">
            <v>NA</v>
          </cell>
          <cell r="AR46" t="str">
            <v>NA</v>
          </cell>
          <cell r="AS46" t="str">
            <v>NA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>
            <v>30</v>
          </cell>
          <cell r="BA46" t="str">
            <v>ng/part</v>
          </cell>
          <cell r="BB46">
            <v>700</v>
          </cell>
          <cell r="BC46" t="str">
            <v>ng/part</v>
          </cell>
          <cell r="BD46" t="str">
            <v>NA</v>
          </cell>
          <cell r="BE46" t="str">
            <v>NA</v>
          </cell>
          <cell r="BF46" t="str">
            <v>NA</v>
          </cell>
          <cell r="BG46" t="str">
            <v>NA</v>
          </cell>
          <cell r="BH46" t="str">
            <v>NA</v>
          </cell>
          <cell r="BI46" t="str">
            <v>NA</v>
          </cell>
        </row>
        <row r="47">
          <cell r="B47" t="str">
            <v>Flex Circuit Gasket (3.5 Inch Enterprise)</v>
          </cell>
          <cell r="C47" t="str">
            <v>EPDM</v>
          </cell>
          <cell r="E47" t="str">
            <v>ng/sqcm</v>
          </cell>
          <cell r="F47">
            <v>10</v>
          </cell>
          <cell r="G47">
            <v>10</v>
          </cell>
          <cell r="H47">
            <v>10</v>
          </cell>
          <cell r="I47" t="str">
            <v>NA</v>
          </cell>
          <cell r="J47">
            <v>10</v>
          </cell>
          <cell r="K47">
            <v>10</v>
          </cell>
          <cell r="L47">
            <v>10</v>
          </cell>
          <cell r="M47">
            <v>30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>
            <v>30</v>
          </cell>
          <cell r="W47" t="str">
            <v>ng/sqcm</v>
          </cell>
          <cell r="X47" t="str">
            <v>NA</v>
          </cell>
          <cell r="Y47" t="str">
            <v>ng/sqcm</v>
          </cell>
          <cell r="AA47" t="str">
            <v>NA</v>
          </cell>
          <cell r="AB47" t="str">
            <v>NA</v>
          </cell>
          <cell r="AC47" t="str">
            <v>NA</v>
          </cell>
          <cell r="AD47" t="str">
            <v>NA</v>
          </cell>
          <cell r="AE47" t="str">
            <v>NA</v>
          </cell>
          <cell r="AF47" t="str">
            <v>NA</v>
          </cell>
          <cell r="AG47" t="str">
            <v>NA</v>
          </cell>
          <cell r="AH47" t="str">
            <v>particles/sqcm</v>
          </cell>
          <cell r="AI47">
            <v>0</v>
          </cell>
          <cell r="AJ47" t="str">
            <v>ng/part</v>
          </cell>
          <cell r="AK47" t="str">
            <v>ng/part</v>
          </cell>
          <cell r="AL47">
            <v>100</v>
          </cell>
          <cell r="AM47">
            <v>20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NA</v>
          </cell>
          <cell r="AY47" t="str">
            <v>NA</v>
          </cell>
          <cell r="AZ47">
            <v>30</v>
          </cell>
          <cell r="BA47" t="str">
            <v>ng/part</v>
          </cell>
          <cell r="BB47">
            <v>700</v>
          </cell>
          <cell r="BC47" t="str">
            <v>ng/part</v>
          </cell>
          <cell r="BD47" t="str">
            <v>NA</v>
          </cell>
          <cell r="BE47" t="str">
            <v>NA</v>
          </cell>
          <cell r="BF47" t="str">
            <v>NA</v>
          </cell>
          <cell r="BG47" t="str">
            <v>NA</v>
          </cell>
          <cell r="BH47" t="str">
            <v>NA</v>
          </cell>
          <cell r="BI47" t="str">
            <v>NA</v>
          </cell>
        </row>
        <row r="48">
          <cell r="B48" t="str">
            <v xml:space="preserve">HGA Assembly, DSA and Damper (3.5 Inch Enterprise) </v>
          </cell>
          <cell r="E48" t="str">
            <v>ng/sqcm</v>
          </cell>
          <cell r="F48">
            <v>10</v>
          </cell>
          <cell r="G48">
            <v>10</v>
          </cell>
          <cell r="H48">
            <v>10</v>
          </cell>
          <cell r="I48" t="str">
            <v>NA</v>
          </cell>
          <cell r="J48">
            <v>10</v>
          </cell>
          <cell r="K48">
            <v>10</v>
          </cell>
          <cell r="L48">
            <v>10</v>
          </cell>
          <cell r="M48">
            <v>30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30 (Excl K)</v>
          </cell>
          <cell r="W48" t="str">
            <v>ng/sqcm</v>
          </cell>
          <cell r="X48" t="str">
            <v>NA</v>
          </cell>
          <cell r="Y48" t="str">
            <v>ng/sqcm</v>
          </cell>
          <cell r="AA48" t="str">
            <v>NA</v>
          </cell>
          <cell r="AB48" t="str">
            <v>NA</v>
          </cell>
          <cell r="AC48" t="str">
            <v>NA</v>
          </cell>
          <cell r="AD48" t="str">
            <v>NA</v>
          </cell>
          <cell r="AE48">
            <v>11000</v>
          </cell>
          <cell r="AF48" t="str">
            <v>NA</v>
          </cell>
          <cell r="AG48" t="str">
            <v>NA</v>
          </cell>
          <cell r="AH48" t="str">
            <v>particles/sqcm</v>
          </cell>
          <cell r="AI48" t="str">
            <v>NA</v>
          </cell>
          <cell r="AJ48" t="str">
            <v>NA</v>
          </cell>
          <cell r="AK48" t="str">
            <v>NA</v>
          </cell>
          <cell r="AL48" t="str">
            <v>NA</v>
          </cell>
          <cell r="AM48" t="str">
            <v>NA</v>
          </cell>
          <cell r="AN48" t="str">
            <v>NA</v>
          </cell>
          <cell r="AO48" t="str">
            <v>particles/sqcm</v>
          </cell>
          <cell r="AP48">
            <v>200</v>
          </cell>
          <cell r="AQ48" t="str">
            <v>particles/sqcm</v>
          </cell>
          <cell r="AR48">
            <v>100</v>
          </cell>
          <cell r="AS48" t="str">
            <v>particles/sqcm</v>
          </cell>
          <cell r="AT48">
            <v>3000</v>
          </cell>
          <cell r="AU48" t="str">
            <v>particles/sqcm</v>
          </cell>
          <cell r="AV48">
            <v>0</v>
          </cell>
          <cell r="AW48" t="str">
            <v>0 at 40x</v>
          </cell>
          <cell r="AX48" t="str">
            <v>NA</v>
          </cell>
          <cell r="AY48" t="str">
            <v>NA</v>
          </cell>
          <cell r="AZ48">
            <v>30</v>
          </cell>
          <cell r="BA48" t="str">
            <v>ng/part</v>
          </cell>
          <cell r="BB48">
            <v>1000</v>
          </cell>
          <cell r="BC48" t="str">
            <v>ng/part</v>
          </cell>
          <cell r="BD48">
            <v>50</v>
          </cell>
          <cell r="BE48" t="str">
            <v>ng/part</v>
          </cell>
          <cell r="BF48">
            <v>50</v>
          </cell>
          <cell r="BG48" t="str">
            <v>ng/part</v>
          </cell>
          <cell r="BH48">
            <v>50</v>
          </cell>
          <cell r="BI48" t="str">
            <v>ng/part</v>
          </cell>
        </row>
        <row r="49">
          <cell r="B49" t="str">
            <v>HGA Assembly, DSA and No Damper (3.5 Inch Enterprise)</v>
          </cell>
          <cell r="E49" t="str">
            <v>ng/sqcm</v>
          </cell>
          <cell r="F49">
            <v>10</v>
          </cell>
          <cell r="G49">
            <v>10</v>
          </cell>
          <cell r="H49">
            <v>10</v>
          </cell>
          <cell r="I49" t="str">
            <v>NA</v>
          </cell>
          <cell r="J49">
            <v>10</v>
          </cell>
          <cell r="K49">
            <v>10</v>
          </cell>
          <cell r="L49">
            <v>10</v>
          </cell>
          <cell r="M49">
            <v>30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30 (Excl K)</v>
          </cell>
          <cell r="W49" t="str">
            <v>ng/sqcm</v>
          </cell>
          <cell r="X49" t="str">
            <v>NA</v>
          </cell>
          <cell r="Y49" t="str">
            <v>ng/sqcm</v>
          </cell>
          <cell r="AA49" t="str">
            <v>NA</v>
          </cell>
          <cell r="AB49" t="str">
            <v>NA</v>
          </cell>
          <cell r="AC49" t="str">
            <v>NA</v>
          </cell>
          <cell r="AD49" t="str">
            <v>NA</v>
          </cell>
          <cell r="AE49">
            <v>11000</v>
          </cell>
          <cell r="AF49" t="str">
            <v>NA</v>
          </cell>
          <cell r="AG49" t="str">
            <v>NA</v>
          </cell>
          <cell r="AH49" t="str">
            <v>particles/sqcm</v>
          </cell>
          <cell r="AI49" t="str">
            <v>NA</v>
          </cell>
          <cell r="AJ49" t="str">
            <v>NA</v>
          </cell>
          <cell r="AK49" t="str">
            <v>NA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particles/sqcm</v>
          </cell>
          <cell r="AP49">
            <v>200</v>
          </cell>
          <cell r="AQ49" t="str">
            <v>particles/sqcm</v>
          </cell>
          <cell r="AR49">
            <v>100</v>
          </cell>
          <cell r="AS49" t="str">
            <v>particles/sqcm</v>
          </cell>
          <cell r="AT49">
            <v>3000</v>
          </cell>
          <cell r="AU49" t="str">
            <v>particles/sqcm</v>
          </cell>
          <cell r="AV49">
            <v>0</v>
          </cell>
          <cell r="AW49" t="str">
            <v>0 at 40x</v>
          </cell>
          <cell r="AX49" t="str">
            <v>NA</v>
          </cell>
          <cell r="AY49" t="str">
            <v>NA</v>
          </cell>
          <cell r="AZ49">
            <v>30</v>
          </cell>
          <cell r="BA49" t="str">
            <v>ng/part</v>
          </cell>
          <cell r="BB49">
            <v>1000</v>
          </cell>
          <cell r="BC49" t="str">
            <v>ng/part</v>
          </cell>
          <cell r="BD49">
            <v>50</v>
          </cell>
          <cell r="BE49" t="str">
            <v>ng/part</v>
          </cell>
          <cell r="BF49">
            <v>50</v>
          </cell>
          <cell r="BG49" t="str">
            <v>ng/part</v>
          </cell>
          <cell r="BH49">
            <v>50</v>
          </cell>
          <cell r="BI49" t="str">
            <v>ng/part</v>
          </cell>
        </row>
        <row r="50">
          <cell r="B50" t="str">
            <v>HGA Assembly, SSA and Damper (3.5 Inch Enterprise)</v>
          </cell>
          <cell r="E50" t="str">
            <v>ng/sqcm</v>
          </cell>
          <cell r="F50">
            <v>10</v>
          </cell>
          <cell r="G50">
            <v>10</v>
          </cell>
          <cell r="H50">
            <v>10</v>
          </cell>
          <cell r="I50" t="str">
            <v>NA</v>
          </cell>
          <cell r="J50">
            <v>10</v>
          </cell>
          <cell r="K50">
            <v>10</v>
          </cell>
          <cell r="L50">
            <v>10</v>
          </cell>
          <cell r="M50">
            <v>30</v>
          </cell>
          <cell r="O50" t="str">
            <v>NA</v>
          </cell>
          <cell r="P50" t="str">
            <v>NA</v>
          </cell>
          <cell r="Q50" t="str">
            <v>NA</v>
          </cell>
          <cell r="R50" t="str">
            <v>NA</v>
          </cell>
          <cell r="S50" t="str">
            <v>NA</v>
          </cell>
          <cell r="T50" t="str">
            <v>NA</v>
          </cell>
          <cell r="U50" t="str">
            <v>30 (Excl K)</v>
          </cell>
          <cell r="W50" t="str">
            <v>ng/sqcm</v>
          </cell>
          <cell r="X50" t="str">
            <v>NA</v>
          </cell>
          <cell r="Y50" t="str">
            <v>ng/sqcm</v>
          </cell>
          <cell r="AA50" t="str">
            <v>NA</v>
          </cell>
          <cell r="AB50" t="str">
            <v>NA</v>
          </cell>
          <cell r="AC50" t="str">
            <v>NA</v>
          </cell>
          <cell r="AD50" t="str">
            <v>NA</v>
          </cell>
          <cell r="AE50">
            <v>7000</v>
          </cell>
          <cell r="AF50" t="str">
            <v>NA</v>
          </cell>
          <cell r="AG50" t="str">
            <v>NA</v>
          </cell>
          <cell r="AH50" t="str">
            <v>particles/sqcm</v>
          </cell>
          <cell r="AI50" t="str">
            <v>NA</v>
          </cell>
          <cell r="AJ50" t="str">
            <v>NA</v>
          </cell>
          <cell r="AK50" t="str">
            <v>NA</v>
          </cell>
          <cell r="AL50" t="str">
            <v>NA</v>
          </cell>
          <cell r="AM50" t="str">
            <v>NA</v>
          </cell>
          <cell r="AN50" t="str">
            <v>NA</v>
          </cell>
          <cell r="AO50" t="str">
            <v>particles/sqcm</v>
          </cell>
          <cell r="AP50">
            <v>50</v>
          </cell>
          <cell r="AQ50" t="str">
            <v>particles/sqcm</v>
          </cell>
          <cell r="AR50">
            <v>100</v>
          </cell>
          <cell r="AS50" t="str">
            <v>particles/sqcm</v>
          </cell>
          <cell r="AT50">
            <v>2000</v>
          </cell>
          <cell r="AU50" t="str">
            <v>particles/sqcm</v>
          </cell>
          <cell r="AV50">
            <v>0</v>
          </cell>
          <cell r="AW50" t="str">
            <v>0 at 40x</v>
          </cell>
          <cell r="AX50" t="str">
            <v>NA</v>
          </cell>
          <cell r="AY50" t="str">
            <v>NA</v>
          </cell>
          <cell r="AZ50">
            <v>30</v>
          </cell>
          <cell r="BA50" t="str">
            <v>ng/part</v>
          </cell>
          <cell r="BB50">
            <v>1000</v>
          </cell>
          <cell r="BC50" t="str">
            <v>ng/part</v>
          </cell>
          <cell r="BD50">
            <v>50</v>
          </cell>
          <cell r="BE50" t="str">
            <v>ng/part</v>
          </cell>
          <cell r="BF50">
            <v>50</v>
          </cell>
          <cell r="BG50" t="str">
            <v>ng/part</v>
          </cell>
          <cell r="BH50">
            <v>50</v>
          </cell>
          <cell r="BI50" t="str">
            <v>ng/part</v>
          </cell>
        </row>
        <row r="51">
          <cell r="B51" t="str">
            <v>HGA Assembly, SSA and No Damper (3.5 Inch Enterprise)</v>
          </cell>
          <cell r="E51" t="str">
            <v>ng/sqcm</v>
          </cell>
          <cell r="F51">
            <v>10</v>
          </cell>
          <cell r="G51">
            <v>10</v>
          </cell>
          <cell r="H51">
            <v>10</v>
          </cell>
          <cell r="I51" t="str">
            <v>NA</v>
          </cell>
          <cell r="J51">
            <v>10</v>
          </cell>
          <cell r="K51">
            <v>10</v>
          </cell>
          <cell r="L51">
            <v>10</v>
          </cell>
          <cell r="M51">
            <v>30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 t="str">
            <v>NA</v>
          </cell>
          <cell r="U51" t="str">
            <v>30 (Excl K)</v>
          </cell>
          <cell r="W51" t="str">
            <v>ng/sqcm</v>
          </cell>
          <cell r="X51" t="str">
            <v>NA</v>
          </cell>
          <cell r="Y51" t="str">
            <v>ng/sqcm</v>
          </cell>
          <cell r="AA51" t="str">
            <v>NA</v>
          </cell>
          <cell r="AB51" t="str">
            <v>NA</v>
          </cell>
          <cell r="AC51" t="str">
            <v>NA</v>
          </cell>
          <cell r="AD51" t="str">
            <v>NA</v>
          </cell>
          <cell r="AE51">
            <v>7000</v>
          </cell>
          <cell r="AF51" t="str">
            <v>NA</v>
          </cell>
          <cell r="AG51" t="str">
            <v>NA</v>
          </cell>
          <cell r="AH51" t="str">
            <v>particles/sqcm</v>
          </cell>
          <cell r="AI51" t="str">
            <v>NA</v>
          </cell>
          <cell r="AJ51" t="str">
            <v>NA</v>
          </cell>
          <cell r="AK51" t="str">
            <v>NA</v>
          </cell>
          <cell r="AL51" t="str">
            <v>NA</v>
          </cell>
          <cell r="AM51" t="str">
            <v>NA</v>
          </cell>
          <cell r="AN51" t="str">
            <v>NA</v>
          </cell>
          <cell r="AO51" t="str">
            <v>particles/sqcm</v>
          </cell>
          <cell r="AP51">
            <v>50</v>
          </cell>
          <cell r="AQ51" t="str">
            <v>particles/sqcm</v>
          </cell>
          <cell r="AR51">
            <v>100</v>
          </cell>
          <cell r="AS51" t="str">
            <v>particles/sqcm</v>
          </cell>
          <cell r="AT51">
            <v>2000</v>
          </cell>
          <cell r="AU51" t="str">
            <v>particles/sqcm</v>
          </cell>
          <cell r="AV51">
            <v>0</v>
          </cell>
          <cell r="AW51" t="str">
            <v>0 at 40x</v>
          </cell>
          <cell r="AX51" t="str">
            <v>NA</v>
          </cell>
          <cell r="AY51" t="str">
            <v>NA</v>
          </cell>
          <cell r="AZ51">
            <v>30</v>
          </cell>
          <cell r="BA51" t="str">
            <v>ng/part</v>
          </cell>
          <cell r="BB51">
            <v>1000</v>
          </cell>
          <cell r="BC51" t="str">
            <v>ng/part</v>
          </cell>
          <cell r="BD51">
            <v>50</v>
          </cell>
          <cell r="BE51" t="str">
            <v>ng/part</v>
          </cell>
          <cell r="BF51">
            <v>50</v>
          </cell>
          <cell r="BG51" t="str">
            <v>ng/part</v>
          </cell>
          <cell r="BH51">
            <v>50</v>
          </cell>
          <cell r="BI51" t="str">
            <v>ng/part</v>
          </cell>
        </row>
        <row r="52">
          <cell r="B52" t="str">
            <v>HSA Assembly (3.5 Inch Enterprise)</v>
          </cell>
          <cell r="C52" t="str">
            <v>Arm Block - Al 6061 (EN Plated) Coil Bond Tolerance Ring</v>
          </cell>
          <cell r="E52" t="str">
            <v>ng/sqcm</v>
          </cell>
          <cell r="F52">
            <v>10</v>
          </cell>
          <cell r="G52">
            <v>10</v>
          </cell>
          <cell r="H52">
            <v>10</v>
          </cell>
          <cell r="I52" t="str">
            <v>NA</v>
          </cell>
          <cell r="J52">
            <v>10</v>
          </cell>
          <cell r="K52">
            <v>50</v>
          </cell>
          <cell r="L52">
            <v>10</v>
          </cell>
          <cell r="M52" t="str">
            <v>30 (Excl PO4)</v>
          </cell>
          <cell r="O52" t="str">
            <v>NA</v>
          </cell>
          <cell r="P52" t="str">
            <v>NA</v>
          </cell>
          <cell r="Q52" t="str">
            <v>NA</v>
          </cell>
          <cell r="R52" t="str">
            <v>NA</v>
          </cell>
          <cell r="S52" t="str">
            <v>NA</v>
          </cell>
          <cell r="T52" t="str">
            <v>NA</v>
          </cell>
          <cell r="U52">
            <v>30</v>
          </cell>
          <cell r="W52" t="str">
            <v>ng/sqcm</v>
          </cell>
          <cell r="X52">
            <v>100</v>
          </cell>
          <cell r="Y52" t="str">
            <v>ng/sqcm</v>
          </cell>
          <cell r="AA52">
            <v>5</v>
          </cell>
          <cell r="AB52" t="str">
            <v>NA</v>
          </cell>
          <cell r="AC52" t="str">
            <v>NA</v>
          </cell>
          <cell r="AD52" t="str">
            <v>NA</v>
          </cell>
          <cell r="AE52">
            <v>10000</v>
          </cell>
          <cell r="AF52" t="str">
            <v>NA</v>
          </cell>
          <cell r="AG52" t="str">
            <v>NA</v>
          </cell>
          <cell r="AH52" t="str">
            <v>particles/sqcm</v>
          </cell>
          <cell r="AI52">
            <v>0</v>
          </cell>
          <cell r="AJ52" t="str">
            <v>ng/part</v>
          </cell>
          <cell r="AK52" t="str">
            <v>NA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particles/sqcm</v>
          </cell>
          <cell r="AP52" t="str">
            <v>&lt;100</v>
          </cell>
          <cell r="AQ52" t="str">
            <v>particles/sqcm</v>
          </cell>
          <cell r="AR52" t="str">
            <v>&lt;100</v>
          </cell>
          <cell r="AS52" t="str">
            <v>particles/sqcm</v>
          </cell>
          <cell r="AT52" t="str">
            <v>&lt;400</v>
          </cell>
          <cell r="AU52" t="str">
            <v>particles/sqcm</v>
          </cell>
          <cell r="AV52">
            <v>0</v>
          </cell>
          <cell r="AW52" t="str">
            <v>0 at 40x</v>
          </cell>
          <cell r="AX52" t="str">
            <v>NA</v>
          </cell>
          <cell r="AY52" t="str">
            <v>NA</v>
          </cell>
          <cell r="AZ52">
            <v>30</v>
          </cell>
          <cell r="BA52" t="str">
            <v>ng/part</v>
          </cell>
          <cell r="BB52">
            <v>10000</v>
          </cell>
          <cell r="BC52" t="str">
            <v>ng/part</v>
          </cell>
          <cell r="BD52">
            <v>100</v>
          </cell>
          <cell r="BE52" t="str">
            <v>ng/part</v>
          </cell>
          <cell r="BF52">
            <v>50</v>
          </cell>
          <cell r="BG52" t="str">
            <v>ng/part</v>
          </cell>
          <cell r="BH52">
            <v>50</v>
          </cell>
          <cell r="BI52" t="str">
            <v>ng/part</v>
          </cell>
        </row>
        <row r="53">
          <cell r="B53" t="str">
            <v>HSA Shipping Comb (3.5 Inch Enterprise)</v>
          </cell>
          <cell r="C53" t="str">
            <v>Polycarbonate Carbon Nanotubes</v>
          </cell>
          <cell r="E53" t="str">
            <v>ng/sqcm</v>
          </cell>
          <cell r="F53">
            <v>10</v>
          </cell>
          <cell r="G53">
            <v>10</v>
          </cell>
          <cell r="H53">
            <v>10</v>
          </cell>
          <cell r="I53" t="str">
            <v>NA</v>
          </cell>
          <cell r="J53">
            <v>10</v>
          </cell>
          <cell r="K53">
            <v>10</v>
          </cell>
          <cell r="L53">
            <v>10</v>
          </cell>
          <cell r="M53">
            <v>30</v>
          </cell>
          <cell r="O53" t="str">
            <v>NA</v>
          </cell>
          <cell r="P53" t="str">
            <v>NA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>
            <v>30</v>
          </cell>
          <cell r="W53" t="str">
            <v>ng/sqcm</v>
          </cell>
          <cell r="X53">
            <v>200</v>
          </cell>
          <cell r="Y53" t="str">
            <v>ng/sqcm</v>
          </cell>
          <cell r="AA53">
            <v>5</v>
          </cell>
          <cell r="AB53" t="str">
            <v>NA</v>
          </cell>
          <cell r="AC53" t="str">
            <v>NA</v>
          </cell>
          <cell r="AD53" t="str">
            <v>NA</v>
          </cell>
          <cell r="AE53">
            <v>30000</v>
          </cell>
          <cell r="AF53" t="str">
            <v>NA</v>
          </cell>
          <cell r="AG53" t="str">
            <v>NA</v>
          </cell>
          <cell r="AH53" t="str">
            <v>particles/sqcm</v>
          </cell>
          <cell r="AI53">
            <v>0</v>
          </cell>
          <cell r="AJ53" t="str">
            <v>ng/part</v>
          </cell>
          <cell r="AK53" t="str">
            <v>NA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>
            <v>30</v>
          </cell>
          <cell r="BA53" t="str">
            <v>ng/part</v>
          </cell>
          <cell r="BB53">
            <v>1000</v>
          </cell>
          <cell r="BC53" t="str">
            <v>ng/part</v>
          </cell>
          <cell r="BD53">
            <v>50</v>
          </cell>
          <cell r="BE53" t="str">
            <v>ng/part</v>
          </cell>
          <cell r="BF53">
            <v>50</v>
          </cell>
          <cell r="BG53" t="str">
            <v>ng/part</v>
          </cell>
          <cell r="BH53">
            <v>50</v>
          </cell>
          <cell r="BI53" t="str">
            <v>ng/part</v>
          </cell>
        </row>
        <row r="54">
          <cell r="B54" t="str">
            <v>HSA with Arm Damper (3.5 Inch Enterprise)</v>
          </cell>
          <cell r="C54" t="str">
            <v>Arm Block - Al 6061 (EN Plated) Coil Bond Tolerance Ring</v>
          </cell>
          <cell r="E54" t="str">
            <v>ng/sqcm</v>
          </cell>
          <cell r="F54">
            <v>10</v>
          </cell>
          <cell r="G54">
            <v>10</v>
          </cell>
          <cell r="H54">
            <v>10</v>
          </cell>
          <cell r="I54" t="str">
            <v>NA</v>
          </cell>
          <cell r="J54">
            <v>10</v>
          </cell>
          <cell r="K54">
            <v>50</v>
          </cell>
          <cell r="L54">
            <v>10</v>
          </cell>
          <cell r="M54" t="str">
            <v>30 (Excl PO4)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  <cell r="S54" t="str">
            <v>NA</v>
          </cell>
          <cell r="T54" t="str">
            <v>NA</v>
          </cell>
          <cell r="U54">
            <v>30</v>
          </cell>
          <cell r="W54" t="str">
            <v>ng/sqcm</v>
          </cell>
          <cell r="X54">
            <v>100</v>
          </cell>
          <cell r="Y54" t="str">
            <v>ng/sqcm</v>
          </cell>
          <cell r="AA54">
            <v>5</v>
          </cell>
          <cell r="AB54" t="str">
            <v>NA</v>
          </cell>
          <cell r="AC54" t="str">
            <v>NA</v>
          </cell>
          <cell r="AD54" t="str">
            <v>NA</v>
          </cell>
          <cell r="AE54">
            <v>10000</v>
          </cell>
          <cell r="AF54" t="str">
            <v>NA</v>
          </cell>
          <cell r="AG54" t="str">
            <v>NA</v>
          </cell>
          <cell r="AH54" t="str">
            <v>particles/sqcm</v>
          </cell>
          <cell r="AI54">
            <v>0</v>
          </cell>
          <cell r="AJ54" t="str">
            <v>ng/part</v>
          </cell>
          <cell r="AK54" t="str">
            <v>NA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particles/sqcm</v>
          </cell>
          <cell r="AP54" t="str">
            <v>&lt;100</v>
          </cell>
          <cell r="AQ54" t="str">
            <v>particles/sqcm</v>
          </cell>
          <cell r="AR54" t="str">
            <v>&lt;100</v>
          </cell>
          <cell r="AS54" t="str">
            <v>particles/sqcm</v>
          </cell>
          <cell r="AT54" t="str">
            <v>&lt;400</v>
          </cell>
          <cell r="AU54" t="str">
            <v>particles/sqcm</v>
          </cell>
          <cell r="AV54">
            <v>0</v>
          </cell>
          <cell r="AW54" t="str">
            <v>0 at 40x</v>
          </cell>
          <cell r="AX54" t="str">
            <v>NA</v>
          </cell>
          <cell r="AY54" t="str">
            <v>NA</v>
          </cell>
          <cell r="AZ54">
            <v>30</v>
          </cell>
          <cell r="BA54" t="str">
            <v>ng/part</v>
          </cell>
          <cell r="BB54">
            <v>13000</v>
          </cell>
          <cell r="BC54" t="str">
            <v>ng/part</v>
          </cell>
          <cell r="BD54">
            <v>100</v>
          </cell>
          <cell r="BE54" t="str">
            <v>ng/part</v>
          </cell>
          <cell r="BF54">
            <v>50</v>
          </cell>
          <cell r="BG54" t="str">
            <v>ng/part</v>
          </cell>
          <cell r="BH54">
            <v>50</v>
          </cell>
          <cell r="BI54" t="str">
            <v>ng/part</v>
          </cell>
        </row>
        <row r="55">
          <cell r="B55" t="str">
            <v>HSA with Dual Arm Damper (3.5 Inch Enterprise)</v>
          </cell>
          <cell r="C55" t="str">
            <v>Arm Block - Al 6061 (EN Plated) Coil Bond Tolerance Ring</v>
          </cell>
          <cell r="E55" t="str">
            <v>ng/sqcm</v>
          </cell>
          <cell r="F55">
            <v>10</v>
          </cell>
          <cell r="G55">
            <v>10</v>
          </cell>
          <cell r="H55">
            <v>10</v>
          </cell>
          <cell r="I55" t="str">
            <v>NA</v>
          </cell>
          <cell r="J55">
            <v>10</v>
          </cell>
          <cell r="K55">
            <v>50</v>
          </cell>
          <cell r="L55">
            <v>10</v>
          </cell>
          <cell r="M55" t="str">
            <v>30 (Excl PO4)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>
            <v>30</v>
          </cell>
          <cell r="W55" t="str">
            <v>ng/sqcm</v>
          </cell>
          <cell r="X55">
            <v>100</v>
          </cell>
          <cell r="Y55" t="str">
            <v>ng/sqcm</v>
          </cell>
          <cell r="AA55">
            <v>5</v>
          </cell>
          <cell r="AB55" t="str">
            <v>NA</v>
          </cell>
          <cell r="AC55" t="str">
            <v>NA</v>
          </cell>
          <cell r="AD55" t="str">
            <v>NA</v>
          </cell>
          <cell r="AE55">
            <v>10000</v>
          </cell>
          <cell r="AF55" t="str">
            <v>NA</v>
          </cell>
          <cell r="AG55" t="str">
            <v>NA</v>
          </cell>
          <cell r="AH55" t="str">
            <v>particles/sqcm</v>
          </cell>
          <cell r="AI55">
            <v>0</v>
          </cell>
          <cell r="AJ55" t="str">
            <v>ng/part</v>
          </cell>
          <cell r="AK55" t="str">
            <v>NA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particles/sqcm</v>
          </cell>
          <cell r="AP55" t="str">
            <v>&lt;100</v>
          </cell>
          <cell r="AQ55" t="str">
            <v>particles/sqcm</v>
          </cell>
          <cell r="AR55" t="str">
            <v>&lt;100</v>
          </cell>
          <cell r="AS55" t="str">
            <v>particles/sqcm</v>
          </cell>
          <cell r="AT55" t="str">
            <v>&lt;400</v>
          </cell>
          <cell r="AU55" t="str">
            <v>particles/sqcm</v>
          </cell>
          <cell r="AV55">
            <v>0</v>
          </cell>
          <cell r="AW55" t="str">
            <v>0 at 40x</v>
          </cell>
          <cell r="AX55" t="str">
            <v>NA</v>
          </cell>
          <cell r="AY55" t="str">
            <v>NA</v>
          </cell>
          <cell r="AZ55">
            <v>30</v>
          </cell>
          <cell r="BA55" t="str">
            <v>ng/part</v>
          </cell>
          <cell r="BB55">
            <v>15000</v>
          </cell>
          <cell r="BC55" t="str">
            <v>ng/part</v>
          </cell>
          <cell r="BD55">
            <v>300</v>
          </cell>
          <cell r="BE55" t="str">
            <v>ng/part</v>
          </cell>
          <cell r="BF55">
            <v>100</v>
          </cell>
          <cell r="BG55" t="str">
            <v>ng/part</v>
          </cell>
          <cell r="BH55">
            <v>50</v>
          </cell>
          <cell r="BI55" t="str">
            <v>ng/part</v>
          </cell>
        </row>
        <row r="56">
          <cell r="B56" t="str">
            <v>HSA with Dual Arm Damper and ACF (3.5 Inch Enterprise)</v>
          </cell>
          <cell r="C56" t="str">
            <v>Arm Block - Al6061 (EN Plated) Coil Bond Tolerance Ring</v>
          </cell>
          <cell r="E56" t="str">
            <v>ng/sqcm</v>
          </cell>
          <cell r="F56">
            <v>10</v>
          </cell>
          <cell r="G56">
            <v>10</v>
          </cell>
          <cell r="H56">
            <v>10</v>
          </cell>
          <cell r="I56" t="str">
            <v>NA</v>
          </cell>
          <cell r="J56">
            <v>10</v>
          </cell>
          <cell r="K56">
            <v>50</v>
          </cell>
          <cell r="L56">
            <v>10</v>
          </cell>
          <cell r="M56" t="str">
            <v>30 (Excl PO4)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  <cell r="S56" t="str">
            <v>NA</v>
          </cell>
          <cell r="T56" t="str">
            <v>NA</v>
          </cell>
          <cell r="U56">
            <v>30</v>
          </cell>
          <cell r="W56" t="str">
            <v>ng/sqcm</v>
          </cell>
          <cell r="X56">
            <v>100</v>
          </cell>
          <cell r="Y56" t="str">
            <v>ng/sqcm</v>
          </cell>
          <cell r="AA56">
            <v>5</v>
          </cell>
          <cell r="AB56" t="str">
            <v>NA</v>
          </cell>
          <cell r="AC56" t="str">
            <v>NA</v>
          </cell>
          <cell r="AD56" t="str">
            <v>NA</v>
          </cell>
          <cell r="AE56">
            <v>10000</v>
          </cell>
          <cell r="AF56" t="str">
            <v>NA</v>
          </cell>
          <cell r="AG56" t="str">
            <v>NA</v>
          </cell>
          <cell r="AH56" t="str">
            <v>particles/sqcm</v>
          </cell>
          <cell r="AI56">
            <v>0</v>
          </cell>
          <cell r="AJ56" t="str">
            <v>ng/part</v>
          </cell>
          <cell r="AK56" t="str">
            <v>NA</v>
          </cell>
          <cell r="AL56" t="str">
            <v>NA</v>
          </cell>
          <cell r="AM56" t="str">
            <v>NA</v>
          </cell>
          <cell r="AN56" t="str">
            <v>NA</v>
          </cell>
          <cell r="AO56" t="str">
            <v>particles/sqcm</v>
          </cell>
          <cell r="AP56">
            <v>100</v>
          </cell>
          <cell r="AQ56" t="str">
            <v>particles/sqcm</v>
          </cell>
          <cell r="AR56">
            <v>100</v>
          </cell>
          <cell r="AS56" t="str">
            <v>particles/sqcm</v>
          </cell>
          <cell r="AT56">
            <v>400</v>
          </cell>
          <cell r="AU56" t="str">
            <v>particles/sqcm</v>
          </cell>
          <cell r="AV56">
            <v>0</v>
          </cell>
          <cell r="AW56" t="str">
            <v>0 at 40x</v>
          </cell>
          <cell r="AX56" t="str">
            <v>ng/part</v>
          </cell>
          <cell r="AY56">
            <v>2000</v>
          </cell>
          <cell r="AZ56">
            <v>30</v>
          </cell>
          <cell r="BA56" t="str">
            <v>ng/part</v>
          </cell>
          <cell r="BB56">
            <v>15000</v>
          </cell>
          <cell r="BC56" t="str">
            <v>ng/part</v>
          </cell>
          <cell r="BD56">
            <v>300</v>
          </cell>
          <cell r="BE56" t="str">
            <v>ng/part</v>
          </cell>
          <cell r="BF56">
            <v>100</v>
          </cell>
          <cell r="BG56" t="str">
            <v>ng/part</v>
          </cell>
          <cell r="BH56">
            <v>50</v>
          </cell>
          <cell r="BI56" t="str">
            <v>ng/part</v>
          </cell>
        </row>
        <row r="57">
          <cell r="B57" t="str">
            <v>ID Crashstop (3.5 Inch Enterprise)</v>
          </cell>
          <cell r="C57" t="str">
            <v>FKM</v>
          </cell>
          <cell r="E57" t="str">
            <v>ng/sqcm</v>
          </cell>
          <cell r="F57" t="str">
            <v>NA</v>
          </cell>
          <cell r="G57">
            <v>10</v>
          </cell>
          <cell r="H57">
            <v>10</v>
          </cell>
          <cell r="I57" t="str">
            <v>NA</v>
          </cell>
          <cell r="J57">
            <v>10</v>
          </cell>
          <cell r="K57">
            <v>10</v>
          </cell>
          <cell r="L57">
            <v>10</v>
          </cell>
          <cell r="M57" t="str">
            <v>30 (Excl fluoride)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  <cell r="S57" t="str">
            <v>NA</v>
          </cell>
          <cell r="T57" t="str">
            <v>NA</v>
          </cell>
          <cell r="U57" t="str">
            <v>30 (Excl Mg and Na)</v>
          </cell>
          <cell r="W57" t="str">
            <v>ng/sqcm</v>
          </cell>
          <cell r="X57" t="str">
            <v>NA</v>
          </cell>
          <cell r="Y57" t="str">
            <v>ng/sqcm</v>
          </cell>
          <cell r="AA57">
            <v>5</v>
          </cell>
          <cell r="AB57" t="str">
            <v>NA</v>
          </cell>
          <cell r="AC57" t="str">
            <v>NA</v>
          </cell>
          <cell r="AD57" t="str">
            <v>NA</v>
          </cell>
          <cell r="AE57" t="str">
            <v>NA</v>
          </cell>
          <cell r="AF57" t="str">
            <v>NA</v>
          </cell>
          <cell r="AG57" t="str">
            <v>NA</v>
          </cell>
          <cell r="AH57" t="str">
            <v>particles/sqcm</v>
          </cell>
          <cell r="AI57">
            <v>0</v>
          </cell>
          <cell r="AJ57" t="str">
            <v>ng/part</v>
          </cell>
          <cell r="AK57" t="str">
            <v>NA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NA</v>
          </cell>
          <cell r="AY57" t="str">
            <v>NA</v>
          </cell>
          <cell r="AZ57">
            <v>30</v>
          </cell>
          <cell r="BA57" t="str">
            <v>ng/part</v>
          </cell>
          <cell r="BB57">
            <v>1000</v>
          </cell>
          <cell r="BC57" t="str">
            <v>ng/part</v>
          </cell>
          <cell r="BD57" t="str">
            <v>NA</v>
          </cell>
          <cell r="BE57" t="str">
            <v>NA</v>
          </cell>
          <cell r="BF57" t="str">
            <v>NA</v>
          </cell>
          <cell r="BG57" t="str">
            <v>NA</v>
          </cell>
          <cell r="BH57" t="str">
            <v>NA</v>
          </cell>
          <cell r="BI57" t="str">
            <v>NA</v>
          </cell>
        </row>
        <row r="58">
          <cell r="B58" t="str">
            <v>Machined/Cast Base (3.5 Inch Enterprise)</v>
          </cell>
          <cell r="C58" t="str">
            <v>Aluminum 380/383/ADC-12</v>
          </cell>
          <cell r="D58" t="str">
            <v xml:space="preserve">E-coat </v>
          </cell>
          <cell r="E58" t="str">
            <v>ng/sqcm</v>
          </cell>
          <cell r="F58">
            <v>20</v>
          </cell>
          <cell r="G58">
            <v>20</v>
          </cell>
          <cell r="H58">
            <v>20</v>
          </cell>
          <cell r="I58" t="str">
            <v>NA</v>
          </cell>
          <cell r="J58">
            <v>20</v>
          </cell>
          <cell r="K58">
            <v>20</v>
          </cell>
          <cell r="L58">
            <v>20</v>
          </cell>
          <cell r="M58">
            <v>50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>
            <v>50</v>
          </cell>
          <cell r="W58" t="str">
            <v>ng/sqcm</v>
          </cell>
          <cell r="X58">
            <v>300</v>
          </cell>
          <cell r="Y58" t="str">
            <v>ng/sqcm</v>
          </cell>
          <cell r="AA58">
            <v>5</v>
          </cell>
          <cell r="AB58" t="str">
            <v>NA</v>
          </cell>
          <cell r="AC58" t="str">
            <v>NA</v>
          </cell>
          <cell r="AD58" t="str">
            <v>NA</v>
          </cell>
          <cell r="AE58">
            <v>13000</v>
          </cell>
          <cell r="AF58" t="str">
            <v>NA</v>
          </cell>
          <cell r="AG58" t="str">
            <v>NA</v>
          </cell>
          <cell r="AH58" t="str">
            <v>particles/sqcm</v>
          </cell>
          <cell r="AI58" t="str">
            <v>NA</v>
          </cell>
          <cell r="AJ58" t="str">
            <v>NA</v>
          </cell>
          <cell r="AK58" t="str">
            <v>NA</v>
          </cell>
          <cell r="AL58" t="str">
            <v>NA</v>
          </cell>
          <cell r="AM58" t="str">
            <v>NA</v>
          </cell>
          <cell r="AN58" t="str">
            <v>NA</v>
          </cell>
          <cell r="AO58" t="str">
            <v>particles/sqcm</v>
          </cell>
          <cell r="AP58" t="str">
            <v>NA</v>
          </cell>
          <cell r="AQ58" t="str">
            <v>NA</v>
          </cell>
          <cell r="AR58" t="str">
            <v>NA</v>
          </cell>
          <cell r="AS58" t="str">
            <v>NA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0 at 40x</v>
          </cell>
          <cell r="AX58" t="str">
            <v>NA</v>
          </cell>
          <cell r="AY58" t="str">
            <v>NA</v>
          </cell>
          <cell r="AZ58" t="str">
            <v>NA</v>
          </cell>
          <cell r="BA58" t="str">
            <v>NA</v>
          </cell>
          <cell r="BB58">
            <v>9000</v>
          </cell>
          <cell r="BC58" t="str">
            <v>ng/part</v>
          </cell>
          <cell r="BD58">
            <v>8500</v>
          </cell>
          <cell r="BE58" t="str">
            <v>ng/part</v>
          </cell>
          <cell r="BF58">
            <v>300</v>
          </cell>
          <cell r="BG58" t="str">
            <v>ng/part</v>
          </cell>
          <cell r="BH58">
            <v>50</v>
          </cell>
          <cell r="BI58" t="str">
            <v>ng/part</v>
          </cell>
        </row>
        <row r="59">
          <cell r="B59" t="str">
            <v>Motor Hub(3.5 Inch Enterprise)</v>
          </cell>
          <cell r="C59" t="str">
            <v>Aluminum 6061-T6</v>
          </cell>
          <cell r="D59" t="str">
            <v>-</v>
          </cell>
          <cell r="E59" t="str">
            <v>ng/sqcm</v>
          </cell>
          <cell r="F59">
            <v>20</v>
          </cell>
          <cell r="G59">
            <v>20</v>
          </cell>
          <cell r="H59">
            <v>20</v>
          </cell>
          <cell r="I59" t="str">
            <v>NA</v>
          </cell>
          <cell r="J59">
            <v>20</v>
          </cell>
          <cell r="K59">
            <v>20</v>
          </cell>
          <cell r="L59">
            <v>20</v>
          </cell>
          <cell r="M59">
            <v>50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>
            <v>50</v>
          </cell>
          <cell r="W59" t="str">
            <v>ng/sqcm</v>
          </cell>
          <cell r="X59" t="str">
            <v>NA</v>
          </cell>
          <cell r="Y59" t="str">
            <v>ng/sqcm</v>
          </cell>
          <cell r="AA59">
            <v>5</v>
          </cell>
          <cell r="AB59" t="str">
            <v>NA</v>
          </cell>
          <cell r="AC59" t="str">
            <v>NA</v>
          </cell>
          <cell r="AD59" t="str">
            <v>NA</v>
          </cell>
          <cell r="AE59" t="str">
            <v>100,000 before wash</v>
          </cell>
          <cell r="AF59" t="str">
            <v>NA</v>
          </cell>
          <cell r="AG59" t="str">
            <v>NA</v>
          </cell>
          <cell r="AH59" t="str">
            <v>particles/sqcm</v>
          </cell>
          <cell r="AI59" t="str">
            <v>NA</v>
          </cell>
          <cell r="AJ59" t="str">
            <v>NA</v>
          </cell>
          <cell r="AK59" t="str">
            <v>NA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particles/sqcm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0 at 40x</v>
          </cell>
          <cell r="AX59" t="str">
            <v>NA</v>
          </cell>
          <cell r="AY59" t="str">
            <v>NA</v>
          </cell>
          <cell r="AZ59" t="str">
            <v>NA</v>
          </cell>
          <cell r="BA59" t="str">
            <v>NA</v>
          </cell>
          <cell r="BB59" t="str">
            <v>NA</v>
          </cell>
          <cell r="BC59" t="str">
            <v>ng/part</v>
          </cell>
          <cell r="BD59">
            <v>50</v>
          </cell>
          <cell r="BE59" t="str">
            <v>ng/part</v>
          </cell>
          <cell r="BF59">
            <v>50</v>
          </cell>
          <cell r="BG59" t="str">
            <v>ng/part</v>
          </cell>
          <cell r="BH59">
            <v>50</v>
          </cell>
          <cell r="BI59" t="str">
            <v>ng/part</v>
          </cell>
        </row>
        <row r="60">
          <cell r="B60" t="str">
            <v>Motor Stator Assembly and stator Coil (3.5 Inch Enterprise)</v>
          </cell>
          <cell r="C60" t="str">
            <v>DHS-1 Steel</v>
          </cell>
          <cell r="E60" t="str">
            <v>ng/sqcm</v>
          </cell>
          <cell r="F60" t="str">
            <v>NA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  <cell r="L60" t="str">
            <v>NA</v>
          </cell>
          <cell r="M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W60" t="str">
            <v>ng/sqcm</v>
          </cell>
          <cell r="X60" t="str">
            <v>NA</v>
          </cell>
          <cell r="Y60" t="str">
            <v>ng/sqcm</v>
          </cell>
          <cell r="AA60">
            <v>5</v>
          </cell>
          <cell r="AB60" t="str">
            <v>NA</v>
          </cell>
          <cell r="AC60" t="str">
            <v>NA</v>
          </cell>
          <cell r="AD60" t="str">
            <v>NA</v>
          </cell>
          <cell r="AE60" t="str">
            <v>NA</v>
          </cell>
          <cell r="AF60" t="str">
            <v>NA</v>
          </cell>
          <cell r="AG60" t="str">
            <v>NA</v>
          </cell>
          <cell r="AH60" t="str">
            <v>particles/sqcm</v>
          </cell>
          <cell r="AI60" t="str">
            <v>NA</v>
          </cell>
          <cell r="AJ60" t="str">
            <v>NA</v>
          </cell>
          <cell r="AK60" t="str">
            <v>NA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particles/sqcm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0 at 40x</v>
          </cell>
          <cell r="AX60" t="str">
            <v>NA</v>
          </cell>
          <cell r="AY60" t="str">
            <v>NA</v>
          </cell>
          <cell r="AZ60" t="str">
            <v>NA</v>
          </cell>
          <cell r="BA60" t="str">
            <v>NA</v>
          </cell>
          <cell r="BB60" t="str">
            <v>NA</v>
          </cell>
          <cell r="BC60" t="str">
            <v>ng/part</v>
          </cell>
          <cell r="BD60">
            <v>500</v>
          </cell>
          <cell r="BE60" t="str">
            <v>ng/part</v>
          </cell>
          <cell r="BF60" t="str">
            <v>NA</v>
          </cell>
          <cell r="BG60" t="str">
            <v>ng/part</v>
          </cell>
          <cell r="BH60" t="str">
            <v>NA</v>
          </cell>
          <cell r="BI60" t="str">
            <v>ng/part</v>
          </cell>
        </row>
        <row r="61">
          <cell r="B61" t="str">
            <v>Motor/ Base Assy (3.5 Inch Enterprise)</v>
          </cell>
          <cell r="C61" t="str">
            <v>See Motor Spec</v>
          </cell>
          <cell r="D61" t="str">
            <v>See Motor Spec</v>
          </cell>
          <cell r="E61" t="str">
            <v>ng/sqcm</v>
          </cell>
          <cell r="F61">
            <v>10</v>
          </cell>
          <cell r="G61">
            <v>10</v>
          </cell>
          <cell r="H61">
            <v>10</v>
          </cell>
          <cell r="I61" t="str">
            <v>NA</v>
          </cell>
          <cell r="J61">
            <v>10</v>
          </cell>
          <cell r="K61">
            <v>10</v>
          </cell>
          <cell r="L61">
            <v>10</v>
          </cell>
          <cell r="M61">
            <v>30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  <cell r="S61" t="str">
            <v>NA</v>
          </cell>
          <cell r="T61" t="str">
            <v>NA</v>
          </cell>
          <cell r="U61">
            <v>30</v>
          </cell>
          <cell r="W61" t="str">
            <v>ng/sqcm</v>
          </cell>
          <cell r="X61">
            <v>200</v>
          </cell>
          <cell r="Y61" t="str">
            <v>ng/sqcm</v>
          </cell>
          <cell r="AA61">
            <v>5</v>
          </cell>
          <cell r="AB61" t="str">
            <v>NA</v>
          </cell>
          <cell r="AC61" t="str">
            <v>NA</v>
          </cell>
          <cell r="AD61" t="str">
            <v>NA</v>
          </cell>
          <cell r="AE61">
            <v>13000</v>
          </cell>
          <cell r="AF61" t="str">
            <v>NA</v>
          </cell>
          <cell r="AG61" t="str">
            <v>NA</v>
          </cell>
          <cell r="AH61" t="str">
            <v>particles/sqcm</v>
          </cell>
          <cell r="AI61" t="str">
            <v>NA</v>
          </cell>
          <cell r="AJ61" t="str">
            <v>NA</v>
          </cell>
          <cell r="AK61" t="str">
            <v>NA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particles/sqcm</v>
          </cell>
          <cell r="AP61" t="str">
            <v>base area &lt; 100
Hub &lt;700</v>
          </cell>
          <cell r="AQ61" t="str">
            <v>particles/sqcm</v>
          </cell>
          <cell r="AR61" t="str">
            <v>base area &lt; 50
hub &lt;100</v>
          </cell>
          <cell r="AS61" t="str">
            <v>particles/sqcm</v>
          </cell>
          <cell r="AT61" t="str">
            <v>base area &lt; 150
hub &lt;300</v>
          </cell>
          <cell r="AU61" t="str">
            <v>particles/sqcm</v>
          </cell>
          <cell r="AV61" t="str">
            <v>Magnet &lt;40
Hub = 0
Base = 0</v>
          </cell>
          <cell r="AW61" t="str">
            <v>0 at 40x</v>
          </cell>
          <cell r="AX61" t="str">
            <v>ng/part</v>
          </cell>
          <cell r="AY61">
            <v>10000</v>
          </cell>
          <cell r="AZ61">
            <v>30</v>
          </cell>
          <cell r="BA61" t="str">
            <v>ng/part</v>
          </cell>
          <cell r="BB61">
            <v>15000</v>
          </cell>
          <cell r="BC61" t="str">
            <v>ng/part</v>
          </cell>
          <cell r="BD61">
            <v>8500</v>
          </cell>
          <cell r="BE61" t="str">
            <v>ng/part</v>
          </cell>
          <cell r="BF61">
            <v>300</v>
          </cell>
          <cell r="BG61" t="str">
            <v>ng/part</v>
          </cell>
          <cell r="BH61">
            <v>50</v>
          </cell>
          <cell r="BI61" t="str">
            <v>ng/part</v>
          </cell>
        </row>
        <row r="62">
          <cell r="B62" t="str">
            <v>OD CrashStop (3.5 Inch Enterprise)</v>
          </cell>
          <cell r="C62" t="str">
            <v>FKM 303 SS</v>
          </cell>
          <cell r="E62" t="str">
            <v>ng/sqcm</v>
          </cell>
          <cell r="F62" t="str">
            <v>NA</v>
          </cell>
          <cell r="G62">
            <v>10</v>
          </cell>
          <cell r="H62">
            <v>10</v>
          </cell>
          <cell r="I62" t="str">
            <v>NA</v>
          </cell>
          <cell r="J62">
            <v>10</v>
          </cell>
          <cell r="K62">
            <v>10</v>
          </cell>
          <cell r="L62">
            <v>10</v>
          </cell>
          <cell r="M62" t="str">
            <v>30 (Excl fluoride)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  <cell r="S62" t="str">
            <v>NA</v>
          </cell>
          <cell r="T62" t="str">
            <v>NA</v>
          </cell>
          <cell r="U62" t="str">
            <v>30 (Excl Mg and Na)</v>
          </cell>
          <cell r="W62" t="str">
            <v>ng/sqcm</v>
          </cell>
          <cell r="X62" t="str">
            <v>NA</v>
          </cell>
          <cell r="Y62" t="str">
            <v>ng/sqcm</v>
          </cell>
          <cell r="AA62">
            <v>5</v>
          </cell>
          <cell r="AB62" t="str">
            <v>NA</v>
          </cell>
          <cell r="AC62" t="str">
            <v>NA</v>
          </cell>
          <cell r="AD62" t="str">
            <v>NA</v>
          </cell>
          <cell r="AE62" t="str">
            <v>NA</v>
          </cell>
          <cell r="AF62" t="str">
            <v>NA</v>
          </cell>
          <cell r="AG62" t="str">
            <v>NA</v>
          </cell>
          <cell r="AH62" t="str">
            <v>NA</v>
          </cell>
          <cell r="AI62">
            <v>0</v>
          </cell>
          <cell r="AJ62" t="str">
            <v>ng/part</v>
          </cell>
          <cell r="AK62" t="str">
            <v>NA</v>
          </cell>
          <cell r="AL62" t="str">
            <v>NA</v>
          </cell>
          <cell r="AM62" t="str">
            <v>NA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NA</v>
          </cell>
          <cell r="AT62" t="str">
            <v>NA</v>
          </cell>
          <cell r="AU62" t="str">
            <v>NA</v>
          </cell>
          <cell r="AV62" t="str">
            <v>NA</v>
          </cell>
          <cell r="AW62" t="str">
            <v>0 at 40x</v>
          </cell>
          <cell r="AX62" t="str">
            <v>NA</v>
          </cell>
          <cell r="AY62" t="str">
            <v>NA</v>
          </cell>
          <cell r="AZ62">
            <v>30</v>
          </cell>
          <cell r="BA62" t="str">
            <v>ng/part</v>
          </cell>
          <cell r="BB62">
            <v>1000</v>
          </cell>
          <cell r="BC62" t="str">
            <v>ng/part</v>
          </cell>
          <cell r="BD62" t="str">
            <v>NA</v>
          </cell>
          <cell r="BE62" t="str">
            <v>NA</v>
          </cell>
          <cell r="BF62" t="str">
            <v>NA</v>
          </cell>
          <cell r="BG62" t="str">
            <v>NA</v>
          </cell>
          <cell r="BH62" t="str">
            <v>NA</v>
          </cell>
          <cell r="BI62" t="str">
            <v>NA</v>
          </cell>
        </row>
        <row r="63">
          <cell r="B63" t="str">
            <v>Outside the Drive HSA Label (3.5 Inch Enterprise)</v>
          </cell>
          <cell r="E63" t="str">
            <v>NA</v>
          </cell>
          <cell r="F63" t="str">
            <v>NA</v>
          </cell>
          <cell r="G63" t="str">
            <v>NA</v>
          </cell>
          <cell r="H63" t="str">
            <v>NA</v>
          </cell>
          <cell r="I63" t="str">
            <v>NA</v>
          </cell>
          <cell r="J63" t="str">
            <v>NA</v>
          </cell>
          <cell r="K63" t="str">
            <v>NA</v>
          </cell>
          <cell r="L63" t="str">
            <v>NA</v>
          </cell>
          <cell r="M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  <cell r="S63" t="str">
            <v>NA</v>
          </cell>
          <cell r="T63" t="str">
            <v>NA</v>
          </cell>
          <cell r="U63" t="str">
            <v>NA</v>
          </cell>
          <cell r="W63" t="str">
            <v>ng/sqcm</v>
          </cell>
          <cell r="X63" t="str">
            <v>NA</v>
          </cell>
          <cell r="Y63" t="str">
            <v>ng/sqcm</v>
          </cell>
          <cell r="AA63" t="str">
            <v>NA</v>
          </cell>
          <cell r="AB63" t="str">
            <v>NA</v>
          </cell>
          <cell r="AC63" t="str">
            <v>NA</v>
          </cell>
          <cell r="AD63" t="str">
            <v>NA</v>
          </cell>
          <cell r="AE63" t="str">
            <v>NA</v>
          </cell>
          <cell r="AF63" t="str">
            <v>NA</v>
          </cell>
          <cell r="AG63" t="str">
            <v>NA</v>
          </cell>
          <cell r="AH63" t="str">
            <v>NA</v>
          </cell>
          <cell r="AI63">
            <v>0</v>
          </cell>
          <cell r="AJ63" t="str">
            <v>ng/sqcm</v>
          </cell>
          <cell r="AK63" t="str">
            <v>NA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 t="str">
            <v>NA</v>
          </cell>
          <cell r="AW63" t="str">
            <v>NA</v>
          </cell>
          <cell r="AX63" t="str">
            <v>NA</v>
          </cell>
          <cell r="AY63" t="str">
            <v>NA</v>
          </cell>
          <cell r="AZ63">
            <v>60</v>
          </cell>
          <cell r="BA63" t="str">
            <v>ng/sqcm</v>
          </cell>
          <cell r="BB63" t="str">
            <v>NA</v>
          </cell>
          <cell r="BC63" t="str">
            <v>NA</v>
          </cell>
          <cell r="BD63" t="str">
            <v>NA</v>
          </cell>
          <cell r="BE63" t="str">
            <v>NA</v>
          </cell>
          <cell r="BF63" t="str">
            <v>NA</v>
          </cell>
          <cell r="BG63" t="str">
            <v>NA</v>
          </cell>
          <cell r="BH63" t="str">
            <v>NA</v>
          </cell>
          <cell r="BI63" t="str">
            <v>NA</v>
          </cell>
        </row>
        <row r="64">
          <cell r="B64" t="str">
            <v>Outside the Drive Product Labels (3.5 Inch Enterprise)</v>
          </cell>
          <cell r="E64" t="str">
            <v>NA</v>
          </cell>
          <cell r="F64" t="str">
            <v>NA</v>
          </cell>
          <cell r="G64" t="str">
            <v>NA</v>
          </cell>
          <cell r="H64" t="str">
            <v>NA</v>
          </cell>
          <cell r="I64" t="str">
            <v>NA</v>
          </cell>
          <cell r="J64" t="str">
            <v>NA</v>
          </cell>
          <cell r="K64" t="str">
            <v>NA</v>
          </cell>
          <cell r="L64" t="str">
            <v>NA</v>
          </cell>
          <cell r="M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 t="str">
            <v>NA</v>
          </cell>
          <cell r="S64" t="str">
            <v>NA</v>
          </cell>
          <cell r="T64" t="str">
            <v>NA</v>
          </cell>
          <cell r="U64" t="str">
            <v>NA</v>
          </cell>
          <cell r="W64" t="str">
            <v>ng/sqcm</v>
          </cell>
          <cell r="X64" t="str">
            <v>NA</v>
          </cell>
          <cell r="Y64" t="str">
            <v>ng/sqcm</v>
          </cell>
          <cell r="AA64" t="str">
            <v>NA</v>
          </cell>
          <cell r="AB64" t="str">
            <v>NA</v>
          </cell>
          <cell r="AC64" t="str">
            <v>NA</v>
          </cell>
          <cell r="AD64" t="str">
            <v>NA</v>
          </cell>
          <cell r="AE64" t="str">
            <v>NA</v>
          </cell>
          <cell r="AF64" t="str">
            <v>NA</v>
          </cell>
          <cell r="AG64" t="str">
            <v>NA</v>
          </cell>
          <cell r="AH64" t="str">
            <v>NA</v>
          </cell>
          <cell r="AI64">
            <v>0</v>
          </cell>
          <cell r="AJ64" t="str">
            <v>ng/sqcm</v>
          </cell>
          <cell r="AK64" t="str">
            <v>NA</v>
          </cell>
          <cell r="AL64" t="str">
            <v>NA</v>
          </cell>
          <cell r="AM64" t="str">
            <v>NA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NA</v>
          </cell>
          <cell r="AT64" t="str">
            <v>NA</v>
          </cell>
          <cell r="AU64" t="str">
            <v>NA</v>
          </cell>
          <cell r="AV64" t="str">
            <v>NA</v>
          </cell>
          <cell r="AW64" t="str">
            <v>NA</v>
          </cell>
          <cell r="AX64" t="str">
            <v>NA</v>
          </cell>
          <cell r="AY64" t="str">
            <v>NA</v>
          </cell>
          <cell r="AZ64">
            <v>60</v>
          </cell>
          <cell r="BA64" t="str">
            <v>ng/sqcm</v>
          </cell>
          <cell r="BB64" t="str">
            <v>NA</v>
          </cell>
          <cell r="BC64" t="str">
            <v>NA</v>
          </cell>
          <cell r="BD64" t="str">
            <v>NA</v>
          </cell>
          <cell r="BE64" t="str">
            <v>NA</v>
          </cell>
          <cell r="BF64" t="str">
            <v>NA</v>
          </cell>
          <cell r="BG64" t="str">
            <v>NA</v>
          </cell>
          <cell r="BH64" t="str">
            <v>NA</v>
          </cell>
          <cell r="BI64" t="str">
            <v>NA</v>
          </cell>
        </row>
        <row r="65">
          <cell r="B65" t="str">
            <v>Pivot (3.5 Inch Enterprise)</v>
          </cell>
          <cell r="E65" t="str">
            <v>ng/sqcm</v>
          </cell>
          <cell r="F65">
            <v>40</v>
          </cell>
          <cell r="G65">
            <v>40</v>
          </cell>
          <cell r="H65">
            <v>40</v>
          </cell>
          <cell r="I65" t="str">
            <v>NA</v>
          </cell>
          <cell r="J65">
            <v>40</v>
          </cell>
          <cell r="K65">
            <v>40</v>
          </cell>
          <cell r="L65">
            <v>40</v>
          </cell>
          <cell r="M65">
            <v>100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100</v>
          </cell>
          <cell r="W65" t="str">
            <v>ng/sqcm</v>
          </cell>
          <cell r="X65" t="str">
            <v>NA</v>
          </cell>
          <cell r="Y65" t="str">
            <v>ng/sqcm</v>
          </cell>
          <cell r="AA65" t="str">
            <v>NA</v>
          </cell>
          <cell r="AB65" t="str">
            <v>NA</v>
          </cell>
          <cell r="AC65" t="str">
            <v>NA</v>
          </cell>
          <cell r="AD65" t="str">
            <v>NA</v>
          </cell>
          <cell r="AE65" t="str">
            <v>NA</v>
          </cell>
          <cell r="AF65" t="str">
            <v>NA</v>
          </cell>
          <cell r="AG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ng/part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 t="str">
            <v>NA</v>
          </cell>
          <cell r="AW65" t="str">
            <v>0 at 40x</v>
          </cell>
          <cell r="AX65" t="str">
            <v>ng/part</v>
          </cell>
          <cell r="AY65">
            <v>3000</v>
          </cell>
          <cell r="AZ65">
            <v>30</v>
          </cell>
          <cell r="BA65" t="str">
            <v>ng/part</v>
          </cell>
          <cell r="BB65">
            <v>10000</v>
          </cell>
          <cell r="BC65" t="str">
            <v>ng/part</v>
          </cell>
          <cell r="BD65" t="str">
            <v>NA</v>
          </cell>
          <cell r="BE65" t="str">
            <v>NA</v>
          </cell>
          <cell r="BF65" t="str">
            <v>NA</v>
          </cell>
          <cell r="BG65" t="str">
            <v>NA</v>
          </cell>
          <cell r="BH65" t="str">
            <v>NA</v>
          </cell>
          <cell r="BI65" t="str">
            <v>NA</v>
          </cell>
        </row>
        <row r="66">
          <cell r="B66" t="str">
            <v>Pressure sensitive Adhesives (internal to the drive) (3.5 Inch Enterprise)</v>
          </cell>
          <cell r="E66" t="str">
            <v>ng/sqcm</v>
          </cell>
          <cell r="F66">
            <v>10</v>
          </cell>
          <cell r="G66">
            <v>10</v>
          </cell>
          <cell r="H66">
            <v>10</v>
          </cell>
          <cell r="I66" t="str">
            <v>NA</v>
          </cell>
          <cell r="J66">
            <v>10</v>
          </cell>
          <cell r="K66">
            <v>10</v>
          </cell>
          <cell r="L66">
            <v>10</v>
          </cell>
          <cell r="M66">
            <v>30</v>
          </cell>
          <cell r="O66" t="str">
            <v>NA</v>
          </cell>
          <cell r="P66" t="str">
            <v>NA</v>
          </cell>
          <cell r="Q66" t="str">
            <v>NA</v>
          </cell>
          <cell r="R66" t="str">
            <v>NA</v>
          </cell>
          <cell r="S66" t="str">
            <v>NA</v>
          </cell>
          <cell r="T66" t="str">
            <v>NA</v>
          </cell>
          <cell r="U66">
            <v>30</v>
          </cell>
          <cell r="W66" t="str">
            <v>ng/sqcm</v>
          </cell>
          <cell r="X66" t="str">
            <v>NA</v>
          </cell>
          <cell r="Y66" t="str">
            <v>ng/sqcm</v>
          </cell>
          <cell r="AA66" t="str">
            <v>NA</v>
          </cell>
          <cell r="AB66" t="str">
            <v>NA</v>
          </cell>
          <cell r="AC66" t="str">
            <v>NA</v>
          </cell>
          <cell r="AD66" t="str">
            <v>NA</v>
          </cell>
          <cell r="AE66" t="str">
            <v>NA</v>
          </cell>
          <cell r="AF66" t="str">
            <v>NA</v>
          </cell>
          <cell r="AG66" t="str">
            <v>NA</v>
          </cell>
          <cell r="AH66" t="str">
            <v>NA</v>
          </cell>
          <cell r="AI66">
            <v>0</v>
          </cell>
          <cell r="AJ66" t="str">
            <v>ng/part</v>
          </cell>
          <cell r="AK66" t="str">
            <v>ng/sqcm</v>
          </cell>
          <cell r="AL66">
            <v>20</v>
          </cell>
          <cell r="AM66">
            <v>20</v>
          </cell>
          <cell r="AN66">
            <v>20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 t="str">
            <v>NA</v>
          </cell>
          <cell r="AW66" t="str">
            <v>NA</v>
          </cell>
          <cell r="AX66" t="str">
            <v>ng/sqcm</v>
          </cell>
          <cell r="AY66">
            <v>500</v>
          </cell>
          <cell r="AZ66">
            <v>15</v>
          </cell>
          <cell r="BA66" t="str">
            <v>ng/sqcm</v>
          </cell>
          <cell r="BB66" t="str">
            <v>1,000 (Excl 2 Ethyl Hexanol)</v>
          </cell>
          <cell r="BC66" t="str">
            <v>ng/sqcm</v>
          </cell>
          <cell r="BD66" t="str">
            <v>NA</v>
          </cell>
          <cell r="BE66" t="str">
            <v>NA</v>
          </cell>
          <cell r="BF66" t="str">
            <v>NA</v>
          </cell>
          <cell r="BG66" t="str">
            <v>NA</v>
          </cell>
          <cell r="BH66" t="str">
            <v>NA</v>
          </cell>
          <cell r="BI66" t="str">
            <v>NA</v>
          </cell>
        </row>
        <row r="67">
          <cell r="B67" t="str">
            <v>Ramp with Cylinder (3.5 Inch Enterprise)</v>
          </cell>
          <cell r="C67" t="str">
            <v>Body-Polyacetal Cylinder - 303 SS</v>
          </cell>
          <cell r="E67" t="str">
            <v>ng/sqcm</v>
          </cell>
          <cell r="F67">
            <v>10</v>
          </cell>
          <cell r="G67">
            <v>10</v>
          </cell>
          <cell r="H67">
            <v>10</v>
          </cell>
          <cell r="I67" t="str">
            <v>NA</v>
          </cell>
          <cell r="J67">
            <v>10</v>
          </cell>
          <cell r="K67">
            <v>10</v>
          </cell>
          <cell r="L67">
            <v>10</v>
          </cell>
          <cell r="M67">
            <v>30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>
            <v>30</v>
          </cell>
          <cell r="W67" t="str">
            <v>ng/sqcm</v>
          </cell>
          <cell r="X67">
            <v>100</v>
          </cell>
          <cell r="Y67" t="str">
            <v>ng/sqcm</v>
          </cell>
          <cell r="AA67">
            <v>5</v>
          </cell>
          <cell r="AB67" t="str">
            <v>NA</v>
          </cell>
          <cell r="AC67" t="str">
            <v>NA</v>
          </cell>
          <cell r="AD67" t="str">
            <v>NA</v>
          </cell>
          <cell r="AE67">
            <v>10000</v>
          </cell>
          <cell r="AF67" t="str">
            <v>NA</v>
          </cell>
          <cell r="AG67" t="str">
            <v>NA</v>
          </cell>
          <cell r="AH67" t="str">
            <v>particles/sqcm</v>
          </cell>
          <cell r="AI67">
            <v>0</v>
          </cell>
          <cell r="AJ67" t="str">
            <v>ng/part</v>
          </cell>
          <cell r="AK67" t="str">
            <v>NA</v>
          </cell>
          <cell r="AL67" t="str">
            <v>NA</v>
          </cell>
          <cell r="AM67" t="str">
            <v>NA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NA</v>
          </cell>
          <cell r="AT67" t="str">
            <v>NA</v>
          </cell>
          <cell r="AU67" t="str">
            <v>NA</v>
          </cell>
          <cell r="AV67" t="str">
            <v>NA</v>
          </cell>
          <cell r="AW67" t="str">
            <v>0 at 40x</v>
          </cell>
          <cell r="AX67" t="str">
            <v>NA</v>
          </cell>
          <cell r="AY67" t="str">
            <v>NA</v>
          </cell>
          <cell r="AZ67">
            <v>30</v>
          </cell>
          <cell r="BA67" t="str">
            <v>ng/part</v>
          </cell>
          <cell r="BB67">
            <v>1000</v>
          </cell>
          <cell r="BC67" t="str">
            <v>ng/part</v>
          </cell>
          <cell r="BD67">
            <v>50</v>
          </cell>
          <cell r="BE67" t="str">
            <v>ng/part</v>
          </cell>
          <cell r="BF67">
            <v>50</v>
          </cell>
          <cell r="BG67" t="str">
            <v>ng/part</v>
          </cell>
          <cell r="BH67">
            <v>50</v>
          </cell>
          <cell r="BI67" t="str">
            <v>ng/part</v>
          </cell>
        </row>
        <row r="68">
          <cell r="B68" t="str">
            <v>Ramp with Cylinder and Plate (3.5 Inch Enterprise)</v>
          </cell>
          <cell r="C68" t="str">
            <v>Body-Polyacetal Cyliner -303 SS Plate - 304 SS</v>
          </cell>
          <cell r="E68" t="str">
            <v>ng/sqcm</v>
          </cell>
          <cell r="F68">
            <v>10</v>
          </cell>
          <cell r="G68">
            <v>10</v>
          </cell>
          <cell r="H68">
            <v>10</v>
          </cell>
          <cell r="I68" t="str">
            <v>NA</v>
          </cell>
          <cell r="J68">
            <v>10</v>
          </cell>
          <cell r="K68">
            <v>10</v>
          </cell>
          <cell r="L68">
            <v>10</v>
          </cell>
          <cell r="M68">
            <v>30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  <cell r="S68" t="str">
            <v>NA</v>
          </cell>
          <cell r="T68" t="str">
            <v>NA</v>
          </cell>
          <cell r="U68">
            <v>30</v>
          </cell>
          <cell r="W68" t="str">
            <v>ng/sqcm</v>
          </cell>
          <cell r="X68">
            <v>100</v>
          </cell>
          <cell r="Y68" t="str">
            <v>ng/sqcm</v>
          </cell>
          <cell r="AA68">
            <v>5</v>
          </cell>
          <cell r="AB68" t="str">
            <v>NA</v>
          </cell>
          <cell r="AC68" t="str">
            <v>NA</v>
          </cell>
          <cell r="AD68" t="str">
            <v>NA</v>
          </cell>
          <cell r="AE68">
            <v>10000</v>
          </cell>
          <cell r="AF68" t="str">
            <v>NA</v>
          </cell>
          <cell r="AG68" t="str">
            <v>NA</v>
          </cell>
          <cell r="AH68" t="str">
            <v>particles/sqcm</v>
          </cell>
          <cell r="AI68">
            <v>0</v>
          </cell>
          <cell r="AJ68" t="str">
            <v>ng/part</v>
          </cell>
          <cell r="AK68" t="str">
            <v>NA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 t="str">
            <v>NA</v>
          </cell>
          <cell r="AW68" t="str">
            <v>0 at 40x</v>
          </cell>
          <cell r="AX68" t="str">
            <v>NA</v>
          </cell>
          <cell r="AY68" t="str">
            <v>NA</v>
          </cell>
          <cell r="AZ68">
            <v>30</v>
          </cell>
          <cell r="BA68" t="str">
            <v>ng/part</v>
          </cell>
          <cell r="BB68">
            <v>1000</v>
          </cell>
          <cell r="BC68" t="str">
            <v>ng/part</v>
          </cell>
          <cell r="BD68">
            <v>50</v>
          </cell>
          <cell r="BE68" t="str">
            <v>ng/part</v>
          </cell>
          <cell r="BF68">
            <v>50</v>
          </cell>
          <cell r="BG68" t="str">
            <v>ng/part</v>
          </cell>
          <cell r="BH68">
            <v>50</v>
          </cell>
          <cell r="BI68" t="str">
            <v>ng/part</v>
          </cell>
        </row>
        <row r="69">
          <cell r="B69" t="str">
            <v>Recirculation Filter (3.5 Inch Enterprise)</v>
          </cell>
          <cell r="C69" t="str">
            <v>Electrostatic Media - Polypropylene Scrim - Polypropylene</v>
          </cell>
          <cell r="E69" t="str">
            <v>ng/sqcm</v>
          </cell>
          <cell r="F69">
            <v>30</v>
          </cell>
          <cell r="G69">
            <v>30</v>
          </cell>
          <cell r="H69">
            <v>30</v>
          </cell>
          <cell r="I69" t="str">
            <v>NA</v>
          </cell>
          <cell r="J69">
            <v>30</v>
          </cell>
          <cell r="K69">
            <v>30</v>
          </cell>
          <cell r="L69">
            <v>30</v>
          </cell>
          <cell r="M69">
            <v>100</v>
          </cell>
          <cell r="O69" t="str">
            <v>NA</v>
          </cell>
          <cell r="P69" t="str">
            <v>NA</v>
          </cell>
          <cell r="Q69" t="str">
            <v>NA</v>
          </cell>
          <cell r="R69" t="str">
            <v>NA</v>
          </cell>
          <cell r="S69" t="str">
            <v>NA</v>
          </cell>
          <cell r="T69" t="str">
            <v>NA</v>
          </cell>
          <cell r="U69">
            <v>100</v>
          </cell>
          <cell r="W69" t="str">
            <v>ng/sqcm</v>
          </cell>
          <cell r="X69" t="str">
            <v>NA</v>
          </cell>
          <cell r="Y69" t="str">
            <v>ng/sqcm</v>
          </cell>
          <cell r="AA69" t="str">
            <v>NA</v>
          </cell>
          <cell r="AB69" t="str">
            <v>NA</v>
          </cell>
          <cell r="AC69" t="str">
            <v>NA</v>
          </cell>
          <cell r="AD69" t="str">
            <v>NA</v>
          </cell>
          <cell r="AE69" t="str">
            <v>NA</v>
          </cell>
          <cell r="AF69" t="str">
            <v>NA</v>
          </cell>
          <cell r="AG69" t="str">
            <v>NA</v>
          </cell>
          <cell r="AH69" t="str">
            <v>NA</v>
          </cell>
          <cell r="AI69">
            <v>0</v>
          </cell>
          <cell r="AJ69" t="str">
            <v>ng/part</v>
          </cell>
          <cell r="AK69" t="str">
            <v>ng/part</v>
          </cell>
          <cell r="AL69" t="str">
            <v>NA</v>
          </cell>
          <cell r="AM69">
            <v>20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>
            <v>30</v>
          </cell>
          <cell r="BA69" t="str">
            <v>ng/part</v>
          </cell>
          <cell r="BB69">
            <v>8000</v>
          </cell>
          <cell r="BC69" t="str">
            <v>ng/part</v>
          </cell>
          <cell r="BD69" t="str">
            <v>NA</v>
          </cell>
          <cell r="BE69" t="str">
            <v>NA</v>
          </cell>
          <cell r="BF69" t="str">
            <v>NA</v>
          </cell>
          <cell r="BG69" t="str">
            <v>NA</v>
          </cell>
          <cell r="BH69" t="str">
            <v>NA</v>
          </cell>
          <cell r="BI69" t="str">
            <v>NA</v>
          </cell>
        </row>
        <row r="70">
          <cell r="B70" t="str">
            <v>Screw (excluding PCBA screws)(3.5 Inch Enterprise)</v>
          </cell>
          <cell r="C70" t="str">
            <v>Stainless Steel 302HQ/XM7 or 410 SS or Camtronic</v>
          </cell>
          <cell r="D70" t="str">
            <v>Electropolish</v>
          </cell>
          <cell r="E70" t="str">
            <v>ng/sqcm</v>
          </cell>
          <cell r="F70">
            <v>10</v>
          </cell>
          <cell r="G70">
            <v>10</v>
          </cell>
          <cell r="H70">
            <v>10</v>
          </cell>
          <cell r="I70" t="str">
            <v>NA</v>
          </cell>
          <cell r="J70">
            <v>10</v>
          </cell>
          <cell r="K70">
            <v>10</v>
          </cell>
          <cell r="L70">
            <v>10</v>
          </cell>
          <cell r="M70">
            <v>30</v>
          </cell>
          <cell r="O70" t="str">
            <v>NA</v>
          </cell>
          <cell r="P70" t="str">
            <v>NA</v>
          </cell>
          <cell r="Q70" t="str">
            <v>NA</v>
          </cell>
          <cell r="R70" t="str">
            <v>NA</v>
          </cell>
          <cell r="S70" t="str">
            <v>NA</v>
          </cell>
          <cell r="T70" t="str">
            <v>NA</v>
          </cell>
          <cell r="U70">
            <v>30</v>
          </cell>
          <cell r="W70" t="str">
            <v>ng/sqcm</v>
          </cell>
          <cell r="X70">
            <v>100</v>
          </cell>
          <cell r="Y70" t="str">
            <v>ng/sqcm</v>
          </cell>
          <cell r="AA70">
            <v>5</v>
          </cell>
          <cell r="AB70" t="str">
            <v>NA</v>
          </cell>
          <cell r="AC70" t="str">
            <v>NA</v>
          </cell>
          <cell r="AD70" t="str">
            <v>NA</v>
          </cell>
          <cell r="AE70">
            <v>120000</v>
          </cell>
          <cell r="AF70" t="str">
            <v>NA</v>
          </cell>
          <cell r="AG70" t="str">
            <v>NA</v>
          </cell>
          <cell r="AH70" t="str">
            <v>particles/sqcm</v>
          </cell>
          <cell r="AI70" t="str">
            <v>NA</v>
          </cell>
          <cell r="AJ70" t="str">
            <v>NA</v>
          </cell>
          <cell r="AK70" t="str">
            <v>NA</v>
          </cell>
          <cell r="AL70" t="str">
            <v>NA</v>
          </cell>
          <cell r="AM70" t="str">
            <v>NA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 t="str">
            <v>NA</v>
          </cell>
          <cell r="AW70" t="str">
            <v>0 at 40x</v>
          </cell>
          <cell r="AX70" t="str">
            <v>NA</v>
          </cell>
          <cell r="AY70" t="str">
            <v>NA</v>
          </cell>
          <cell r="AZ70" t="str">
            <v>NA</v>
          </cell>
          <cell r="BA70" t="str">
            <v>NA</v>
          </cell>
          <cell r="BB70" t="str">
            <v>NA</v>
          </cell>
          <cell r="BC70" t="str">
            <v>NA</v>
          </cell>
          <cell r="BD70">
            <v>50</v>
          </cell>
          <cell r="BE70" t="str">
            <v>ng/part</v>
          </cell>
          <cell r="BF70">
            <v>50</v>
          </cell>
          <cell r="BG70" t="str">
            <v>ng/part</v>
          </cell>
          <cell r="BH70">
            <v>50</v>
          </cell>
          <cell r="BI70" t="str">
            <v>ng/part</v>
          </cell>
        </row>
        <row r="71">
          <cell r="B71" t="str">
            <v>Screw (excluding PCBA screws)(3.5 Inch Enterprise)</v>
          </cell>
          <cell r="C71" t="str">
            <v xml:space="preserve">Stainless Steel 302HQ/XM7 or 410 SS  </v>
          </cell>
          <cell r="D71" t="str">
            <v>Organic Coating</v>
          </cell>
          <cell r="E71" t="str">
            <v>ng/sqcm</v>
          </cell>
          <cell r="F71">
            <v>10</v>
          </cell>
          <cell r="G71">
            <v>10</v>
          </cell>
          <cell r="H71">
            <v>10</v>
          </cell>
          <cell r="I71" t="str">
            <v>NA</v>
          </cell>
          <cell r="J71">
            <v>10</v>
          </cell>
          <cell r="K71">
            <v>10</v>
          </cell>
          <cell r="L71">
            <v>10</v>
          </cell>
          <cell r="M71">
            <v>30</v>
          </cell>
          <cell r="O71" t="str">
            <v>NA</v>
          </cell>
          <cell r="P71" t="str">
            <v>NA</v>
          </cell>
          <cell r="Q71" t="str">
            <v>NA</v>
          </cell>
          <cell r="R71" t="str">
            <v>NA</v>
          </cell>
          <cell r="S71" t="str">
            <v>NA</v>
          </cell>
          <cell r="T71" t="str">
            <v>NA</v>
          </cell>
          <cell r="U71">
            <v>30</v>
          </cell>
          <cell r="W71" t="str">
            <v>ng/sqcm</v>
          </cell>
          <cell r="X71">
            <v>100</v>
          </cell>
          <cell r="Y71" t="str">
            <v>ng/sqcm</v>
          </cell>
          <cell r="AA71">
            <v>5</v>
          </cell>
          <cell r="AB71" t="str">
            <v>NA</v>
          </cell>
          <cell r="AC71" t="str">
            <v>NA</v>
          </cell>
          <cell r="AD71" t="str">
            <v>NA</v>
          </cell>
          <cell r="AE71">
            <v>120000</v>
          </cell>
          <cell r="AF71" t="str">
            <v>NA</v>
          </cell>
          <cell r="AG71" t="str">
            <v>NA</v>
          </cell>
          <cell r="AH71" t="str">
            <v>particles/sqcm</v>
          </cell>
          <cell r="AI71">
            <v>0</v>
          </cell>
          <cell r="AJ71" t="str">
            <v>ng/part</v>
          </cell>
          <cell r="AK71" t="str">
            <v>NA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 t="str">
            <v>NA</v>
          </cell>
          <cell r="AW71" t="str">
            <v>0 at 40x</v>
          </cell>
          <cell r="AX71" t="str">
            <v>NA</v>
          </cell>
          <cell r="AY71" t="str">
            <v>NA</v>
          </cell>
          <cell r="AZ71">
            <v>30</v>
          </cell>
          <cell r="BA71" t="str">
            <v>ng/sqcm</v>
          </cell>
          <cell r="BB71">
            <v>500</v>
          </cell>
          <cell r="BC71" t="str">
            <v>ng/sqcm</v>
          </cell>
          <cell r="BD71" t="str">
            <v>NA</v>
          </cell>
          <cell r="BE71" t="str">
            <v>NA</v>
          </cell>
          <cell r="BF71" t="str">
            <v>NA</v>
          </cell>
          <cell r="BG71" t="str">
            <v>NA</v>
          </cell>
          <cell r="BH71" t="str">
            <v>NA</v>
          </cell>
          <cell r="BI71" t="str">
            <v>NA</v>
          </cell>
        </row>
        <row r="72">
          <cell r="B72" t="str">
            <v>Screw Seal (3.5 Inch Enterprise)</v>
          </cell>
          <cell r="C72" t="str">
            <v>Aluminium Acrylic Adhesive Polyester Film</v>
          </cell>
          <cell r="E72" t="str">
            <v>ng/sqcm</v>
          </cell>
          <cell r="F72">
            <v>10</v>
          </cell>
          <cell r="G72">
            <v>10</v>
          </cell>
          <cell r="H72">
            <v>10</v>
          </cell>
          <cell r="I72" t="str">
            <v>NA</v>
          </cell>
          <cell r="J72">
            <v>10</v>
          </cell>
          <cell r="K72">
            <v>10</v>
          </cell>
          <cell r="L72">
            <v>10</v>
          </cell>
          <cell r="M72">
            <v>30</v>
          </cell>
          <cell r="O72" t="str">
            <v>NA</v>
          </cell>
          <cell r="P72" t="str">
            <v>NA</v>
          </cell>
          <cell r="Q72" t="str">
            <v>NA</v>
          </cell>
          <cell r="R72" t="str">
            <v>NA</v>
          </cell>
          <cell r="S72" t="str">
            <v>NA</v>
          </cell>
          <cell r="T72" t="str">
            <v>NA</v>
          </cell>
          <cell r="U72">
            <v>30</v>
          </cell>
          <cell r="W72" t="str">
            <v>ng/sqcm</v>
          </cell>
          <cell r="X72" t="str">
            <v>NA</v>
          </cell>
          <cell r="Y72" t="str">
            <v>ng/sqcm</v>
          </cell>
          <cell r="AA72" t="str">
            <v>NA</v>
          </cell>
          <cell r="AB72" t="str">
            <v>NA</v>
          </cell>
          <cell r="AC72" t="str">
            <v>NA</v>
          </cell>
          <cell r="AD72" t="str">
            <v>NA</v>
          </cell>
          <cell r="AE72" t="str">
            <v>NA</v>
          </cell>
          <cell r="AF72" t="str">
            <v>NA</v>
          </cell>
          <cell r="AG72" t="str">
            <v>NA</v>
          </cell>
          <cell r="AH72" t="str">
            <v>NA</v>
          </cell>
          <cell r="AI72">
            <v>0</v>
          </cell>
          <cell r="AJ72" t="str">
            <v>ng/part</v>
          </cell>
          <cell r="AK72" t="str">
            <v>ng/part</v>
          </cell>
          <cell r="AL72" t="str">
            <v>NA</v>
          </cell>
          <cell r="AM72">
            <v>20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 t="str">
            <v>NA</v>
          </cell>
          <cell r="AW72" t="str">
            <v>NA</v>
          </cell>
          <cell r="AX72" t="str">
            <v>ng/part</v>
          </cell>
          <cell r="AY72">
            <v>1000</v>
          </cell>
          <cell r="AZ72">
            <v>30</v>
          </cell>
          <cell r="BA72" t="str">
            <v>ng/part</v>
          </cell>
          <cell r="BB72" t="str">
            <v>2000 (Exc 2-Ethyl Hexanol)</v>
          </cell>
          <cell r="BC72" t="str">
            <v>ng/part</v>
          </cell>
          <cell r="BD72" t="str">
            <v>NA</v>
          </cell>
          <cell r="BE72" t="str">
            <v>NA</v>
          </cell>
          <cell r="BF72" t="str">
            <v>NA</v>
          </cell>
          <cell r="BG72" t="str">
            <v>NA</v>
          </cell>
          <cell r="BH72" t="str">
            <v>NA</v>
          </cell>
          <cell r="BI72" t="str">
            <v>NA</v>
          </cell>
        </row>
        <row r="73">
          <cell r="B73" t="str">
            <v>Side Seal (3.5 Inch Enterprise)</v>
          </cell>
          <cell r="C73" t="str">
            <v>Aluminium Acrylic Adhesive Polyester Film</v>
          </cell>
          <cell r="E73" t="str">
            <v>ng/sqcm</v>
          </cell>
          <cell r="F73">
            <v>10</v>
          </cell>
          <cell r="G73">
            <v>10</v>
          </cell>
          <cell r="H73">
            <v>10</v>
          </cell>
          <cell r="I73" t="str">
            <v>NA</v>
          </cell>
          <cell r="J73">
            <v>10</v>
          </cell>
          <cell r="K73">
            <v>10</v>
          </cell>
          <cell r="L73">
            <v>10</v>
          </cell>
          <cell r="M73">
            <v>30</v>
          </cell>
          <cell r="O73" t="str">
            <v>NA</v>
          </cell>
          <cell r="P73" t="str">
            <v>NA</v>
          </cell>
          <cell r="Q73" t="str">
            <v>NA</v>
          </cell>
          <cell r="R73" t="str">
            <v>NA</v>
          </cell>
          <cell r="S73" t="str">
            <v>NA</v>
          </cell>
          <cell r="T73" t="str">
            <v>NA</v>
          </cell>
          <cell r="U73">
            <v>30</v>
          </cell>
          <cell r="W73" t="str">
            <v>ng/sqcm</v>
          </cell>
          <cell r="X73" t="str">
            <v>NA</v>
          </cell>
          <cell r="Y73" t="str">
            <v>ng/sqcm</v>
          </cell>
          <cell r="AA73" t="str">
            <v>NA</v>
          </cell>
          <cell r="AB73" t="str">
            <v>NA</v>
          </cell>
          <cell r="AC73" t="str">
            <v>NA</v>
          </cell>
          <cell r="AD73" t="str">
            <v>NA</v>
          </cell>
          <cell r="AE73" t="str">
            <v>NA</v>
          </cell>
          <cell r="AF73" t="str">
            <v>NA</v>
          </cell>
          <cell r="AG73" t="str">
            <v>NA</v>
          </cell>
          <cell r="AH73" t="str">
            <v>NA</v>
          </cell>
          <cell r="AI73">
            <v>0</v>
          </cell>
          <cell r="AJ73" t="str">
            <v>ng/part</v>
          </cell>
          <cell r="AK73" t="str">
            <v>ng/part</v>
          </cell>
          <cell r="AL73" t="str">
            <v>NA</v>
          </cell>
          <cell r="AM73">
            <v>20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 t="str">
            <v>NA</v>
          </cell>
          <cell r="AW73" t="str">
            <v>NA</v>
          </cell>
          <cell r="AX73" t="str">
            <v>ng/part</v>
          </cell>
          <cell r="AY73">
            <v>1000</v>
          </cell>
          <cell r="AZ73">
            <v>30</v>
          </cell>
          <cell r="BA73" t="str">
            <v>ng/part</v>
          </cell>
          <cell r="BB73" t="str">
            <v>2000 (Exc 2-Ethyl Hexanol)</v>
          </cell>
          <cell r="BC73" t="str">
            <v>ng/part</v>
          </cell>
          <cell r="BD73" t="str">
            <v>NA</v>
          </cell>
          <cell r="BE73" t="str">
            <v>NA</v>
          </cell>
          <cell r="BF73" t="str">
            <v>NA</v>
          </cell>
          <cell r="BG73" t="str">
            <v>NA</v>
          </cell>
          <cell r="BH73" t="str">
            <v>NA</v>
          </cell>
          <cell r="BI73" t="str">
            <v>NA</v>
          </cell>
        </row>
        <row r="74">
          <cell r="B74" t="str">
            <v>Slider (3.5 Inch Enterprise)</v>
          </cell>
          <cell r="E74" t="str">
            <v>ng/sqcm</v>
          </cell>
          <cell r="F74">
            <v>10</v>
          </cell>
          <cell r="G74">
            <v>10</v>
          </cell>
          <cell r="H74">
            <v>10</v>
          </cell>
          <cell r="I74" t="str">
            <v>NA</v>
          </cell>
          <cell r="J74">
            <v>10</v>
          </cell>
          <cell r="K74">
            <v>10</v>
          </cell>
          <cell r="L74">
            <v>10</v>
          </cell>
          <cell r="M74">
            <v>60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W74" t="str">
            <v>ng/sqcm</v>
          </cell>
          <cell r="X74" t="str">
            <v>NA</v>
          </cell>
          <cell r="Y74" t="str">
            <v>ng/sqcm</v>
          </cell>
          <cell r="AA74" t="str">
            <v>NA</v>
          </cell>
          <cell r="AB74" t="str">
            <v>NA</v>
          </cell>
          <cell r="AC74" t="str">
            <v>NA</v>
          </cell>
          <cell r="AD74" t="str">
            <v>NA</v>
          </cell>
          <cell r="AE74" t="str">
            <v>NA</v>
          </cell>
          <cell r="AF74" t="str">
            <v>NA</v>
          </cell>
          <cell r="AG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NA</v>
          </cell>
          <cell r="AL74" t="str">
            <v>NA</v>
          </cell>
          <cell r="AM74" t="str">
            <v>NA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NA</v>
          </cell>
          <cell r="AT74" t="str">
            <v>NA</v>
          </cell>
          <cell r="AU74" t="str">
            <v>NA</v>
          </cell>
          <cell r="AV74" t="str">
            <v>NA</v>
          </cell>
          <cell r="AW74" t="str">
            <v>NA</v>
          </cell>
          <cell r="AX74" t="str">
            <v>NA</v>
          </cell>
          <cell r="AY74" t="str">
            <v>NA</v>
          </cell>
          <cell r="AZ74" t="str">
            <v>NA</v>
          </cell>
          <cell r="BA74" t="str">
            <v>NA</v>
          </cell>
          <cell r="BB74" t="str">
            <v>NA</v>
          </cell>
          <cell r="BC74" t="str">
            <v>NA</v>
          </cell>
          <cell r="BD74" t="str">
            <v>NA</v>
          </cell>
          <cell r="BE74" t="str">
            <v>NA</v>
          </cell>
          <cell r="BF74" t="str">
            <v>NA</v>
          </cell>
          <cell r="BG74" t="str">
            <v>NA</v>
          </cell>
          <cell r="BH74" t="str">
            <v>NA</v>
          </cell>
          <cell r="BI74" t="str">
            <v>NA</v>
          </cell>
        </row>
        <row r="75">
          <cell r="B75" t="str">
            <v>Suspension Damper (polyester with acrylic adhesive) (3.5 Inch Enterprise)</v>
          </cell>
          <cell r="E75" t="str">
            <v>ng/sqcm</v>
          </cell>
          <cell r="F75">
            <v>10</v>
          </cell>
          <cell r="G75">
            <v>10</v>
          </cell>
          <cell r="H75">
            <v>10</v>
          </cell>
          <cell r="I75" t="str">
            <v>NA</v>
          </cell>
          <cell r="J75">
            <v>10</v>
          </cell>
          <cell r="K75">
            <v>10</v>
          </cell>
          <cell r="L75">
            <v>10</v>
          </cell>
          <cell r="M75">
            <v>30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30</v>
          </cell>
          <cell r="W75" t="str">
            <v>ng/sqcm</v>
          </cell>
          <cell r="X75" t="str">
            <v>NA</v>
          </cell>
          <cell r="Y75" t="str">
            <v>ng/sqcm</v>
          </cell>
          <cell r="AA75" t="str">
            <v>NA</v>
          </cell>
          <cell r="AB75" t="str">
            <v>NA</v>
          </cell>
          <cell r="AC75" t="str">
            <v>NA</v>
          </cell>
          <cell r="AD75" t="str">
            <v>NA</v>
          </cell>
          <cell r="AE75" t="str">
            <v>NA</v>
          </cell>
          <cell r="AF75" t="str">
            <v>NA</v>
          </cell>
          <cell r="AG75" t="str">
            <v>NA</v>
          </cell>
          <cell r="AH75" t="str">
            <v>NA</v>
          </cell>
          <cell r="AI75" t="str">
            <v>NA</v>
          </cell>
          <cell r="AJ75" t="str">
            <v>NA</v>
          </cell>
          <cell r="AK75" t="str">
            <v>NA</v>
          </cell>
          <cell r="AL75" t="str">
            <v>NA</v>
          </cell>
          <cell r="AM75" t="str">
            <v>NA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 t="str">
            <v>NA</v>
          </cell>
          <cell r="AW75" t="str">
            <v>NA</v>
          </cell>
          <cell r="AX75" t="str">
            <v>ng/part</v>
          </cell>
          <cell r="AY75">
            <v>1000</v>
          </cell>
          <cell r="AZ75">
            <v>30</v>
          </cell>
          <cell r="BA75" t="str">
            <v>ng/part</v>
          </cell>
          <cell r="BB75">
            <v>1000</v>
          </cell>
          <cell r="BC75" t="str">
            <v>ng/part</v>
          </cell>
          <cell r="BD75" t="str">
            <v>NA</v>
          </cell>
          <cell r="BE75" t="str">
            <v>NA</v>
          </cell>
          <cell r="BF75" t="str">
            <v>NA</v>
          </cell>
          <cell r="BG75" t="str">
            <v>NA</v>
          </cell>
          <cell r="BH75" t="str">
            <v>NA</v>
          </cell>
          <cell r="BI75" t="str">
            <v>NA</v>
          </cell>
        </row>
        <row r="76">
          <cell r="B76" t="str">
            <v>Suspension, DSA and Damper (3.5 Inch Enterprise)</v>
          </cell>
          <cell r="E76" t="str">
            <v>ng/sqcm</v>
          </cell>
          <cell r="F76">
            <v>10</v>
          </cell>
          <cell r="G76">
            <v>10</v>
          </cell>
          <cell r="H76">
            <v>10</v>
          </cell>
          <cell r="I76" t="str">
            <v>NA</v>
          </cell>
          <cell r="J76">
            <v>10</v>
          </cell>
          <cell r="K76">
            <v>10</v>
          </cell>
          <cell r="L76">
            <v>10</v>
          </cell>
          <cell r="M76">
            <v>30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 t="str">
            <v>30 (Excl K)</v>
          </cell>
          <cell r="W76" t="str">
            <v>ng/sqcm</v>
          </cell>
          <cell r="X76" t="str">
            <v>NA</v>
          </cell>
          <cell r="Y76" t="str">
            <v>ng/sqcm</v>
          </cell>
          <cell r="AA76">
            <v>5</v>
          </cell>
          <cell r="AB76" t="str">
            <v>NA</v>
          </cell>
          <cell r="AC76" t="str">
            <v>NA</v>
          </cell>
          <cell r="AD76" t="str">
            <v>NA</v>
          </cell>
          <cell r="AE76">
            <v>10000</v>
          </cell>
          <cell r="AF76" t="str">
            <v>NA</v>
          </cell>
          <cell r="AG76" t="str">
            <v>NA</v>
          </cell>
          <cell r="AH76" t="str">
            <v>particles/sqcm</v>
          </cell>
          <cell r="AI76" t="str">
            <v>NA</v>
          </cell>
          <cell r="AJ76" t="str">
            <v>NA</v>
          </cell>
          <cell r="AK76" t="str">
            <v>NA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particles/sqcm</v>
          </cell>
          <cell r="AP76">
            <v>200</v>
          </cell>
          <cell r="AQ76" t="str">
            <v>particles/sqcm</v>
          </cell>
          <cell r="AR76">
            <v>100</v>
          </cell>
          <cell r="AS76" t="str">
            <v>particles/sqcm</v>
          </cell>
          <cell r="AT76">
            <v>2500</v>
          </cell>
          <cell r="AU76" t="str">
            <v>particles/sqcm</v>
          </cell>
          <cell r="AV76">
            <v>0</v>
          </cell>
          <cell r="AW76" t="str">
            <v>0 at 40x</v>
          </cell>
          <cell r="AX76" t="str">
            <v>NA</v>
          </cell>
          <cell r="AY76" t="str">
            <v>NA</v>
          </cell>
          <cell r="AZ76">
            <v>30</v>
          </cell>
          <cell r="BA76" t="str">
            <v>ng/part</v>
          </cell>
          <cell r="BB76">
            <v>1000</v>
          </cell>
          <cell r="BC76" t="str">
            <v>ng/part</v>
          </cell>
          <cell r="BD76">
            <v>50</v>
          </cell>
          <cell r="BE76" t="str">
            <v>ng/part</v>
          </cell>
          <cell r="BF76">
            <v>50</v>
          </cell>
          <cell r="BG76" t="str">
            <v>ng/part</v>
          </cell>
          <cell r="BH76">
            <v>50</v>
          </cell>
          <cell r="BI76" t="str">
            <v>ng/part</v>
          </cell>
        </row>
        <row r="77">
          <cell r="B77" t="str">
            <v>Suspension, DSA and No Damper (3.5 Inch Enterprise)</v>
          </cell>
          <cell r="E77" t="str">
            <v>ng/sqcm</v>
          </cell>
          <cell r="F77">
            <v>10</v>
          </cell>
          <cell r="G77">
            <v>10</v>
          </cell>
          <cell r="H77">
            <v>10</v>
          </cell>
          <cell r="I77" t="str">
            <v>NA</v>
          </cell>
          <cell r="J77">
            <v>10</v>
          </cell>
          <cell r="K77">
            <v>10</v>
          </cell>
          <cell r="L77">
            <v>10</v>
          </cell>
          <cell r="M77">
            <v>30</v>
          </cell>
          <cell r="O77" t="str">
            <v>NA</v>
          </cell>
          <cell r="P77" t="str">
            <v>NA</v>
          </cell>
          <cell r="Q77" t="str">
            <v>NA</v>
          </cell>
          <cell r="R77" t="str">
            <v>NA</v>
          </cell>
          <cell r="S77" t="str">
            <v>NA</v>
          </cell>
          <cell r="T77" t="str">
            <v>NA</v>
          </cell>
          <cell r="U77" t="str">
            <v>30 (Excl K)</v>
          </cell>
          <cell r="W77" t="str">
            <v>ng/sqcm</v>
          </cell>
          <cell r="X77" t="str">
            <v>NA</v>
          </cell>
          <cell r="Y77" t="str">
            <v>ng/sqcm</v>
          </cell>
          <cell r="AA77">
            <v>5</v>
          </cell>
          <cell r="AB77" t="str">
            <v>NA</v>
          </cell>
          <cell r="AC77" t="str">
            <v>NA</v>
          </cell>
          <cell r="AD77" t="str">
            <v>NA</v>
          </cell>
          <cell r="AE77">
            <v>10000</v>
          </cell>
          <cell r="AF77" t="str">
            <v>NA</v>
          </cell>
          <cell r="AG77" t="str">
            <v>NA</v>
          </cell>
          <cell r="AH77" t="str">
            <v>particles/sqcm</v>
          </cell>
          <cell r="AI77" t="str">
            <v>NA</v>
          </cell>
          <cell r="AJ77" t="str">
            <v>NA</v>
          </cell>
          <cell r="AK77" t="str">
            <v>NA</v>
          </cell>
          <cell r="AL77" t="str">
            <v>NA</v>
          </cell>
          <cell r="AM77" t="str">
            <v>NA</v>
          </cell>
          <cell r="AN77" t="str">
            <v>NA</v>
          </cell>
          <cell r="AO77" t="str">
            <v>particles/sqcm</v>
          </cell>
          <cell r="AP77">
            <v>200</v>
          </cell>
          <cell r="AQ77" t="str">
            <v>particles/sqcm</v>
          </cell>
          <cell r="AR77">
            <v>100</v>
          </cell>
          <cell r="AS77" t="str">
            <v>particles/sqcm</v>
          </cell>
          <cell r="AT77">
            <v>2500</v>
          </cell>
          <cell r="AU77" t="str">
            <v>particles/sqcm</v>
          </cell>
          <cell r="AV77">
            <v>0</v>
          </cell>
          <cell r="AW77" t="str">
            <v>0 at 40x</v>
          </cell>
          <cell r="AX77" t="str">
            <v>NA</v>
          </cell>
          <cell r="AY77" t="str">
            <v>NA</v>
          </cell>
          <cell r="AZ77">
            <v>30</v>
          </cell>
          <cell r="BA77" t="str">
            <v>ng/part</v>
          </cell>
          <cell r="BB77">
            <v>1000</v>
          </cell>
          <cell r="BC77" t="str">
            <v>ng/part</v>
          </cell>
          <cell r="BD77">
            <v>50</v>
          </cell>
          <cell r="BE77" t="str">
            <v>ng/part</v>
          </cell>
          <cell r="BF77">
            <v>50</v>
          </cell>
          <cell r="BG77" t="str">
            <v>ng/part</v>
          </cell>
          <cell r="BH77">
            <v>50</v>
          </cell>
          <cell r="BI77" t="str">
            <v>ng/part</v>
          </cell>
        </row>
        <row r="78">
          <cell r="B78" t="str">
            <v>Suspension, SSA and Damper (3.5 Inch Enterprise)</v>
          </cell>
          <cell r="E78" t="str">
            <v>ng/sqcm</v>
          </cell>
          <cell r="F78">
            <v>10</v>
          </cell>
          <cell r="G78">
            <v>10</v>
          </cell>
          <cell r="H78">
            <v>10</v>
          </cell>
          <cell r="I78" t="str">
            <v>NA</v>
          </cell>
          <cell r="J78">
            <v>10</v>
          </cell>
          <cell r="K78">
            <v>10</v>
          </cell>
          <cell r="L78">
            <v>10</v>
          </cell>
          <cell r="M78">
            <v>30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 t="str">
            <v>NA</v>
          </cell>
          <cell r="U78" t="str">
            <v>30 (Excl K)</v>
          </cell>
          <cell r="W78" t="str">
            <v>ng/sqcm</v>
          </cell>
          <cell r="X78" t="str">
            <v>NA</v>
          </cell>
          <cell r="Y78" t="str">
            <v>ng/sqcm</v>
          </cell>
          <cell r="AA78">
            <v>5</v>
          </cell>
          <cell r="AB78" t="str">
            <v>NA</v>
          </cell>
          <cell r="AC78" t="str">
            <v>NA</v>
          </cell>
          <cell r="AD78" t="str">
            <v>NA</v>
          </cell>
          <cell r="AE78">
            <v>6000</v>
          </cell>
          <cell r="AF78" t="str">
            <v>NA</v>
          </cell>
          <cell r="AG78" t="str">
            <v>NA</v>
          </cell>
          <cell r="AH78" t="str">
            <v>particles/sqcm</v>
          </cell>
          <cell r="AI78" t="str">
            <v>NA</v>
          </cell>
          <cell r="AJ78" t="str">
            <v>NA</v>
          </cell>
          <cell r="AK78" t="str">
            <v>NA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particles/sqcm</v>
          </cell>
          <cell r="AP78">
            <v>50</v>
          </cell>
          <cell r="AQ78" t="str">
            <v>particles/sqcm</v>
          </cell>
          <cell r="AR78">
            <v>100</v>
          </cell>
          <cell r="AS78" t="str">
            <v>particles/sqcm</v>
          </cell>
          <cell r="AT78">
            <v>1500</v>
          </cell>
          <cell r="AU78" t="str">
            <v>particles/sqcm</v>
          </cell>
          <cell r="AV78">
            <v>0</v>
          </cell>
          <cell r="AW78" t="str">
            <v>0 at 40x</v>
          </cell>
          <cell r="AX78" t="str">
            <v>NA</v>
          </cell>
          <cell r="AY78" t="str">
            <v>NA</v>
          </cell>
          <cell r="AZ78">
            <v>30</v>
          </cell>
          <cell r="BA78" t="str">
            <v>ng/part</v>
          </cell>
          <cell r="BB78">
            <v>1000</v>
          </cell>
          <cell r="BC78" t="str">
            <v>ng/part</v>
          </cell>
          <cell r="BD78">
            <v>50</v>
          </cell>
          <cell r="BE78" t="str">
            <v>ng/part</v>
          </cell>
          <cell r="BF78">
            <v>50</v>
          </cell>
          <cell r="BG78" t="str">
            <v>ng/part</v>
          </cell>
          <cell r="BH78">
            <v>50</v>
          </cell>
          <cell r="BI78" t="str">
            <v>ng/part</v>
          </cell>
        </row>
        <row r="79">
          <cell r="B79" t="str">
            <v>Suspension, SSA and No Damper (3.5 Inch Enterprise)</v>
          </cell>
          <cell r="E79" t="str">
            <v>ng/sqcm</v>
          </cell>
          <cell r="F79">
            <v>10</v>
          </cell>
          <cell r="G79">
            <v>10</v>
          </cell>
          <cell r="H79">
            <v>10</v>
          </cell>
          <cell r="I79" t="str">
            <v>NA</v>
          </cell>
          <cell r="J79">
            <v>10</v>
          </cell>
          <cell r="K79">
            <v>10</v>
          </cell>
          <cell r="L79">
            <v>10</v>
          </cell>
          <cell r="M79">
            <v>30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30 (Excl K)</v>
          </cell>
          <cell r="W79" t="str">
            <v>ng/sqcm</v>
          </cell>
          <cell r="X79" t="str">
            <v>NA</v>
          </cell>
          <cell r="Y79" t="str">
            <v>ng/sqcm</v>
          </cell>
          <cell r="AA79">
            <v>5</v>
          </cell>
          <cell r="AB79" t="str">
            <v>NA</v>
          </cell>
          <cell r="AC79" t="str">
            <v>NA</v>
          </cell>
          <cell r="AD79" t="str">
            <v>NA</v>
          </cell>
          <cell r="AE79">
            <v>6000</v>
          </cell>
          <cell r="AF79" t="str">
            <v>NA</v>
          </cell>
          <cell r="AG79" t="str">
            <v>NA</v>
          </cell>
          <cell r="AH79" t="str">
            <v>particles/sqcm</v>
          </cell>
          <cell r="AI79" t="str">
            <v>NA</v>
          </cell>
          <cell r="AJ79" t="str">
            <v>NA</v>
          </cell>
          <cell r="AK79" t="str">
            <v>NA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particles/sqcm</v>
          </cell>
          <cell r="AP79">
            <v>50</v>
          </cell>
          <cell r="AQ79" t="str">
            <v>particles/sqcm</v>
          </cell>
          <cell r="AR79">
            <v>100</v>
          </cell>
          <cell r="AS79" t="str">
            <v>particles/sqcm</v>
          </cell>
          <cell r="AT79">
            <v>1500</v>
          </cell>
          <cell r="AU79" t="str">
            <v>particles/sqcm</v>
          </cell>
          <cell r="AV79">
            <v>0</v>
          </cell>
          <cell r="AW79" t="str">
            <v>0 at 40x</v>
          </cell>
          <cell r="AX79" t="str">
            <v>NA</v>
          </cell>
          <cell r="AY79" t="str">
            <v>NA</v>
          </cell>
          <cell r="AZ79">
            <v>30</v>
          </cell>
          <cell r="BA79" t="str">
            <v>ng/part</v>
          </cell>
          <cell r="BB79">
            <v>1000</v>
          </cell>
          <cell r="BC79" t="str">
            <v>ng/part</v>
          </cell>
          <cell r="BD79">
            <v>50</v>
          </cell>
          <cell r="BE79" t="str">
            <v>ng/part</v>
          </cell>
          <cell r="BF79">
            <v>50</v>
          </cell>
          <cell r="BG79" t="str">
            <v>ng/part</v>
          </cell>
          <cell r="BH79">
            <v>50</v>
          </cell>
          <cell r="BI79" t="str">
            <v>ng/part</v>
          </cell>
        </row>
        <row r="80">
          <cell r="B80" t="str">
            <v>Thermal Pad (3.5 Inch Enterprise)</v>
          </cell>
          <cell r="E80" t="str">
            <v>NA</v>
          </cell>
          <cell r="F80" t="str">
            <v>NA</v>
          </cell>
          <cell r="G80" t="str">
            <v>NA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NA</v>
          </cell>
          <cell r="L80" t="str">
            <v>NA</v>
          </cell>
          <cell r="M80" t="str">
            <v>NA</v>
          </cell>
          <cell r="O80" t="str">
            <v>NA</v>
          </cell>
          <cell r="P80" t="str">
            <v>NA</v>
          </cell>
          <cell r="Q80" t="str">
            <v>NA</v>
          </cell>
          <cell r="R80" t="str">
            <v>NA</v>
          </cell>
          <cell r="S80" t="str">
            <v>NA</v>
          </cell>
          <cell r="T80" t="str">
            <v>NA</v>
          </cell>
          <cell r="U80" t="str">
            <v>NA</v>
          </cell>
          <cell r="W80" t="str">
            <v>ng/sqcm</v>
          </cell>
          <cell r="X80" t="str">
            <v>NA</v>
          </cell>
          <cell r="Y80" t="str">
            <v>ng/sqcm</v>
          </cell>
          <cell r="AA80" t="str">
            <v>NA</v>
          </cell>
          <cell r="AB80" t="str">
            <v>NA</v>
          </cell>
          <cell r="AC80" t="str">
            <v>NA</v>
          </cell>
          <cell r="AD80" t="str">
            <v>NA</v>
          </cell>
          <cell r="AE80" t="str">
            <v>NA</v>
          </cell>
          <cell r="AF80" t="str">
            <v>NA</v>
          </cell>
          <cell r="AG80" t="str">
            <v>NA</v>
          </cell>
          <cell r="AH80" t="str">
            <v>NA</v>
          </cell>
          <cell r="AI80">
            <v>0</v>
          </cell>
          <cell r="AJ80" t="str">
            <v>ng/part</v>
          </cell>
          <cell r="AK80" t="str">
            <v>NA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 t="str">
            <v>NA</v>
          </cell>
          <cell r="AW80" t="str">
            <v>NA</v>
          </cell>
          <cell r="AX80" t="str">
            <v>NA</v>
          </cell>
          <cell r="AY80" t="str">
            <v>NA</v>
          </cell>
          <cell r="AZ80">
            <v>10</v>
          </cell>
          <cell r="BA80" t="str">
            <v>µg/g</v>
          </cell>
          <cell r="BB80" t="str">
            <v>NA</v>
          </cell>
          <cell r="BC80" t="str">
            <v>NA</v>
          </cell>
          <cell r="BD80" t="str">
            <v>NA</v>
          </cell>
          <cell r="BE80" t="str">
            <v>NA</v>
          </cell>
          <cell r="BF80" t="str">
            <v>NA</v>
          </cell>
          <cell r="BG80" t="str">
            <v>NA</v>
          </cell>
          <cell r="BH80" t="str">
            <v>NA</v>
          </cell>
          <cell r="BI80" t="str">
            <v>NA</v>
          </cell>
        </row>
        <row r="81">
          <cell r="B81" t="str">
            <v>Thin Film Disk (3.5 Inch Enterprise)</v>
          </cell>
          <cell r="C81" t="str">
            <v>Glass or Aluminum Thermally Bonded</v>
          </cell>
          <cell r="E81" t="str">
            <v>ng/sqcm</v>
          </cell>
          <cell r="F81">
            <v>0.2</v>
          </cell>
          <cell r="G81">
            <v>0.2</v>
          </cell>
          <cell r="H81">
            <v>0.2</v>
          </cell>
          <cell r="I81" t="str">
            <v>NA</v>
          </cell>
          <cell r="J81">
            <v>0.2</v>
          </cell>
          <cell r="K81">
            <v>2</v>
          </cell>
          <cell r="L81">
            <v>0.2</v>
          </cell>
          <cell r="M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 t="str">
            <v>NA</v>
          </cell>
          <cell r="S81" t="str">
            <v>NA</v>
          </cell>
          <cell r="T81" t="str">
            <v>NA</v>
          </cell>
          <cell r="U81">
            <v>1</v>
          </cell>
          <cell r="W81" t="str">
            <v>ng/sqcm</v>
          </cell>
          <cell r="X81" t="str">
            <v>NA</v>
          </cell>
          <cell r="Y81" t="str">
            <v>ng/sqcm</v>
          </cell>
          <cell r="AA81" t="str">
            <v>NA</v>
          </cell>
          <cell r="AB81" t="str">
            <v>NA</v>
          </cell>
          <cell r="AC81" t="str">
            <v>NA</v>
          </cell>
          <cell r="AD81">
            <v>500</v>
          </cell>
          <cell r="AE81" t="str">
            <v>NA</v>
          </cell>
          <cell r="AF81">
            <v>150</v>
          </cell>
          <cell r="AG81">
            <v>15</v>
          </cell>
          <cell r="AH81" t="str">
            <v>particles/sqcm</v>
          </cell>
          <cell r="AI81" t="str">
            <v>NA</v>
          </cell>
          <cell r="AJ81" t="str">
            <v>NA</v>
          </cell>
          <cell r="AK81" t="str">
            <v>NA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 t="str">
            <v>NA</v>
          </cell>
          <cell r="AW81" t="str">
            <v>50 at 200x</v>
          </cell>
          <cell r="AX81" t="str">
            <v>NA</v>
          </cell>
          <cell r="AY81" t="str">
            <v>NA</v>
          </cell>
          <cell r="AZ81" t="str">
            <v>NA</v>
          </cell>
          <cell r="BA81" t="str">
            <v>NA</v>
          </cell>
          <cell r="BB81" t="str">
            <v>NA</v>
          </cell>
          <cell r="BC81" t="str">
            <v>NA</v>
          </cell>
          <cell r="BD81" t="str">
            <v>NA</v>
          </cell>
          <cell r="BE81" t="str">
            <v>NA</v>
          </cell>
          <cell r="BF81" t="str">
            <v>NA</v>
          </cell>
          <cell r="BG81" t="str">
            <v>NA</v>
          </cell>
          <cell r="BH81" t="str">
            <v>NA</v>
          </cell>
          <cell r="BI81" t="str">
            <v>NA</v>
          </cell>
        </row>
        <row r="82">
          <cell r="B82" t="str">
            <v>Thin Film Disk (3.5 Inch Enterprise)</v>
          </cell>
          <cell r="C82" t="str">
            <v>Glass or Aluminium lower % UV Bonded</v>
          </cell>
          <cell r="E82" t="str">
            <v>ng/sqcm</v>
          </cell>
          <cell r="F82">
            <v>0.2</v>
          </cell>
          <cell r="G82">
            <v>0.2</v>
          </cell>
          <cell r="H82">
            <v>0.2</v>
          </cell>
          <cell r="I82" t="str">
            <v>NA</v>
          </cell>
          <cell r="J82">
            <v>0.2</v>
          </cell>
          <cell r="K82">
            <v>1</v>
          </cell>
          <cell r="L82">
            <v>0.2</v>
          </cell>
          <cell r="M82" t="str">
            <v>1 (Excl PO4)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>
            <v>1</v>
          </cell>
          <cell r="W82" t="str">
            <v>ng/sqcm</v>
          </cell>
          <cell r="X82" t="str">
            <v>NA</v>
          </cell>
          <cell r="Y82" t="str">
            <v>ng/sqcm</v>
          </cell>
          <cell r="AA82" t="str">
            <v>NA</v>
          </cell>
          <cell r="AB82" t="str">
            <v>NA</v>
          </cell>
          <cell r="AC82" t="str">
            <v>NA</v>
          </cell>
          <cell r="AD82">
            <v>500</v>
          </cell>
          <cell r="AE82" t="str">
            <v>NA</v>
          </cell>
          <cell r="AF82">
            <v>150</v>
          </cell>
          <cell r="AG82">
            <v>15</v>
          </cell>
          <cell r="AH82" t="str">
            <v>particles/sqcm</v>
          </cell>
          <cell r="AI82" t="str">
            <v>NA</v>
          </cell>
          <cell r="AJ82" t="str">
            <v>NA</v>
          </cell>
          <cell r="AK82" t="str">
            <v>NA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 t="str">
            <v>NA</v>
          </cell>
          <cell r="AW82" t="str">
            <v>50 at 200x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B82" t="str">
            <v>NA</v>
          </cell>
          <cell r="BC82" t="str">
            <v>NA</v>
          </cell>
          <cell r="BD82" t="str">
            <v>NA</v>
          </cell>
          <cell r="BE82" t="str">
            <v>NA</v>
          </cell>
          <cell r="BF82" t="str">
            <v>NA</v>
          </cell>
          <cell r="BG82" t="str">
            <v>NA</v>
          </cell>
          <cell r="BH82" t="str">
            <v>NA</v>
          </cell>
          <cell r="BI82" t="str">
            <v>NA</v>
          </cell>
        </row>
        <row r="83">
          <cell r="B83" t="str">
            <v>Thin Film Disk (3.5 Inch Enterprise)</v>
          </cell>
          <cell r="C83" t="str">
            <v>Glass or Aluminium higher % UV Bonded</v>
          </cell>
          <cell r="E83" t="str">
            <v>ng/sqcm</v>
          </cell>
          <cell r="F83">
            <v>0.2</v>
          </cell>
          <cell r="G83">
            <v>0.2</v>
          </cell>
          <cell r="H83">
            <v>0.2</v>
          </cell>
          <cell r="I83" t="str">
            <v>NA</v>
          </cell>
          <cell r="J83">
            <v>1.5</v>
          </cell>
          <cell r="K83">
            <v>2.5</v>
          </cell>
          <cell r="L83">
            <v>0.2</v>
          </cell>
          <cell r="M83" t="str">
            <v>1 (Excl PO4 and NO3)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>
            <v>1</v>
          </cell>
          <cell r="W83" t="str">
            <v>ng/sqcm</v>
          </cell>
          <cell r="X83" t="str">
            <v>NA</v>
          </cell>
          <cell r="Y83" t="str">
            <v>ng/sqcm</v>
          </cell>
          <cell r="AA83" t="str">
            <v>NA</v>
          </cell>
          <cell r="AB83" t="str">
            <v>NA</v>
          </cell>
          <cell r="AC83" t="str">
            <v>NA</v>
          </cell>
          <cell r="AD83">
            <v>500</v>
          </cell>
          <cell r="AE83" t="str">
            <v>NA</v>
          </cell>
          <cell r="AF83">
            <v>150</v>
          </cell>
          <cell r="AG83">
            <v>15</v>
          </cell>
          <cell r="AH83" t="str">
            <v>particles/sqcm</v>
          </cell>
          <cell r="AI83" t="str">
            <v>NA</v>
          </cell>
          <cell r="AJ83" t="str">
            <v>NA</v>
          </cell>
          <cell r="AK83" t="str">
            <v>NA</v>
          </cell>
          <cell r="AL83" t="str">
            <v>NA</v>
          </cell>
          <cell r="AM83" t="str">
            <v>NA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NA</v>
          </cell>
          <cell r="AT83" t="str">
            <v>NA</v>
          </cell>
          <cell r="AU83" t="str">
            <v>NA</v>
          </cell>
          <cell r="AV83" t="str">
            <v>NA</v>
          </cell>
          <cell r="AW83" t="str">
            <v>50 at 200x</v>
          </cell>
          <cell r="AX83" t="str">
            <v>NA</v>
          </cell>
          <cell r="AY83" t="str">
            <v>NA</v>
          </cell>
          <cell r="AZ83" t="str">
            <v>NA</v>
          </cell>
          <cell r="BA83" t="str">
            <v>NA</v>
          </cell>
          <cell r="BB83" t="str">
            <v>NA</v>
          </cell>
          <cell r="BC83" t="str">
            <v>NA</v>
          </cell>
          <cell r="BD83" t="str">
            <v>NA</v>
          </cell>
          <cell r="BE83" t="str">
            <v>NA</v>
          </cell>
          <cell r="BF83" t="str">
            <v>NA</v>
          </cell>
          <cell r="BG83" t="str">
            <v>NA</v>
          </cell>
          <cell r="BH83" t="str">
            <v>NA</v>
          </cell>
          <cell r="BI83" t="str">
            <v>NA</v>
          </cell>
        </row>
        <row r="84">
          <cell r="B84" t="str">
            <v>Tolerance Ring (3.5 Inch Enterprise)</v>
          </cell>
          <cell r="C84" t="str">
            <v>SS300</v>
          </cell>
          <cell r="E84" t="str">
            <v>ng/sqcm</v>
          </cell>
          <cell r="F84">
            <v>10</v>
          </cell>
          <cell r="G84">
            <v>10</v>
          </cell>
          <cell r="H84">
            <v>10</v>
          </cell>
          <cell r="I84" t="str">
            <v>NA</v>
          </cell>
          <cell r="J84">
            <v>10</v>
          </cell>
          <cell r="K84">
            <v>10</v>
          </cell>
          <cell r="L84">
            <v>10</v>
          </cell>
          <cell r="M84">
            <v>30</v>
          </cell>
          <cell r="O84" t="str">
            <v>NA</v>
          </cell>
          <cell r="P84" t="str">
            <v>NA</v>
          </cell>
          <cell r="Q84" t="str">
            <v>NA</v>
          </cell>
          <cell r="R84" t="str">
            <v>NA</v>
          </cell>
          <cell r="S84" t="str">
            <v>NA</v>
          </cell>
          <cell r="T84" t="str">
            <v>NA</v>
          </cell>
          <cell r="U84">
            <v>30</v>
          </cell>
          <cell r="W84" t="str">
            <v>ng/sqcm</v>
          </cell>
          <cell r="X84">
            <v>100</v>
          </cell>
          <cell r="Y84" t="str">
            <v>ng/sqcm</v>
          </cell>
          <cell r="AA84">
            <v>5</v>
          </cell>
          <cell r="AB84" t="str">
            <v>NA</v>
          </cell>
          <cell r="AC84" t="str">
            <v>NA</v>
          </cell>
          <cell r="AD84" t="str">
            <v>NA</v>
          </cell>
          <cell r="AE84">
            <v>20000</v>
          </cell>
          <cell r="AF84" t="str">
            <v>NA</v>
          </cell>
          <cell r="AG84" t="str">
            <v>NA</v>
          </cell>
          <cell r="AH84" t="str">
            <v>particles/sqcm</v>
          </cell>
          <cell r="AI84" t="str">
            <v>NA</v>
          </cell>
          <cell r="AJ84" t="str">
            <v>NA</v>
          </cell>
          <cell r="AK84" t="str">
            <v>NA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 t="str">
            <v>NA</v>
          </cell>
          <cell r="AW84" t="str">
            <v>0 at 40x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B84" t="str">
            <v>NA</v>
          </cell>
          <cell r="BC84" t="str">
            <v>NA</v>
          </cell>
          <cell r="BD84">
            <v>50</v>
          </cell>
          <cell r="BE84" t="str">
            <v>ng/part</v>
          </cell>
          <cell r="BF84">
            <v>50</v>
          </cell>
          <cell r="BG84" t="str">
            <v>ng/part</v>
          </cell>
          <cell r="BH84">
            <v>50</v>
          </cell>
          <cell r="BI84" t="str">
            <v>ng/part</v>
          </cell>
        </row>
        <row r="85">
          <cell r="B85" t="str">
            <v>Top VCM Assy (3.5 Inch Enterprise)</v>
          </cell>
          <cell r="C85" t="str">
            <v>Plate - 1008/1010 Steel EN Plating Magnet-Nd-Fe-B Electrolytic Ni Plating</v>
          </cell>
          <cell r="E85" t="str">
            <v>ng/sqcm</v>
          </cell>
          <cell r="F85">
            <v>10</v>
          </cell>
          <cell r="G85">
            <v>10</v>
          </cell>
          <cell r="H85">
            <v>10</v>
          </cell>
          <cell r="I85" t="str">
            <v>NA</v>
          </cell>
          <cell r="J85">
            <v>10</v>
          </cell>
          <cell r="K85">
            <v>100</v>
          </cell>
          <cell r="L85">
            <v>10</v>
          </cell>
          <cell r="M85" t="str">
            <v>30 (Excl PO4)</v>
          </cell>
          <cell r="O85" t="str">
            <v>NA</v>
          </cell>
          <cell r="P85" t="str">
            <v>NA</v>
          </cell>
          <cell r="Q85" t="str">
            <v>NA</v>
          </cell>
          <cell r="R85" t="str">
            <v>NA</v>
          </cell>
          <cell r="S85" t="str">
            <v>NA</v>
          </cell>
          <cell r="T85" t="str">
            <v>NA</v>
          </cell>
          <cell r="U85">
            <v>30</v>
          </cell>
          <cell r="W85" t="str">
            <v>ng/sqcm</v>
          </cell>
          <cell r="X85">
            <v>100</v>
          </cell>
          <cell r="Y85" t="str">
            <v>ng/sqcm</v>
          </cell>
          <cell r="AA85">
            <v>5</v>
          </cell>
          <cell r="AB85" t="str">
            <v>NA</v>
          </cell>
          <cell r="AC85" t="str">
            <v>NA</v>
          </cell>
          <cell r="AD85" t="str">
            <v>NA</v>
          </cell>
          <cell r="AE85">
            <v>3000</v>
          </cell>
          <cell r="AF85" t="str">
            <v>NA</v>
          </cell>
          <cell r="AG85" t="str">
            <v>NA</v>
          </cell>
          <cell r="AH85" t="str">
            <v>particles/sqcm</v>
          </cell>
          <cell r="AI85" t="str">
            <v>NA</v>
          </cell>
          <cell r="AJ85" t="str">
            <v>NA</v>
          </cell>
          <cell r="AK85" t="str">
            <v>NA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particles/sqcm</v>
          </cell>
          <cell r="AV85">
            <v>0</v>
          </cell>
          <cell r="AW85" t="str">
            <v>0 at 40x</v>
          </cell>
          <cell r="AX85" t="str">
            <v>NA</v>
          </cell>
          <cell r="AY85" t="str">
            <v>NA</v>
          </cell>
          <cell r="AZ85">
            <v>30</v>
          </cell>
          <cell r="BA85" t="str">
            <v>ng/part</v>
          </cell>
          <cell r="BB85">
            <v>2000</v>
          </cell>
          <cell r="BC85" t="str">
            <v>ng/part</v>
          </cell>
          <cell r="BD85">
            <v>50</v>
          </cell>
          <cell r="BE85" t="str">
            <v>ng/part</v>
          </cell>
          <cell r="BF85">
            <v>50</v>
          </cell>
          <cell r="BG85" t="str">
            <v>ng/part</v>
          </cell>
          <cell r="BH85">
            <v>50</v>
          </cell>
          <cell r="BI85" t="str">
            <v>ng/part</v>
          </cell>
        </row>
        <row r="86">
          <cell r="B86" t="str">
            <v>Uncured ACF (3.5 Inch Enterprise)</v>
          </cell>
          <cell r="C86" t="str">
            <v>Adhesive and Liner</v>
          </cell>
          <cell r="E86" t="str">
            <v>NA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NA</v>
          </cell>
          <cell r="K86" t="str">
            <v>NA</v>
          </cell>
          <cell r="L86" t="str">
            <v>NA</v>
          </cell>
          <cell r="M86" t="str">
            <v>NA</v>
          </cell>
          <cell r="O86" t="str">
            <v>NA</v>
          </cell>
          <cell r="P86" t="str">
            <v>NA</v>
          </cell>
          <cell r="Q86" t="str">
            <v>NA</v>
          </cell>
          <cell r="R86" t="str">
            <v>NA</v>
          </cell>
          <cell r="S86" t="str">
            <v>NA</v>
          </cell>
          <cell r="T86" t="str">
            <v>NA</v>
          </cell>
          <cell r="U86" t="str">
            <v>NA</v>
          </cell>
          <cell r="W86" t="str">
            <v>ng/sqcm</v>
          </cell>
          <cell r="X86" t="str">
            <v>100 (liner only)</v>
          </cell>
          <cell r="Y86" t="str">
            <v>ng/sqcm</v>
          </cell>
          <cell r="AA86" t="str">
            <v>5 (liner only)</v>
          </cell>
          <cell r="AB86" t="str">
            <v>NA</v>
          </cell>
          <cell r="AC86" t="str">
            <v>NA</v>
          </cell>
          <cell r="AD86" t="str">
            <v>NA</v>
          </cell>
          <cell r="AE86" t="str">
            <v>NA</v>
          </cell>
          <cell r="AF86" t="str">
            <v>NA</v>
          </cell>
          <cell r="AG86" t="str">
            <v>NA</v>
          </cell>
          <cell r="AH86" t="str">
            <v>NA</v>
          </cell>
          <cell r="AI86">
            <v>0</v>
          </cell>
          <cell r="AJ86" t="str">
            <v>ng/part</v>
          </cell>
          <cell r="AK86" t="str">
            <v>NA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 t="str">
            <v>NA</v>
          </cell>
          <cell r="AW86" t="str">
            <v>NA</v>
          </cell>
          <cell r="AX86" t="str">
            <v>NA</v>
          </cell>
          <cell r="AY86" t="str">
            <v>NA</v>
          </cell>
          <cell r="AZ86" t="str">
            <v>NA</v>
          </cell>
          <cell r="BA86" t="str">
            <v>NA</v>
          </cell>
          <cell r="BB86" t="str">
            <v>NA</v>
          </cell>
          <cell r="BC86" t="str">
            <v>NA</v>
          </cell>
          <cell r="BD86" t="str">
            <v>NA</v>
          </cell>
          <cell r="BE86" t="str">
            <v>NA</v>
          </cell>
          <cell r="BF86" t="str">
            <v>NA</v>
          </cell>
          <cell r="BG86" t="str">
            <v>NA</v>
          </cell>
          <cell r="BH86" t="str">
            <v>NA</v>
          </cell>
          <cell r="BI86" t="str">
            <v>NA</v>
          </cell>
        </row>
        <row r="89">
          <cell r="B89" t="str">
            <v>3.5Inch Desktop</v>
          </cell>
        </row>
        <row r="90">
          <cell r="B90" t="str">
            <v>96-004575 Rev AU</v>
          </cell>
          <cell r="C90" t="str">
            <v xml:space="preserve"> 3.5 Inch Drive Programs -HDA</v>
          </cell>
        </row>
        <row r="91">
          <cell r="B91" t="str">
            <v>===================</v>
          </cell>
        </row>
        <row r="92">
          <cell r="B92" t="str">
            <v>Acoustic Gasket after Exposure to 130C for 24 hours (3.5 Inch Desktop)</v>
          </cell>
          <cell r="C92" t="str">
            <v>Polyurethane</v>
          </cell>
          <cell r="E92" t="str">
            <v>µg/g</v>
          </cell>
          <cell r="F92">
            <v>80</v>
          </cell>
          <cell r="G92">
            <v>80</v>
          </cell>
          <cell r="H92">
            <v>80</v>
          </cell>
          <cell r="I92" t="str">
            <v>NA</v>
          </cell>
          <cell r="J92">
            <v>80</v>
          </cell>
          <cell r="K92">
            <v>80</v>
          </cell>
          <cell r="L92">
            <v>80</v>
          </cell>
          <cell r="M92">
            <v>160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>
            <v>160</v>
          </cell>
          <cell r="W92" t="str">
            <v>ng/sqcm</v>
          </cell>
          <cell r="X92" t="str">
            <v>NA</v>
          </cell>
          <cell r="Y92" t="str">
            <v>ng/sqcm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NA</v>
          </cell>
          <cell r="AE92" t="str">
            <v>NA</v>
          </cell>
          <cell r="AF92" t="str">
            <v>NA</v>
          </cell>
          <cell r="AG92" t="str">
            <v>NA</v>
          </cell>
          <cell r="AH92" t="str">
            <v>NA</v>
          </cell>
          <cell r="AI92">
            <v>0</v>
          </cell>
          <cell r="AJ92" t="str">
            <v>ng/g</v>
          </cell>
          <cell r="AK92" t="str">
            <v>NA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 t="str">
            <v>NA</v>
          </cell>
          <cell r="AW92" t="str">
            <v>NA</v>
          </cell>
          <cell r="AX92" t="str">
            <v>NA</v>
          </cell>
          <cell r="AY92" t="str">
            <v>NA</v>
          </cell>
          <cell r="AZ92">
            <v>40</v>
          </cell>
          <cell r="BA92" t="str">
            <v>µg/g</v>
          </cell>
          <cell r="BB92">
            <v>3000</v>
          </cell>
          <cell r="BC92" t="str">
            <v>µg/g</v>
          </cell>
          <cell r="BD92" t="str">
            <v>NA</v>
          </cell>
          <cell r="BE92" t="str">
            <v>NA</v>
          </cell>
          <cell r="BF92" t="str">
            <v>NA</v>
          </cell>
          <cell r="BG92" t="str">
            <v>NA</v>
          </cell>
          <cell r="BH92" t="str">
            <v>NA</v>
          </cell>
          <cell r="BI92" t="str">
            <v>NA</v>
          </cell>
        </row>
        <row r="93">
          <cell r="B93" t="str">
            <v>Acoustic Gasket As Received (3.5 Inch Desktop)</v>
          </cell>
          <cell r="C93" t="str">
            <v>Polyurethane</v>
          </cell>
          <cell r="E93" t="str">
            <v>µg/g</v>
          </cell>
          <cell r="F93">
            <v>50</v>
          </cell>
          <cell r="G93">
            <v>50</v>
          </cell>
          <cell r="H93">
            <v>50</v>
          </cell>
          <cell r="I93" t="str">
            <v>NA</v>
          </cell>
          <cell r="J93">
            <v>50</v>
          </cell>
          <cell r="K93">
            <v>50</v>
          </cell>
          <cell r="L93">
            <v>50</v>
          </cell>
          <cell r="M93">
            <v>100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>
            <v>100</v>
          </cell>
          <cell r="W93" t="str">
            <v>ng/sqcm</v>
          </cell>
          <cell r="X93" t="str">
            <v>NA</v>
          </cell>
          <cell r="Y93" t="str">
            <v>ng/sqcm</v>
          </cell>
          <cell r="AA93" t="str">
            <v>NA</v>
          </cell>
          <cell r="AB93" t="str">
            <v>NA</v>
          </cell>
          <cell r="AC93" t="str">
            <v>NA</v>
          </cell>
          <cell r="AD93" t="str">
            <v>NA</v>
          </cell>
          <cell r="AE93" t="str">
            <v>NA</v>
          </cell>
          <cell r="AF93" t="str">
            <v>NA</v>
          </cell>
          <cell r="AG93" t="str">
            <v>NA</v>
          </cell>
          <cell r="AH93" t="str">
            <v>NA</v>
          </cell>
          <cell r="AI93">
            <v>0</v>
          </cell>
          <cell r="AJ93" t="str">
            <v>ng/g</v>
          </cell>
          <cell r="AK93" t="str">
            <v>NA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 t="str">
            <v>NA</v>
          </cell>
          <cell r="AW93" t="str">
            <v>NA</v>
          </cell>
          <cell r="AX93" t="str">
            <v>NA</v>
          </cell>
          <cell r="AY93" t="str">
            <v>NA</v>
          </cell>
          <cell r="AZ93">
            <v>40</v>
          </cell>
          <cell r="BA93" t="str">
            <v>µg/g</v>
          </cell>
          <cell r="BB93">
            <v>3000</v>
          </cell>
          <cell r="BC93" t="str">
            <v>µg/g</v>
          </cell>
          <cell r="BD93" t="str">
            <v>NA</v>
          </cell>
          <cell r="BE93" t="str">
            <v>NA</v>
          </cell>
          <cell r="BF93" t="str">
            <v>NA</v>
          </cell>
          <cell r="BG93" t="str">
            <v>NA</v>
          </cell>
          <cell r="BH93" t="str">
            <v>NA</v>
          </cell>
          <cell r="BI93" t="str">
            <v>NA</v>
          </cell>
        </row>
        <row r="94">
          <cell r="B94" t="str">
            <v>Acoustic Gasket Raw Material after Exposure to 130C for 24 hours (3.5 Inch Desktop)</v>
          </cell>
          <cell r="C94" t="str">
            <v>Polyurethane</v>
          </cell>
          <cell r="E94" t="str">
            <v>µg/g</v>
          </cell>
          <cell r="F94">
            <v>50</v>
          </cell>
          <cell r="G94">
            <v>50</v>
          </cell>
          <cell r="H94">
            <v>50</v>
          </cell>
          <cell r="I94" t="str">
            <v>NA</v>
          </cell>
          <cell r="J94">
            <v>50</v>
          </cell>
          <cell r="K94">
            <v>50</v>
          </cell>
          <cell r="L94">
            <v>50</v>
          </cell>
          <cell r="M94">
            <v>100</v>
          </cell>
          <cell r="O94" t="str">
            <v>NA</v>
          </cell>
          <cell r="P94" t="str">
            <v>NA</v>
          </cell>
          <cell r="Q94" t="str">
            <v>NA</v>
          </cell>
          <cell r="R94" t="str">
            <v>NA</v>
          </cell>
          <cell r="S94" t="str">
            <v>NA</v>
          </cell>
          <cell r="T94" t="str">
            <v>NA</v>
          </cell>
          <cell r="U94">
            <v>100</v>
          </cell>
          <cell r="W94" t="str">
            <v>ng/sqcm</v>
          </cell>
          <cell r="X94" t="str">
            <v>NA</v>
          </cell>
          <cell r="Y94" t="str">
            <v>ng/sqcm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NA</v>
          </cell>
          <cell r="AE94" t="str">
            <v>NA</v>
          </cell>
          <cell r="AF94" t="str">
            <v>NA</v>
          </cell>
          <cell r="AG94" t="str">
            <v>NA</v>
          </cell>
          <cell r="AH94" t="str">
            <v>NA</v>
          </cell>
          <cell r="AI94">
            <v>0</v>
          </cell>
          <cell r="AJ94" t="str">
            <v>ng/g</v>
          </cell>
          <cell r="AK94" t="str">
            <v>NA</v>
          </cell>
          <cell r="AL94" t="str">
            <v>NA</v>
          </cell>
          <cell r="AM94" t="str">
            <v>NA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 t="str">
            <v>NA</v>
          </cell>
          <cell r="AW94" t="str">
            <v>NA</v>
          </cell>
          <cell r="AX94" t="str">
            <v>NA</v>
          </cell>
          <cell r="AY94" t="str">
            <v>NA</v>
          </cell>
          <cell r="AZ94">
            <v>40</v>
          </cell>
          <cell r="BA94" t="str">
            <v>µg/g</v>
          </cell>
          <cell r="BB94">
            <v>3000</v>
          </cell>
          <cell r="BC94" t="str">
            <v>µg/g</v>
          </cell>
          <cell r="BD94" t="str">
            <v>NA</v>
          </cell>
          <cell r="BE94" t="str">
            <v>NA</v>
          </cell>
          <cell r="BF94" t="str">
            <v>NA</v>
          </cell>
          <cell r="BG94" t="str">
            <v>NA</v>
          </cell>
          <cell r="BH94" t="str">
            <v>NA</v>
          </cell>
          <cell r="BI94" t="str">
            <v>NA</v>
          </cell>
        </row>
        <row r="95">
          <cell r="B95" t="str">
            <v>Acoustic Gasket Raw Material As Received (3.5 Inch Desktop)</v>
          </cell>
          <cell r="C95" t="str">
            <v>Polyurethane</v>
          </cell>
          <cell r="E95" t="str">
            <v>µg/g</v>
          </cell>
          <cell r="F95">
            <v>50</v>
          </cell>
          <cell r="G95">
            <v>50</v>
          </cell>
          <cell r="H95">
            <v>50</v>
          </cell>
          <cell r="I95" t="str">
            <v>NA</v>
          </cell>
          <cell r="J95">
            <v>50</v>
          </cell>
          <cell r="K95">
            <v>50</v>
          </cell>
          <cell r="L95">
            <v>50</v>
          </cell>
          <cell r="M95">
            <v>100</v>
          </cell>
          <cell r="O95" t="str">
            <v>NA</v>
          </cell>
          <cell r="P95" t="str">
            <v>NA</v>
          </cell>
          <cell r="Q95" t="str">
            <v>NA</v>
          </cell>
          <cell r="R95" t="str">
            <v>NA</v>
          </cell>
          <cell r="S95" t="str">
            <v>NA</v>
          </cell>
          <cell r="T95" t="str">
            <v>NA</v>
          </cell>
          <cell r="U95">
            <v>100</v>
          </cell>
          <cell r="W95" t="str">
            <v>ng/sqcm</v>
          </cell>
          <cell r="X95" t="str">
            <v>NA</v>
          </cell>
          <cell r="Y95" t="str">
            <v>ng/sqcm</v>
          </cell>
          <cell r="AA95" t="str">
            <v>NA</v>
          </cell>
          <cell r="AB95" t="str">
            <v>NA</v>
          </cell>
          <cell r="AC95" t="str">
            <v>NA</v>
          </cell>
          <cell r="AD95" t="str">
            <v>NA</v>
          </cell>
          <cell r="AE95" t="str">
            <v>NA</v>
          </cell>
          <cell r="AF95" t="str">
            <v>NA</v>
          </cell>
          <cell r="AG95" t="str">
            <v>NA</v>
          </cell>
          <cell r="AH95" t="str">
            <v>NA</v>
          </cell>
          <cell r="AI95">
            <v>0</v>
          </cell>
          <cell r="AJ95" t="str">
            <v>ng/g</v>
          </cell>
          <cell r="AK95" t="str">
            <v>NA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 t="str">
            <v>NA</v>
          </cell>
          <cell r="AW95" t="str">
            <v>NA</v>
          </cell>
          <cell r="AX95" t="str">
            <v>NA</v>
          </cell>
          <cell r="AY95" t="str">
            <v>NA</v>
          </cell>
          <cell r="AZ95">
            <v>40</v>
          </cell>
          <cell r="BA95" t="str">
            <v>µg/g</v>
          </cell>
          <cell r="BB95">
            <v>3000</v>
          </cell>
          <cell r="BC95" t="str">
            <v>µg/g</v>
          </cell>
          <cell r="BD95" t="str">
            <v>NA</v>
          </cell>
          <cell r="BE95" t="str">
            <v>NA</v>
          </cell>
          <cell r="BF95" t="str">
            <v>NA</v>
          </cell>
          <cell r="BG95" t="str">
            <v>NA</v>
          </cell>
          <cell r="BH95" t="str">
            <v>NA</v>
          </cell>
          <cell r="BI95" t="str">
            <v>NA</v>
          </cell>
        </row>
        <row r="96">
          <cell r="B96" t="str">
            <v>Actuator Coil Assembly (ACA) Assembly (3.5 Inch Desktop)</v>
          </cell>
          <cell r="C96" t="str">
            <v>Arm Block - Al 6061 (CP/ECD) Coil Bond Tolerance Ring</v>
          </cell>
          <cell r="E96" t="str">
            <v>ng/sqcm</v>
          </cell>
          <cell r="F96">
            <v>10</v>
          </cell>
          <cell r="G96">
            <v>10</v>
          </cell>
          <cell r="H96">
            <v>10</v>
          </cell>
          <cell r="I96" t="str">
            <v>NA</v>
          </cell>
          <cell r="J96">
            <v>10</v>
          </cell>
          <cell r="K96">
            <v>10</v>
          </cell>
          <cell r="L96">
            <v>10</v>
          </cell>
          <cell r="M96">
            <v>30</v>
          </cell>
          <cell r="O96" t="str">
            <v>NA</v>
          </cell>
          <cell r="P96" t="str">
            <v>NA</v>
          </cell>
          <cell r="Q96" t="str">
            <v>NA</v>
          </cell>
          <cell r="R96" t="str">
            <v>NA</v>
          </cell>
          <cell r="S96" t="str">
            <v>NA</v>
          </cell>
          <cell r="T96" t="str">
            <v>NA</v>
          </cell>
          <cell r="U96">
            <v>30</v>
          </cell>
          <cell r="W96" t="str">
            <v>ng/sqcm</v>
          </cell>
          <cell r="X96">
            <v>100</v>
          </cell>
          <cell r="Y96" t="str">
            <v>ng/sqcm</v>
          </cell>
          <cell r="AA96">
            <v>5</v>
          </cell>
          <cell r="AB96" t="str">
            <v>NA</v>
          </cell>
          <cell r="AC96" t="str">
            <v>NA</v>
          </cell>
          <cell r="AD96" t="str">
            <v>NA</v>
          </cell>
          <cell r="AE96">
            <v>6500</v>
          </cell>
          <cell r="AF96" t="str">
            <v>NA</v>
          </cell>
          <cell r="AG96" t="str">
            <v>NA</v>
          </cell>
          <cell r="AH96" t="str">
            <v>particles/sqcm</v>
          </cell>
          <cell r="AI96">
            <v>0</v>
          </cell>
          <cell r="AJ96" t="str">
            <v>ng/part</v>
          </cell>
          <cell r="AK96" t="str">
            <v>NA</v>
          </cell>
          <cell r="AL96" t="str">
            <v>NA</v>
          </cell>
          <cell r="AM96" t="str">
            <v>NA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NA</v>
          </cell>
          <cell r="AT96" t="str">
            <v>NA</v>
          </cell>
          <cell r="AU96" t="str">
            <v>NA</v>
          </cell>
          <cell r="AV96" t="str">
            <v>NA</v>
          </cell>
          <cell r="AW96" t="str">
            <v>0 at 40x</v>
          </cell>
          <cell r="AX96" t="str">
            <v>NA</v>
          </cell>
          <cell r="AY96" t="str">
            <v>NA</v>
          </cell>
          <cell r="AZ96">
            <v>30</v>
          </cell>
          <cell r="BA96" t="str">
            <v>ng/part</v>
          </cell>
          <cell r="BB96">
            <v>10000</v>
          </cell>
          <cell r="BC96" t="str">
            <v>ng/part</v>
          </cell>
          <cell r="BD96">
            <v>50</v>
          </cell>
          <cell r="BE96" t="str">
            <v>ng/part</v>
          </cell>
          <cell r="BF96">
            <v>50</v>
          </cell>
          <cell r="BG96" t="str">
            <v>ng/part</v>
          </cell>
          <cell r="BH96">
            <v>50</v>
          </cell>
          <cell r="BI96" t="str">
            <v>ng/part</v>
          </cell>
        </row>
        <row r="97">
          <cell r="B97" t="str">
            <v>Actuator Coil Assembly (ACA) with Arm Damper (3.5 Inch Desktop)</v>
          </cell>
          <cell r="C97" t="str">
            <v>Arm Block - Al 6061 (CP/ECD) Coil Bond Tolerance Ring</v>
          </cell>
          <cell r="E97" t="str">
            <v>ng/sqcm</v>
          </cell>
          <cell r="F97">
            <v>10</v>
          </cell>
          <cell r="G97">
            <v>10</v>
          </cell>
          <cell r="H97">
            <v>10</v>
          </cell>
          <cell r="I97" t="str">
            <v>NA</v>
          </cell>
          <cell r="J97">
            <v>10</v>
          </cell>
          <cell r="K97">
            <v>10</v>
          </cell>
          <cell r="L97">
            <v>10</v>
          </cell>
          <cell r="M97">
            <v>30</v>
          </cell>
          <cell r="O97" t="str">
            <v>NA</v>
          </cell>
          <cell r="P97" t="str">
            <v>NA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>
            <v>30</v>
          </cell>
          <cell r="W97" t="str">
            <v>ng/sqcm</v>
          </cell>
          <cell r="X97">
            <v>200</v>
          </cell>
          <cell r="Y97" t="str">
            <v>ng/sqcm</v>
          </cell>
          <cell r="AA97">
            <v>5</v>
          </cell>
          <cell r="AB97" t="str">
            <v>NA</v>
          </cell>
          <cell r="AC97" t="str">
            <v>NA</v>
          </cell>
          <cell r="AD97" t="str">
            <v>NA</v>
          </cell>
          <cell r="AE97">
            <v>6500</v>
          </cell>
          <cell r="AF97" t="str">
            <v>NA</v>
          </cell>
          <cell r="AG97" t="str">
            <v>NA</v>
          </cell>
          <cell r="AH97" t="str">
            <v>particles/sqcm</v>
          </cell>
          <cell r="AI97">
            <v>0</v>
          </cell>
          <cell r="AJ97" t="str">
            <v>ng/part</v>
          </cell>
          <cell r="AK97" t="str">
            <v>NA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 t="str">
            <v>NA</v>
          </cell>
          <cell r="AW97" t="str">
            <v>0 at 40x</v>
          </cell>
          <cell r="AX97" t="str">
            <v>NA</v>
          </cell>
          <cell r="AY97" t="str">
            <v>NA</v>
          </cell>
          <cell r="AZ97">
            <v>30</v>
          </cell>
          <cell r="BA97" t="str">
            <v>ng/part</v>
          </cell>
          <cell r="BB97">
            <v>13000</v>
          </cell>
          <cell r="BC97" t="str">
            <v>ng/part</v>
          </cell>
          <cell r="BD97">
            <v>50</v>
          </cell>
          <cell r="BE97" t="str">
            <v>ng/part</v>
          </cell>
          <cell r="BF97">
            <v>50</v>
          </cell>
          <cell r="BG97" t="str">
            <v>ng/part</v>
          </cell>
          <cell r="BH97">
            <v>50</v>
          </cell>
          <cell r="BI97" t="str">
            <v>ng/part</v>
          </cell>
        </row>
        <row r="98">
          <cell r="B98" t="str">
            <v>Actuator Coil Assembly (ACA) with Dual Arm Damper (3.5 Inch Desktop)</v>
          </cell>
          <cell r="C98" t="str">
            <v>Arm Block - Al 6061 (CP/ECD) Coil Bond Tolerance Ring</v>
          </cell>
          <cell r="E98" t="str">
            <v>ng/sqcm</v>
          </cell>
          <cell r="F98">
            <v>10</v>
          </cell>
          <cell r="G98">
            <v>10</v>
          </cell>
          <cell r="H98">
            <v>10</v>
          </cell>
          <cell r="I98" t="str">
            <v>NA</v>
          </cell>
          <cell r="J98">
            <v>10</v>
          </cell>
          <cell r="K98">
            <v>10</v>
          </cell>
          <cell r="L98">
            <v>10</v>
          </cell>
          <cell r="M98">
            <v>30</v>
          </cell>
          <cell r="O98" t="str">
            <v>NA</v>
          </cell>
          <cell r="P98" t="str">
            <v>NA</v>
          </cell>
          <cell r="Q98" t="str">
            <v>NA</v>
          </cell>
          <cell r="R98" t="str">
            <v>NA</v>
          </cell>
          <cell r="S98" t="str">
            <v>NA</v>
          </cell>
          <cell r="T98" t="str">
            <v>NA</v>
          </cell>
          <cell r="U98">
            <v>30</v>
          </cell>
          <cell r="W98" t="str">
            <v>ng/sqcm</v>
          </cell>
          <cell r="X98">
            <v>200</v>
          </cell>
          <cell r="Y98" t="str">
            <v>ng/sqcm</v>
          </cell>
          <cell r="AA98">
            <v>5</v>
          </cell>
          <cell r="AB98" t="str">
            <v>NA</v>
          </cell>
          <cell r="AC98" t="str">
            <v>NA</v>
          </cell>
          <cell r="AD98" t="str">
            <v>NA</v>
          </cell>
          <cell r="AE98">
            <v>6500</v>
          </cell>
          <cell r="AF98" t="str">
            <v>NA</v>
          </cell>
          <cell r="AG98" t="str">
            <v>NA</v>
          </cell>
          <cell r="AH98" t="str">
            <v>particles/sqcm</v>
          </cell>
          <cell r="AI98">
            <v>0</v>
          </cell>
          <cell r="AJ98" t="str">
            <v>ng/part</v>
          </cell>
          <cell r="AK98" t="str">
            <v>NA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 t="str">
            <v>NA</v>
          </cell>
          <cell r="AW98" t="str">
            <v>0 at 40x</v>
          </cell>
          <cell r="AX98" t="str">
            <v>NA</v>
          </cell>
          <cell r="AY98" t="str">
            <v>NA</v>
          </cell>
          <cell r="AZ98">
            <v>30</v>
          </cell>
          <cell r="BA98" t="str">
            <v>ng/part</v>
          </cell>
          <cell r="BB98">
            <v>15000</v>
          </cell>
          <cell r="BC98" t="str">
            <v>ng/part</v>
          </cell>
          <cell r="BD98">
            <v>50</v>
          </cell>
          <cell r="BE98" t="str">
            <v>ng/part</v>
          </cell>
          <cell r="BF98">
            <v>50</v>
          </cell>
          <cell r="BG98" t="str">
            <v>ng/part</v>
          </cell>
          <cell r="BH98">
            <v>50</v>
          </cell>
          <cell r="BI98" t="str">
            <v>ng/part</v>
          </cell>
        </row>
        <row r="99">
          <cell r="B99" t="str">
            <v>Actuator Flex Assembly (AFA) Assembly (3.5 Inch Desktop)</v>
          </cell>
          <cell r="C99" t="str">
            <v>Arm Block - Al 6061 (CP/ECD) Coil Bond Tolerance Ring</v>
          </cell>
          <cell r="E99" t="str">
            <v>ng/sqcm</v>
          </cell>
          <cell r="F99">
            <v>10</v>
          </cell>
          <cell r="G99">
            <v>10</v>
          </cell>
          <cell r="H99">
            <v>10</v>
          </cell>
          <cell r="I99" t="str">
            <v>NA</v>
          </cell>
          <cell r="J99">
            <v>10</v>
          </cell>
          <cell r="K99">
            <v>10</v>
          </cell>
          <cell r="L99">
            <v>10</v>
          </cell>
          <cell r="M99">
            <v>30</v>
          </cell>
          <cell r="O99" t="str">
            <v>NA</v>
          </cell>
          <cell r="P99" t="str">
            <v>NA</v>
          </cell>
          <cell r="Q99" t="str">
            <v>NA</v>
          </cell>
          <cell r="R99" t="str">
            <v>NA</v>
          </cell>
          <cell r="S99" t="str">
            <v>NA</v>
          </cell>
          <cell r="T99" t="str">
            <v>NA</v>
          </cell>
          <cell r="U99">
            <v>30</v>
          </cell>
          <cell r="W99" t="str">
            <v>ng/sqcm</v>
          </cell>
          <cell r="X99">
            <v>100</v>
          </cell>
          <cell r="Y99" t="str">
            <v>ng/sqcm</v>
          </cell>
          <cell r="AA99">
            <v>5</v>
          </cell>
          <cell r="AB99" t="str">
            <v>NA</v>
          </cell>
          <cell r="AC99" t="str">
            <v>NA</v>
          </cell>
          <cell r="AD99" t="str">
            <v>NA</v>
          </cell>
          <cell r="AE99">
            <v>18000</v>
          </cell>
          <cell r="AF99" t="str">
            <v>NA</v>
          </cell>
          <cell r="AG99" t="str">
            <v>NA</v>
          </cell>
          <cell r="AH99" t="str">
            <v>particles/sqcm</v>
          </cell>
          <cell r="AI99">
            <v>0</v>
          </cell>
          <cell r="AJ99" t="str">
            <v>ng/part</v>
          </cell>
          <cell r="AK99" t="str">
            <v>NA</v>
          </cell>
          <cell r="AL99" t="str">
            <v>NA</v>
          </cell>
          <cell r="AM99" t="str">
            <v>NA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NA</v>
          </cell>
          <cell r="AT99" t="str">
            <v>NA</v>
          </cell>
          <cell r="AU99" t="str">
            <v>NA</v>
          </cell>
          <cell r="AV99" t="str">
            <v>NA</v>
          </cell>
          <cell r="AW99" t="str">
            <v>0 at 40x</v>
          </cell>
          <cell r="AX99" t="str">
            <v>NA</v>
          </cell>
          <cell r="AY99" t="str">
            <v>NA</v>
          </cell>
          <cell r="AZ99">
            <v>30</v>
          </cell>
          <cell r="BA99" t="str">
            <v>ng/part</v>
          </cell>
          <cell r="BB99">
            <v>4000</v>
          </cell>
          <cell r="BC99" t="str">
            <v>ng/part</v>
          </cell>
          <cell r="BD99">
            <v>100</v>
          </cell>
          <cell r="BE99" t="str">
            <v>ng/part</v>
          </cell>
          <cell r="BF99">
            <v>50</v>
          </cell>
          <cell r="BG99" t="str">
            <v>ng/part</v>
          </cell>
          <cell r="BH99">
            <v>50</v>
          </cell>
          <cell r="BI99" t="str">
            <v>ng/part</v>
          </cell>
        </row>
        <row r="100">
          <cell r="B100" t="str">
            <v>Actuator Flex Assembly (AFA) with Arm Damper (3.5 Inch Desktop)</v>
          </cell>
          <cell r="C100" t="str">
            <v>Arm Block - Al 6061 (CP/ECD) Coil Bond Tolerance Ring</v>
          </cell>
          <cell r="E100" t="str">
            <v>ng/sqcm</v>
          </cell>
          <cell r="F100">
            <v>10</v>
          </cell>
          <cell r="G100">
            <v>10</v>
          </cell>
          <cell r="H100">
            <v>10</v>
          </cell>
          <cell r="I100" t="str">
            <v>NA</v>
          </cell>
          <cell r="J100">
            <v>10</v>
          </cell>
          <cell r="K100">
            <v>10</v>
          </cell>
          <cell r="L100">
            <v>10</v>
          </cell>
          <cell r="M100">
            <v>30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>
            <v>30</v>
          </cell>
          <cell r="W100" t="str">
            <v>ng/sqcm</v>
          </cell>
          <cell r="X100">
            <v>100</v>
          </cell>
          <cell r="Y100" t="str">
            <v>ng/sqcm</v>
          </cell>
          <cell r="AA100">
            <v>5</v>
          </cell>
          <cell r="AB100" t="str">
            <v>NA</v>
          </cell>
          <cell r="AC100" t="str">
            <v>NA</v>
          </cell>
          <cell r="AD100" t="str">
            <v>NA</v>
          </cell>
          <cell r="AE100">
            <v>18000</v>
          </cell>
          <cell r="AF100" t="str">
            <v>NA</v>
          </cell>
          <cell r="AG100" t="str">
            <v>NA</v>
          </cell>
          <cell r="AH100" t="str">
            <v>particles/sqcm</v>
          </cell>
          <cell r="AI100">
            <v>0</v>
          </cell>
          <cell r="AJ100" t="str">
            <v>ng/part</v>
          </cell>
          <cell r="AK100" t="str">
            <v>NA</v>
          </cell>
          <cell r="AL100" t="str">
            <v>NA</v>
          </cell>
          <cell r="AM100" t="str">
            <v>NA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NA</v>
          </cell>
          <cell r="AT100" t="str">
            <v>NA</v>
          </cell>
          <cell r="AU100" t="str">
            <v>NA</v>
          </cell>
          <cell r="AV100" t="str">
            <v>NA</v>
          </cell>
          <cell r="AW100" t="str">
            <v>0 at 40x</v>
          </cell>
          <cell r="AX100" t="str">
            <v>NA</v>
          </cell>
          <cell r="AY100" t="str">
            <v>NA</v>
          </cell>
          <cell r="AZ100">
            <v>30</v>
          </cell>
          <cell r="BA100" t="str">
            <v>ng/part</v>
          </cell>
          <cell r="BB100">
            <v>8000</v>
          </cell>
          <cell r="BC100" t="str">
            <v>ng/part</v>
          </cell>
          <cell r="BD100">
            <v>100</v>
          </cell>
          <cell r="BE100" t="str">
            <v>ng/part</v>
          </cell>
          <cell r="BF100">
            <v>50</v>
          </cell>
          <cell r="BG100" t="str">
            <v>ng/part</v>
          </cell>
          <cell r="BH100">
            <v>50</v>
          </cell>
          <cell r="BI100" t="str">
            <v>ng/part</v>
          </cell>
        </row>
        <row r="101">
          <cell r="B101" t="str">
            <v>Actuator Flex Assembly (AFA) with Dual Arm Damper (3.5 Inch Desktop)</v>
          </cell>
          <cell r="C101" t="str">
            <v>Arm Block - Al 6061 (CP/ECD) Coil Bond Tolerance Ring</v>
          </cell>
          <cell r="E101" t="str">
            <v>ng/sqcm</v>
          </cell>
          <cell r="F101">
            <v>10</v>
          </cell>
          <cell r="G101">
            <v>10</v>
          </cell>
          <cell r="H101">
            <v>10</v>
          </cell>
          <cell r="I101" t="str">
            <v>NA</v>
          </cell>
          <cell r="J101">
            <v>10</v>
          </cell>
          <cell r="K101">
            <v>10</v>
          </cell>
          <cell r="L101">
            <v>10</v>
          </cell>
          <cell r="M101">
            <v>30</v>
          </cell>
          <cell r="O101" t="str">
            <v>NA</v>
          </cell>
          <cell r="P101" t="str">
            <v>NA</v>
          </cell>
          <cell r="Q101" t="str">
            <v>NA</v>
          </cell>
          <cell r="R101" t="str">
            <v>NA</v>
          </cell>
          <cell r="S101" t="str">
            <v>NA</v>
          </cell>
          <cell r="T101" t="str">
            <v>NA</v>
          </cell>
          <cell r="U101">
            <v>30</v>
          </cell>
          <cell r="W101" t="str">
            <v>ng/sqcm</v>
          </cell>
          <cell r="X101">
            <v>100</v>
          </cell>
          <cell r="Y101" t="str">
            <v>ng/sqcm</v>
          </cell>
          <cell r="AA101">
            <v>5</v>
          </cell>
          <cell r="AB101" t="str">
            <v>NA</v>
          </cell>
          <cell r="AC101" t="str">
            <v>NA</v>
          </cell>
          <cell r="AD101" t="str">
            <v>NA</v>
          </cell>
          <cell r="AE101">
            <v>18000</v>
          </cell>
          <cell r="AF101" t="str">
            <v>NA</v>
          </cell>
          <cell r="AG101" t="str">
            <v>NA</v>
          </cell>
          <cell r="AH101" t="str">
            <v>particles/sqcm</v>
          </cell>
          <cell r="AI101">
            <v>0</v>
          </cell>
          <cell r="AJ101" t="str">
            <v>ng/part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 t="str">
            <v>NA</v>
          </cell>
          <cell r="AW101" t="str">
            <v>0 at 40x</v>
          </cell>
          <cell r="AX101" t="str">
            <v>NA</v>
          </cell>
          <cell r="AY101" t="str">
            <v>NA</v>
          </cell>
          <cell r="AZ101">
            <v>30</v>
          </cell>
          <cell r="BA101" t="str">
            <v>ng/part</v>
          </cell>
          <cell r="BB101">
            <v>11000</v>
          </cell>
          <cell r="BC101" t="str">
            <v>ng/part</v>
          </cell>
          <cell r="BD101">
            <v>100</v>
          </cell>
          <cell r="BE101" t="str">
            <v>ng/part</v>
          </cell>
          <cell r="BF101">
            <v>50</v>
          </cell>
          <cell r="BG101" t="str">
            <v>ng/part</v>
          </cell>
          <cell r="BH101">
            <v>50</v>
          </cell>
          <cell r="BI101" t="str">
            <v>ng/part</v>
          </cell>
        </row>
        <row r="102">
          <cell r="B102" t="str">
            <v>Actuator Pivot Flex Assembly (APFA)  (3.5 Inch Desktop)</v>
          </cell>
          <cell r="C102" t="str">
            <v>Arm Block - Al 6061 (CP/ECD) Coil Bond Tolerance Ring</v>
          </cell>
          <cell r="E102" t="str">
            <v>ng/sqcm</v>
          </cell>
          <cell r="F102">
            <v>10</v>
          </cell>
          <cell r="G102">
            <v>10</v>
          </cell>
          <cell r="H102">
            <v>10</v>
          </cell>
          <cell r="I102" t="str">
            <v>NA</v>
          </cell>
          <cell r="J102">
            <v>10</v>
          </cell>
          <cell r="K102">
            <v>10</v>
          </cell>
          <cell r="L102">
            <v>10</v>
          </cell>
          <cell r="M102">
            <v>30</v>
          </cell>
          <cell r="O102" t="str">
            <v>NA</v>
          </cell>
          <cell r="P102" t="str">
            <v>NA</v>
          </cell>
          <cell r="Q102" t="str">
            <v>NA</v>
          </cell>
          <cell r="R102" t="str">
            <v>NA</v>
          </cell>
          <cell r="S102" t="str">
            <v>NA</v>
          </cell>
          <cell r="T102" t="str">
            <v>NA</v>
          </cell>
          <cell r="U102">
            <v>30</v>
          </cell>
          <cell r="W102" t="str">
            <v>ng/sqcm</v>
          </cell>
          <cell r="X102">
            <v>100</v>
          </cell>
          <cell r="Y102" t="str">
            <v>ng/sqcm</v>
          </cell>
          <cell r="AA102">
            <v>5</v>
          </cell>
          <cell r="AB102" t="str">
            <v>NA</v>
          </cell>
          <cell r="AC102" t="str">
            <v>NA</v>
          </cell>
          <cell r="AD102" t="str">
            <v>NA</v>
          </cell>
          <cell r="AE102">
            <v>18000</v>
          </cell>
          <cell r="AF102" t="str">
            <v>NA</v>
          </cell>
          <cell r="AG102" t="str">
            <v>NA</v>
          </cell>
          <cell r="AH102" t="str">
            <v>particles/sqcm</v>
          </cell>
          <cell r="AI102">
            <v>0</v>
          </cell>
          <cell r="AJ102" t="str">
            <v>ng/part</v>
          </cell>
          <cell r="AK102" t="str">
            <v>NA</v>
          </cell>
          <cell r="AL102" t="str">
            <v>NA</v>
          </cell>
          <cell r="AM102" t="str">
            <v>NA</v>
          </cell>
          <cell r="AN102" t="str">
            <v>NA</v>
          </cell>
          <cell r="AO102" t="str">
            <v>particles/sqcm</v>
          </cell>
          <cell r="AP102" t="str">
            <v>&lt;400</v>
          </cell>
          <cell r="AQ102" t="str">
            <v>particles/sqcm</v>
          </cell>
          <cell r="AR102" t="str">
            <v>&lt;100</v>
          </cell>
          <cell r="AS102" t="str">
            <v>particles/sqcm</v>
          </cell>
          <cell r="AT102" t="str">
            <v>&lt;1000</v>
          </cell>
          <cell r="AU102" t="str">
            <v>particles/sqcm</v>
          </cell>
          <cell r="AV102">
            <v>0</v>
          </cell>
          <cell r="AW102" t="str">
            <v>0 at 40x</v>
          </cell>
          <cell r="AX102" t="str">
            <v>NA</v>
          </cell>
          <cell r="AY102" t="str">
            <v>NA</v>
          </cell>
          <cell r="AZ102">
            <v>30</v>
          </cell>
          <cell r="BA102" t="str">
            <v>ng/part</v>
          </cell>
          <cell r="BB102">
            <v>10000</v>
          </cell>
          <cell r="BC102" t="str">
            <v>ng/part</v>
          </cell>
          <cell r="BD102">
            <v>100</v>
          </cell>
          <cell r="BE102" t="str">
            <v>ng/part</v>
          </cell>
          <cell r="BF102">
            <v>50</v>
          </cell>
          <cell r="BG102" t="str">
            <v>ng/part</v>
          </cell>
          <cell r="BH102">
            <v>50</v>
          </cell>
          <cell r="BI102" t="str">
            <v>ng/part</v>
          </cell>
        </row>
        <row r="103">
          <cell r="B103" t="str">
            <v>Actuator Pivot Flex Assembly (APFA) with Arm Damper (3.5 Inch Desktop)</v>
          </cell>
          <cell r="C103" t="str">
            <v>Arm Block - Al 6061 (CP/ECD) Coil Bond Tolerance Ring</v>
          </cell>
          <cell r="E103" t="str">
            <v>ng/sqcm</v>
          </cell>
          <cell r="F103">
            <v>10</v>
          </cell>
          <cell r="G103">
            <v>10</v>
          </cell>
          <cell r="H103">
            <v>10</v>
          </cell>
          <cell r="I103" t="str">
            <v>NA</v>
          </cell>
          <cell r="J103">
            <v>10</v>
          </cell>
          <cell r="K103">
            <v>10</v>
          </cell>
          <cell r="L103">
            <v>10</v>
          </cell>
          <cell r="M103">
            <v>30</v>
          </cell>
          <cell r="O103" t="str">
            <v>NA</v>
          </cell>
          <cell r="P103" t="str">
            <v>NA</v>
          </cell>
          <cell r="Q103" t="str">
            <v>NA</v>
          </cell>
          <cell r="R103" t="str">
            <v>NA</v>
          </cell>
          <cell r="S103" t="str">
            <v>NA</v>
          </cell>
          <cell r="T103" t="str">
            <v>NA</v>
          </cell>
          <cell r="U103">
            <v>30</v>
          </cell>
          <cell r="W103" t="str">
            <v>ng/sqcm</v>
          </cell>
          <cell r="X103">
            <v>100</v>
          </cell>
          <cell r="Y103" t="str">
            <v>ng/sqcm</v>
          </cell>
          <cell r="AA103">
            <v>5</v>
          </cell>
          <cell r="AB103" t="str">
            <v>NA</v>
          </cell>
          <cell r="AC103" t="str">
            <v>NA</v>
          </cell>
          <cell r="AD103" t="str">
            <v>NA</v>
          </cell>
          <cell r="AE103">
            <v>18000</v>
          </cell>
          <cell r="AF103" t="str">
            <v>NA</v>
          </cell>
          <cell r="AG103" t="str">
            <v>NA</v>
          </cell>
          <cell r="AH103" t="str">
            <v>particles/sqcm</v>
          </cell>
          <cell r="AI103">
            <v>0</v>
          </cell>
          <cell r="AJ103" t="str">
            <v>ng/part</v>
          </cell>
          <cell r="AK103" t="str">
            <v>NA</v>
          </cell>
          <cell r="AL103" t="str">
            <v>NA</v>
          </cell>
          <cell r="AM103" t="str">
            <v>NA</v>
          </cell>
          <cell r="AN103" t="str">
            <v>NA</v>
          </cell>
          <cell r="AO103" t="str">
            <v>particles/sqcm</v>
          </cell>
          <cell r="AP103" t="str">
            <v>&lt;400</v>
          </cell>
          <cell r="AQ103" t="str">
            <v>particles/sqcm</v>
          </cell>
          <cell r="AR103" t="str">
            <v>&lt;100</v>
          </cell>
          <cell r="AS103" t="str">
            <v>particles/sqcm</v>
          </cell>
          <cell r="AT103" t="str">
            <v>&lt;1000</v>
          </cell>
          <cell r="AU103" t="str">
            <v>particles/sqcm</v>
          </cell>
          <cell r="AV103">
            <v>0</v>
          </cell>
          <cell r="AW103" t="str">
            <v>0 at 40x</v>
          </cell>
          <cell r="AX103" t="str">
            <v>NA</v>
          </cell>
          <cell r="AY103" t="str">
            <v>NA</v>
          </cell>
          <cell r="AZ103">
            <v>30</v>
          </cell>
          <cell r="BA103" t="str">
            <v>ng/part</v>
          </cell>
          <cell r="BB103">
            <v>13000</v>
          </cell>
          <cell r="BC103" t="str">
            <v>ng/part</v>
          </cell>
          <cell r="BD103">
            <v>100</v>
          </cell>
          <cell r="BE103" t="str">
            <v>ng/part</v>
          </cell>
          <cell r="BF103">
            <v>50</v>
          </cell>
          <cell r="BG103" t="str">
            <v>ng/part</v>
          </cell>
          <cell r="BH103">
            <v>50</v>
          </cell>
          <cell r="BI103" t="str">
            <v>ng/part</v>
          </cell>
        </row>
        <row r="104">
          <cell r="B104" t="str">
            <v>Actuator Pivot Flex Assembly (APFA) with Dual Arm Damper (3.5 Inch Desktop)</v>
          </cell>
          <cell r="C104" t="str">
            <v>Arm Block - Al 6061 (CP/ECD) Coil Bond Tolerance Ring</v>
          </cell>
          <cell r="E104" t="str">
            <v>ng/sqcm</v>
          </cell>
          <cell r="F104">
            <v>10</v>
          </cell>
          <cell r="G104">
            <v>10</v>
          </cell>
          <cell r="H104">
            <v>10</v>
          </cell>
          <cell r="I104" t="str">
            <v>NA</v>
          </cell>
          <cell r="J104">
            <v>10</v>
          </cell>
          <cell r="K104">
            <v>10</v>
          </cell>
          <cell r="L104">
            <v>10</v>
          </cell>
          <cell r="M104">
            <v>30</v>
          </cell>
          <cell r="O104" t="str">
            <v>NA</v>
          </cell>
          <cell r="P104" t="str">
            <v>NA</v>
          </cell>
          <cell r="Q104" t="str">
            <v>NA</v>
          </cell>
          <cell r="R104" t="str">
            <v>NA</v>
          </cell>
          <cell r="S104" t="str">
            <v>NA</v>
          </cell>
          <cell r="T104" t="str">
            <v>NA</v>
          </cell>
          <cell r="U104">
            <v>30</v>
          </cell>
          <cell r="W104" t="str">
            <v>ng/sqcm</v>
          </cell>
          <cell r="X104">
            <v>100</v>
          </cell>
          <cell r="Y104" t="str">
            <v>ng/sqcm</v>
          </cell>
          <cell r="AA104">
            <v>5</v>
          </cell>
          <cell r="AB104" t="str">
            <v>NA</v>
          </cell>
          <cell r="AC104" t="str">
            <v>NA</v>
          </cell>
          <cell r="AD104" t="str">
            <v>NA</v>
          </cell>
          <cell r="AE104">
            <v>18000</v>
          </cell>
          <cell r="AF104" t="str">
            <v>NA</v>
          </cell>
          <cell r="AG104" t="str">
            <v>NA</v>
          </cell>
          <cell r="AH104" t="str">
            <v>particles/sqcm</v>
          </cell>
          <cell r="AI104">
            <v>0</v>
          </cell>
          <cell r="AJ104" t="str">
            <v>ng/part</v>
          </cell>
          <cell r="AK104" t="str">
            <v>NA</v>
          </cell>
          <cell r="AL104" t="str">
            <v>NA</v>
          </cell>
          <cell r="AM104" t="str">
            <v>NA</v>
          </cell>
          <cell r="AN104" t="str">
            <v>NA</v>
          </cell>
          <cell r="AO104" t="str">
            <v>particles/sqcm</v>
          </cell>
          <cell r="AP104" t="str">
            <v>&lt;400</v>
          </cell>
          <cell r="AQ104" t="str">
            <v>particles/sqcm</v>
          </cell>
          <cell r="AR104" t="str">
            <v>&lt;100</v>
          </cell>
          <cell r="AS104" t="str">
            <v>particles/sqcm</v>
          </cell>
          <cell r="AT104" t="str">
            <v>&lt;1000</v>
          </cell>
          <cell r="AU104" t="str">
            <v>particles/sqcm</v>
          </cell>
          <cell r="AV104">
            <v>0</v>
          </cell>
          <cell r="AW104" t="str">
            <v>0 at 40x</v>
          </cell>
          <cell r="AX104" t="str">
            <v>NA</v>
          </cell>
          <cell r="AY104" t="str">
            <v>NA</v>
          </cell>
          <cell r="AZ104">
            <v>30</v>
          </cell>
          <cell r="BA104" t="str">
            <v>ng/part</v>
          </cell>
          <cell r="BB104">
            <v>15000</v>
          </cell>
          <cell r="BC104" t="str">
            <v>ng/part</v>
          </cell>
          <cell r="BD104">
            <v>100</v>
          </cell>
          <cell r="BE104" t="str">
            <v>ng/part</v>
          </cell>
          <cell r="BF104">
            <v>50</v>
          </cell>
          <cell r="BG104" t="str">
            <v>ng/part</v>
          </cell>
          <cell r="BH104">
            <v>50</v>
          </cell>
          <cell r="BI104" t="str">
            <v>ng/part</v>
          </cell>
        </row>
        <row r="105">
          <cell r="B105" t="str">
            <v>Anti Disk Assy (3.5 Inch Desktop)</v>
          </cell>
          <cell r="C105" t="str">
            <v>Aluminum 6061 - T6 EN Plating</v>
          </cell>
          <cell r="E105" t="str">
            <v>ng/sqcm</v>
          </cell>
          <cell r="F105">
            <v>10</v>
          </cell>
          <cell r="G105">
            <v>10</v>
          </cell>
          <cell r="H105">
            <v>10</v>
          </cell>
          <cell r="I105" t="str">
            <v>NA</v>
          </cell>
          <cell r="J105">
            <v>10</v>
          </cell>
          <cell r="K105">
            <v>100</v>
          </cell>
          <cell r="L105">
            <v>10</v>
          </cell>
          <cell r="M105" t="str">
            <v>30 (Excl PO4)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>
            <v>30</v>
          </cell>
          <cell r="W105" t="str">
            <v>ng/sqcm</v>
          </cell>
          <cell r="X105">
            <v>100</v>
          </cell>
          <cell r="Y105" t="str">
            <v>ng/sqcm</v>
          </cell>
          <cell r="AA105">
            <v>5</v>
          </cell>
          <cell r="AB105" t="str">
            <v>NA</v>
          </cell>
          <cell r="AC105" t="str">
            <v>NA</v>
          </cell>
          <cell r="AD105" t="str">
            <v>NA</v>
          </cell>
          <cell r="AE105">
            <v>2000</v>
          </cell>
          <cell r="AF105" t="str">
            <v>NA</v>
          </cell>
          <cell r="AG105" t="str">
            <v>NA</v>
          </cell>
          <cell r="AH105" t="str">
            <v>particles/sqcm</v>
          </cell>
          <cell r="AI105" t="str">
            <v>NA</v>
          </cell>
          <cell r="AJ105" t="str">
            <v>NA</v>
          </cell>
          <cell r="AK105" t="str">
            <v>NA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 t="str">
            <v>NA</v>
          </cell>
          <cell r="AW105" t="str">
            <v>0 at 40x</v>
          </cell>
          <cell r="AX105" t="str">
            <v>NA</v>
          </cell>
          <cell r="AY105" t="str">
            <v>NA</v>
          </cell>
          <cell r="AZ105" t="str">
            <v>NA</v>
          </cell>
          <cell r="BA105" t="str">
            <v>NA</v>
          </cell>
          <cell r="BB105" t="str">
            <v>NA</v>
          </cell>
          <cell r="BC105" t="str">
            <v>NA</v>
          </cell>
          <cell r="BD105">
            <v>100</v>
          </cell>
          <cell r="BE105" t="str">
            <v>ng/part</v>
          </cell>
          <cell r="BF105">
            <v>50</v>
          </cell>
          <cell r="BG105" t="str">
            <v>ng/part</v>
          </cell>
          <cell r="BH105">
            <v>50</v>
          </cell>
          <cell r="BI105" t="str">
            <v>ng/part</v>
          </cell>
        </row>
        <row r="106">
          <cell r="B106" t="str">
            <v>Antidisk (3.5 Inch Desktop)</v>
          </cell>
          <cell r="C106" t="str">
            <v>Polyetherimide Carbon Fiber EN Plated</v>
          </cell>
          <cell r="E106" t="str">
            <v>ng/sqcm</v>
          </cell>
          <cell r="F106">
            <v>10</v>
          </cell>
          <cell r="G106">
            <v>10</v>
          </cell>
          <cell r="H106">
            <v>10</v>
          </cell>
          <cell r="I106" t="str">
            <v>NA</v>
          </cell>
          <cell r="J106">
            <v>10</v>
          </cell>
          <cell r="K106">
            <v>10</v>
          </cell>
          <cell r="L106">
            <v>10</v>
          </cell>
          <cell r="M106">
            <v>30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>
            <v>30</v>
          </cell>
          <cell r="W106" t="str">
            <v>ng/sqcm</v>
          </cell>
          <cell r="X106">
            <v>100</v>
          </cell>
          <cell r="Y106" t="str">
            <v>ng/sqcm</v>
          </cell>
          <cell r="AA106">
            <v>5</v>
          </cell>
          <cell r="AB106" t="str">
            <v>NA</v>
          </cell>
          <cell r="AC106" t="str">
            <v>NA</v>
          </cell>
          <cell r="AD106" t="str">
            <v>NA</v>
          </cell>
          <cell r="AE106">
            <v>3000</v>
          </cell>
          <cell r="AF106" t="str">
            <v>NA</v>
          </cell>
          <cell r="AG106" t="str">
            <v>NA</v>
          </cell>
          <cell r="AH106" t="str">
            <v>particles/sqcm</v>
          </cell>
          <cell r="AI106">
            <v>0</v>
          </cell>
          <cell r="AJ106" t="str">
            <v>ng/part</v>
          </cell>
          <cell r="AK106" t="str">
            <v>NA</v>
          </cell>
          <cell r="AL106" t="str">
            <v>NA</v>
          </cell>
          <cell r="AM106" t="str">
            <v>NA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NA</v>
          </cell>
          <cell r="AT106" t="str">
            <v>NA</v>
          </cell>
          <cell r="AU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>
            <v>30</v>
          </cell>
          <cell r="BA106" t="str">
            <v>ng/part</v>
          </cell>
          <cell r="BB106">
            <v>2000</v>
          </cell>
          <cell r="BC106" t="str">
            <v>ng/part</v>
          </cell>
          <cell r="BD106">
            <v>200</v>
          </cell>
          <cell r="BE106" t="str">
            <v>ng/part</v>
          </cell>
          <cell r="BF106">
            <v>50</v>
          </cell>
          <cell r="BG106" t="str">
            <v>ng/part</v>
          </cell>
          <cell r="BH106">
            <v>50</v>
          </cell>
          <cell r="BI106" t="str">
            <v>ng/part</v>
          </cell>
        </row>
        <row r="107">
          <cell r="B107" t="str">
            <v>Antidisk (3.5 Inch Desktop)</v>
          </cell>
          <cell r="C107" t="str">
            <v xml:space="preserve">Polyetherimide Carbon Fiber  </v>
          </cell>
          <cell r="E107" t="str">
            <v>ng/sqcm</v>
          </cell>
          <cell r="F107">
            <v>10</v>
          </cell>
          <cell r="G107">
            <v>10</v>
          </cell>
          <cell r="H107">
            <v>10</v>
          </cell>
          <cell r="I107" t="str">
            <v>NA</v>
          </cell>
          <cell r="J107">
            <v>10</v>
          </cell>
          <cell r="K107">
            <v>10</v>
          </cell>
          <cell r="L107">
            <v>10</v>
          </cell>
          <cell r="M107">
            <v>30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30</v>
          </cell>
          <cell r="W107" t="str">
            <v>ng/sqcm</v>
          </cell>
          <cell r="X107">
            <v>100</v>
          </cell>
          <cell r="Y107" t="str">
            <v>ng/sqcm</v>
          </cell>
          <cell r="AA107">
            <v>5</v>
          </cell>
          <cell r="AB107" t="str">
            <v>NA</v>
          </cell>
          <cell r="AC107" t="str">
            <v>NA</v>
          </cell>
          <cell r="AD107" t="str">
            <v>NA</v>
          </cell>
          <cell r="AE107">
            <v>9000</v>
          </cell>
          <cell r="AF107" t="str">
            <v>NA</v>
          </cell>
          <cell r="AG107" t="str">
            <v>NA</v>
          </cell>
          <cell r="AH107" t="str">
            <v>particles/sqcm</v>
          </cell>
          <cell r="AI107">
            <v>0</v>
          </cell>
          <cell r="AJ107" t="str">
            <v>ng/part</v>
          </cell>
          <cell r="AK107" t="str">
            <v>NA</v>
          </cell>
          <cell r="AL107" t="str">
            <v>NA</v>
          </cell>
          <cell r="AM107" t="str">
            <v>NA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NA</v>
          </cell>
          <cell r="AT107" t="str">
            <v>NA</v>
          </cell>
          <cell r="AU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>
            <v>30</v>
          </cell>
          <cell r="BA107" t="str">
            <v>ng/part</v>
          </cell>
          <cell r="BB107">
            <v>2000</v>
          </cell>
          <cell r="BC107" t="str">
            <v>ng/part</v>
          </cell>
          <cell r="BD107">
            <v>250</v>
          </cell>
          <cell r="BE107" t="str">
            <v>ng/part</v>
          </cell>
          <cell r="BF107">
            <v>50</v>
          </cell>
          <cell r="BG107" t="str">
            <v>ng/part</v>
          </cell>
          <cell r="BH107">
            <v>50</v>
          </cell>
          <cell r="BI107" t="str">
            <v>ng/part</v>
          </cell>
        </row>
        <row r="108">
          <cell r="B108" t="str">
            <v>Antidisk Raw Material (3.5 Inch Desktop)</v>
          </cell>
          <cell r="C108" t="str">
            <v xml:space="preserve">Polyetherimide Carbon Fiber  </v>
          </cell>
          <cell r="E108" t="str">
            <v>ng/sqcm</v>
          </cell>
          <cell r="F108" t="str">
            <v>NA</v>
          </cell>
          <cell r="G108" t="str">
            <v>NA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O108" t="str">
            <v>NA</v>
          </cell>
          <cell r="P108" t="str">
            <v>NA</v>
          </cell>
          <cell r="Q108" t="str">
            <v>NA</v>
          </cell>
          <cell r="R108" t="str">
            <v>NA</v>
          </cell>
          <cell r="S108" t="str">
            <v>NA</v>
          </cell>
          <cell r="T108" t="str">
            <v>NA</v>
          </cell>
          <cell r="U108" t="str">
            <v>NA</v>
          </cell>
          <cell r="W108" t="str">
            <v>ng/sqcm</v>
          </cell>
          <cell r="X108" t="str">
            <v>NA</v>
          </cell>
          <cell r="Y108" t="str">
            <v>ng/sqcm</v>
          </cell>
          <cell r="AA108" t="str">
            <v>NA</v>
          </cell>
          <cell r="AB108" t="str">
            <v>NA</v>
          </cell>
          <cell r="AC108" t="str">
            <v>NA</v>
          </cell>
          <cell r="AD108" t="str">
            <v>NA</v>
          </cell>
          <cell r="AE108" t="str">
            <v>NA</v>
          </cell>
          <cell r="AF108" t="str">
            <v>NA</v>
          </cell>
          <cell r="AG108" t="str">
            <v>NA</v>
          </cell>
          <cell r="AH108" t="str">
            <v>NA</v>
          </cell>
          <cell r="AI108">
            <v>0</v>
          </cell>
          <cell r="AJ108" t="str">
            <v>ng/g</v>
          </cell>
          <cell r="AK108" t="str">
            <v>NA</v>
          </cell>
          <cell r="AL108" t="str">
            <v>NA</v>
          </cell>
          <cell r="AM108" t="str">
            <v>NA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NA</v>
          </cell>
          <cell r="AT108" t="str">
            <v>NA</v>
          </cell>
          <cell r="AU108" t="str">
            <v>NA</v>
          </cell>
          <cell r="AV108" t="str">
            <v>NA</v>
          </cell>
          <cell r="AW108" t="str">
            <v>NA</v>
          </cell>
          <cell r="AX108" t="str">
            <v>NA</v>
          </cell>
          <cell r="AY108" t="str">
            <v>NA</v>
          </cell>
          <cell r="AZ108">
            <v>5</v>
          </cell>
          <cell r="BA108" t="str">
            <v>ng/g</v>
          </cell>
          <cell r="BB108">
            <v>100</v>
          </cell>
          <cell r="BC108" t="str">
            <v>ng/g</v>
          </cell>
          <cell r="BD108">
            <v>5</v>
          </cell>
          <cell r="BE108" t="str">
            <v>ng/g</v>
          </cell>
          <cell r="BF108">
            <v>5</v>
          </cell>
          <cell r="BG108" t="str">
            <v>ng/g</v>
          </cell>
          <cell r="BH108">
            <v>5</v>
          </cell>
          <cell r="BI108" t="str">
            <v>ng/g</v>
          </cell>
        </row>
        <row r="109">
          <cell r="B109" t="str">
            <v>Balance Plug (3.5 Inch Desktop)</v>
          </cell>
          <cell r="C109" t="str">
            <v>Nylon/Bronze</v>
          </cell>
          <cell r="E109" t="str">
            <v>ng/sqcm</v>
          </cell>
          <cell r="F109">
            <v>10</v>
          </cell>
          <cell r="G109">
            <v>10</v>
          </cell>
          <cell r="H109">
            <v>10</v>
          </cell>
          <cell r="I109" t="str">
            <v>NA</v>
          </cell>
          <cell r="J109">
            <v>10</v>
          </cell>
          <cell r="K109">
            <v>10</v>
          </cell>
          <cell r="L109">
            <v>10</v>
          </cell>
          <cell r="M109">
            <v>30</v>
          </cell>
          <cell r="O109" t="str">
            <v>NA</v>
          </cell>
          <cell r="P109" t="str">
            <v>NA</v>
          </cell>
          <cell r="Q109" t="str">
            <v>NA</v>
          </cell>
          <cell r="R109" t="str">
            <v>NA</v>
          </cell>
          <cell r="S109" t="str">
            <v>NA</v>
          </cell>
          <cell r="T109" t="str">
            <v>NA</v>
          </cell>
          <cell r="U109">
            <v>30</v>
          </cell>
          <cell r="W109" t="str">
            <v>ng/sqcm</v>
          </cell>
          <cell r="X109" t="str">
            <v>NA</v>
          </cell>
          <cell r="Y109" t="str">
            <v>ng/sqcm</v>
          </cell>
          <cell r="AA109">
            <v>5</v>
          </cell>
          <cell r="AB109" t="str">
            <v>NA</v>
          </cell>
          <cell r="AC109" t="str">
            <v>NA</v>
          </cell>
          <cell r="AD109" t="str">
            <v>NA</v>
          </cell>
          <cell r="AE109" t="str">
            <v>NA</v>
          </cell>
          <cell r="AF109" t="str">
            <v>NA</v>
          </cell>
          <cell r="AG109" t="str">
            <v>NA</v>
          </cell>
          <cell r="AH109" t="str">
            <v>NA</v>
          </cell>
          <cell r="AI109">
            <v>0</v>
          </cell>
          <cell r="AJ109" t="str">
            <v>ng/part</v>
          </cell>
          <cell r="AK109" t="str">
            <v>NA</v>
          </cell>
          <cell r="AL109" t="str">
            <v>NA</v>
          </cell>
          <cell r="AM109" t="str">
            <v>NA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NA</v>
          </cell>
          <cell r="AT109" t="str">
            <v>NA</v>
          </cell>
          <cell r="AU109" t="str">
            <v>NA</v>
          </cell>
          <cell r="AV109" t="str">
            <v>NA</v>
          </cell>
          <cell r="AW109" t="str">
            <v>0 at 40x</v>
          </cell>
          <cell r="AX109" t="str">
            <v>NA</v>
          </cell>
          <cell r="AY109" t="str">
            <v>NA</v>
          </cell>
          <cell r="AZ109">
            <v>30</v>
          </cell>
          <cell r="BA109" t="str">
            <v>ng/part</v>
          </cell>
          <cell r="BB109">
            <v>1000</v>
          </cell>
          <cell r="BC109" t="str">
            <v>ng/part</v>
          </cell>
          <cell r="BD109" t="str">
            <v>NA</v>
          </cell>
          <cell r="BE109" t="str">
            <v>NA</v>
          </cell>
          <cell r="BF109" t="str">
            <v>NA</v>
          </cell>
          <cell r="BG109" t="str">
            <v>NA</v>
          </cell>
          <cell r="BH109" t="str">
            <v>NA</v>
          </cell>
          <cell r="BI109" t="str">
            <v>NA</v>
          </cell>
        </row>
        <row r="110">
          <cell r="B110" t="str">
            <v>Balance Ring (3.5 Inch Desktop)</v>
          </cell>
          <cell r="C110" t="str">
            <v>Stainless Steel 300 Series Chemical Polish</v>
          </cell>
          <cell r="E110" t="str">
            <v>ng/sqcm</v>
          </cell>
          <cell r="F110">
            <v>10</v>
          </cell>
          <cell r="G110">
            <v>10</v>
          </cell>
          <cell r="H110">
            <v>10</v>
          </cell>
          <cell r="I110" t="str">
            <v>NA</v>
          </cell>
          <cell r="J110">
            <v>10</v>
          </cell>
          <cell r="K110">
            <v>10</v>
          </cell>
          <cell r="L110">
            <v>10</v>
          </cell>
          <cell r="M110">
            <v>30</v>
          </cell>
          <cell r="O110" t="str">
            <v>NA</v>
          </cell>
          <cell r="P110" t="str">
            <v>NA</v>
          </cell>
          <cell r="Q110" t="str">
            <v>NA</v>
          </cell>
          <cell r="R110" t="str">
            <v>NA</v>
          </cell>
          <cell r="S110" t="str">
            <v>NA</v>
          </cell>
          <cell r="T110" t="str">
            <v>NA</v>
          </cell>
          <cell r="U110">
            <v>30</v>
          </cell>
          <cell r="W110" t="str">
            <v>ng/sqcm</v>
          </cell>
          <cell r="X110">
            <v>100</v>
          </cell>
          <cell r="Y110" t="str">
            <v>ng/sqcm</v>
          </cell>
          <cell r="AA110">
            <v>5</v>
          </cell>
          <cell r="AB110" t="str">
            <v>NA</v>
          </cell>
          <cell r="AC110" t="str">
            <v>NA</v>
          </cell>
          <cell r="AD110" t="str">
            <v>NA</v>
          </cell>
          <cell r="AE110">
            <v>5000</v>
          </cell>
          <cell r="AF110" t="str">
            <v>NA</v>
          </cell>
          <cell r="AG110" t="str">
            <v>NA</v>
          </cell>
          <cell r="AH110" t="str">
            <v>particles/sqcm</v>
          </cell>
          <cell r="AI110" t="str">
            <v>NA</v>
          </cell>
          <cell r="AJ110" t="str">
            <v>NA</v>
          </cell>
          <cell r="AK110" t="str">
            <v>NA</v>
          </cell>
          <cell r="AL110" t="str">
            <v>NA</v>
          </cell>
          <cell r="AM110" t="str">
            <v>NA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NA</v>
          </cell>
          <cell r="AT110" t="str">
            <v>NA</v>
          </cell>
          <cell r="AU110" t="str">
            <v>NA</v>
          </cell>
          <cell r="AV110" t="str">
            <v>NA</v>
          </cell>
          <cell r="AW110" t="str">
            <v>0 at 40x</v>
          </cell>
          <cell r="AX110" t="str">
            <v>NA</v>
          </cell>
          <cell r="AY110" t="str">
            <v>NA</v>
          </cell>
          <cell r="AZ110" t="str">
            <v>NA</v>
          </cell>
          <cell r="BA110" t="str">
            <v>NA</v>
          </cell>
          <cell r="BB110" t="str">
            <v>NA</v>
          </cell>
          <cell r="BC110" t="str">
            <v>NA</v>
          </cell>
          <cell r="BD110">
            <v>50</v>
          </cell>
          <cell r="BE110" t="str">
            <v>ng/part</v>
          </cell>
          <cell r="BF110">
            <v>50</v>
          </cell>
          <cell r="BG110" t="str">
            <v>ng/part</v>
          </cell>
          <cell r="BH110">
            <v>50</v>
          </cell>
          <cell r="BI110" t="str">
            <v>ng/part</v>
          </cell>
        </row>
        <row r="111">
          <cell r="B111" t="str">
            <v>Balance Weight (3.5 Inch Desktop)</v>
          </cell>
          <cell r="C111" t="str">
            <v>Stainless Steel 300 Series (Passivated)</v>
          </cell>
          <cell r="E111" t="str">
            <v>ng/sqcm</v>
          </cell>
          <cell r="F111">
            <v>20</v>
          </cell>
          <cell r="G111">
            <v>20</v>
          </cell>
          <cell r="H111">
            <v>20</v>
          </cell>
          <cell r="I111" t="str">
            <v>NA</v>
          </cell>
          <cell r="J111">
            <v>20</v>
          </cell>
          <cell r="K111">
            <v>20</v>
          </cell>
          <cell r="L111">
            <v>20</v>
          </cell>
          <cell r="M111">
            <v>60</v>
          </cell>
          <cell r="O111" t="str">
            <v>NA</v>
          </cell>
          <cell r="P111" t="str">
            <v>NA</v>
          </cell>
          <cell r="Q111" t="str">
            <v>NA</v>
          </cell>
          <cell r="R111" t="str">
            <v>NA</v>
          </cell>
          <cell r="S111" t="str">
            <v>NA</v>
          </cell>
          <cell r="T111" t="str">
            <v>NA</v>
          </cell>
          <cell r="U111">
            <v>60</v>
          </cell>
          <cell r="W111" t="str">
            <v>ng/sqcm</v>
          </cell>
          <cell r="X111">
            <v>200</v>
          </cell>
          <cell r="Y111" t="str">
            <v>ng/sqcm</v>
          </cell>
          <cell r="AA111">
            <v>5</v>
          </cell>
          <cell r="AB111" t="str">
            <v>NA</v>
          </cell>
          <cell r="AC111" t="str">
            <v>NA</v>
          </cell>
          <cell r="AD111" t="str">
            <v>NA</v>
          </cell>
          <cell r="AE111">
            <v>4000</v>
          </cell>
          <cell r="AF111" t="str">
            <v>NA</v>
          </cell>
          <cell r="AG111" t="str">
            <v>NA</v>
          </cell>
          <cell r="AH111" t="str">
            <v>particles/sqcm</v>
          </cell>
          <cell r="AI111" t="str">
            <v>NA</v>
          </cell>
          <cell r="AJ111" t="str">
            <v>NA</v>
          </cell>
          <cell r="AK111" t="str">
            <v>ng/part</v>
          </cell>
          <cell r="AL111">
            <v>300</v>
          </cell>
          <cell r="AM111" t="str">
            <v>NA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NA</v>
          </cell>
          <cell r="AT111" t="str">
            <v>NA</v>
          </cell>
          <cell r="AU111" t="str">
            <v>NA</v>
          </cell>
          <cell r="AV111" t="str">
            <v>NA</v>
          </cell>
          <cell r="AW111" t="str">
            <v>0 at 40x</v>
          </cell>
          <cell r="AX111" t="str">
            <v>NA</v>
          </cell>
          <cell r="AY111" t="str">
            <v>NA</v>
          </cell>
          <cell r="AZ111" t="str">
            <v>NA</v>
          </cell>
          <cell r="BA111" t="str">
            <v>NA</v>
          </cell>
          <cell r="BB111" t="str">
            <v>NA</v>
          </cell>
          <cell r="BC111" t="str">
            <v>NA</v>
          </cell>
          <cell r="BD111">
            <v>50</v>
          </cell>
          <cell r="BE111" t="str">
            <v>ng/part</v>
          </cell>
          <cell r="BF111">
            <v>50</v>
          </cell>
          <cell r="BG111" t="str">
            <v>ng/part</v>
          </cell>
          <cell r="BH111">
            <v>50</v>
          </cell>
          <cell r="BI111" t="str">
            <v>ng/part</v>
          </cell>
        </row>
        <row r="112">
          <cell r="B112" t="str">
            <v>Bottom VCM Assy (3.5 Inch Desktop)</v>
          </cell>
          <cell r="C112" t="str">
            <v>Plate - 1008/1010 Steel EN Plating Magnet-Nd-Fe-B Electrolytic Ni Plating</v>
          </cell>
          <cell r="E112" t="str">
            <v>ng/sqcm</v>
          </cell>
          <cell r="F112">
            <v>10</v>
          </cell>
          <cell r="G112">
            <v>10</v>
          </cell>
          <cell r="H112">
            <v>10</v>
          </cell>
          <cell r="I112" t="str">
            <v>NA</v>
          </cell>
          <cell r="J112">
            <v>10</v>
          </cell>
          <cell r="K112">
            <v>100</v>
          </cell>
          <cell r="L112">
            <v>10</v>
          </cell>
          <cell r="M112" t="str">
            <v>30 (Excl PO4)</v>
          </cell>
          <cell r="O112" t="str">
            <v>NA</v>
          </cell>
          <cell r="P112" t="str">
            <v>NA</v>
          </cell>
          <cell r="Q112" t="str">
            <v>NA</v>
          </cell>
          <cell r="R112" t="str">
            <v>NA</v>
          </cell>
          <cell r="S112" t="str">
            <v>NA</v>
          </cell>
          <cell r="T112" t="str">
            <v>NA</v>
          </cell>
          <cell r="U112">
            <v>30</v>
          </cell>
          <cell r="W112" t="str">
            <v>ng/sqcm</v>
          </cell>
          <cell r="X112">
            <v>100</v>
          </cell>
          <cell r="Y112" t="str">
            <v>ng/sqcm</v>
          </cell>
          <cell r="AA112">
            <v>5</v>
          </cell>
          <cell r="AB112" t="str">
            <v>NA</v>
          </cell>
          <cell r="AC112" t="str">
            <v>NA</v>
          </cell>
          <cell r="AD112" t="str">
            <v>NA</v>
          </cell>
          <cell r="AE112">
            <v>3000</v>
          </cell>
          <cell r="AF112" t="str">
            <v>NA</v>
          </cell>
          <cell r="AG112" t="str">
            <v>NA</v>
          </cell>
          <cell r="AH112" t="str">
            <v>particles/sqcm</v>
          </cell>
          <cell r="AI112">
            <v>0</v>
          </cell>
          <cell r="AJ112" t="str">
            <v>ng/part</v>
          </cell>
          <cell r="AK112" t="str">
            <v>NA</v>
          </cell>
          <cell r="AL112" t="str">
            <v>NA</v>
          </cell>
          <cell r="AM112" t="str">
            <v>NA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NA</v>
          </cell>
          <cell r="AT112" t="str">
            <v>NA</v>
          </cell>
          <cell r="AU112" t="str">
            <v>particles/sqcm</v>
          </cell>
          <cell r="AV112">
            <v>0</v>
          </cell>
          <cell r="AW112" t="str">
            <v>0 at 40x</v>
          </cell>
          <cell r="AX112" t="str">
            <v>NA</v>
          </cell>
          <cell r="AY112" t="str">
            <v>NA</v>
          </cell>
          <cell r="AZ112">
            <v>30</v>
          </cell>
          <cell r="BA112" t="str">
            <v>ng/part</v>
          </cell>
          <cell r="BB112">
            <v>2000</v>
          </cell>
          <cell r="BC112" t="str">
            <v>ng/part</v>
          </cell>
          <cell r="BD112">
            <v>50</v>
          </cell>
          <cell r="BE112" t="str">
            <v>ng/part</v>
          </cell>
          <cell r="BF112">
            <v>50</v>
          </cell>
          <cell r="BG112" t="str">
            <v>ng/part</v>
          </cell>
          <cell r="BH112">
            <v>50</v>
          </cell>
          <cell r="BI112" t="str">
            <v>ng/part</v>
          </cell>
        </row>
        <row r="113">
          <cell r="B113" t="str">
            <v>Bottom VCM Plate (for single magnet programs)(3.5 Inch Desktop)</v>
          </cell>
          <cell r="C113" t="str">
            <v xml:space="preserve">Plate - 1008/1010 Steel EN Plating  </v>
          </cell>
          <cell r="E113" t="str">
            <v>ng/sqcm</v>
          </cell>
          <cell r="F113">
            <v>10</v>
          </cell>
          <cell r="G113">
            <v>10</v>
          </cell>
          <cell r="H113">
            <v>10</v>
          </cell>
          <cell r="I113" t="str">
            <v>NA</v>
          </cell>
          <cell r="J113">
            <v>10</v>
          </cell>
          <cell r="K113">
            <v>100</v>
          </cell>
          <cell r="L113">
            <v>10</v>
          </cell>
          <cell r="M113" t="str">
            <v>30 (Excl PO4)</v>
          </cell>
          <cell r="O113" t="str">
            <v>NA</v>
          </cell>
          <cell r="P113" t="str">
            <v>NA</v>
          </cell>
          <cell r="Q113" t="str">
            <v>NA</v>
          </cell>
          <cell r="R113" t="str">
            <v>NA</v>
          </cell>
          <cell r="S113" t="str">
            <v>NA</v>
          </cell>
          <cell r="T113" t="str">
            <v>NA</v>
          </cell>
          <cell r="U113">
            <v>30</v>
          </cell>
          <cell r="W113" t="str">
            <v>ng/sqcm</v>
          </cell>
          <cell r="X113">
            <v>100</v>
          </cell>
          <cell r="Y113" t="str">
            <v>ng/sqcm</v>
          </cell>
          <cell r="AA113">
            <v>5</v>
          </cell>
          <cell r="AB113" t="str">
            <v>NA</v>
          </cell>
          <cell r="AC113" t="str">
            <v>NA</v>
          </cell>
          <cell r="AD113" t="str">
            <v>NA</v>
          </cell>
          <cell r="AE113">
            <v>3000</v>
          </cell>
          <cell r="AF113" t="str">
            <v>NA</v>
          </cell>
          <cell r="AG113" t="str">
            <v>NA</v>
          </cell>
          <cell r="AH113" t="str">
            <v>particles/sqcm</v>
          </cell>
          <cell r="AI113" t="str">
            <v>NA</v>
          </cell>
          <cell r="AJ113" t="str">
            <v>NA</v>
          </cell>
          <cell r="AK113" t="str">
            <v>NA</v>
          </cell>
          <cell r="AL113" t="str">
            <v>NA</v>
          </cell>
          <cell r="AM113" t="str">
            <v>NA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NA</v>
          </cell>
          <cell r="AT113" t="str">
            <v>NA</v>
          </cell>
          <cell r="AU113" t="str">
            <v>particles/sqcm</v>
          </cell>
          <cell r="AV113">
            <v>0</v>
          </cell>
          <cell r="AW113" t="str">
            <v>0 at 40x</v>
          </cell>
          <cell r="AX113" t="str">
            <v>NA</v>
          </cell>
          <cell r="AY113" t="str">
            <v>NA</v>
          </cell>
          <cell r="AZ113" t="str">
            <v>NA</v>
          </cell>
          <cell r="BA113" t="str">
            <v>NA</v>
          </cell>
          <cell r="BB113" t="str">
            <v>NA</v>
          </cell>
          <cell r="BC113" t="str">
            <v>NA</v>
          </cell>
          <cell r="BD113">
            <v>50</v>
          </cell>
          <cell r="BE113" t="str">
            <v>ng/part</v>
          </cell>
          <cell r="BF113">
            <v>50</v>
          </cell>
          <cell r="BG113" t="str">
            <v>ng/part</v>
          </cell>
          <cell r="BH113">
            <v>50</v>
          </cell>
          <cell r="BI113" t="str">
            <v>ng/part</v>
          </cell>
        </row>
        <row r="114">
          <cell r="B114" t="str">
            <v>Breather/Absorbent Filter Assy (3.5 Inch Desktop)</v>
          </cell>
          <cell r="C114" t="str">
            <v>Body - PTFE Absorbent - Carbon Acrylic Adhesive Polyester Liner</v>
          </cell>
          <cell r="E114" t="str">
            <v>ng/sqcm</v>
          </cell>
          <cell r="F114">
            <v>20</v>
          </cell>
          <cell r="G114">
            <v>20</v>
          </cell>
          <cell r="H114">
            <v>20</v>
          </cell>
          <cell r="I114" t="str">
            <v>NA</v>
          </cell>
          <cell r="J114">
            <v>20</v>
          </cell>
          <cell r="K114">
            <v>20</v>
          </cell>
          <cell r="L114">
            <v>20</v>
          </cell>
          <cell r="M114" t="str">
            <v>60 (Tested with liner attached)</v>
          </cell>
          <cell r="O114" t="str">
            <v>NA</v>
          </cell>
          <cell r="P114" t="str">
            <v>NA</v>
          </cell>
          <cell r="Q114" t="str">
            <v>NA</v>
          </cell>
          <cell r="R114" t="str">
            <v>NA</v>
          </cell>
          <cell r="S114" t="str">
            <v>NA</v>
          </cell>
          <cell r="T114" t="str">
            <v>NA</v>
          </cell>
          <cell r="U114" t="str">
            <v>60 (Tested with liner attached)</v>
          </cell>
          <cell r="W114" t="str">
            <v>ng/sqcm</v>
          </cell>
          <cell r="X114" t="str">
            <v>NA</v>
          </cell>
          <cell r="Y114" t="str">
            <v>ng/sqcm</v>
          </cell>
          <cell r="AA114" t="str">
            <v>NA</v>
          </cell>
          <cell r="AB114" t="str">
            <v>NA</v>
          </cell>
          <cell r="AC114" t="str">
            <v>NA</v>
          </cell>
          <cell r="AD114" t="str">
            <v>NA</v>
          </cell>
          <cell r="AE114">
            <v>20000</v>
          </cell>
          <cell r="AF114" t="str">
            <v>NA</v>
          </cell>
          <cell r="AG114" t="str">
            <v>NA</v>
          </cell>
          <cell r="AH114" t="str">
            <v>particles/sqcm</v>
          </cell>
          <cell r="AI114">
            <v>0</v>
          </cell>
          <cell r="AJ114" t="str">
            <v>ng/part</v>
          </cell>
          <cell r="AK114" t="str">
            <v>ng/part</v>
          </cell>
          <cell r="AL114" t="str">
            <v>NA</v>
          </cell>
          <cell r="AM114">
            <v>20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NA</v>
          </cell>
          <cell r="AT114" t="str">
            <v>NA</v>
          </cell>
          <cell r="AU114" t="str">
            <v>NA</v>
          </cell>
          <cell r="AV114" t="str">
            <v>NA</v>
          </cell>
          <cell r="AW114" t="str">
            <v>NA</v>
          </cell>
          <cell r="AX114" t="str">
            <v>NA</v>
          </cell>
          <cell r="AY114" t="str">
            <v>NA</v>
          </cell>
          <cell r="AZ114">
            <v>80</v>
          </cell>
          <cell r="BA114" t="str">
            <v>ng/part</v>
          </cell>
          <cell r="BB114" t="str">
            <v>3000 (Exc 2-Ethyl Hexanol)</v>
          </cell>
          <cell r="BC114" t="str">
            <v>ng/part</v>
          </cell>
          <cell r="BD114" t="str">
            <v>NA</v>
          </cell>
          <cell r="BE114" t="str">
            <v>NA</v>
          </cell>
          <cell r="BF114" t="str">
            <v>NA</v>
          </cell>
          <cell r="BG114" t="str">
            <v>NA</v>
          </cell>
          <cell r="BH114" t="str">
            <v>NA</v>
          </cell>
          <cell r="BI114" t="str">
            <v>NA</v>
          </cell>
        </row>
        <row r="115">
          <cell r="B115" t="str">
            <v>CBS Foam (3.5 Inch Desktop)</v>
          </cell>
          <cell r="E115" t="str">
            <v>ng/sqcm</v>
          </cell>
          <cell r="F115">
            <v>10</v>
          </cell>
          <cell r="G115">
            <v>10</v>
          </cell>
          <cell r="H115">
            <v>10</v>
          </cell>
          <cell r="I115" t="str">
            <v>NA</v>
          </cell>
          <cell r="J115">
            <v>10</v>
          </cell>
          <cell r="K115">
            <v>10</v>
          </cell>
          <cell r="L115">
            <v>10</v>
          </cell>
          <cell r="M115">
            <v>30</v>
          </cell>
          <cell r="O115" t="str">
            <v>NA</v>
          </cell>
          <cell r="P115" t="str">
            <v>NA</v>
          </cell>
          <cell r="Q115" t="str">
            <v>NA</v>
          </cell>
          <cell r="R115" t="str">
            <v>NA</v>
          </cell>
          <cell r="S115" t="str">
            <v>NA</v>
          </cell>
          <cell r="T115" t="str">
            <v>NA</v>
          </cell>
          <cell r="U115">
            <v>30</v>
          </cell>
          <cell r="W115" t="str">
            <v>ng/sqcm</v>
          </cell>
          <cell r="X115" t="str">
            <v>NA</v>
          </cell>
          <cell r="Y115" t="str">
            <v>ng/sqcm</v>
          </cell>
          <cell r="AA115" t="str">
            <v>NA</v>
          </cell>
          <cell r="AB115" t="str">
            <v>NA</v>
          </cell>
          <cell r="AC115" t="str">
            <v>NA</v>
          </cell>
          <cell r="AD115" t="str">
            <v>NA</v>
          </cell>
          <cell r="AE115" t="str">
            <v>NA</v>
          </cell>
          <cell r="AF115" t="str">
            <v>NA</v>
          </cell>
          <cell r="AG115" t="str">
            <v>NA</v>
          </cell>
          <cell r="AH115" t="str">
            <v>NA</v>
          </cell>
          <cell r="AI115">
            <v>0</v>
          </cell>
          <cell r="AJ115" t="str">
            <v>ng/part</v>
          </cell>
          <cell r="AK115" t="str">
            <v>NA</v>
          </cell>
          <cell r="AL115" t="str">
            <v>NA</v>
          </cell>
          <cell r="AM115" t="str">
            <v>NA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NA</v>
          </cell>
          <cell r="AT115" t="str">
            <v>NA</v>
          </cell>
          <cell r="AU115" t="str">
            <v>NA</v>
          </cell>
          <cell r="AV115" t="str">
            <v>NA</v>
          </cell>
          <cell r="AW115" t="str">
            <v>NA</v>
          </cell>
          <cell r="AX115" t="str">
            <v>NA</v>
          </cell>
          <cell r="AY115" t="str">
            <v>NA</v>
          </cell>
          <cell r="AZ115">
            <v>30</v>
          </cell>
          <cell r="BA115" t="str">
            <v>ng/part</v>
          </cell>
          <cell r="BB115">
            <v>5000</v>
          </cell>
          <cell r="BC115" t="str">
            <v>ng/part</v>
          </cell>
          <cell r="BD115" t="str">
            <v>NA</v>
          </cell>
          <cell r="BE115" t="str">
            <v>NA</v>
          </cell>
          <cell r="BF115" t="str">
            <v>NA</v>
          </cell>
          <cell r="BG115" t="str">
            <v>NA</v>
          </cell>
          <cell r="BH115" t="str">
            <v>NA</v>
          </cell>
          <cell r="BI115" t="str">
            <v>NA</v>
          </cell>
        </row>
        <row r="116">
          <cell r="B116" t="str">
            <v>Connector (Class 2) (3.5 Inch Desktop)</v>
          </cell>
          <cell r="C116" t="str">
            <v>Liquid Crystal Polymer Glass Fiber Filled</v>
          </cell>
          <cell r="E116" t="str">
            <v>NA</v>
          </cell>
          <cell r="F116" t="str">
            <v>NA</v>
          </cell>
          <cell r="G116" t="str">
            <v>NA</v>
          </cell>
          <cell r="H116" t="str">
            <v>NA</v>
          </cell>
          <cell r="I116" t="str">
            <v>NA</v>
          </cell>
          <cell r="J116" t="str">
            <v>NA</v>
          </cell>
          <cell r="K116" t="str">
            <v>NA</v>
          </cell>
          <cell r="L116" t="str">
            <v>NA</v>
          </cell>
          <cell r="M116" t="str">
            <v>NA</v>
          </cell>
          <cell r="O116" t="str">
            <v>NA</v>
          </cell>
          <cell r="P116" t="str">
            <v>NA</v>
          </cell>
          <cell r="Q116" t="str">
            <v>NA</v>
          </cell>
          <cell r="R116" t="str">
            <v>NA</v>
          </cell>
          <cell r="S116" t="str">
            <v>NA</v>
          </cell>
          <cell r="T116" t="str">
            <v>NA</v>
          </cell>
          <cell r="U116" t="str">
            <v>NA</v>
          </cell>
          <cell r="W116" t="str">
            <v>ng/sqcm</v>
          </cell>
          <cell r="X116" t="str">
            <v>NA</v>
          </cell>
          <cell r="Y116" t="str">
            <v>ng/sqcm</v>
          </cell>
          <cell r="AA116" t="str">
            <v>NA</v>
          </cell>
          <cell r="AB116" t="str">
            <v>NA</v>
          </cell>
          <cell r="AC116" t="str">
            <v>NA</v>
          </cell>
          <cell r="AD116" t="str">
            <v>NA</v>
          </cell>
          <cell r="AE116">
            <v>500000</v>
          </cell>
          <cell r="AF116" t="str">
            <v>NA</v>
          </cell>
          <cell r="AG116" t="str">
            <v>NA</v>
          </cell>
          <cell r="AH116" t="str">
            <v>particles/sqcm</v>
          </cell>
          <cell r="AI116" t="str">
            <v>NA</v>
          </cell>
          <cell r="AJ116" t="str">
            <v>NA</v>
          </cell>
          <cell r="AK116" t="str">
            <v>NA</v>
          </cell>
          <cell r="AL116" t="str">
            <v>NA</v>
          </cell>
          <cell r="AM116" t="str">
            <v>NA</v>
          </cell>
          <cell r="AN116" t="str">
            <v>NA</v>
          </cell>
          <cell r="AO116" t="str">
            <v>particles/sqcm</v>
          </cell>
          <cell r="AP116">
            <v>300</v>
          </cell>
          <cell r="AQ116" t="str">
            <v>particles/sqcm</v>
          </cell>
          <cell r="AR116">
            <v>100</v>
          </cell>
          <cell r="AS116" t="str">
            <v>particles/sqcm</v>
          </cell>
          <cell r="AT116">
            <v>700</v>
          </cell>
          <cell r="AU116" t="str">
            <v>NA</v>
          </cell>
          <cell r="AV116" t="str">
            <v>NA</v>
          </cell>
          <cell r="AW116" t="str">
            <v>NA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B116" t="str">
            <v>NA</v>
          </cell>
          <cell r="BC116" t="str">
            <v>NA</v>
          </cell>
          <cell r="BD116" t="str">
            <v>NA</v>
          </cell>
          <cell r="BE116" t="str">
            <v>NA</v>
          </cell>
          <cell r="BF116" t="str">
            <v>NA</v>
          </cell>
          <cell r="BG116" t="str">
            <v>NA</v>
          </cell>
          <cell r="BH116" t="str">
            <v>NA</v>
          </cell>
          <cell r="BI116" t="str">
            <v>NA</v>
          </cell>
        </row>
        <row r="117">
          <cell r="B117" t="str">
            <v>Cover Asm Passivated(3.5 Inch Desktop)</v>
          </cell>
          <cell r="C117" t="str">
            <v>Stainless Steel 304 or 430 (passivated)/stainless steel 430 damperer</v>
          </cell>
          <cell r="D117" t="str">
            <v>passivated</v>
          </cell>
          <cell r="E117" t="str">
            <v>ng/sqcm</v>
          </cell>
          <cell r="F117">
            <v>10</v>
          </cell>
          <cell r="G117">
            <v>10</v>
          </cell>
          <cell r="H117">
            <v>10</v>
          </cell>
          <cell r="I117" t="str">
            <v>NA</v>
          </cell>
          <cell r="J117">
            <v>10</v>
          </cell>
          <cell r="K117">
            <v>10</v>
          </cell>
          <cell r="L117">
            <v>10</v>
          </cell>
          <cell r="M117">
            <v>30</v>
          </cell>
          <cell r="O117" t="str">
            <v>NA</v>
          </cell>
          <cell r="P117" t="str">
            <v>NA</v>
          </cell>
          <cell r="Q117" t="str">
            <v>NA</v>
          </cell>
          <cell r="R117" t="str">
            <v>NA</v>
          </cell>
          <cell r="S117" t="str">
            <v>NA</v>
          </cell>
          <cell r="T117" t="str">
            <v>NA</v>
          </cell>
          <cell r="U117">
            <v>30</v>
          </cell>
          <cell r="W117" t="str">
            <v>ng/sqcm</v>
          </cell>
          <cell r="X117">
            <v>100</v>
          </cell>
          <cell r="Y117" t="str">
            <v>ng/sqcm</v>
          </cell>
          <cell r="AA117">
            <v>5</v>
          </cell>
          <cell r="AB117" t="str">
            <v>NA</v>
          </cell>
          <cell r="AC117" t="str">
            <v>NA</v>
          </cell>
          <cell r="AD117" t="str">
            <v>NA</v>
          </cell>
          <cell r="AE117">
            <v>6000</v>
          </cell>
          <cell r="AF117" t="str">
            <v>NA</v>
          </cell>
          <cell r="AG117" t="str">
            <v>NA</v>
          </cell>
          <cell r="AH117" t="str">
            <v>particles/sqcm</v>
          </cell>
          <cell r="AI117" t="str">
            <v>NA</v>
          </cell>
          <cell r="AJ117" t="str">
            <v>NA</v>
          </cell>
          <cell r="AK117" t="str">
            <v>NA</v>
          </cell>
          <cell r="AL117" t="str">
            <v>NA</v>
          </cell>
          <cell r="AM117" t="str">
            <v>NA</v>
          </cell>
          <cell r="AN117" t="str">
            <v>NA</v>
          </cell>
          <cell r="AO117" t="str">
            <v>particles/sqcm</v>
          </cell>
          <cell r="AP117">
            <v>50</v>
          </cell>
          <cell r="AQ117" t="str">
            <v>particles/sqcm</v>
          </cell>
          <cell r="AR117">
            <v>20</v>
          </cell>
          <cell r="AS117" t="str">
            <v>particles/sqcm</v>
          </cell>
          <cell r="AT117">
            <v>6000</v>
          </cell>
          <cell r="AU117" t="str">
            <v>NA</v>
          </cell>
          <cell r="AV117" t="str">
            <v>NA</v>
          </cell>
          <cell r="AW117" t="str">
            <v>0 at 40x</v>
          </cell>
          <cell r="AX117" t="str">
            <v>NA</v>
          </cell>
          <cell r="AY117" t="str">
            <v>NA</v>
          </cell>
          <cell r="AZ117">
            <v>30</v>
          </cell>
          <cell r="BA117" t="str">
            <v>ng/part</v>
          </cell>
          <cell r="BB117">
            <v>80000</v>
          </cell>
          <cell r="BC117" t="str">
            <v>ng/part</v>
          </cell>
          <cell r="BD117">
            <v>100</v>
          </cell>
          <cell r="BE117" t="str">
            <v>ng/part</v>
          </cell>
          <cell r="BF117">
            <v>50</v>
          </cell>
          <cell r="BG117" t="str">
            <v>ng/part</v>
          </cell>
          <cell r="BH117">
            <v>50</v>
          </cell>
          <cell r="BI117" t="str">
            <v>ng/part</v>
          </cell>
        </row>
        <row r="118">
          <cell r="B118" t="str">
            <v>Cover Gasket(on coupon)(3.5 Inch Desktop)</v>
          </cell>
          <cell r="C118" t="str">
            <v>Urethane Acrylate</v>
          </cell>
          <cell r="E118" t="str">
            <v>ng/g</v>
          </cell>
          <cell r="F118">
            <v>500</v>
          </cell>
          <cell r="G118">
            <v>500</v>
          </cell>
          <cell r="H118">
            <v>500</v>
          </cell>
          <cell r="I118" t="str">
            <v>NA</v>
          </cell>
          <cell r="J118">
            <v>500</v>
          </cell>
          <cell r="K118">
            <v>500</v>
          </cell>
          <cell r="L118">
            <v>500</v>
          </cell>
          <cell r="M118">
            <v>1000</v>
          </cell>
          <cell r="O118" t="str">
            <v>NA</v>
          </cell>
          <cell r="P118" t="str">
            <v>NA</v>
          </cell>
          <cell r="Q118" t="str">
            <v>NA</v>
          </cell>
          <cell r="R118" t="str">
            <v>NA</v>
          </cell>
          <cell r="S118" t="str">
            <v>NA</v>
          </cell>
          <cell r="T118" t="str">
            <v>NA</v>
          </cell>
          <cell r="U118">
            <v>1000</v>
          </cell>
          <cell r="W118" t="str">
            <v>ng/sqcm</v>
          </cell>
          <cell r="X118" t="str">
            <v>NA</v>
          </cell>
          <cell r="Y118" t="str">
            <v>ng/sqcm</v>
          </cell>
          <cell r="AA118" t="str">
            <v>NA</v>
          </cell>
          <cell r="AB118" t="str">
            <v>NA</v>
          </cell>
          <cell r="AC118" t="str">
            <v>NA</v>
          </cell>
          <cell r="AD118" t="str">
            <v>NA</v>
          </cell>
          <cell r="AE118" t="str">
            <v>NA</v>
          </cell>
          <cell r="AF118" t="str">
            <v>NA</v>
          </cell>
          <cell r="AG118" t="str">
            <v>NA</v>
          </cell>
          <cell r="AH118" t="str">
            <v>particles/sqcm</v>
          </cell>
          <cell r="AI118" t="str">
            <v>NA</v>
          </cell>
          <cell r="AJ118" t="str">
            <v>NA</v>
          </cell>
          <cell r="AK118" t="str">
            <v>ng/g</v>
          </cell>
          <cell r="AL118" t="str">
            <v>NA</v>
          </cell>
          <cell r="AM118">
            <v>20</v>
          </cell>
          <cell r="AN118" t="str">
            <v>NA</v>
          </cell>
          <cell r="AO118" t="str">
            <v>particles/sqcm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NA</v>
          </cell>
          <cell r="AT118" t="str">
            <v>NA</v>
          </cell>
          <cell r="AU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>
            <v>30</v>
          </cell>
          <cell r="BA118" t="str">
            <v>ng/g</v>
          </cell>
          <cell r="BB118">
            <v>60000</v>
          </cell>
          <cell r="BC118" t="str">
            <v>ng/g</v>
          </cell>
          <cell r="BD118" t="str">
            <v>NA</v>
          </cell>
          <cell r="BE118" t="str">
            <v>NA</v>
          </cell>
          <cell r="BF118" t="str">
            <v>NA</v>
          </cell>
          <cell r="BG118" t="str">
            <v>NA</v>
          </cell>
          <cell r="BH118" t="str">
            <v>NA</v>
          </cell>
          <cell r="BI118" t="str">
            <v>NA</v>
          </cell>
        </row>
        <row r="119">
          <cell r="B119" t="str">
            <v>Cover Gasket(removed from cover)(3.5 Inch Desktop)</v>
          </cell>
          <cell r="C119" t="str">
            <v>Urethane Acrylate</v>
          </cell>
          <cell r="E119" t="str">
            <v>ng/g</v>
          </cell>
          <cell r="F119">
            <v>500</v>
          </cell>
          <cell r="G119">
            <v>500</v>
          </cell>
          <cell r="H119">
            <v>500</v>
          </cell>
          <cell r="I119" t="str">
            <v>NA</v>
          </cell>
          <cell r="J119">
            <v>500</v>
          </cell>
          <cell r="K119">
            <v>500</v>
          </cell>
          <cell r="L119">
            <v>500</v>
          </cell>
          <cell r="M119">
            <v>1000</v>
          </cell>
          <cell r="O119" t="str">
            <v>NA</v>
          </cell>
          <cell r="P119" t="str">
            <v>NA</v>
          </cell>
          <cell r="Q119" t="str">
            <v>NA</v>
          </cell>
          <cell r="R119" t="str">
            <v>NA</v>
          </cell>
          <cell r="S119" t="str">
            <v>NA</v>
          </cell>
          <cell r="T119" t="str">
            <v>NA</v>
          </cell>
          <cell r="U119">
            <v>1000</v>
          </cell>
          <cell r="W119" t="str">
            <v>ng/sqcm</v>
          </cell>
          <cell r="X119" t="str">
            <v>NA</v>
          </cell>
          <cell r="Y119" t="str">
            <v>ng/sqcm</v>
          </cell>
          <cell r="AA119" t="str">
            <v>NA</v>
          </cell>
          <cell r="AB119" t="str">
            <v>NA</v>
          </cell>
          <cell r="AC119" t="str">
            <v>NA</v>
          </cell>
          <cell r="AD119" t="str">
            <v>NA</v>
          </cell>
          <cell r="AE119" t="str">
            <v>NA</v>
          </cell>
          <cell r="AF119" t="str">
            <v>NA</v>
          </cell>
          <cell r="AG119" t="str">
            <v>NA</v>
          </cell>
          <cell r="AH119" t="str">
            <v>particles/sqcm</v>
          </cell>
          <cell r="AI119" t="str">
            <v>NA</v>
          </cell>
          <cell r="AJ119" t="str">
            <v>NA</v>
          </cell>
          <cell r="AK119" t="str">
            <v>ng/g</v>
          </cell>
          <cell r="AL119" t="str">
            <v>NA</v>
          </cell>
          <cell r="AM119">
            <v>20</v>
          </cell>
          <cell r="AN119" t="str">
            <v>NA</v>
          </cell>
          <cell r="AO119" t="str">
            <v>particles/sqcm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NA</v>
          </cell>
          <cell r="AT119" t="str">
            <v>NA</v>
          </cell>
          <cell r="AU119" t="str">
            <v>NA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B119" t="str">
            <v>NA</v>
          </cell>
          <cell r="BC119" t="str">
            <v>NA</v>
          </cell>
          <cell r="BD119" t="str">
            <v>NA</v>
          </cell>
          <cell r="BE119" t="str">
            <v>NA</v>
          </cell>
          <cell r="BF119" t="str">
            <v>NA</v>
          </cell>
          <cell r="BG119" t="str">
            <v>NA</v>
          </cell>
          <cell r="BH119" t="str">
            <v>NA</v>
          </cell>
          <cell r="BI119" t="str">
            <v>NA</v>
          </cell>
        </row>
        <row r="120">
          <cell r="B120" t="str">
            <v>Cover Seal (3.5 Inch Desktop)</v>
          </cell>
          <cell r="C120" t="str">
            <v>Aluminium Acrylic Adhesive Polyester Film</v>
          </cell>
          <cell r="E120" t="str">
            <v>ng/sqcm</v>
          </cell>
          <cell r="F120">
            <v>10</v>
          </cell>
          <cell r="G120">
            <v>10</v>
          </cell>
          <cell r="H120">
            <v>10</v>
          </cell>
          <cell r="I120" t="str">
            <v>NA</v>
          </cell>
          <cell r="J120">
            <v>10</v>
          </cell>
          <cell r="K120">
            <v>10</v>
          </cell>
          <cell r="L120">
            <v>10</v>
          </cell>
          <cell r="M120">
            <v>30</v>
          </cell>
          <cell r="O120" t="str">
            <v>NA</v>
          </cell>
          <cell r="P120" t="str">
            <v>NA</v>
          </cell>
          <cell r="Q120" t="str">
            <v>NA</v>
          </cell>
          <cell r="R120" t="str">
            <v>NA</v>
          </cell>
          <cell r="S120" t="str">
            <v>NA</v>
          </cell>
          <cell r="T120" t="str">
            <v>NA</v>
          </cell>
          <cell r="U120">
            <v>30</v>
          </cell>
          <cell r="W120" t="str">
            <v>ng/sqcm</v>
          </cell>
          <cell r="X120" t="str">
            <v>NA</v>
          </cell>
          <cell r="Y120" t="str">
            <v>ng/sqcm</v>
          </cell>
          <cell r="AA120" t="str">
            <v>NA</v>
          </cell>
          <cell r="AB120" t="str">
            <v>NA</v>
          </cell>
          <cell r="AC120" t="str">
            <v>NA</v>
          </cell>
          <cell r="AD120" t="str">
            <v>NA</v>
          </cell>
          <cell r="AE120" t="str">
            <v>NA</v>
          </cell>
          <cell r="AF120" t="str">
            <v>NA</v>
          </cell>
          <cell r="AG120" t="str">
            <v>NA</v>
          </cell>
          <cell r="AH120" t="str">
            <v>NA</v>
          </cell>
          <cell r="AI120">
            <v>0</v>
          </cell>
          <cell r="AJ120" t="str">
            <v>ng/part</v>
          </cell>
          <cell r="AK120" t="str">
            <v>ng/part</v>
          </cell>
          <cell r="AL120" t="str">
            <v>NA</v>
          </cell>
          <cell r="AM120">
            <v>20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NA</v>
          </cell>
          <cell r="AT120" t="str">
            <v>NA</v>
          </cell>
          <cell r="AU120" t="str">
            <v>NA</v>
          </cell>
          <cell r="AV120" t="str">
            <v>NA</v>
          </cell>
          <cell r="AW120" t="str">
            <v>NA</v>
          </cell>
          <cell r="AX120" t="str">
            <v>ng/part</v>
          </cell>
          <cell r="AY120">
            <v>1000</v>
          </cell>
          <cell r="AZ120">
            <v>30</v>
          </cell>
          <cell r="BA120" t="str">
            <v>ng/part</v>
          </cell>
          <cell r="BB120" t="str">
            <v>2000 (Exc 2-Ethyl Hexanol)</v>
          </cell>
          <cell r="BC120" t="str">
            <v>ng/part</v>
          </cell>
          <cell r="BD120" t="str">
            <v>NA</v>
          </cell>
          <cell r="BE120" t="str">
            <v>NA</v>
          </cell>
          <cell r="BF120" t="str">
            <v>NA</v>
          </cell>
          <cell r="BG120" t="str">
            <v>NA</v>
          </cell>
          <cell r="BH120" t="str">
            <v>NA</v>
          </cell>
          <cell r="BI120" t="str">
            <v>NA</v>
          </cell>
        </row>
        <row r="121">
          <cell r="B121" t="str">
            <v>Cured ACF (3.5 Inch Desktop)</v>
          </cell>
          <cell r="C121" t="str">
            <v>Adhesive and Liner</v>
          </cell>
          <cell r="E121" t="str">
            <v>ng/sqcm</v>
          </cell>
          <cell r="F121">
            <v>10</v>
          </cell>
          <cell r="G121">
            <v>10</v>
          </cell>
          <cell r="H121">
            <v>10</v>
          </cell>
          <cell r="I121" t="str">
            <v>NA</v>
          </cell>
          <cell r="J121">
            <v>10</v>
          </cell>
          <cell r="K121">
            <v>10</v>
          </cell>
          <cell r="L121">
            <v>10</v>
          </cell>
          <cell r="M121">
            <v>30</v>
          </cell>
          <cell r="O121" t="str">
            <v>NA</v>
          </cell>
          <cell r="P121" t="str">
            <v>NA</v>
          </cell>
          <cell r="Q121" t="str">
            <v>NA</v>
          </cell>
          <cell r="R121" t="str">
            <v>NA</v>
          </cell>
          <cell r="S121" t="str">
            <v>NA</v>
          </cell>
          <cell r="T121" t="str">
            <v>NA</v>
          </cell>
          <cell r="U121">
            <v>30</v>
          </cell>
          <cell r="W121" t="str">
            <v>ng/sqcm</v>
          </cell>
          <cell r="X121">
            <v>100</v>
          </cell>
          <cell r="Y121" t="str">
            <v>ng/sqcm</v>
          </cell>
          <cell r="AA121">
            <v>5</v>
          </cell>
          <cell r="AB121" t="str">
            <v>NA</v>
          </cell>
          <cell r="AC121" t="str">
            <v>NA</v>
          </cell>
          <cell r="AD121" t="str">
            <v>NA</v>
          </cell>
          <cell r="AE121" t="str">
            <v>NA</v>
          </cell>
          <cell r="AF121" t="str">
            <v>NA</v>
          </cell>
          <cell r="AG121" t="str">
            <v>NA</v>
          </cell>
          <cell r="AH121" t="str">
            <v>NA</v>
          </cell>
          <cell r="AI121">
            <v>0</v>
          </cell>
          <cell r="AJ121" t="str">
            <v>ng/part</v>
          </cell>
          <cell r="AK121" t="str">
            <v>NA</v>
          </cell>
          <cell r="AL121" t="str">
            <v>NA</v>
          </cell>
          <cell r="AM121" t="str">
            <v>NA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NA</v>
          </cell>
          <cell r="AT121" t="str">
            <v>NA</v>
          </cell>
          <cell r="AU121" t="str">
            <v>NA</v>
          </cell>
          <cell r="AV121" t="str">
            <v>NA</v>
          </cell>
          <cell r="AW121" t="str">
            <v>NA</v>
          </cell>
          <cell r="AX121" t="str">
            <v>ng/part</v>
          </cell>
          <cell r="AY121">
            <v>2000</v>
          </cell>
          <cell r="AZ121">
            <v>30</v>
          </cell>
          <cell r="BA121" t="str">
            <v>ng/part</v>
          </cell>
          <cell r="BB121">
            <v>5000</v>
          </cell>
          <cell r="BC121" t="str">
            <v>ng/part</v>
          </cell>
          <cell r="BD121">
            <v>50</v>
          </cell>
          <cell r="BE121" t="str">
            <v>ng/part</v>
          </cell>
          <cell r="BF121">
            <v>50</v>
          </cell>
          <cell r="BG121" t="str">
            <v>ng/part</v>
          </cell>
          <cell r="BH121">
            <v>50</v>
          </cell>
          <cell r="BI121" t="str">
            <v>ng/part</v>
          </cell>
        </row>
        <row r="122">
          <cell r="B122" t="str">
            <v>Dampers used outside the drive (3.5 Inch Desktop)</v>
          </cell>
          <cell r="E122" t="str">
            <v>NA</v>
          </cell>
          <cell r="F122" t="str">
            <v>NA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NA</v>
          </cell>
          <cell r="K122" t="str">
            <v>NA</v>
          </cell>
          <cell r="L122" t="str">
            <v>NA</v>
          </cell>
          <cell r="M122" t="str">
            <v>NA</v>
          </cell>
          <cell r="O122" t="str">
            <v>NA</v>
          </cell>
          <cell r="P122" t="str">
            <v>NA</v>
          </cell>
          <cell r="Q122" t="str">
            <v>NA</v>
          </cell>
          <cell r="R122" t="str">
            <v>NA</v>
          </cell>
          <cell r="S122" t="str">
            <v>NA</v>
          </cell>
          <cell r="T122" t="str">
            <v>NA</v>
          </cell>
          <cell r="U122" t="str">
            <v>NA</v>
          </cell>
          <cell r="W122" t="str">
            <v>ng/sqcm</v>
          </cell>
          <cell r="X122" t="str">
            <v>NA</v>
          </cell>
          <cell r="Y122" t="str">
            <v>ng/sqcm</v>
          </cell>
          <cell r="AA122" t="str">
            <v>NA</v>
          </cell>
          <cell r="AB122" t="str">
            <v>NA</v>
          </cell>
          <cell r="AC122" t="str">
            <v>NA</v>
          </cell>
          <cell r="AD122" t="str">
            <v>NA</v>
          </cell>
          <cell r="AE122" t="str">
            <v>NA</v>
          </cell>
          <cell r="AF122" t="str">
            <v>NA</v>
          </cell>
          <cell r="AG122" t="str">
            <v>NA</v>
          </cell>
          <cell r="AH122" t="str">
            <v>NA</v>
          </cell>
          <cell r="AI122">
            <v>0</v>
          </cell>
          <cell r="AJ122" t="str">
            <v>ng/part</v>
          </cell>
          <cell r="AK122" t="str">
            <v>NA</v>
          </cell>
          <cell r="AL122" t="str">
            <v>NA</v>
          </cell>
          <cell r="AM122" t="str">
            <v>NA</v>
          </cell>
          <cell r="AN122" t="str">
            <v>NA</v>
          </cell>
          <cell r="AO122" t="str">
            <v>NA</v>
          </cell>
          <cell r="AP122" t="str">
            <v>NA</v>
          </cell>
          <cell r="AQ122" t="str">
            <v>NA</v>
          </cell>
          <cell r="AR122" t="str">
            <v>NA</v>
          </cell>
          <cell r="AS122" t="str">
            <v>NA</v>
          </cell>
          <cell r="AT122" t="str">
            <v>NA</v>
          </cell>
          <cell r="AU122" t="str">
            <v>NA</v>
          </cell>
          <cell r="AV122" t="str">
            <v>NA</v>
          </cell>
          <cell r="AW122" t="str">
            <v>NA</v>
          </cell>
          <cell r="AX122" t="str">
            <v>NA</v>
          </cell>
          <cell r="AY122" t="str">
            <v>NA</v>
          </cell>
          <cell r="AZ122">
            <v>60</v>
          </cell>
          <cell r="BA122" t="str">
            <v>ng/sqcm</v>
          </cell>
          <cell r="BB122" t="str">
            <v>NA</v>
          </cell>
          <cell r="BC122" t="str">
            <v>NA</v>
          </cell>
          <cell r="BD122" t="str">
            <v>NA</v>
          </cell>
          <cell r="BE122" t="str">
            <v>NA</v>
          </cell>
          <cell r="BF122" t="str">
            <v>NA</v>
          </cell>
          <cell r="BG122" t="str">
            <v>NA</v>
          </cell>
          <cell r="BH122" t="str">
            <v>NA</v>
          </cell>
          <cell r="BI122" t="str">
            <v>NA</v>
          </cell>
        </row>
        <row r="123">
          <cell r="B123" t="str">
            <v>Disk Clamp (EN plating) class 2(3.5 Inch Desktop)</v>
          </cell>
          <cell r="C123" t="str">
            <v>Aluminum 6061 or 7075</v>
          </cell>
          <cell r="D123" t="str">
            <v>Electroless Nickel</v>
          </cell>
          <cell r="E123" t="str">
            <v>ng/sqcm</v>
          </cell>
          <cell r="F123">
            <v>20</v>
          </cell>
          <cell r="G123">
            <v>20</v>
          </cell>
          <cell r="H123">
            <v>20</v>
          </cell>
          <cell r="I123" t="str">
            <v>NA</v>
          </cell>
          <cell r="J123">
            <v>20</v>
          </cell>
          <cell r="K123">
            <v>100</v>
          </cell>
          <cell r="L123">
            <v>40</v>
          </cell>
          <cell r="M123" t="str">
            <v>100 (Excl PO4)</v>
          </cell>
          <cell r="N123">
            <v>1</v>
          </cell>
          <cell r="O123" t="str">
            <v>NA</v>
          </cell>
          <cell r="P123" t="str">
            <v>NA</v>
          </cell>
          <cell r="Q123" t="str">
            <v>NA</v>
          </cell>
          <cell r="R123" t="str">
            <v>NA</v>
          </cell>
          <cell r="S123" t="str">
            <v>NA</v>
          </cell>
          <cell r="T123" t="str">
            <v>NA</v>
          </cell>
          <cell r="U123">
            <v>50</v>
          </cell>
          <cell r="W123" t="str">
            <v>ng/sqcm</v>
          </cell>
          <cell r="X123">
            <v>200</v>
          </cell>
          <cell r="Y123" t="str">
            <v>ng/sqcm</v>
          </cell>
          <cell r="AA123">
            <v>5</v>
          </cell>
          <cell r="AB123" t="str">
            <v>NA</v>
          </cell>
          <cell r="AC123" t="str">
            <v>NA</v>
          </cell>
          <cell r="AD123" t="str">
            <v>NA</v>
          </cell>
          <cell r="AE123">
            <v>2500</v>
          </cell>
          <cell r="AF123" t="str">
            <v>NA</v>
          </cell>
          <cell r="AG123" t="str">
            <v>NA</v>
          </cell>
          <cell r="AH123" t="str">
            <v>particles/sqcm</v>
          </cell>
          <cell r="AI123" t="str">
            <v>NA</v>
          </cell>
          <cell r="AJ123" t="str">
            <v>NA</v>
          </cell>
          <cell r="AK123" t="str">
            <v>NA</v>
          </cell>
          <cell r="AL123" t="str">
            <v>NA</v>
          </cell>
          <cell r="AM123" t="str">
            <v>NA</v>
          </cell>
          <cell r="AN123" t="str">
            <v>NA</v>
          </cell>
          <cell r="AO123" t="str">
            <v>particles/sqcm</v>
          </cell>
          <cell r="AP123" t="str">
            <v>NA</v>
          </cell>
          <cell r="AQ123" t="str">
            <v>NA</v>
          </cell>
          <cell r="AR123" t="str">
            <v>NA</v>
          </cell>
          <cell r="AS123" t="str">
            <v>NA</v>
          </cell>
          <cell r="AT123" t="str">
            <v>NA</v>
          </cell>
          <cell r="AU123" t="str">
            <v>NA</v>
          </cell>
          <cell r="AV123" t="str">
            <v>NA</v>
          </cell>
          <cell r="AW123" t="str">
            <v>0 at 40x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B123" t="str">
            <v>NA</v>
          </cell>
          <cell r="BC123" t="str">
            <v>NA</v>
          </cell>
          <cell r="BD123">
            <v>50</v>
          </cell>
          <cell r="BE123" t="str">
            <v>ng/part</v>
          </cell>
          <cell r="BF123">
            <v>50</v>
          </cell>
          <cell r="BG123" t="str">
            <v>ng/part</v>
          </cell>
          <cell r="BH123">
            <v>50</v>
          </cell>
          <cell r="BI123" t="str">
            <v>ng/part</v>
          </cell>
        </row>
        <row r="124">
          <cell r="B124" t="str">
            <v>Disk Clamp(EN plating)(3.5 Inch Desktop)</v>
          </cell>
          <cell r="C124" t="str">
            <v>Aluminum 6061 or 7075</v>
          </cell>
          <cell r="D124" t="str">
            <v>Electroless Nickel</v>
          </cell>
          <cell r="E124" t="str">
            <v>ng/sqcm</v>
          </cell>
          <cell r="F124">
            <v>10</v>
          </cell>
          <cell r="G124">
            <v>10</v>
          </cell>
          <cell r="H124">
            <v>10</v>
          </cell>
          <cell r="I124" t="str">
            <v>NA</v>
          </cell>
          <cell r="J124">
            <v>10</v>
          </cell>
          <cell r="K124">
            <v>100</v>
          </cell>
          <cell r="L124">
            <v>10</v>
          </cell>
          <cell r="M124" t="str">
            <v>30 (Excl PO4)</v>
          </cell>
          <cell r="N124">
            <v>1</v>
          </cell>
          <cell r="O124" t="str">
            <v>NA</v>
          </cell>
          <cell r="P124" t="str">
            <v>NA</v>
          </cell>
          <cell r="Q124" t="str">
            <v>NA</v>
          </cell>
          <cell r="R124" t="str">
            <v>NA</v>
          </cell>
          <cell r="S124" t="str">
            <v>NA</v>
          </cell>
          <cell r="T124" t="str">
            <v>NA</v>
          </cell>
          <cell r="U124">
            <v>30</v>
          </cell>
          <cell r="W124" t="str">
            <v>ng/sqcm</v>
          </cell>
          <cell r="X124">
            <v>100</v>
          </cell>
          <cell r="Y124" t="str">
            <v>ng/sqcm</v>
          </cell>
          <cell r="AA124">
            <v>5</v>
          </cell>
          <cell r="AB124" t="str">
            <v>NA</v>
          </cell>
          <cell r="AC124" t="str">
            <v>NA</v>
          </cell>
          <cell r="AD124" t="str">
            <v>NA</v>
          </cell>
          <cell r="AE124">
            <v>1500</v>
          </cell>
          <cell r="AF124" t="str">
            <v>NA</v>
          </cell>
          <cell r="AG124" t="str">
            <v>NA</v>
          </cell>
          <cell r="AH124" t="str">
            <v>particles/sqcm</v>
          </cell>
          <cell r="AI124" t="str">
            <v>NA</v>
          </cell>
          <cell r="AJ124" t="str">
            <v>NA</v>
          </cell>
          <cell r="AK124" t="str">
            <v>NA</v>
          </cell>
          <cell r="AL124" t="str">
            <v>NA</v>
          </cell>
          <cell r="AM124" t="str">
            <v>NA</v>
          </cell>
          <cell r="AN124" t="str">
            <v>NA</v>
          </cell>
          <cell r="AO124" t="str">
            <v>particles/sqcm</v>
          </cell>
          <cell r="AP124" t="str">
            <v>NA</v>
          </cell>
          <cell r="AQ124" t="str">
            <v>NA</v>
          </cell>
          <cell r="AR124" t="str">
            <v>NA</v>
          </cell>
          <cell r="AS124" t="str">
            <v>NA</v>
          </cell>
          <cell r="AT124" t="str">
            <v>NA</v>
          </cell>
          <cell r="AU124" t="str">
            <v>NA</v>
          </cell>
          <cell r="AV124" t="str">
            <v>NA</v>
          </cell>
          <cell r="AW124" t="str">
            <v>0 at 40x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B124" t="str">
            <v>NA</v>
          </cell>
          <cell r="BC124" t="str">
            <v>NA</v>
          </cell>
          <cell r="BD124">
            <v>50</v>
          </cell>
          <cell r="BE124" t="str">
            <v>ng/part</v>
          </cell>
          <cell r="BF124">
            <v>50</v>
          </cell>
          <cell r="BG124" t="str">
            <v>ng/part</v>
          </cell>
          <cell r="BH124">
            <v>50</v>
          </cell>
          <cell r="BI124" t="str">
            <v>ng/part</v>
          </cell>
        </row>
        <row r="125">
          <cell r="B125" t="str">
            <v>Disk Spacer (3.5 Inch Desktop)</v>
          </cell>
          <cell r="C125" t="str">
            <v>Aluminum 6061 EN Plating</v>
          </cell>
          <cell r="E125" t="str">
            <v>ng/sqcm</v>
          </cell>
          <cell r="F125">
            <v>10</v>
          </cell>
          <cell r="G125">
            <v>10</v>
          </cell>
          <cell r="H125">
            <v>10</v>
          </cell>
          <cell r="I125" t="str">
            <v>NA</v>
          </cell>
          <cell r="J125">
            <v>10</v>
          </cell>
          <cell r="K125">
            <v>100</v>
          </cell>
          <cell r="L125">
            <v>10</v>
          </cell>
          <cell r="M125" t="str">
            <v>30 (Excl PO4)</v>
          </cell>
          <cell r="O125" t="str">
            <v>NA</v>
          </cell>
          <cell r="P125" t="str">
            <v>NA</v>
          </cell>
          <cell r="Q125" t="str">
            <v>NA</v>
          </cell>
          <cell r="R125" t="str">
            <v>NA</v>
          </cell>
          <cell r="S125" t="str">
            <v>NA</v>
          </cell>
          <cell r="T125" t="str">
            <v>NA</v>
          </cell>
          <cell r="U125">
            <v>30</v>
          </cell>
          <cell r="W125" t="str">
            <v>ng/sqcm</v>
          </cell>
          <cell r="X125">
            <v>100</v>
          </cell>
          <cell r="Y125" t="str">
            <v>ng/sqcm</v>
          </cell>
          <cell r="AA125">
            <v>5</v>
          </cell>
          <cell r="AB125" t="str">
            <v>NA</v>
          </cell>
          <cell r="AC125" t="str">
            <v>NA</v>
          </cell>
          <cell r="AD125" t="str">
            <v>NA</v>
          </cell>
          <cell r="AE125">
            <v>1500</v>
          </cell>
          <cell r="AF125" t="str">
            <v>NA</v>
          </cell>
          <cell r="AG125" t="str">
            <v>NA</v>
          </cell>
          <cell r="AH125" t="str">
            <v>particles/sqcm</v>
          </cell>
          <cell r="AI125" t="str">
            <v>NA</v>
          </cell>
          <cell r="AJ125" t="str">
            <v>NA</v>
          </cell>
          <cell r="AK125" t="str">
            <v>NA</v>
          </cell>
          <cell r="AL125" t="str">
            <v>NA</v>
          </cell>
          <cell r="AM125" t="str">
            <v>NA</v>
          </cell>
          <cell r="AN125" t="str">
            <v>NA</v>
          </cell>
          <cell r="AO125" t="str">
            <v>NA</v>
          </cell>
          <cell r="AP125" t="str">
            <v>NA</v>
          </cell>
          <cell r="AQ125" t="str">
            <v>NA</v>
          </cell>
          <cell r="AR125" t="str">
            <v>NA</v>
          </cell>
          <cell r="AS125" t="str">
            <v>NA</v>
          </cell>
          <cell r="AT125" t="str">
            <v>NA</v>
          </cell>
          <cell r="AU125" t="str">
            <v>NA</v>
          </cell>
          <cell r="AV125" t="str">
            <v>NA</v>
          </cell>
          <cell r="AW125" t="str">
            <v>0 at 40x</v>
          </cell>
          <cell r="AX125" t="str">
            <v>NA</v>
          </cell>
          <cell r="AY125" t="str">
            <v>NA</v>
          </cell>
          <cell r="AZ125" t="str">
            <v>NA</v>
          </cell>
          <cell r="BA125" t="str">
            <v>NA</v>
          </cell>
          <cell r="BB125" t="str">
            <v>NA</v>
          </cell>
          <cell r="BC125" t="str">
            <v>NA</v>
          </cell>
          <cell r="BD125">
            <v>50</v>
          </cell>
          <cell r="BE125" t="str">
            <v>ng/part</v>
          </cell>
          <cell r="BF125">
            <v>50</v>
          </cell>
          <cell r="BG125" t="str">
            <v>ng/part</v>
          </cell>
          <cell r="BH125">
            <v>50</v>
          </cell>
          <cell r="BI125" t="str">
            <v>ng/part</v>
          </cell>
        </row>
        <row r="126">
          <cell r="B126" t="str">
            <v>Disk Spacer (3.5 Inch Desktop) - Class 2</v>
          </cell>
          <cell r="C126" t="str">
            <v>Aluminum 6061 EN Plating</v>
          </cell>
          <cell r="E126" t="str">
            <v>ng/sqcm</v>
          </cell>
          <cell r="F126">
            <v>20</v>
          </cell>
          <cell r="G126">
            <v>20</v>
          </cell>
          <cell r="H126">
            <v>20</v>
          </cell>
          <cell r="I126" t="str">
            <v>NA</v>
          </cell>
          <cell r="J126">
            <v>20</v>
          </cell>
          <cell r="K126">
            <v>100</v>
          </cell>
          <cell r="L126">
            <v>20</v>
          </cell>
          <cell r="M126" t="str">
            <v>100 (Excl PO4)</v>
          </cell>
          <cell r="O126" t="str">
            <v>NA</v>
          </cell>
          <cell r="P126" t="str">
            <v>NA</v>
          </cell>
          <cell r="Q126" t="str">
            <v>NA</v>
          </cell>
          <cell r="R126" t="str">
            <v>NA</v>
          </cell>
          <cell r="S126" t="str">
            <v>NA</v>
          </cell>
          <cell r="T126" t="str">
            <v>NA</v>
          </cell>
          <cell r="U126">
            <v>50</v>
          </cell>
          <cell r="W126" t="str">
            <v>ng/sqcm</v>
          </cell>
          <cell r="X126">
            <v>200</v>
          </cell>
          <cell r="Y126" t="str">
            <v>ng/sqcm</v>
          </cell>
          <cell r="AA126">
            <v>5</v>
          </cell>
          <cell r="AB126" t="str">
            <v>NA</v>
          </cell>
          <cell r="AC126" t="str">
            <v>NA</v>
          </cell>
          <cell r="AD126" t="str">
            <v>NA</v>
          </cell>
          <cell r="AE126">
            <v>2500</v>
          </cell>
          <cell r="AF126" t="str">
            <v>NA</v>
          </cell>
          <cell r="AG126" t="str">
            <v>NA</v>
          </cell>
          <cell r="AH126" t="str">
            <v>particles/sqcm</v>
          </cell>
          <cell r="AI126" t="str">
            <v>NA</v>
          </cell>
          <cell r="AJ126" t="str">
            <v>NA</v>
          </cell>
          <cell r="AK126" t="str">
            <v>NA</v>
          </cell>
          <cell r="AL126" t="str">
            <v>NA</v>
          </cell>
          <cell r="AM126" t="str">
            <v>NA</v>
          </cell>
          <cell r="AN126" t="str">
            <v>NA</v>
          </cell>
          <cell r="AO126" t="str">
            <v>NA</v>
          </cell>
          <cell r="AP126" t="str">
            <v>NA</v>
          </cell>
          <cell r="AQ126" t="str">
            <v>NA</v>
          </cell>
          <cell r="AR126" t="str">
            <v>NA</v>
          </cell>
          <cell r="AS126" t="str">
            <v>NA</v>
          </cell>
          <cell r="AT126" t="str">
            <v>NA</v>
          </cell>
          <cell r="AU126" t="str">
            <v>NA</v>
          </cell>
          <cell r="AV126" t="str">
            <v>NA</v>
          </cell>
          <cell r="AW126" t="str">
            <v>0 at 40x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B126" t="str">
            <v>NA</v>
          </cell>
          <cell r="BC126" t="str">
            <v>NA</v>
          </cell>
          <cell r="BD126">
            <v>50</v>
          </cell>
          <cell r="BE126" t="str">
            <v>ng/part</v>
          </cell>
          <cell r="BF126">
            <v>50</v>
          </cell>
          <cell r="BG126" t="str">
            <v>ng/part</v>
          </cell>
          <cell r="BH126">
            <v>50</v>
          </cell>
          <cell r="BI126" t="str">
            <v>ng/part</v>
          </cell>
        </row>
        <row r="127">
          <cell r="B127" t="str">
            <v>Drive S/N and HSA Label Ink Ribbon (3.5 Inch Desktop)</v>
          </cell>
          <cell r="E127" t="str">
            <v>ng/sqcm</v>
          </cell>
          <cell r="F127">
            <v>50</v>
          </cell>
          <cell r="G127">
            <v>50</v>
          </cell>
          <cell r="H127">
            <v>50</v>
          </cell>
          <cell r="I127" t="str">
            <v>NA</v>
          </cell>
          <cell r="J127">
            <v>50</v>
          </cell>
          <cell r="K127">
            <v>50</v>
          </cell>
          <cell r="L127">
            <v>50</v>
          </cell>
          <cell r="M127">
            <v>50</v>
          </cell>
          <cell r="O127" t="str">
            <v>NA</v>
          </cell>
          <cell r="P127" t="str">
            <v>NA</v>
          </cell>
          <cell r="Q127" t="str">
            <v>NA</v>
          </cell>
          <cell r="R127" t="str">
            <v>NA</v>
          </cell>
          <cell r="S127" t="str">
            <v>NA</v>
          </cell>
          <cell r="T127" t="str">
            <v>NA</v>
          </cell>
          <cell r="U127">
            <v>100</v>
          </cell>
          <cell r="W127" t="str">
            <v>ng/sqcm</v>
          </cell>
          <cell r="X127" t="str">
            <v>NA</v>
          </cell>
          <cell r="Y127" t="str">
            <v>ng/sqcm</v>
          </cell>
          <cell r="AA127" t="str">
            <v>ND</v>
          </cell>
          <cell r="AB127" t="str">
            <v>ND</v>
          </cell>
          <cell r="AC127" t="str">
            <v>ND</v>
          </cell>
          <cell r="AD127" t="str">
            <v>NA</v>
          </cell>
          <cell r="AE127" t="str">
            <v>NA</v>
          </cell>
          <cell r="AF127" t="str">
            <v>NA</v>
          </cell>
          <cell r="AG127" t="str">
            <v>NA</v>
          </cell>
          <cell r="AH127" t="str">
            <v>NA</v>
          </cell>
          <cell r="AI127">
            <v>0</v>
          </cell>
          <cell r="AJ127" t="str">
            <v>ng/sqcm</v>
          </cell>
          <cell r="AK127" t="str">
            <v>NA</v>
          </cell>
          <cell r="AL127" t="str">
            <v>NA</v>
          </cell>
          <cell r="AM127" t="str">
            <v>NA</v>
          </cell>
          <cell r="AN127" t="str">
            <v>NA</v>
          </cell>
          <cell r="AO127" t="str">
            <v>NA</v>
          </cell>
          <cell r="AP127" t="str">
            <v>NA</v>
          </cell>
          <cell r="AQ127" t="str">
            <v>NA</v>
          </cell>
          <cell r="AR127" t="str">
            <v>NA</v>
          </cell>
          <cell r="AS127" t="str">
            <v>NA</v>
          </cell>
          <cell r="AT127" t="str">
            <v>NA</v>
          </cell>
          <cell r="AU127" t="str">
            <v>NA</v>
          </cell>
          <cell r="AV127" t="str">
            <v>NA</v>
          </cell>
          <cell r="AW127" t="str">
            <v>NA</v>
          </cell>
          <cell r="AX127" t="str">
            <v>NA</v>
          </cell>
          <cell r="AY127" t="str">
            <v>NA</v>
          </cell>
          <cell r="AZ127">
            <v>15</v>
          </cell>
          <cell r="BA127" t="str">
            <v>ng/sqcm</v>
          </cell>
          <cell r="BB127">
            <v>5000</v>
          </cell>
          <cell r="BC127" t="str">
            <v>ng/sqcm</v>
          </cell>
          <cell r="BD127">
            <v>50</v>
          </cell>
          <cell r="BE127" t="str">
            <v>ng/sqcm</v>
          </cell>
          <cell r="BF127">
            <v>10</v>
          </cell>
          <cell r="BG127" t="str">
            <v>ng/sqcm</v>
          </cell>
          <cell r="BH127">
            <v>10</v>
          </cell>
          <cell r="BI127" t="str">
            <v>ng/sqcm</v>
          </cell>
        </row>
        <row r="128">
          <cell r="B128" t="str">
            <v>Drive S/N Label (3.5 Inch Desktop)</v>
          </cell>
          <cell r="E128" t="str">
            <v>NA</v>
          </cell>
          <cell r="F128" t="str">
            <v>NA</v>
          </cell>
          <cell r="G128" t="str">
            <v>NA</v>
          </cell>
          <cell r="H128" t="str">
            <v>NA</v>
          </cell>
          <cell r="I128" t="str">
            <v>NA</v>
          </cell>
          <cell r="J128" t="str">
            <v>NA</v>
          </cell>
          <cell r="K128" t="str">
            <v>NA</v>
          </cell>
          <cell r="L128" t="str">
            <v>NA</v>
          </cell>
          <cell r="M128" t="str">
            <v>NA</v>
          </cell>
          <cell r="O128" t="str">
            <v>NA</v>
          </cell>
          <cell r="P128" t="str">
            <v>NA</v>
          </cell>
          <cell r="Q128" t="str">
            <v>NA</v>
          </cell>
          <cell r="R128" t="str">
            <v>NA</v>
          </cell>
          <cell r="S128" t="str">
            <v>NA</v>
          </cell>
          <cell r="T128" t="str">
            <v>NA</v>
          </cell>
          <cell r="U128" t="str">
            <v>NA</v>
          </cell>
          <cell r="W128" t="str">
            <v>ng/sqcm</v>
          </cell>
          <cell r="X128" t="str">
            <v>NA</v>
          </cell>
          <cell r="Y128" t="str">
            <v>ng/sqcm</v>
          </cell>
          <cell r="AA128" t="str">
            <v>NA</v>
          </cell>
          <cell r="AB128" t="str">
            <v>NA</v>
          </cell>
          <cell r="AC128" t="str">
            <v>NA</v>
          </cell>
          <cell r="AD128" t="str">
            <v>NA</v>
          </cell>
          <cell r="AE128" t="str">
            <v>NA</v>
          </cell>
          <cell r="AF128" t="str">
            <v>NA</v>
          </cell>
          <cell r="AG128" t="str">
            <v>NA</v>
          </cell>
          <cell r="AH128" t="str">
            <v>NA</v>
          </cell>
          <cell r="AI128">
            <v>0</v>
          </cell>
          <cell r="AJ128" t="str">
            <v>ng/sqcm</v>
          </cell>
          <cell r="AK128" t="str">
            <v>NA</v>
          </cell>
          <cell r="AL128" t="str">
            <v>NA</v>
          </cell>
          <cell r="AM128" t="str">
            <v>NA</v>
          </cell>
          <cell r="AN128" t="str">
            <v>NA</v>
          </cell>
          <cell r="AO128" t="str">
            <v>NA</v>
          </cell>
          <cell r="AP128" t="str">
            <v>NA</v>
          </cell>
          <cell r="AQ128" t="str">
            <v>NA</v>
          </cell>
          <cell r="AR128" t="str">
            <v>NA</v>
          </cell>
          <cell r="AS128" t="str">
            <v>NA</v>
          </cell>
          <cell r="AT128" t="str">
            <v>NA</v>
          </cell>
          <cell r="AU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>
            <v>60</v>
          </cell>
          <cell r="BA128" t="str">
            <v>ng/sqcm</v>
          </cell>
          <cell r="BB128" t="str">
            <v>NA</v>
          </cell>
          <cell r="BC128" t="str">
            <v>NA</v>
          </cell>
          <cell r="BD128" t="str">
            <v>NA</v>
          </cell>
          <cell r="BE128" t="str">
            <v>NA</v>
          </cell>
          <cell r="BF128" t="str">
            <v>NA</v>
          </cell>
          <cell r="BG128" t="str">
            <v>NA</v>
          </cell>
          <cell r="BH128" t="str">
            <v>NA</v>
          </cell>
          <cell r="BI128" t="str">
            <v>NA</v>
          </cell>
        </row>
        <row r="129">
          <cell r="B129" t="str">
            <v>Flex Bracket (3.5 Inch Desktop)</v>
          </cell>
          <cell r="C129" t="str">
            <v>Polyetherimide</v>
          </cell>
          <cell r="E129" t="str">
            <v>ng/sqcm</v>
          </cell>
          <cell r="F129">
            <v>20</v>
          </cell>
          <cell r="G129">
            <v>20</v>
          </cell>
          <cell r="H129">
            <v>20</v>
          </cell>
          <cell r="I129" t="str">
            <v>NA</v>
          </cell>
          <cell r="J129">
            <v>20</v>
          </cell>
          <cell r="K129">
            <v>20</v>
          </cell>
          <cell r="L129">
            <v>20</v>
          </cell>
          <cell r="M129">
            <v>60</v>
          </cell>
          <cell r="O129" t="str">
            <v>NA</v>
          </cell>
          <cell r="P129" t="str">
            <v>NA</v>
          </cell>
          <cell r="Q129" t="str">
            <v>NA</v>
          </cell>
          <cell r="R129" t="str">
            <v>NA</v>
          </cell>
          <cell r="S129" t="str">
            <v>NA</v>
          </cell>
          <cell r="T129" t="str">
            <v>NA</v>
          </cell>
          <cell r="U129">
            <v>60</v>
          </cell>
          <cell r="W129" t="str">
            <v>ng/sqcm</v>
          </cell>
          <cell r="X129">
            <v>200</v>
          </cell>
          <cell r="Y129" t="str">
            <v>ng/sqcm</v>
          </cell>
          <cell r="AA129">
            <v>5</v>
          </cell>
          <cell r="AB129" t="str">
            <v>NA</v>
          </cell>
          <cell r="AC129" t="str">
            <v>NA</v>
          </cell>
          <cell r="AD129" t="str">
            <v>NA</v>
          </cell>
          <cell r="AE129">
            <v>5000</v>
          </cell>
          <cell r="AF129" t="str">
            <v>NA</v>
          </cell>
          <cell r="AG129" t="str">
            <v>NA</v>
          </cell>
          <cell r="AH129" t="str">
            <v>particles/sqcm</v>
          </cell>
          <cell r="AI129">
            <v>0</v>
          </cell>
          <cell r="AJ129" t="str">
            <v>ng/part</v>
          </cell>
          <cell r="AK129" t="str">
            <v>NA</v>
          </cell>
          <cell r="AL129" t="str">
            <v>NA</v>
          </cell>
          <cell r="AM129" t="str">
            <v>NA</v>
          </cell>
          <cell r="AN129" t="str">
            <v>NA</v>
          </cell>
          <cell r="AO129" t="str">
            <v>NA</v>
          </cell>
          <cell r="AP129" t="str">
            <v>NA</v>
          </cell>
          <cell r="AQ129" t="str">
            <v>NA</v>
          </cell>
          <cell r="AR129" t="str">
            <v>NA</v>
          </cell>
          <cell r="AS129" t="str">
            <v>NA</v>
          </cell>
          <cell r="AT129" t="str">
            <v>NA</v>
          </cell>
          <cell r="AU129" t="str">
            <v>NA</v>
          </cell>
          <cell r="AV129" t="str">
            <v>NA</v>
          </cell>
          <cell r="AW129" t="str">
            <v>NA</v>
          </cell>
          <cell r="AX129" t="str">
            <v>NA</v>
          </cell>
          <cell r="AY129" t="str">
            <v>NA</v>
          </cell>
          <cell r="AZ129">
            <v>30</v>
          </cell>
          <cell r="BA129" t="str">
            <v>ng/part</v>
          </cell>
          <cell r="BB129">
            <v>1000</v>
          </cell>
          <cell r="BC129" t="str">
            <v>ng/part</v>
          </cell>
          <cell r="BD129">
            <v>50</v>
          </cell>
          <cell r="BE129" t="str">
            <v>ng/part</v>
          </cell>
          <cell r="BF129">
            <v>50</v>
          </cell>
          <cell r="BG129" t="str">
            <v>ng/part</v>
          </cell>
          <cell r="BH129">
            <v>50</v>
          </cell>
          <cell r="BI129" t="str">
            <v>ng/part</v>
          </cell>
        </row>
        <row r="130">
          <cell r="B130" t="str">
            <v>Flex Circuit &amp; Flex Circuit Assembly(FCOF) 3.5 Inch Desktop</v>
          </cell>
          <cell r="E130" t="str">
            <v>ng/sqcm</v>
          </cell>
          <cell r="F130">
            <v>20</v>
          </cell>
          <cell r="G130">
            <v>20</v>
          </cell>
          <cell r="H130">
            <v>20</v>
          </cell>
          <cell r="I130" t="str">
            <v>NA</v>
          </cell>
          <cell r="J130">
            <v>20</v>
          </cell>
          <cell r="K130">
            <v>20</v>
          </cell>
          <cell r="L130">
            <v>20</v>
          </cell>
          <cell r="M130">
            <v>60</v>
          </cell>
          <cell r="O130" t="str">
            <v>NA</v>
          </cell>
          <cell r="P130" t="str">
            <v>NA</v>
          </cell>
          <cell r="Q130" t="str">
            <v>NA</v>
          </cell>
          <cell r="R130" t="str">
            <v>NA</v>
          </cell>
          <cell r="S130" t="str">
            <v>NA</v>
          </cell>
          <cell r="T130" t="str">
            <v>NA</v>
          </cell>
          <cell r="U130">
            <v>60</v>
          </cell>
          <cell r="W130" t="str">
            <v>ng/sqcm</v>
          </cell>
          <cell r="X130">
            <v>200</v>
          </cell>
          <cell r="Y130" t="str">
            <v>ng/sqcm</v>
          </cell>
          <cell r="AA130">
            <v>5</v>
          </cell>
          <cell r="AB130" t="str">
            <v>NA</v>
          </cell>
          <cell r="AC130" t="str">
            <v>NA</v>
          </cell>
          <cell r="AD130" t="str">
            <v>NA</v>
          </cell>
          <cell r="AE130">
            <v>15000</v>
          </cell>
          <cell r="AF130" t="str">
            <v>NA</v>
          </cell>
          <cell r="AG130" t="str">
            <v>NA</v>
          </cell>
          <cell r="AH130" t="str">
            <v>particles/sqcm</v>
          </cell>
          <cell r="AI130">
            <v>0</v>
          </cell>
          <cell r="AJ130" t="str">
            <v>ng/part</v>
          </cell>
          <cell r="AK130" t="str">
            <v>NA</v>
          </cell>
          <cell r="AL130" t="str">
            <v>NA</v>
          </cell>
          <cell r="AM130" t="str">
            <v>NA</v>
          </cell>
          <cell r="AN130" t="str">
            <v>NA</v>
          </cell>
          <cell r="AO130" t="str">
            <v>NA</v>
          </cell>
          <cell r="AP130" t="str">
            <v>NA</v>
          </cell>
          <cell r="AQ130" t="str">
            <v>NA</v>
          </cell>
          <cell r="AR130" t="str">
            <v>NA</v>
          </cell>
          <cell r="AS130" t="str">
            <v>NA</v>
          </cell>
          <cell r="AT130" t="str">
            <v>NA</v>
          </cell>
          <cell r="AU130" t="str">
            <v>NA</v>
          </cell>
          <cell r="AV130" t="str">
            <v>NA</v>
          </cell>
          <cell r="AW130" t="str">
            <v>NA</v>
          </cell>
          <cell r="AX130" t="str">
            <v>NA</v>
          </cell>
          <cell r="AY130" t="str">
            <v>NA</v>
          </cell>
          <cell r="AZ130">
            <v>30</v>
          </cell>
          <cell r="BA130" t="str">
            <v>ng/part</v>
          </cell>
          <cell r="BB130">
            <v>2000</v>
          </cell>
          <cell r="BC130" t="str">
            <v>ng/part</v>
          </cell>
          <cell r="BD130">
            <v>50</v>
          </cell>
          <cell r="BE130" t="str">
            <v>ng/part</v>
          </cell>
          <cell r="BF130">
            <v>50</v>
          </cell>
          <cell r="BG130" t="str">
            <v>ng/part</v>
          </cell>
          <cell r="BH130">
            <v>50</v>
          </cell>
          <cell r="BI130" t="str">
            <v>ng/part</v>
          </cell>
        </row>
        <row r="131">
          <cell r="B131" t="str">
            <v>Flex Circuit Gasket (3.5 Inch Desktop)</v>
          </cell>
          <cell r="C131" t="str">
            <v>FKM</v>
          </cell>
          <cell r="E131" t="str">
            <v>ng/sqcm</v>
          </cell>
          <cell r="F131" t="str">
            <v>NA</v>
          </cell>
          <cell r="G131">
            <v>10</v>
          </cell>
          <cell r="H131">
            <v>10</v>
          </cell>
          <cell r="I131" t="str">
            <v>NA</v>
          </cell>
          <cell r="J131">
            <v>10</v>
          </cell>
          <cell r="K131">
            <v>10</v>
          </cell>
          <cell r="L131">
            <v>10</v>
          </cell>
          <cell r="M131" t="str">
            <v>30 (Excl Fl)</v>
          </cell>
          <cell r="O131" t="str">
            <v>NA</v>
          </cell>
          <cell r="P131" t="str">
            <v>NA</v>
          </cell>
          <cell r="Q131" t="str">
            <v>NA</v>
          </cell>
          <cell r="R131" t="str">
            <v>NA</v>
          </cell>
          <cell r="S131" t="str">
            <v>NA</v>
          </cell>
          <cell r="T131" t="str">
            <v>NA</v>
          </cell>
          <cell r="U131" t="str">
            <v>30 (Excl Mg and Ca)</v>
          </cell>
          <cell r="W131" t="str">
            <v>ng/sqcm</v>
          </cell>
          <cell r="X131" t="str">
            <v>NA</v>
          </cell>
          <cell r="Y131" t="str">
            <v>ng/sqcm</v>
          </cell>
          <cell r="AA131" t="str">
            <v>NA</v>
          </cell>
          <cell r="AB131" t="str">
            <v>NA</v>
          </cell>
          <cell r="AC131" t="str">
            <v>NA</v>
          </cell>
          <cell r="AD131" t="str">
            <v>NA</v>
          </cell>
          <cell r="AE131" t="str">
            <v>NA</v>
          </cell>
          <cell r="AF131" t="str">
            <v>NA</v>
          </cell>
          <cell r="AG131" t="str">
            <v>NA</v>
          </cell>
          <cell r="AH131" t="str">
            <v>NA</v>
          </cell>
          <cell r="AI131">
            <v>0</v>
          </cell>
          <cell r="AJ131" t="str">
            <v>ng/part</v>
          </cell>
          <cell r="AK131" t="str">
            <v>ng/part</v>
          </cell>
          <cell r="AL131">
            <v>100</v>
          </cell>
          <cell r="AM131">
            <v>20</v>
          </cell>
          <cell r="AN131" t="str">
            <v>NA</v>
          </cell>
          <cell r="AO131" t="str">
            <v>NA</v>
          </cell>
          <cell r="AP131" t="str">
            <v>NA</v>
          </cell>
          <cell r="AQ131" t="str">
            <v>NA</v>
          </cell>
          <cell r="AR131" t="str">
            <v>NA</v>
          </cell>
          <cell r="AS131" t="str">
            <v>NA</v>
          </cell>
          <cell r="AT131" t="str">
            <v>NA</v>
          </cell>
          <cell r="AU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>
            <v>30</v>
          </cell>
          <cell r="BA131" t="str">
            <v>ng/part</v>
          </cell>
          <cell r="BB131">
            <v>700</v>
          </cell>
          <cell r="BC131" t="str">
            <v>ng/part</v>
          </cell>
          <cell r="BD131" t="str">
            <v>NA</v>
          </cell>
          <cell r="BE131" t="str">
            <v>NA</v>
          </cell>
          <cell r="BF131" t="str">
            <v>NA</v>
          </cell>
          <cell r="BG131" t="str">
            <v>NA</v>
          </cell>
          <cell r="BH131" t="str">
            <v>NA</v>
          </cell>
          <cell r="BI131" t="str">
            <v>NA</v>
          </cell>
        </row>
        <row r="132">
          <cell r="B132" t="str">
            <v>Flex Circuit Gasket (3.5 Inch Desktop)</v>
          </cell>
          <cell r="C132" t="str">
            <v>EPDM</v>
          </cell>
          <cell r="E132" t="str">
            <v>ng/sqcm</v>
          </cell>
          <cell r="F132">
            <v>10</v>
          </cell>
          <cell r="G132">
            <v>10</v>
          </cell>
          <cell r="H132">
            <v>10</v>
          </cell>
          <cell r="I132" t="str">
            <v>NA</v>
          </cell>
          <cell r="J132">
            <v>10</v>
          </cell>
          <cell r="K132">
            <v>10</v>
          </cell>
          <cell r="L132">
            <v>10</v>
          </cell>
          <cell r="M132">
            <v>30</v>
          </cell>
          <cell r="O132" t="str">
            <v>NA</v>
          </cell>
          <cell r="P132" t="str">
            <v>NA</v>
          </cell>
          <cell r="Q132" t="str">
            <v>NA</v>
          </cell>
          <cell r="R132" t="str">
            <v>NA</v>
          </cell>
          <cell r="S132" t="str">
            <v>NA</v>
          </cell>
          <cell r="T132" t="str">
            <v>NA</v>
          </cell>
          <cell r="U132">
            <v>30</v>
          </cell>
          <cell r="W132" t="str">
            <v>ng/sqcm</v>
          </cell>
          <cell r="X132" t="str">
            <v>NA</v>
          </cell>
          <cell r="Y132" t="str">
            <v>ng/sqcm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NA</v>
          </cell>
          <cell r="AE132" t="str">
            <v>NA</v>
          </cell>
          <cell r="AF132" t="str">
            <v>NA</v>
          </cell>
          <cell r="AG132" t="str">
            <v>NA</v>
          </cell>
          <cell r="AH132" t="str">
            <v>NA</v>
          </cell>
          <cell r="AI132">
            <v>0</v>
          </cell>
          <cell r="AJ132" t="str">
            <v>ng/part</v>
          </cell>
          <cell r="AK132" t="str">
            <v>ng/part</v>
          </cell>
          <cell r="AL132">
            <v>100</v>
          </cell>
          <cell r="AM132">
            <v>20</v>
          </cell>
          <cell r="AN132" t="str">
            <v>NA</v>
          </cell>
          <cell r="AO132" t="str">
            <v>NA</v>
          </cell>
          <cell r="AP132" t="str">
            <v>NA</v>
          </cell>
          <cell r="AQ132" t="str">
            <v>NA</v>
          </cell>
          <cell r="AR132" t="str">
            <v>NA</v>
          </cell>
          <cell r="AS132" t="str">
            <v>NA</v>
          </cell>
          <cell r="AT132" t="str">
            <v>NA</v>
          </cell>
          <cell r="AU132" t="str">
            <v>NA</v>
          </cell>
          <cell r="AV132" t="str">
            <v>NA</v>
          </cell>
          <cell r="AW132" t="str">
            <v>NA</v>
          </cell>
          <cell r="AX132" t="str">
            <v>NA</v>
          </cell>
          <cell r="AY132" t="str">
            <v>NA</v>
          </cell>
          <cell r="AZ132">
            <v>30</v>
          </cell>
          <cell r="BA132" t="str">
            <v>ng/part</v>
          </cell>
          <cell r="BB132">
            <v>700</v>
          </cell>
          <cell r="BC132" t="str">
            <v>ng/part</v>
          </cell>
          <cell r="BD132" t="str">
            <v>NA</v>
          </cell>
          <cell r="BE132" t="str">
            <v>NA</v>
          </cell>
          <cell r="BF132" t="str">
            <v>NA</v>
          </cell>
          <cell r="BG132" t="str">
            <v>NA</v>
          </cell>
          <cell r="BH132" t="str">
            <v>NA</v>
          </cell>
          <cell r="BI132" t="str">
            <v>NA</v>
          </cell>
        </row>
        <row r="133">
          <cell r="B133" t="str">
            <v xml:space="preserve">HGA Assembly, DSA and Damper (3.5 Inch Desktop) </v>
          </cell>
          <cell r="E133" t="str">
            <v>ng/sqcm</v>
          </cell>
          <cell r="F133">
            <v>10</v>
          </cell>
          <cell r="G133">
            <v>10</v>
          </cell>
          <cell r="H133">
            <v>10</v>
          </cell>
          <cell r="I133" t="str">
            <v>NA</v>
          </cell>
          <cell r="J133">
            <v>10</v>
          </cell>
          <cell r="K133">
            <v>10</v>
          </cell>
          <cell r="L133">
            <v>10</v>
          </cell>
          <cell r="M133">
            <v>30</v>
          </cell>
          <cell r="O133" t="str">
            <v>NA</v>
          </cell>
          <cell r="P133" t="str">
            <v>NA</v>
          </cell>
          <cell r="Q133" t="str">
            <v>NA</v>
          </cell>
          <cell r="R133" t="str">
            <v>NA</v>
          </cell>
          <cell r="S133" t="str">
            <v>NA</v>
          </cell>
          <cell r="T133" t="str">
            <v>NA</v>
          </cell>
          <cell r="U133" t="str">
            <v>30 (Excl K)</v>
          </cell>
          <cell r="W133" t="str">
            <v>ng/sqcm</v>
          </cell>
          <cell r="X133" t="str">
            <v>NA</v>
          </cell>
          <cell r="Y133" t="str">
            <v>ng/sqcm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NA</v>
          </cell>
          <cell r="AE133">
            <v>11000</v>
          </cell>
          <cell r="AF133" t="str">
            <v>NA</v>
          </cell>
          <cell r="AG133" t="str">
            <v>NA</v>
          </cell>
          <cell r="AH133" t="str">
            <v>particles/sqcm</v>
          </cell>
          <cell r="AI133" t="str">
            <v>NA</v>
          </cell>
          <cell r="AJ133" t="str">
            <v>NA</v>
          </cell>
          <cell r="AK133" t="str">
            <v>NA</v>
          </cell>
          <cell r="AL133" t="str">
            <v>NA</v>
          </cell>
          <cell r="AM133" t="str">
            <v>NA</v>
          </cell>
          <cell r="AN133" t="str">
            <v>NA</v>
          </cell>
          <cell r="AO133" t="str">
            <v>particles/sqcm</v>
          </cell>
          <cell r="AP133">
            <v>200</v>
          </cell>
          <cell r="AQ133" t="str">
            <v>particles/sqcm</v>
          </cell>
          <cell r="AR133">
            <v>100</v>
          </cell>
          <cell r="AS133" t="str">
            <v>particles/sqcm</v>
          </cell>
          <cell r="AT133">
            <v>3000</v>
          </cell>
          <cell r="AU133" t="str">
            <v>particles/sqcm</v>
          </cell>
          <cell r="AV133">
            <v>0</v>
          </cell>
          <cell r="AW133" t="str">
            <v>0 at 40x</v>
          </cell>
          <cell r="AX133" t="str">
            <v>NA</v>
          </cell>
          <cell r="AY133" t="str">
            <v>NA</v>
          </cell>
          <cell r="AZ133">
            <v>30</v>
          </cell>
          <cell r="BA133" t="str">
            <v>ng/part</v>
          </cell>
          <cell r="BB133">
            <v>1000</v>
          </cell>
          <cell r="BC133" t="str">
            <v>ng/part</v>
          </cell>
          <cell r="BD133">
            <v>50</v>
          </cell>
          <cell r="BE133" t="str">
            <v>ng/part</v>
          </cell>
          <cell r="BF133">
            <v>50</v>
          </cell>
          <cell r="BG133" t="str">
            <v>ng/part</v>
          </cell>
          <cell r="BH133">
            <v>50</v>
          </cell>
          <cell r="BI133" t="str">
            <v>ng/part</v>
          </cell>
        </row>
        <row r="134">
          <cell r="B134" t="str">
            <v>HGA Assembly, DSA and No Damper (3.5 Inch Desktop)</v>
          </cell>
          <cell r="E134" t="str">
            <v>ng/sqcm</v>
          </cell>
          <cell r="F134">
            <v>10</v>
          </cell>
          <cell r="G134">
            <v>10</v>
          </cell>
          <cell r="H134">
            <v>10</v>
          </cell>
          <cell r="I134" t="str">
            <v>NA</v>
          </cell>
          <cell r="J134">
            <v>10</v>
          </cell>
          <cell r="K134">
            <v>10</v>
          </cell>
          <cell r="L134">
            <v>10</v>
          </cell>
          <cell r="M134">
            <v>30</v>
          </cell>
          <cell r="O134" t="str">
            <v>NA</v>
          </cell>
          <cell r="P134" t="str">
            <v>NA</v>
          </cell>
          <cell r="Q134" t="str">
            <v>NA</v>
          </cell>
          <cell r="R134" t="str">
            <v>NA</v>
          </cell>
          <cell r="S134" t="str">
            <v>NA</v>
          </cell>
          <cell r="T134" t="str">
            <v>NA</v>
          </cell>
          <cell r="U134" t="str">
            <v>30 (Excl K)</v>
          </cell>
          <cell r="W134" t="str">
            <v>ng/sqcm</v>
          </cell>
          <cell r="X134" t="str">
            <v>NA</v>
          </cell>
          <cell r="Y134" t="str">
            <v>ng/sqcm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NA</v>
          </cell>
          <cell r="AE134">
            <v>11000</v>
          </cell>
          <cell r="AF134" t="str">
            <v>NA</v>
          </cell>
          <cell r="AG134" t="str">
            <v>NA</v>
          </cell>
          <cell r="AH134" t="str">
            <v>particles/sqcm</v>
          </cell>
          <cell r="AI134" t="str">
            <v>NA</v>
          </cell>
          <cell r="AJ134" t="str">
            <v>NA</v>
          </cell>
          <cell r="AK134" t="str">
            <v>NA</v>
          </cell>
          <cell r="AL134" t="str">
            <v>NA</v>
          </cell>
          <cell r="AM134" t="str">
            <v>NA</v>
          </cell>
          <cell r="AN134" t="str">
            <v>NA</v>
          </cell>
          <cell r="AO134" t="str">
            <v>particles/sqcm</v>
          </cell>
          <cell r="AP134">
            <v>200</v>
          </cell>
          <cell r="AQ134" t="str">
            <v>particles/sqcm</v>
          </cell>
          <cell r="AR134">
            <v>100</v>
          </cell>
          <cell r="AS134" t="str">
            <v>particles/sqcm</v>
          </cell>
          <cell r="AT134">
            <v>3000</v>
          </cell>
          <cell r="AU134" t="str">
            <v>particles/sqcm</v>
          </cell>
          <cell r="AV134">
            <v>0</v>
          </cell>
          <cell r="AW134" t="str">
            <v>0 at 40x</v>
          </cell>
          <cell r="AX134" t="str">
            <v>NA</v>
          </cell>
          <cell r="AY134" t="str">
            <v>NA</v>
          </cell>
          <cell r="AZ134">
            <v>30</v>
          </cell>
          <cell r="BA134" t="str">
            <v>ng/part</v>
          </cell>
          <cell r="BB134">
            <v>1000</v>
          </cell>
          <cell r="BC134" t="str">
            <v>ng/part</v>
          </cell>
          <cell r="BD134">
            <v>50</v>
          </cell>
          <cell r="BE134" t="str">
            <v>ng/part</v>
          </cell>
          <cell r="BF134">
            <v>50</v>
          </cell>
          <cell r="BG134" t="str">
            <v>ng/part</v>
          </cell>
          <cell r="BH134">
            <v>50</v>
          </cell>
          <cell r="BI134" t="str">
            <v>ng/part</v>
          </cell>
        </row>
        <row r="135">
          <cell r="B135" t="str">
            <v>HGA Assembly, SSA and Damper (3.5 Inch Desktop)</v>
          </cell>
          <cell r="E135" t="str">
            <v>ng/sqcm</v>
          </cell>
          <cell r="F135">
            <v>10</v>
          </cell>
          <cell r="G135">
            <v>10</v>
          </cell>
          <cell r="H135">
            <v>10</v>
          </cell>
          <cell r="I135" t="str">
            <v>NA</v>
          </cell>
          <cell r="J135">
            <v>10</v>
          </cell>
          <cell r="K135">
            <v>10</v>
          </cell>
          <cell r="L135">
            <v>10</v>
          </cell>
          <cell r="M135">
            <v>30</v>
          </cell>
          <cell r="O135" t="str">
            <v>NA</v>
          </cell>
          <cell r="P135" t="str">
            <v>NA</v>
          </cell>
          <cell r="Q135" t="str">
            <v>NA</v>
          </cell>
          <cell r="R135" t="str">
            <v>NA</v>
          </cell>
          <cell r="S135" t="str">
            <v>NA</v>
          </cell>
          <cell r="T135" t="str">
            <v>NA</v>
          </cell>
          <cell r="U135" t="str">
            <v>30 (Excl K)</v>
          </cell>
          <cell r="W135" t="str">
            <v>ng/sqcm</v>
          </cell>
          <cell r="X135" t="str">
            <v>NA</v>
          </cell>
          <cell r="Y135" t="str">
            <v>ng/sqcm</v>
          </cell>
          <cell r="AA135" t="str">
            <v>NA</v>
          </cell>
          <cell r="AB135" t="str">
            <v>NA</v>
          </cell>
          <cell r="AC135" t="str">
            <v>NA</v>
          </cell>
          <cell r="AD135" t="str">
            <v>NA</v>
          </cell>
          <cell r="AE135">
            <v>7000</v>
          </cell>
          <cell r="AF135" t="str">
            <v>NA</v>
          </cell>
          <cell r="AG135" t="str">
            <v>NA</v>
          </cell>
          <cell r="AH135" t="str">
            <v>particles/sqcm</v>
          </cell>
          <cell r="AI135" t="str">
            <v>NA</v>
          </cell>
          <cell r="AJ135" t="str">
            <v>NA</v>
          </cell>
          <cell r="AK135" t="str">
            <v>NA</v>
          </cell>
          <cell r="AL135" t="str">
            <v>NA</v>
          </cell>
          <cell r="AM135" t="str">
            <v>NA</v>
          </cell>
          <cell r="AN135" t="str">
            <v>NA</v>
          </cell>
          <cell r="AO135" t="str">
            <v>particles/sqcm</v>
          </cell>
          <cell r="AP135">
            <v>50</v>
          </cell>
          <cell r="AQ135" t="str">
            <v>particles/sqcm</v>
          </cell>
          <cell r="AR135">
            <v>100</v>
          </cell>
          <cell r="AS135" t="str">
            <v>particles/sqcm</v>
          </cell>
          <cell r="AT135">
            <v>2000</v>
          </cell>
          <cell r="AU135" t="str">
            <v>particles/sqcm</v>
          </cell>
          <cell r="AV135">
            <v>0</v>
          </cell>
          <cell r="AW135" t="str">
            <v>0 at 40x</v>
          </cell>
          <cell r="AX135" t="str">
            <v>NA</v>
          </cell>
          <cell r="AY135" t="str">
            <v>NA</v>
          </cell>
          <cell r="AZ135">
            <v>30</v>
          </cell>
          <cell r="BA135" t="str">
            <v>ng/part</v>
          </cell>
          <cell r="BB135">
            <v>1000</v>
          </cell>
          <cell r="BC135" t="str">
            <v>ng/part</v>
          </cell>
          <cell r="BD135">
            <v>50</v>
          </cell>
          <cell r="BE135" t="str">
            <v>ng/part</v>
          </cell>
          <cell r="BF135">
            <v>50</v>
          </cell>
          <cell r="BG135" t="str">
            <v>ng/part</v>
          </cell>
          <cell r="BH135">
            <v>50</v>
          </cell>
          <cell r="BI135" t="str">
            <v>ng/part</v>
          </cell>
        </row>
        <row r="136">
          <cell r="B136" t="str">
            <v>HGA Assembly, SSA and No Damper (3.5 Inch Desktop)</v>
          </cell>
          <cell r="E136" t="str">
            <v>ng/sqcm</v>
          </cell>
          <cell r="F136">
            <v>10</v>
          </cell>
          <cell r="G136">
            <v>10</v>
          </cell>
          <cell r="H136">
            <v>10</v>
          </cell>
          <cell r="I136" t="str">
            <v>NA</v>
          </cell>
          <cell r="J136">
            <v>10</v>
          </cell>
          <cell r="K136">
            <v>10</v>
          </cell>
          <cell r="L136">
            <v>10</v>
          </cell>
          <cell r="M136">
            <v>30</v>
          </cell>
          <cell r="O136" t="str">
            <v>NA</v>
          </cell>
          <cell r="P136" t="str">
            <v>NA</v>
          </cell>
          <cell r="Q136" t="str">
            <v>NA</v>
          </cell>
          <cell r="R136" t="str">
            <v>NA</v>
          </cell>
          <cell r="S136" t="str">
            <v>NA</v>
          </cell>
          <cell r="T136" t="str">
            <v>NA</v>
          </cell>
          <cell r="U136" t="str">
            <v>30 (Excl K)</v>
          </cell>
          <cell r="W136" t="str">
            <v>ng/sqcm</v>
          </cell>
          <cell r="X136" t="str">
            <v>NA</v>
          </cell>
          <cell r="Y136" t="str">
            <v>ng/sqcm</v>
          </cell>
          <cell r="AA136" t="str">
            <v>NA</v>
          </cell>
          <cell r="AB136" t="str">
            <v>NA</v>
          </cell>
          <cell r="AC136" t="str">
            <v>NA</v>
          </cell>
          <cell r="AD136" t="str">
            <v>NA</v>
          </cell>
          <cell r="AE136">
            <v>7000</v>
          </cell>
          <cell r="AF136" t="str">
            <v>NA</v>
          </cell>
          <cell r="AG136" t="str">
            <v>NA</v>
          </cell>
          <cell r="AH136" t="str">
            <v>particles/sqcm</v>
          </cell>
          <cell r="AI136" t="str">
            <v>NA</v>
          </cell>
          <cell r="AJ136" t="str">
            <v>NA</v>
          </cell>
          <cell r="AK136" t="str">
            <v>NA</v>
          </cell>
          <cell r="AL136" t="str">
            <v>NA</v>
          </cell>
          <cell r="AM136" t="str">
            <v>NA</v>
          </cell>
          <cell r="AN136" t="str">
            <v>NA</v>
          </cell>
          <cell r="AO136" t="str">
            <v>particles/sqcm</v>
          </cell>
          <cell r="AP136">
            <v>50</v>
          </cell>
          <cell r="AQ136" t="str">
            <v>particles/sqcm</v>
          </cell>
          <cell r="AR136">
            <v>100</v>
          </cell>
          <cell r="AS136" t="str">
            <v>particles/sqcm</v>
          </cell>
          <cell r="AT136">
            <v>2000</v>
          </cell>
          <cell r="AU136" t="str">
            <v>particles/sqcm</v>
          </cell>
          <cell r="AV136">
            <v>0</v>
          </cell>
          <cell r="AW136" t="str">
            <v>0 at 40x</v>
          </cell>
          <cell r="AX136" t="str">
            <v>NA</v>
          </cell>
          <cell r="AY136" t="str">
            <v>NA</v>
          </cell>
          <cell r="AZ136">
            <v>30</v>
          </cell>
          <cell r="BA136" t="str">
            <v>ng/part</v>
          </cell>
          <cell r="BB136">
            <v>1000</v>
          </cell>
          <cell r="BC136" t="str">
            <v>ng/part</v>
          </cell>
          <cell r="BD136">
            <v>50</v>
          </cell>
          <cell r="BE136" t="str">
            <v>ng/part</v>
          </cell>
          <cell r="BF136">
            <v>50</v>
          </cell>
          <cell r="BG136" t="str">
            <v>ng/part</v>
          </cell>
          <cell r="BH136">
            <v>50</v>
          </cell>
          <cell r="BI136" t="str">
            <v>ng/part</v>
          </cell>
        </row>
        <row r="137">
          <cell r="B137" t="str">
            <v>HSA Assembly (3.5 Inch Desktop)</v>
          </cell>
          <cell r="C137" t="str">
            <v>Arm Block - Al 6061 (CP/ECD) Coil Bond Tolerance Ring</v>
          </cell>
          <cell r="E137" t="str">
            <v>ng/sqcm</v>
          </cell>
          <cell r="F137">
            <v>10</v>
          </cell>
          <cell r="G137">
            <v>10</v>
          </cell>
          <cell r="H137">
            <v>10</v>
          </cell>
          <cell r="I137" t="str">
            <v>NA</v>
          </cell>
          <cell r="J137">
            <v>10</v>
          </cell>
          <cell r="K137">
            <v>10</v>
          </cell>
          <cell r="L137">
            <v>10</v>
          </cell>
          <cell r="M137">
            <v>30</v>
          </cell>
          <cell r="O137" t="str">
            <v>NA</v>
          </cell>
          <cell r="P137" t="str">
            <v>NA</v>
          </cell>
          <cell r="Q137" t="str">
            <v>NA</v>
          </cell>
          <cell r="R137" t="str">
            <v>NA</v>
          </cell>
          <cell r="S137" t="str">
            <v>NA</v>
          </cell>
          <cell r="T137" t="str">
            <v>NA</v>
          </cell>
          <cell r="U137">
            <v>30</v>
          </cell>
          <cell r="W137" t="str">
            <v>ng/sqcm</v>
          </cell>
          <cell r="X137">
            <v>100</v>
          </cell>
          <cell r="Y137" t="str">
            <v>ng/sqcm</v>
          </cell>
          <cell r="AA137">
            <v>5</v>
          </cell>
          <cell r="AB137" t="str">
            <v>NA</v>
          </cell>
          <cell r="AC137" t="str">
            <v>NA</v>
          </cell>
          <cell r="AD137" t="str">
            <v>NA</v>
          </cell>
          <cell r="AE137">
            <v>18000</v>
          </cell>
          <cell r="AF137" t="str">
            <v>NA</v>
          </cell>
          <cell r="AG137" t="str">
            <v>NA</v>
          </cell>
          <cell r="AH137" t="str">
            <v>particles/sqcm</v>
          </cell>
          <cell r="AI137">
            <v>0</v>
          </cell>
          <cell r="AJ137" t="str">
            <v>ng/part</v>
          </cell>
          <cell r="AK137" t="str">
            <v>NA</v>
          </cell>
          <cell r="AL137" t="str">
            <v>NA</v>
          </cell>
          <cell r="AM137" t="str">
            <v>NA</v>
          </cell>
          <cell r="AN137" t="str">
            <v>NA</v>
          </cell>
          <cell r="AO137" t="str">
            <v>particles/sqcm</v>
          </cell>
          <cell r="AP137" t="str">
            <v>&lt;400</v>
          </cell>
          <cell r="AQ137" t="str">
            <v>particles/sqcm</v>
          </cell>
          <cell r="AR137" t="str">
            <v>&lt;100</v>
          </cell>
          <cell r="AS137" t="str">
            <v>particles/sqcm</v>
          </cell>
          <cell r="AT137" t="str">
            <v>&lt;1000</v>
          </cell>
          <cell r="AU137" t="str">
            <v>particles/sqcm</v>
          </cell>
          <cell r="AV137">
            <v>0</v>
          </cell>
          <cell r="AW137" t="str">
            <v>0 at 40x</v>
          </cell>
          <cell r="AX137" t="str">
            <v>NA</v>
          </cell>
          <cell r="AY137" t="str">
            <v>NA</v>
          </cell>
          <cell r="AZ137">
            <v>30</v>
          </cell>
          <cell r="BA137" t="str">
            <v>ng/part</v>
          </cell>
          <cell r="BB137">
            <v>10000</v>
          </cell>
          <cell r="BC137" t="str">
            <v>ng/part</v>
          </cell>
          <cell r="BD137">
            <v>100</v>
          </cell>
          <cell r="BE137" t="str">
            <v>ng/part</v>
          </cell>
          <cell r="BF137">
            <v>50</v>
          </cell>
          <cell r="BG137" t="str">
            <v>ng/part</v>
          </cell>
          <cell r="BH137">
            <v>50</v>
          </cell>
          <cell r="BI137" t="str">
            <v>ng/part</v>
          </cell>
        </row>
        <row r="138">
          <cell r="B138" t="str">
            <v>HSA Assembly with ACF (3.5 Inch Desktop)</v>
          </cell>
          <cell r="C138" t="str">
            <v>Arm Block - Al6061 (CP/ECD) Coil Bond Tolerance Ring</v>
          </cell>
          <cell r="E138" t="str">
            <v>ng/sqcm</v>
          </cell>
          <cell r="F138">
            <v>10</v>
          </cell>
          <cell r="G138">
            <v>10</v>
          </cell>
          <cell r="H138">
            <v>10</v>
          </cell>
          <cell r="I138" t="str">
            <v>NA</v>
          </cell>
          <cell r="J138">
            <v>10</v>
          </cell>
          <cell r="K138">
            <v>10</v>
          </cell>
          <cell r="L138">
            <v>10</v>
          </cell>
          <cell r="M138">
            <v>30</v>
          </cell>
          <cell r="O138" t="str">
            <v>NA</v>
          </cell>
          <cell r="P138" t="str">
            <v>NA</v>
          </cell>
          <cell r="Q138" t="str">
            <v>NA</v>
          </cell>
          <cell r="R138" t="str">
            <v>NA</v>
          </cell>
          <cell r="S138" t="str">
            <v>NA</v>
          </cell>
          <cell r="T138" t="str">
            <v>NA</v>
          </cell>
          <cell r="U138">
            <v>30</v>
          </cell>
          <cell r="W138" t="str">
            <v>ng/sqcm</v>
          </cell>
          <cell r="X138">
            <v>100</v>
          </cell>
          <cell r="Y138" t="str">
            <v>ng/sqcm</v>
          </cell>
          <cell r="AA138">
            <v>5</v>
          </cell>
          <cell r="AB138" t="str">
            <v>NA</v>
          </cell>
          <cell r="AC138" t="str">
            <v>NA</v>
          </cell>
          <cell r="AD138" t="str">
            <v>NA</v>
          </cell>
          <cell r="AE138">
            <v>18000</v>
          </cell>
          <cell r="AF138" t="str">
            <v>NA</v>
          </cell>
          <cell r="AG138" t="str">
            <v>NA</v>
          </cell>
          <cell r="AH138" t="str">
            <v>particles/sqcm</v>
          </cell>
          <cell r="AI138">
            <v>0</v>
          </cell>
          <cell r="AJ138" t="str">
            <v>ng/part</v>
          </cell>
          <cell r="AK138" t="str">
            <v>NA</v>
          </cell>
          <cell r="AL138" t="str">
            <v>NA</v>
          </cell>
          <cell r="AM138" t="str">
            <v>NA</v>
          </cell>
          <cell r="AN138" t="str">
            <v>NA</v>
          </cell>
          <cell r="AO138" t="str">
            <v>particles/sqcm</v>
          </cell>
          <cell r="AP138">
            <v>400</v>
          </cell>
          <cell r="AQ138" t="str">
            <v>particles/sqcm</v>
          </cell>
          <cell r="AR138">
            <v>100</v>
          </cell>
          <cell r="AS138" t="str">
            <v>particles/sqcm</v>
          </cell>
          <cell r="AT138">
            <v>1000</v>
          </cell>
          <cell r="AU138" t="str">
            <v>particles/sqcm</v>
          </cell>
          <cell r="AV138">
            <v>0</v>
          </cell>
          <cell r="AW138" t="str">
            <v>0 at 40x</v>
          </cell>
          <cell r="AX138" t="str">
            <v>NA</v>
          </cell>
          <cell r="AY138" t="str">
            <v>NA</v>
          </cell>
          <cell r="AZ138">
            <v>30</v>
          </cell>
          <cell r="BA138" t="str">
            <v>ng/part</v>
          </cell>
          <cell r="BB138">
            <v>10000</v>
          </cell>
          <cell r="BC138" t="str">
            <v>ng/part</v>
          </cell>
          <cell r="BD138">
            <v>100</v>
          </cell>
          <cell r="BE138" t="str">
            <v>ng/part</v>
          </cell>
          <cell r="BF138">
            <v>50</v>
          </cell>
          <cell r="BG138" t="str">
            <v>ng/part</v>
          </cell>
          <cell r="BH138">
            <v>50</v>
          </cell>
          <cell r="BI138" t="str">
            <v>ng/part</v>
          </cell>
        </row>
        <row r="139">
          <cell r="B139" t="str">
            <v>HSA Shipping Comb (3.5 Inch Desktop)</v>
          </cell>
          <cell r="C139" t="str">
            <v>Polycarbonate Carbon Nanotubes</v>
          </cell>
          <cell r="E139" t="str">
            <v>ng/sqcm</v>
          </cell>
          <cell r="F139">
            <v>10</v>
          </cell>
          <cell r="G139">
            <v>10</v>
          </cell>
          <cell r="H139">
            <v>10</v>
          </cell>
          <cell r="I139" t="str">
            <v>NA</v>
          </cell>
          <cell r="J139">
            <v>10</v>
          </cell>
          <cell r="K139">
            <v>10</v>
          </cell>
          <cell r="L139">
            <v>10</v>
          </cell>
          <cell r="M139">
            <v>30</v>
          </cell>
          <cell r="O139" t="str">
            <v>NA</v>
          </cell>
          <cell r="P139" t="str">
            <v>NA</v>
          </cell>
          <cell r="Q139" t="str">
            <v>NA</v>
          </cell>
          <cell r="R139" t="str">
            <v>NA</v>
          </cell>
          <cell r="S139" t="str">
            <v>NA</v>
          </cell>
          <cell r="T139" t="str">
            <v>NA</v>
          </cell>
          <cell r="U139">
            <v>30</v>
          </cell>
          <cell r="W139" t="str">
            <v>ng/sqcm</v>
          </cell>
          <cell r="X139">
            <v>200</v>
          </cell>
          <cell r="Y139" t="str">
            <v>ng/sqcm</v>
          </cell>
          <cell r="AA139">
            <v>5</v>
          </cell>
          <cell r="AB139" t="str">
            <v>NA</v>
          </cell>
          <cell r="AC139" t="str">
            <v>NA</v>
          </cell>
          <cell r="AD139" t="str">
            <v>NA</v>
          </cell>
          <cell r="AE139">
            <v>30000</v>
          </cell>
          <cell r="AF139" t="str">
            <v>NA</v>
          </cell>
          <cell r="AG139" t="str">
            <v>NA</v>
          </cell>
          <cell r="AH139" t="str">
            <v>particles/sqcm</v>
          </cell>
          <cell r="AI139">
            <v>0</v>
          </cell>
          <cell r="AJ139" t="str">
            <v>ng/part</v>
          </cell>
          <cell r="AK139" t="str">
            <v>NA</v>
          </cell>
          <cell r="AL139" t="str">
            <v>NA</v>
          </cell>
          <cell r="AM139" t="str">
            <v>NA</v>
          </cell>
          <cell r="AN139" t="str">
            <v>NA</v>
          </cell>
          <cell r="AO139" t="str">
            <v>NA</v>
          </cell>
          <cell r="AP139" t="str">
            <v>NA</v>
          </cell>
          <cell r="AQ139" t="str">
            <v>NA</v>
          </cell>
          <cell r="AR139" t="str">
            <v>NA</v>
          </cell>
          <cell r="AS139" t="str">
            <v>NA</v>
          </cell>
          <cell r="AT139" t="str">
            <v>NA</v>
          </cell>
          <cell r="AU139" t="str">
            <v>NA</v>
          </cell>
          <cell r="AV139" t="str">
            <v>NA</v>
          </cell>
          <cell r="AW139" t="str">
            <v>NA</v>
          </cell>
          <cell r="AX139" t="str">
            <v>NA</v>
          </cell>
          <cell r="AY139" t="str">
            <v>NA</v>
          </cell>
          <cell r="AZ139">
            <v>30</v>
          </cell>
          <cell r="BA139" t="str">
            <v>ng/part</v>
          </cell>
          <cell r="BB139">
            <v>1000</v>
          </cell>
          <cell r="BC139" t="str">
            <v>ng/part</v>
          </cell>
          <cell r="BD139">
            <v>50</v>
          </cell>
          <cell r="BE139" t="str">
            <v>ng/part</v>
          </cell>
          <cell r="BF139">
            <v>50</v>
          </cell>
          <cell r="BG139" t="str">
            <v>ng/part</v>
          </cell>
          <cell r="BH139">
            <v>50</v>
          </cell>
          <cell r="BI139" t="str">
            <v>ng/part</v>
          </cell>
        </row>
        <row r="140">
          <cell r="B140" t="str">
            <v>HSA with Arm Damper (3.5 Inch Desktop)</v>
          </cell>
          <cell r="C140" t="str">
            <v>Arm Block - Al 6061 (CP/ECD) Coil Bond Tolerance Ring</v>
          </cell>
          <cell r="E140" t="str">
            <v>ng/sqcm</v>
          </cell>
          <cell r="F140">
            <v>10</v>
          </cell>
          <cell r="G140">
            <v>10</v>
          </cell>
          <cell r="H140">
            <v>10</v>
          </cell>
          <cell r="I140" t="str">
            <v>NA</v>
          </cell>
          <cell r="J140">
            <v>10</v>
          </cell>
          <cell r="K140">
            <v>10</v>
          </cell>
          <cell r="L140">
            <v>10</v>
          </cell>
          <cell r="M140">
            <v>30</v>
          </cell>
          <cell r="O140" t="str">
            <v>NA</v>
          </cell>
          <cell r="P140" t="str">
            <v>NA</v>
          </cell>
          <cell r="Q140" t="str">
            <v>NA</v>
          </cell>
          <cell r="R140" t="str">
            <v>NA</v>
          </cell>
          <cell r="S140" t="str">
            <v>NA</v>
          </cell>
          <cell r="T140" t="str">
            <v>NA</v>
          </cell>
          <cell r="U140">
            <v>30</v>
          </cell>
          <cell r="W140" t="str">
            <v>ng/sqcm</v>
          </cell>
          <cell r="X140">
            <v>100</v>
          </cell>
          <cell r="Y140" t="str">
            <v>ng/sqcm</v>
          </cell>
          <cell r="AA140">
            <v>5</v>
          </cell>
          <cell r="AB140" t="str">
            <v>NA</v>
          </cell>
          <cell r="AC140" t="str">
            <v>NA</v>
          </cell>
          <cell r="AD140" t="str">
            <v>NA</v>
          </cell>
          <cell r="AE140">
            <v>18000</v>
          </cell>
          <cell r="AF140" t="str">
            <v>NA</v>
          </cell>
          <cell r="AG140" t="str">
            <v>NA</v>
          </cell>
          <cell r="AH140" t="str">
            <v>particles/sqcm</v>
          </cell>
          <cell r="AI140">
            <v>0</v>
          </cell>
          <cell r="AJ140" t="str">
            <v>ng/part</v>
          </cell>
          <cell r="AK140" t="str">
            <v>NA</v>
          </cell>
          <cell r="AL140" t="str">
            <v>NA</v>
          </cell>
          <cell r="AM140" t="str">
            <v>NA</v>
          </cell>
          <cell r="AN140" t="str">
            <v>NA</v>
          </cell>
          <cell r="AO140" t="str">
            <v>particles/sqcm</v>
          </cell>
          <cell r="AP140" t="str">
            <v>&lt;400</v>
          </cell>
          <cell r="AQ140" t="str">
            <v>particles/sqcm</v>
          </cell>
          <cell r="AR140" t="str">
            <v>&lt;100</v>
          </cell>
          <cell r="AS140" t="str">
            <v>particles/sqcm</v>
          </cell>
          <cell r="AT140" t="str">
            <v>&lt;1000</v>
          </cell>
          <cell r="AU140" t="str">
            <v>particles/sqcm</v>
          </cell>
          <cell r="AV140">
            <v>0</v>
          </cell>
          <cell r="AW140" t="str">
            <v>0 at 40x</v>
          </cell>
          <cell r="AX140" t="str">
            <v>NA</v>
          </cell>
          <cell r="AY140" t="str">
            <v>NA</v>
          </cell>
          <cell r="AZ140">
            <v>30</v>
          </cell>
          <cell r="BA140" t="str">
            <v>ng/part</v>
          </cell>
          <cell r="BB140">
            <v>13000</v>
          </cell>
          <cell r="BC140" t="str">
            <v>ng/part</v>
          </cell>
          <cell r="BD140">
            <v>100</v>
          </cell>
          <cell r="BE140" t="str">
            <v>ng/part</v>
          </cell>
          <cell r="BF140">
            <v>50</v>
          </cell>
          <cell r="BG140" t="str">
            <v>ng/part</v>
          </cell>
          <cell r="BH140">
            <v>50</v>
          </cell>
          <cell r="BI140" t="str">
            <v>ng/part</v>
          </cell>
        </row>
        <row r="141">
          <cell r="B141" t="str">
            <v>HSA with Arm Damper and ACF (3.5 Inch Desktop)</v>
          </cell>
          <cell r="C141" t="str">
            <v>Arm Block - Al6061 (CP/ECD) Coil Bond Tolerance Ring</v>
          </cell>
          <cell r="E141" t="str">
            <v>ng/sqcm</v>
          </cell>
          <cell r="F141">
            <v>10</v>
          </cell>
          <cell r="G141">
            <v>10</v>
          </cell>
          <cell r="H141">
            <v>10</v>
          </cell>
          <cell r="I141" t="str">
            <v>NA</v>
          </cell>
          <cell r="J141">
            <v>10</v>
          </cell>
          <cell r="K141">
            <v>10</v>
          </cell>
          <cell r="L141">
            <v>10</v>
          </cell>
          <cell r="M141">
            <v>30</v>
          </cell>
          <cell r="O141" t="str">
            <v>NA</v>
          </cell>
          <cell r="P141" t="str">
            <v>NA</v>
          </cell>
          <cell r="Q141" t="str">
            <v>NA</v>
          </cell>
          <cell r="R141" t="str">
            <v>NA</v>
          </cell>
          <cell r="S141" t="str">
            <v>NA</v>
          </cell>
          <cell r="T141" t="str">
            <v>NA</v>
          </cell>
          <cell r="U141">
            <v>30</v>
          </cell>
          <cell r="W141" t="str">
            <v>ng/sqcm</v>
          </cell>
          <cell r="X141">
            <v>100</v>
          </cell>
          <cell r="Y141" t="str">
            <v>ng/sqcm</v>
          </cell>
          <cell r="AA141">
            <v>5</v>
          </cell>
          <cell r="AB141" t="str">
            <v>NA</v>
          </cell>
          <cell r="AC141" t="str">
            <v>NA</v>
          </cell>
          <cell r="AD141" t="str">
            <v>NA</v>
          </cell>
          <cell r="AE141">
            <v>18000</v>
          </cell>
          <cell r="AF141" t="str">
            <v>NA</v>
          </cell>
          <cell r="AG141" t="str">
            <v>NA</v>
          </cell>
          <cell r="AH141" t="str">
            <v>particles/sqcm</v>
          </cell>
          <cell r="AI141">
            <v>0</v>
          </cell>
          <cell r="AJ141" t="str">
            <v>ng/part</v>
          </cell>
          <cell r="AK141" t="str">
            <v>NA</v>
          </cell>
          <cell r="AL141" t="str">
            <v>NA</v>
          </cell>
          <cell r="AM141" t="str">
            <v>NA</v>
          </cell>
          <cell r="AN141" t="str">
            <v>NA</v>
          </cell>
          <cell r="AO141" t="str">
            <v>particles/sqcm</v>
          </cell>
          <cell r="AP141">
            <v>400</v>
          </cell>
          <cell r="AQ141" t="str">
            <v>particles/sqcm</v>
          </cell>
          <cell r="AR141">
            <v>100</v>
          </cell>
          <cell r="AS141" t="str">
            <v>particles/sqcm</v>
          </cell>
          <cell r="AT141">
            <v>1000</v>
          </cell>
          <cell r="AU141" t="str">
            <v>particles/sqcm</v>
          </cell>
          <cell r="AV141">
            <v>0</v>
          </cell>
          <cell r="AW141" t="str">
            <v>0 at 40x</v>
          </cell>
          <cell r="AX141" t="str">
            <v>NA</v>
          </cell>
          <cell r="AY141" t="str">
            <v>NA</v>
          </cell>
          <cell r="AZ141">
            <v>30</v>
          </cell>
          <cell r="BA141" t="str">
            <v>ng/part</v>
          </cell>
          <cell r="BB141">
            <v>13000</v>
          </cell>
          <cell r="BC141" t="str">
            <v>ng/part</v>
          </cell>
          <cell r="BD141">
            <v>100</v>
          </cell>
          <cell r="BE141" t="str">
            <v>ng/part</v>
          </cell>
          <cell r="BF141">
            <v>50</v>
          </cell>
          <cell r="BG141" t="str">
            <v>ng/part</v>
          </cell>
          <cell r="BH141">
            <v>50</v>
          </cell>
          <cell r="BI141" t="str">
            <v>ng/part</v>
          </cell>
        </row>
        <row r="142">
          <cell r="B142" t="str">
            <v>HSA with Dual Arm Damper (3.5 Inch Desktop)</v>
          </cell>
          <cell r="C142" t="str">
            <v>Arm Block - Al 6061 (CP/ECD) Coil Bond Tolerance Ring</v>
          </cell>
          <cell r="E142" t="str">
            <v>ng/sqcm</v>
          </cell>
          <cell r="F142">
            <v>10</v>
          </cell>
          <cell r="G142">
            <v>10</v>
          </cell>
          <cell r="H142">
            <v>10</v>
          </cell>
          <cell r="I142" t="str">
            <v>NA</v>
          </cell>
          <cell r="J142">
            <v>10</v>
          </cell>
          <cell r="K142">
            <v>10</v>
          </cell>
          <cell r="L142">
            <v>10</v>
          </cell>
          <cell r="M142">
            <v>30</v>
          </cell>
          <cell r="O142" t="str">
            <v>NA</v>
          </cell>
          <cell r="P142" t="str">
            <v>NA</v>
          </cell>
          <cell r="Q142" t="str">
            <v>NA</v>
          </cell>
          <cell r="R142" t="str">
            <v>NA</v>
          </cell>
          <cell r="S142" t="str">
            <v>NA</v>
          </cell>
          <cell r="T142" t="str">
            <v>NA</v>
          </cell>
          <cell r="U142">
            <v>30</v>
          </cell>
          <cell r="W142" t="str">
            <v>ng/sqcm</v>
          </cell>
          <cell r="X142">
            <v>100</v>
          </cell>
          <cell r="Y142" t="str">
            <v>ng/sqcm</v>
          </cell>
          <cell r="AA142">
            <v>5</v>
          </cell>
          <cell r="AB142" t="str">
            <v>NA</v>
          </cell>
          <cell r="AC142" t="str">
            <v>NA</v>
          </cell>
          <cell r="AD142" t="str">
            <v>NA</v>
          </cell>
          <cell r="AE142">
            <v>18000</v>
          </cell>
          <cell r="AF142" t="str">
            <v>NA</v>
          </cell>
          <cell r="AG142" t="str">
            <v>NA</v>
          </cell>
          <cell r="AH142" t="str">
            <v>particles/sqcm</v>
          </cell>
          <cell r="AI142">
            <v>0</v>
          </cell>
          <cell r="AJ142" t="str">
            <v>ng/part</v>
          </cell>
          <cell r="AK142" t="str">
            <v>NA</v>
          </cell>
          <cell r="AL142" t="str">
            <v>NA</v>
          </cell>
          <cell r="AM142" t="str">
            <v>NA</v>
          </cell>
          <cell r="AN142" t="str">
            <v>NA</v>
          </cell>
          <cell r="AO142" t="str">
            <v>particles/sqcm</v>
          </cell>
          <cell r="AP142" t="str">
            <v>&lt;400</v>
          </cell>
          <cell r="AQ142" t="str">
            <v>particles/sqcm</v>
          </cell>
          <cell r="AR142" t="str">
            <v>&lt;100</v>
          </cell>
          <cell r="AS142" t="str">
            <v>particles/sqcm</v>
          </cell>
          <cell r="AT142" t="str">
            <v>&lt;1000</v>
          </cell>
          <cell r="AU142" t="str">
            <v>particles/sqcm</v>
          </cell>
          <cell r="AV142">
            <v>0</v>
          </cell>
          <cell r="AW142" t="str">
            <v>0 at 40x</v>
          </cell>
          <cell r="AX142" t="str">
            <v>NA</v>
          </cell>
          <cell r="AY142" t="str">
            <v>NA</v>
          </cell>
          <cell r="AZ142">
            <v>30</v>
          </cell>
          <cell r="BA142" t="str">
            <v>ng/part</v>
          </cell>
          <cell r="BB142">
            <v>15000</v>
          </cell>
          <cell r="BC142" t="str">
            <v>ng/part</v>
          </cell>
          <cell r="BD142">
            <v>100</v>
          </cell>
          <cell r="BE142" t="str">
            <v>ng/part</v>
          </cell>
          <cell r="BF142">
            <v>50</v>
          </cell>
          <cell r="BG142" t="str">
            <v>ng/part</v>
          </cell>
          <cell r="BH142">
            <v>50</v>
          </cell>
          <cell r="BI142" t="str">
            <v>ng/part</v>
          </cell>
        </row>
        <row r="143">
          <cell r="B143" t="str">
            <v>ID Crashstop (3.5 Inch Desktop)</v>
          </cell>
          <cell r="C143" t="str">
            <v>FKM</v>
          </cell>
          <cell r="E143" t="str">
            <v>ng/sqcm</v>
          </cell>
          <cell r="F143" t="str">
            <v>NA</v>
          </cell>
          <cell r="G143">
            <v>10</v>
          </cell>
          <cell r="H143">
            <v>10</v>
          </cell>
          <cell r="I143" t="str">
            <v>NA</v>
          </cell>
          <cell r="J143">
            <v>10</v>
          </cell>
          <cell r="K143">
            <v>10</v>
          </cell>
          <cell r="L143">
            <v>10</v>
          </cell>
          <cell r="M143" t="str">
            <v>30 (Excl fluoride)</v>
          </cell>
          <cell r="O143" t="str">
            <v>NA</v>
          </cell>
          <cell r="P143" t="str">
            <v>NA</v>
          </cell>
          <cell r="Q143" t="str">
            <v>NA</v>
          </cell>
          <cell r="R143" t="str">
            <v>NA</v>
          </cell>
          <cell r="S143" t="str">
            <v>NA</v>
          </cell>
          <cell r="T143" t="str">
            <v>NA</v>
          </cell>
          <cell r="U143" t="str">
            <v>30 (Excl Mg and Na)</v>
          </cell>
          <cell r="W143" t="str">
            <v>ng/sqcm</v>
          </cell>
          <cell r="X143" t="str">
            <v>NA</v>
          </cell>
          <cell r="Y143" t="str">
            <v>ng/sqcm</v>
          </cell>
          <cell r="AA143">
            <v>5</v>
          </cell>
          <cell r="AB143" t="str">
            <v>NA</v>
          </cell>
          <cell r="AC143" t="str">
            <v>NA</v>
          </cell>
          <cell r="AD143" t="str">
            <v>NA</v>
          </cell>
          <cell r="AE143" t="str">
            <v>NA</v>
          </cell>
          <cell r="AF143" t="str">
            <v>NA</v>
          </cell>
          <cell r="AG143" t="str">
            <v>NA</v>
          </cell>
          <cell r="AH143" t="str">
            <v>NA</v>
          </cell>
          <cell r="AI143">
            <v>0</v>
          </cell>
          <cell r="AJ143" t="str">
            <v>ng/part</v>
          </cell>
          <cell r="AK143" t="str">
            <v>NA</v>
          </cell>
          <cell r="AL143" t="str">
            <v>NA</v>
          </cell>
          <cell r="AM143" t="str">
            <v>NA</v>
          </cell>
          <cell r="AN143" t="str">
            <v>NA</v>
          </cell>
          <cell r="AO143" t="str">
            <v>NA</v>
          </cell>
          <cell r="AP143" t="str">
            <v>NA</v>
          </cell>
          <cell r="AQ143" t="str">
            <v>NA</v>
          </cell>
          <cell r="AR143" t="str">
            <v>NA</v>
          </cell>
          <cell r="AS143" t="str">
            <v>NA</v>
          </cell>
          <cell r="AT143" t="str">
            <v>NA</v>
          </cell>
          <cell r="AU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>
            <v>30</v>
          </cell>
          <cell r="BA143" t="str">
            <v>ng/part</v>
          </cell>
          <cell r="BB143">
            <v>1000</v>
          </cell>
          <cell r="BC143" t="str">
            <v>ng/part</v>
          </cell>
          <cell r="BD143" t="str">
            <v>NA</v>
          </cell>
          <cell r="BE143" t="str">
            <v>NA</v>
          </cell>
          <cell r="BF143" t="str">
            <v>NA</v>
          </cell>
          <cell r="BG143" t="str">
            <v>NA</v>
          </cell>
          <cell r="BH143" t="str">
            <v>NA</v>
          </cell>
          <cell r="BI143" t="str">
            <v>NA</v>
          </cell>
        </row>
        <row r="144">
          <cell r="B144" t="str">
            <v>ID Crashstop (3.5 Inch Desktop)</v>
          </cell>
          <cell r="C144" t="str">
            <v>EPDM</v>
          </cell>
          <cell r="E144" t="str">
            <v>ng/sqcm</v>
          </cell>
          <cell r="F144">
            <v>10</v>
          </cell>
          <cell r="G144">
            <v>10</v>
          </cell>
          <cell r="H144">
            <v>10</v>
          </cell>
          <cell r="I144" t="str">
            <v>NA</v>
          </cell>
          <cell r="J144">
            <v>10</v>
          </cell>
          <cell r="K144">
            <v>10</v>
          </cell>
          <cell r="L144">
            <v>10</v>
          </cell>
          <cell r="M144">
            <v>30</v>
          </cell>
          <cell r="O144" t="str">
            <v>NA</v>
          </cell>
          <cell r="P144" t="str">
            <v>NA</v>
          </cell>
          <cell r="Q144" t="str">
            <v>NA</v>
          </cell>
          <cell r="R144" t="str">
            <v>NA</v>
          </cell>
          <cell r="S144" t="str">
            <v>NA</v>
          </cell>
          <cell r="T144" t="str">
            <v>NA</v>
          </cell>
          <cell r="U144">
            <v>30</v>
          </cell>
          <cell r="W144" t="str">
            <v>ng/sqcm</v>
          </cell>
          <cell r="X144" t="str">
            <v>NA</v>
          </cell>
          <cell r="Y144" t="str">
            <v>ng/sqcm</v>
          </cell>
          <cell r="AA144">
            <v>5</v>
          </cell>
          <cell r="AB144" t="str">
            <v>NA</v>
          </cell>
          <cell r="AC144" t="str">
            <v>NA</v>
          </cell>
          <cell r="AD144" t="str">
            <v>NA</v>
          </cell>
          <cell r="AE144" t="str">
            <v>NA</v>
          </cell>
          <cell r="AF144" t="str">
            <v>NA</v>
          </cell>
          <cell r="AG144" t="str">
            <v>NA</v>
          </cell>
          <cell r="AH144" t="str">
            <v>NA</v>
          </cell>
          <cell r="AI144">
            <v>0</v>
          </cell>
          <cell r="AJ144" t="str">
            <v>ng/part</v>
          </cell>
          <cell r="AK144" t="str">
            <v>NA</v>
          </cell>
          <cell r="AL144" t="str">
            <v>NA</v>
          </cell>
          <cell r="AM144" t="str">
            <v>NA</v>
          </cell>
          <cell r="AN144" t="str">
            <v>NA</v>
          </cell>
          <cell r="AO144" t="str">
            <v>NA</v>
          </cell>
          <cell r="AP144" t="str">
            <v>NA</v>
          </cell>
          <cell r="AQ144" t="str">
            <v>NA</v>
          </cell>
          <cell r="AR144" t="str">
            <v>NA</v>
          </cell>
          <cell r="AS144" t="str">
            <v>NA</v>
          </cell>
          <cell r="AT144" t="str">
            <v>NA</v>
          </cell>
          <cell r="AU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>
            <v>30</v>
          </cell>
          <cell r="BA144" t="str">
            <v>ng/part</v>
          </cell>
          <cell r="BB144">
            <v>1000</v>
          </cell>
          <cell r="BC144" t="str">
            <v>ng/part</v>
          </cell>
          <cell r="BD144" t="str">
            <v>NA</v>
          </cell>
          <cell r="BE144" t="str">
            <v>NA</v>
          </cell>
          <cell r="BF144" t="str">
            <v>NA</v>
          </cell>
          <cell r="BG144" t="str">
            <v>NA</v>
          </cell>
          <cell r="BH144" t="str">
            <v>NA</v>
          </cell>
          <cell r="BI144" t="str">
            <v>NA</v>
          </cell>
        </row>
        <row r="145">
          <cell r="B145" t="str">
            <v>Machined/Cast Base (3.5 Inch Desktop)</v>
          </cell>
          <cell r="C145" t="str">
            <v>Aluminum 380/383/ADC-12</v>
          </cell>
          <cell r="D145" t="str">
            <v xml:space="preserve">E-coat </v>
          </cell>
          <cell r="E145" t="str">
            <v>ng/sqcm</v>
          </cell>
          <cell r="F145">
            <v>20</v>
          </cell>
          <cell r="G145">
            <v>20</v>
          </cell>
          <cell r="H145">
            <v>20</v>
          </cell>
          <cell r="I145" t="str">
            <v>NA</v>
          </cell>
          <cell r="J145">
            <v>20</v>
          </cell>
          <cell r="K145">
            <v>20</v>
          </cell>
          <cell r="L145">
            <v>20</v>
          </cell>
          <cell r="M145">
            <v>50</v>
          </cell>
          <cell r="O145" t="str">
            <v>NA</v>
          </cell>
          <cell r="P145" t="str">
            <v>NA</v>
          </cell>
          <cell r="Q145" t="str">
            <v>NA</v>
          </cell>
          <cell r="R145" t="str">
            <v>NA</v>
          </cell>
          <cell r="S145" t="str">
            <v>NA</v>
          </cell>
          <cell r="T145" t="str">
            <v>NA</v>
          </cell>
          <cell r="U145">
            <v>50</v>
          </cell>
          <cell r="W145" t="str">
            <v>ng/sqcm</v>
          </cell>
          <cell r="X145">
            <v>300</v>
          </cell>
          <cell r="Y145" t="str">
            <v>ng/sqcm</v>
          </cell>
          <cell r="AA145">
            <v>5</v>
          </cell>
          <cell r="AB145" t="str">
            <v>NA</v>
          </cell>
          <cell r="AC145" t="str">
            <v>NA</v>
          </cell>
          <cell r="AD145" t="str">
            <v>NA</v>
          </cell>
          <cell r="AE145">
            <v>13000</v>
          </cell>
          <cell r="AF145" t="str">
            <v>NA</v>
          </cell>
          <cell r="AG145" t="str">
            <v>NA</v>
          </cell>
          <cell r="AH145" t="str">
            <v>particles/sqcm</v>
          </cell>
          <cell r="AI145" t="str">
            <v>NA</v>
          </cell>
          <cell r="AJ145" t="str">
            <v>NA</v>
          </cell>
          <cell r="AK145" t="str">
            <v>NA</v>
          </cell>
          <cell r="AL145" t="str">
            <v>NA</v>
          </cell>
          <cell r="AM145" t="str">
            <v>NA</v>
          </cell>
          <cell r="AN145" t="str">
            <v>NA</v>
          </cell>
          <cell r="AO145" t="str">
            <v>NA</v>
          </cell>
          <cell r="AP145" t="str">
            <v>NA</v>
          </cell>
          <cell r="AQ145" t="str">
            <v>NA</v>
          </cell>
          <cell r="AR145" t="str">
            <v>NA</v>
          </cell>
          <cell r="AS145" t="str">
            <v>NA</v>
          </cell>
          <cell r="AT145" t="str">
            <v>NA</v>
          </cell>
          <cell r="AU145" t="str">
            <v>NA</v>
          </cell>
          <cell r="AV145" t="str">
            <v>NA</v>
          </cell>
          <cell r="AW145" t="str">
            <v>0 at 40x</v>
          </cell>
          <cell r="AX145" t="str">
            <v>NA</v>
          </cell>
          <cell r="AY145" t="str">
            <v>NA</v>
          </cell>
          <cell r="AZ145" t="str">
            <v>NA</v>
          </cell>
          <cell r="BA145" t="str">
            <v>NA</v>
          </cell>
          <cell r="BB145">
            <v>9000</v>
          </cell>
          <cell r="BC145" t="str">
            <v>ng/part</v>
          </cell>
          <cell r="BD145">
            <v>8500</v>
          </cell>
          <cell r="BE145" t="str">
            <v>ng/part</v>
          </cell>
          <cell r="BF145">
            <v>300</v>
          </cell>
          <cell r="BG145" t="str">
            <v>ng/part</v>
          </cell>
          <cell r="BH145">
            <v>50</v>
          </cell>
          <cell r="BI145" t="str">
            <v>ng/part</v>
          </cell>
        </row>
        <row r="146">
          <cell r="B146" t="str">
            <v>Motor Hub(3.5 Inch Desktop)</v>
          </cell>
          <cell r="C146" t="str">
            <v>Aluminum 6061-T6</v>
          </cell>
          <cell r="D146" t="str">
            <v>-</v>
          </cell>
          <cell r="E146" t="str">
            <v>ng/sqcm</v>
          </cell>
          <cell r="F146">
            <v>20</v>
          </cell>
          <cell r="G146">
            <v>20</v>
          </cell>
          <cell r="H146">
            <v>20</v>
          </cell>
          <cell r="I146" t="str">
            <v>NA</v>
          </cell>
          <cell r="J146">
            <v>20</v>
          </cell>
          <cell r="K146">
            <v>20</v>
          </cell>
          <cell r="L146">
            <v>20</v>
          </cell>
          <cell r="M146">
            <v>50</v>
          </cell>
          <cell r="O146" t="str">
            <v>NA</v>
          </cell>
          <cell r="P146" t="str">
            <v>NA</v>
          </cell>
          <cell r="Q146" t="str">
            <v>NA</v>
          </cell>
          <cell r="R146" t="str">
            <v>NA</v>
          </cell>
          <cell r="S146" t="str">
            <v>NA</v>
          </cell>
          <cell r="T146" t="str">
            <v>NA</v>
          </cell>
          <cell r="U146">
            <v>50</v>
          </cell>
          <cell r="W146" t="str">
            <v>ng/sqcm</v>
          </cell>
          <cell r="X146" t="str">
            <v>NA</v>
          </cell>
          <cell r="Y146" t="str">
            <v>ng/sqcm</v>
          </cell>
          <cell r="AA146">
            <v>5</v>
          </cell>
          <cell r="AB146" t="str">
            <v>NA</v>
          </cell>
          <cell r="AC146" t="str">
            <v>NA</v>
          </cell>
          <cell r="AD146" t="str">
            <v>NA</v>
          </cell>
          <cell r="AE146" t="str">
            <v>100,000 before wash</v>
          </cell>
          <cell r="AF146" t="str">
            <v>NA</v>
          </cell>
          <cell r="AG146" t="str">
            <v>NA</v>
          </cell>
          <cell r="AH146" t="str">
            <v>particles/sqcm</v>
          </cell>
          <cell r="AI146" t="str">
            <v>NA</v>
          </cell>
          <cell r="AJ146" t="str">
            <v>NA</v>
          </cell>
          <cell r="AK146" t="str">
            <v>NA</v>
          </cell>
          <cell r="AL146" t="str">
            <v>NA</v>
          </cell>
          <cell r="AM146" t="str">
            <v>NA</v>
          </cell>
          <cell r="AN146" t="str">
            <v>NA</v>
          </cell>
          <cell r="AO146" t="str">
            <v>NA</v>
          </cell>
          <cell r="AP146" t="str">
            <v>NA</v>
          </cell>
          <cell r="AQ146" t="str">
            <v>NA</v>
          </cell>
          <cell r="AR146" t="str">
            <v>NA</v>
          </cell>
          <cell r="AS146" t="str">
            <v>NA</v>
          </cell>
          <cell r="AT146" t="str">
            <v>NA</v>
          </cell>
          <cell r="AU146" t="str">
            <v>NA</v>
          </cell>
          <cell r="AV146" t="str">
            <v>NA</v>
          </cell>
          <cell r="AW146" t="str">
            <v>0 at 40x</v>
          </cell>
          <cell r="AX146" t="str">
            <v>NA</v>
          </cell>
          <cell r="AY146" t="str">
            <v>NA</v>
          </cell>
          <cell r="AZ146" t="str">
            <v>NA</v>
          </cell>
          <cell r="BA146" t="str">
            <v>NA</v>
          </cell>
          <cell r="BB146" t="str">
            <v>NA</v>
          </cell>
          <cell r="BC146" t="str">
            <v>ng/part</v>
          </cell>
          <cell r="BD146">
            <v>50</v>
          </cell>
          <cell r="BE146" t="str">
            <v>ng/part</v>
          </cell>
          <cell r="BF146">
            <v>50</v>
          </cell>
          <cell r="BG146" t="str">
            <v>ng/part</v>
          </cell>
          <cell r="BH146">
            <v>50</v>
          </cell>
          <cell r="BI146" t="str">
            <v>ng/part</v>
          </cell>
        </row>
        <row r="147">
          <cell r="B147" t="str">
            <v>Motor Stator Assembly and stator Coil (3.5 Inch Desktop)</v>
          </cell>
          <cell r="C147" t="str">
            <v>DHS-1 Steel</v>
          </cell>
          <cell r="E147" t="str">
            <v>ng/sqcm</v>
          </cell>
          <cell r="F147" t="str">
            <v>NA</v>
          </cell>
          <cell r="G147" t="str">
            <v>NA</v>
          </cell>
          <cell r="H147" t="str">
            <v>NA</v>
          </cell>
          <cell r="I147" t="str">
            <v>NA</v>
          </cell>
          <cell r="J147" t="str">
            <v>NA</v>
          </cell>
          <cell r="K147" t="str">
            <v>NA</v>
          </cell>
          <cell r="L147" t="str">
            <v>NA</v>
          </cell>
          <cell r="M147" t="str">
            <v>NA</v>
          </cell>
          <cell r="O147" t="str">
            <v>NA</v>
          </cell>
          <cell r="P147" t="str">
            <v>NA</v>
          </cell>
          <cell r="Q147" t="str">
            <v>NA</v>
          </cell>
          <cell r="R147" t="str">
            <v>NA</v>
          </cell>
          <cell r="S147" t="str">
            <v>NA</v>
          </cell>
          <cell r="T147" t="str">
            <v>NA</v>
          </cell>
          <cell r="U147" t="str">
            <v>NA</v>
          </cell>
          <cell r="W147" t="str">
            <v>ng/sqcm</v>
          </cell>
          <cell r="X147" t="str">
            <v>NA</v>
          </cell>
          <cell r="Y147" t="str">
            <v>ng/sqcm</v>
          </cell>
          <cell r="AA147">
            <v>5</v>
          </cell>
          <cell r="AB147" t="str">
            <v>NA</v>
          </cell>
          <cell r="AC147" t="str">
            <v>NA</v>
          </cell>
          <cell r="AD147" t="str">
            <v>NA</v>
          </cell>
          <cell r="AE147" t="str">
            <v>NA</v>
          </cell>
          <cell r="AF147" t="str">
            <v>NA</v>
          </cell>
          <cell r="AG147" t="str">
            <v>NA</v>
          </cell>
          <cell r="AH147" t="str">
            <v>particles/sqcm</v>
          </cell>
          <cell r="AI147" t="str">
            <v>NA</v>
          </cell>
          <cell r="AJ147" t="str">
            <v>NA</v>
          </cell>
          <cell r="AK147" t="str">
            <v>NA</v>
          </cell>
          <cell r="AL147" t="str">
            <v>NA</v>
          </cell>
          <cell r="AM147" t="str">
            <v>NA</v>
          </cell>
          <cell r="AN147" t="str">
            <v>NA</v>
          </cell>
          <cell r="AO147" t="str">
            <v>particles/sqcm</v>
          </cell>
          <cell r="AP147" t="str">
            <v>NA</v>
          </cell>
          <cell r="AQ147" t="str">
            <v>NA</v>
          </cell>
          <cell r="AR147" t="str">
            <v>NA</v>
          </cell>
          <cell r="AS147" t="str">
            <v>NA</v>
          </cell>
          <cell r="AT147" t="str">
            <v>NA</v>
          </cell>
          <cell r="AU147" t="str">
            <v>NA</v>
          </cell>
          <cell r="AV147" t="str">
            <v>NA</v>
          </cell>
          <cell r="AW147" t="str">
            <v>0 at 40x</v>
          </cell>
          <cell r="AX147" t="str">
            <v>NA</v>
          </cell>
          <cell r="AY147" t="str">
            <v>NA</v>
          </cell>
          <cell r="AZ147" t="str">
            <v>NA</v>
          </cell>
          <cell r="BA147" t="str">
            <v>NA</v>
          </cell>
          <cell r="BB147" t="str">
            <v>NA</v>
          </cell>
          <cell r="BC147" t="str">
            <v>ng/part</v>
          </cell>
          <cell r="BD147">
            <v>500</v>
          </cell>
          <cell r="BE147" t="str">
            <v>ng/part</v>
          </cell>
          <cell r="BF147" t="str">
            <v>NA</v>
          </cell>
          <cell r="BG147" t="str">
            <v>ng/part</v>
          </cell>
          <cell r="BH147" t="str">
            <v>NA</v>
          </cell>
          <cell r="BI147" t="str">
            <v>ng/part</v>
          </cell>
        </row>
        <row r="148">
          <cell r="B148" t="str">
            <v>Motor/ Base Assy(3.5 Inch Desktop)</v>
          </cell>
          <cell r="C148" t="str">
            <v>See Motor Spec</v>
          </cell>
          <cell r="D148" t="str">
            <v>See Motor Spec</v>
          </cell>
          <cell r="E148" t="str">
            <v>ng/sqcm</v>
          </cell>
          <cell r="F148">
            <v>10</v>
          </cell>
          <cell r="G148">
            <v>10</v>
          </cell>
          <cell r="H148">
            <v>10</v>
          </cell>
          <cell r="I148" t="str">
            <v>NA</v>
          </cell>
          <cell r="J148">
            <v>10</v>
          </cell>
          <cell r="K148">
            <v>10</v>
          </cell>
          <cell r="L148">
            <v>10</v>
          </cell>
          <cell r="M148">
            <v>30</v>
          </cell>
          <cell r="O148" t="str">
            <v>NA</v>
          </cell>
          <cell r="P148" t="str">
            <v>NA</v>
          </cell>
          <cell r="Q148" t="str">
            <v>NA</v>
          </cell>
          <cell r="R148" t="str">
            <v>NA</v>
          </cell>
          <cell r="S148" t="str">
            <v>NA</v>
          </cell>
          <cell r="T148" t="str">
            <v>NA</v>
          </cell>
          <cell r="U148">
            <v>30</v>
          </cell>
          <cell r="W148" t="str">
            <v>ng/sqcm</v>
          </cell>
          <cell r="X148">
            <v>200</v>
          </cell>
          <cell r="Y148" t="str">
            <v>ng/sqcm</v>
          </cell>
          <cell r="AA148">
            <v>5</v>
          </cell>
          <cell r="AB148" t="str">
            <v>NA</v>
          </cell>
          <cell r="AC148" t="str">
            <v>NA</v>
          </cell>
          <cell r="AD148" t="str">
            <v>NA</v>
          </cell>
          <cell r="AE148">
            <v>13000</v>
          </cell>
          <cell r="AF148" t="str">
            <v>NA</v>
          </cell>
          <cell r="AG148" t="str">
            <v>NA</v>
          </cell>
          <cell r="AH148" t="str">
            <v>particles/sqcm</v>
          </cell>
          <cell r="AI148" t="str">
            <v>NA</v>
          </cell>
          <cell r="AJ148" t="str">
            <v>NA</v>
          </cell>
          <cell r="AK148" t="str">
            <v>NA</v>
          </cell>
          <cell r="AL148" t="str">
            <v>NA</v>
          </cell>
          <cell r="AM148" t="str">
            <v>NA</v>
          </cell>
          <cell r="AN148" t="str">
            <v>NA</v>
          </cell>
          <cell r="AO148" t="str">
            <v>particles/sqcm</v>
          </cell>
          <cell r="AP148" t="str">
            <v>base area &lt; 100
Hub &lt;700</v>
          </cell>
          <cell r="AQ148" t="str">
            <v>particles/sqcm</v>
          </cell>
          <cell r="AR148" t="str">
            <v>base area &lt; 50
hub &lt;100</v>
          </cell>
          <cell r="AS148" t="str">
            <v>particles/sqcm</v>
          </cell>
          <cell r="AT148" t="str">
            <v>base area &lt; 150
hub &lt;300</v>
          </cell>
          <cell r="AU148" t="str">
            <v>particles/sqcm</v>
          </cell>
          <cell r="AV148" t="str">
            <v>Magnet &lt;40
Hub = 0
Base = 0</v>
          </cell>
          <cell r="AW148" t="str">
            <v>0 at 40x</v>
          </cell>
          <cell r="AX148" t="str">
            <v>ng/part</v>
          </cell>
          <cell r="AY148">
            <v>10000</v>
          </cell>
          <cell r="AZ148">
            <v>30</v>
          </cell>
          <cell r="BA148" t="str">
            <v>ng/part</v>
          </cell>
          <cell r="BB148">
            <v>15000</v>
          </cell>
          <cell r="BC148" t="str">
            <v>ng/part</v>
          </cell>
          <cell r="BD148">
            <v>8500</v>
          </cell>
          <cell r="BE148" t="str">
            <v>ng/part</v>
          </cell>
          <cell r="BF148">
            <v>300</v>
          </cell>
          <cell r="BG148" t="str">
            <v>ng/part</v>
          </cell>
          <cell r="BH148">
            <v>50</v>
          </cell>
          <cell r="BI148" t="str">
            <v>ng/part</v>
          </cell>
        </row>
        <row r="149">
          <cell r="B149" t="str">
            <v>OD Crashstop (3.5 Inch Desktop)</v>
          </cell>
          <cell r="C149" t="str">
            <v>FKM 303 SS</v>
          </cell>
          <cell r="E149" t="str">
            <v>ng/sqcm</v>
          </cell>
          <cell r="F149" t="str">
            <v>NA</v>
          </cell>
          <cell r="G149">
            <v>10</v>
          </cell>
          <cell r="H149">
            <v>10</v>
          </cell>
          <cell r="I149" t="str">
            <v>NA</v>
          </cell>
          <cell r="J149">
            <v>10</v>
          </cell>
          <cell r="K149">
            <v>10</v>
          </cell>
          <cell r="L149">
            <v>10</v>
          </cell>
          <cell r="M149" t="str">
            <v>30 (Excl fluoride)</v>
          </cell>
          <cell r="O149" t="str">
            <v>NA</v>
          </cell>
          <cell r="P149" t="str">
            <v>NA</v>
          </cell>
          <cell r="Q149" t="str">
            <v>NA</v>
          </cell>
          <cell r="R149" t="str">
            <v>NA</v>
          </cell>
          <cell r="S149" t="str">
            <v>NA</v>
          </cell>
          <cell r="T149" t="str">
            <v>NA</v>
          </cell>
          <cell r="U149" t="str">
            <v>30 (Excl Mg and Na)</v>
          </cell>
          <cell r="W149" t="str">
            <v>ng/sqcm</v>
          </cell>
          <cell r="X149" t="str">
            <v>NA</v>
          </cell>
          <cell r="Y149" t="str">
            <v>ng/sqcm</v>
          </cell>
          <cell r="AA149">
            <v>5</v>
          </cell>
          <cell r="AB149" t="str">
            <v>NA</v>
          </cell>
          <cell r="AC149" t="str">
            <v>NA</v>
          </cell>
          <cell r="AD149" t="str">
            <v>NA</v>
          </cell>
          <cell r="AE149" t="str">
            <v>NA</v>
          </cell>
          <cell r="AF149" t="str">
            <v>NA</v>
          </cell>
          <cell r="AG149" t="str">
            <v>NA</v>
          </cell>
          <cell r="AH149" t="str">
            <v>NA</v>
          </cell>
          <cell r="AI149">
            <v>0</v>
          </cell>
          <cell r="AJ149" t="str">
            <v>ng/part</v>
          </cell>
          <cell r="AK149" t="str">
            <v>NA</v>
          </cell>
          <cell r="AL149" t="str">
            <v>NA</v>
          </cell>
          <cell r="AM149" t="str">
            <v>NA</v>
          </cell>
          <cell r="AN149" t="str">
            <v>NA</v>
          </cell>
          <cell r="AO149" t="str">
            <v>NA</v>
          </cell>
          <cell r="AP149" t="str">
            <v>NA</v>
          </cell>
          <cell r="AQ149" t="str">
            <v>NA</v>
          </cell>
          <cell r="AR149" t="str">
            <v>NA</v>
          </cell>
          <cell r="AS149" t="str">
            <v>NA</v>
          </cell>
          <cell r="AT149" t="str">
            <v>NA</v>
          </cell>
          <cell r="AU149" t="str">
            <v>NA</v>
          </cell>
          <cell r="AV149" t="str">
            <v>NA</v>
          </cell>
          <cell r="AW149" t="str">
            <v>0 at 40x</v>
          </cell>
          <cell r="AX149" t="str">
            <v>NA</v>
          </cell>
          <cell r="AY149" t="str">
            <v>NA</v>
          </cell>
          <cell r="AZ149">
            <v>30</v>
          </cell>
          <cell r="BA149" t="str">
            <v>ng/part</v>
          </cell>
          <cell r="BB149">
            <v>1000</v>
          </cell>
          <cell r="BC149" t="str">
            <v>ng/part</v>
          </cell>
          <cell r="BD149" t="str">
            <v>NA</v>
          </cell>
          <cell r="BE149" t="str">
            <v>NA</v>
          </cell>
          <cell r="BF149" t="str">
            <v>NA</v>
          </cell>
          <cell r="BG149" t="str">
            <v>NA</v>
          </cell>
          <cell r="BH149" t="str">
            <v>NA</v>
          </cell>
          <cell r="BI149" t="str">
            <v>NA</v>
          </cell>
        </row>
        <row r="150">
          <cell r="B150" t="str">
            <v>Other Parts used outside drive (3.5 Inch Desktop)</v>
          </cell>
          <cell r="E150" t="str">
            <v>NA</v>
          </cell>
          <cell r="F150" t="str">
            <v>NA</v>
          </cell>
          <cell r="G150" t="str">
            <v>NA</v>
          </cell>
          <cell r="H150" t="str">
            <v>NA</v>
          </cell>
          <cell r="I150" t="str">
            <v>NA</v>
          </cell>
          <cell r="J150" t="str">
            <v>NA</v>
          </cell>
          <cell r="K150" t="str">
            <v>NA</v>
          </cell>
          <cell r="L150" t="str">
            <v>NA</v>
          </cell>
          <cell r="M150" t="str">
            <v>NA</v>
          </cell>
          <cell r="O150" t="str">
            <v>NA</v>
          </cell>
          <cell r="P150" t="str">
            <v>NA</v>
          </cell>
          <cell r="Q150" t="str">
            <v>NA</v>
          </cell>
          <cell r="R150" t="str">
            <v>NA</v>
          </cell>
          <cell r="S150" t="str">
            <v>NA</v>
          </cell>
          <cell r="T150" t="str">
            <v>NA</v>
          </cell>
          <cell r="U150" t="str">
            <v>NA</v>
          </cell>
          <cell r="W150" t="str">
            <v>ng/sqcm</v>
          </cell>
          <cell r="X150" t="str">
            <v>NA</v>
          </cell>
          <cell r="Y150" t="str">
            <v>ng/sqcm</v>
          </cell>
          <cell r="AA150" t="str">
            <v>NA</v>
          </cell>
          <cell r="AB150" t="str">
            <v>NA</v>
          </cell>
          <cell r="AC150" t="str">
            <v>NA</v>
          </cell>
          <cell r="AD150" t="str">
            <v>NA</v>
          </cell>
          <cell r="AE150" t="str">
            <v>NA</v>
          </cell>
          <cell r="AF150" t="str">
            <v>NA</v>
          </cell>
          <cell r="AG150" t="str">
            <v>NA</v>
          </cell>
          <cell r="AH150" t="str">
            <v>NA</v>
          </cell>
          <cell r="AI150">
            <v>0</v>
          </cell>
          <cell r="AJ150" t="str">
            <v>ng/part</v>
          </cell>
          <cell r="AK150" t="str">
            <v>NA</v>
          </cell>
          <cell r="AL150" t="str">
            <v>NA</v>
          </cell>
          <cell r="AM150" t="str">
            <v>NA</v>
          </cell>
          <cell r="AN150" t="str">
            <v>NA</v>
          </cell>
          <cell r="AO150" t="str">
            <v>NA</v>
          </cell>
          <cell r="AP150" t="str">
            <v>NA</v>
          </cell>
          <cell r="AQ150" t="str">
            <v>NA</v>
          </cell>
          <cell r="AR150" t="str">
            <v>NA</v>
          </cell>
          <cell r="AS150" t="str">
            <v>NA</v>
          </cell>
          <cell r="AT150" t="str">
            <v>NA</v>
          </cell>
          <cell r="AU150" t="str">
            <v>NA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>
            <v>10</v>
          </cell>
          <cell r="BA150" t="str">
            <v>µg/g</v>
          </cell>
          <cell r="BB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F150" t="str">
            <v>NA</v>
          </cell>
          <cell r="BG150" t="str">
            <v>NA</v>
          </cell>
          <cell r="BH150" t="str">
            <v>NA</v>
          </cell>
          <cell r="BI150" t="str">
            <v>NA</v>
          </cell>
        </row>
        <row r="151">
          <cell r="B151" t="str">
            <v>Outside the Drive HSA Label (3.5 Inch Desktop)</v>
          </cell>
          <cell r="E151" t="str">
            <v>NA</v>
          </cell>
          <cell r="F151" t="str">
            <v>NA</v>
          </cell>
          <cell r="G151" t="str">
            <v>NA</v>
          </cell>
          <cell r="H151" t="str">
            <v>NA</v>
          </cell>
          <cell r="I151" t="str">
            <v>NA</v>
          </cell>
          <cell r="J151" t="str">
            <v>NA</v>
          </cell>
          <cell r="K151" t="str">
            <v>NA</v>
          </cell>
          <cell r="L151" t="str">
            <v>NA</v>
          </cell>
          <cell r="M151" t="str">
            <v>NA</v>
          </cell>
          <cell r="O151" t="str">
            <v>NA</v>
          </cell>
          <cell r="P151" t="str">
            <v>NA</v>
          </cell>
          <cell r="Q151" t="str">
            <v>NA</v>
          </cell>
          <cell r="R151" t="str">
            <v>NA</v>
          </cell>
          <cell r="S151" t="str">
            <v>NA</v>
          </cell>
          <cell r="T151" t="str">
            <v>NA</v>
          </cell>
          <cell r="U151" t="str">
            <v>NA</v>
          </cell>
          <cell r="W151" t="str">
            <v>ng/sqcm</v>
          </cell>
          <cell r="X151" t="str">
            <v>NA</v>
          </cell>
          <cell r="Y151" t="str">
            <v>ng/sqcm</v>
          </cell>
          <cell r="AA151" t="str">
            <v>NA</v>
          </cell>
          <cell r="AB151" t="str">
            <v>NA</v>
          </cell>
          <cell r="AC151" t="str">
            <v>NA</v>
          </cell>
          <cell r="AD151" t="str">
            <v>NA</v>
          </cell>
          <cell r="AE151" t="str">
            <v>NA</v>
          </cell>
          <cell r="AF151" t="str">
            <v>NA</v>
          </cell>
          <cell r="AG151" t="str">
            <v>NA</v>
          </cell>
          <cell r="AH151" t="str">
            <v>NA</v>
          </cell>
          <cell r="AI151">
            <v>0</v>
          </cell>
          <cell r="AJ151" t="str">
            <v>ng/sqcm</v>
          </cell>
          <cell r="AK151" t="str">
            <v>NA</v>
          </cell>
          <cell r="AL151" t="str">
            <v>NA</v>
          </cell>
          <cell r="AM151" t="str">
            <v>NA</v>
          </cell>
          <cell r="AN151" t="str">
            <v>NA</v>
          </cell>
          <cell r="AO151" t="str">
            <v>NA</v>
          </cell>
          <cell r="AP151" t="str">
            <v>NA</v>
          </cell>
          <cell r="AQ151" t="str">
            <v>NA</v>
          </cell>
          <cell r="AR151" t="str">
            <v>NA</v>
          </cell>
          <cell r="AS151" t="str">
            <v>NA</v>
          </cell>
          <cell r="AT151" t="str">
            <v>NA</v>
          </cell>
          <cell r="AU151" t="str">
            <v>NA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>
            <v>60</v>
          </cell>
          <cell r="BA151" t="str">
            <v>ng/sqcm</v>
          </cell>
          <cell r="BB151" t="str">
            <v>NA</v>
          </cell>
          <cell r="BC151" t="str">
            <v>NA</v>
          </cell>
          <cell r="BD151" t="str">
            <v>NA</v>
          </cell>
          <cell r="BE151" t="str">
            <v>NA</v>
          </cell>
          <cell r="BF151" t="str">
            <v>NA</v>
          </cell>
          <cell r="BG151" t="str">
            <v>NA</v>
          </cell>
          <cell r="BH151" t="str">
            <v>NA</v>
          </cell>
          <cell r="BI151" t="str">
            <v>NA</v>
          </cell>
        </row>
        <row r="152">
          <cell r="B152" t="str">
            <v>Outside the Drive Product Labels (3.5 Inch Desktop)</v>
          </cell>
          <cell r="E152" t="str">
            <v>NA</v>
          </cell>
          <cell r="F152" t="str">
            <v>NA</v>
          </cell>
          <cell r="G152" t="str">
            <v>NA</v>
          </cell>
          <cell r="H152" t="str">
            <v>NA</v>
          </cell>
          <cell r="I152" t="str">
            <v>NA</v>
          </cell>
          <cell r="J152" t="str">
            <v>NA</v>
          </cell>
          <cell r="K152" t="str">
            <v>NA</v>
          </cell>
          <cell r="L152" t="str">
            <v>NA</v>
          </cell>
          <cell r="M152" t="str">
            <v>NA</v>
          </cell>
          <cell r="O152" t="str">
            <v>NA</v>
          </cell>
          <cell r="P152" t="str">
            <v>NA</v>
          </cell>
          <cell r="Q152" t="str">
            <v>NA</v>
          </cell>
          <cell r="R152" t="str">
            <v>NA</v>
          </cell>
          <cell r="S152" t="str">
            <v>NA</v>
          </cell>
          <cell r="T152" t="str">
            <v>NA</v>
          </cell>
          <cell r="U152" t="str">
            <v>NA</v>
          </cell>
          <cell r="W152" t="str">
            <v>ng/sqcm</v>
          </cell>
          <cell r="X152" t="str">
            <v>NA</v>
          </cell>
          <cell r="Y152" t="str">
            <v>ng/sqcm</v>
          </cell>
          <cell r="AA152" t="str">
            <v>NA</v>
          </cell>
          <cell r="AB152" t="str">
            <v>NA</v>
          </cell>
          <cell r="AC152" t="str">
            <v>NA</v>
          </cell>
          <cell r="AD152" t="str">
            <v>NA</v>
          </cell>
          <cell r="AE152" t="str">
            <v>NA</v>
          </cell>
          <cell r="AF152" t="str">
            <v>NA</v>
          </cell>
          <cell r="AG152" t="str">
            <v>NA</v>
          </cell>
          <cell r="AH152" t="str">
            <v>NA</v>
          </cell>
          <cell r="AI152">
            <v>0</v>
          </cell>
          <cell r="AJ152" t="str">
            <v>ng/sqcm</v>
          </cell>
          <cell r="AK152" t="str">
            <v>NA</v>
          </cell>
          <cell r="AL152" t="str">
            <v>NA</v>
          </cell>
          <cell r="AM152" t="str">
            <v>NA</v>
          </cell>
          <cell r="AN152" t="str">
            <v>NA</v>
          </cell>
          <cell r="AO152" t="str">
            <v>NA</v>
          </cell>
          <cell r="AP152" t="str">
            <v>NA</v>
          </cell>
          <cell r="AQ152" t="str">
            <v>NA</v>
          </cell>
          <cell r="AR152" t="str">
            <v>NA</v>
          </cell>
          <cell r="AS152" t="str">
            <v>NA</v>
          </cell>
          <cell r="AT152" t="str">
            <v>NA</v>
          </cell>
          <cell r="AU152" t="str">
            <v>NA</v>
          </cell>
          <cell r="AV152" t="str">
            <v>NA</v>
          </cell>
          <cell r="AW152" t="str">
            <v>NA</v>
          </cell>
          <cell r="AX152" t="str">
            <v>NA</v>
          </cell>
          <cell r="AY152" t="str">
            <v>NA</v>
          </cell>
          <cell r="AZ152">
            <v>60</v>
          </cell>
          <cell r="BA152" t="str">
            <v>ng/sqcm</v>
          </cell>
          <cell r="BB152" t="str">
            <v>NA</v>
          </cell>
          <cell r="BC152" t="str">
            <v>NA</v>
          </cell>
          <cell r="BD152" t="str">
            <v>NA</v>
          </cell>
          <cell r="BE152" t="str">
            <v>NA</v>
          </cell>
          <cell r="BF152" t="str">
            <v>NA</v>
          </cell>
          <cell r="BG152" t="str">
            <v>NA</v>
          </cell>
          <cell r="BH152" t="str">
            <v>NA</v>
          </cell>
          <cell r="BI152" t="str">
            <v>NA</v>
          </cell>
        </row>
        <row r="153">
          <cell r="B153" t="str">
            <v>Pivot (3.5 Inch Desktop)</v>
          </cell>
          <cell r="E153" t="str">
            <v>ng/sqcm</v>
          </cell>
          <cell r="F153">
            <v>40</v>
          </cell>
          <cell r="G153">
            <v>40</v>
          </cell>
          <cell r="H153">
            <v>40</v>
          </cell>
          <cell r="I153" t="str">
            <v>NA</v>
          </cell>
          <cell r="J153">
            <v>40</v>
          </cell>
          <cell r="K153">
            <v>40</v>
          </cell>
          <cell r="L153">
            <v>40</v>
          </cell>
          <cell r="M153">
            <v>100</v>
          </cell>
          <cell r="O153" t="str">
            <v>NA</v>
          </cell>
          <cell r="P153" t="str">
            <v>NA</v>
          </cell>
          <cell r="Q153" t="str">
            <v>NA</v>
          </cell>
          <cell r="R153" t="str">
            <v>NA</v>
          </cell>
          <cell r="S153" t="str">
            <v>NA</v>
          </cell>
          <cell r="T153" t="str">
            <v>NA</v>
          </cell>
          <cell r="U153">
            <v>100</v>
          </cell>
          <cell r="W153" t="str">
            <v>ng/sqcm</v>
          </cell>
          <cell r="X153" t="str">
            <v>NA</v>
          </cell>
          <cell r="Y153" t="str">
            <v>ng/sqcm</v>
          </cell>
          <cell r="AA153" t="str">
            <v>NA</v>
          </cell>
          <cell r="AB153" t="str">
            <v>NA</v>
          </cell>
          <cell r="AC153" t="str">
            <v>NA</v>
          </cell>
          <cell r="AD153" t="str">
            <v>NA</v>
          </cell>
          <cell r="AE153" t="str">
            <v>NA</v>
          </cell>
          <cell r="AF153" t="str">
            <v>NA</v>
          </cell>
          <cell r="AG153" t="str">
            <v>NA</v>
          </cell>
          <cell r="AH153" t="str">
            <v>NA</v>
          </cell>
          <cell r="AI153" t="str">
            <v>NA</v>
          </cell>
          <cell r="AJ153" t="str">
            <v>NA</v>
          </cell>
          <cell r="AK153" t="str">
            <v>ng/part</v>
          </cell>
          <cell r="AL153" t="str">
            <v>NA</v>
          </cell>
          <cell r="AM153" t="str">
            <v>NA</v>
          </cell>
          <cell r="AN153" t="str">
            <v>NA</v>
          </cell>
          <cell r="AO153" t="str">
            <v>NA</v>
          </cell>
          <cell r="AP153" t="str">
            <v>NA</v>
          </cell>
          <cell r="AQ153" t="str">
            <v>NA</v>
          </cell>
          <cell r="AR153" t="str">
            <v>NA</v>
          </cell>
          <cell r="AS153" t="str">
            <v>NA</v>
          </cell>
          <cell r="AT153" t="str">
            <v>NA</v>
          </cell>
          <cell r="AU153" t="str">
            <v>NA</v>
          </cell>
          <cell r="AV153" t="str">
            <v>NA</v>
          </cell>
          <cell r="AW153" t="str">
            <v>0 at 40x</v>
          </cell>
          <cell r="AX153" t="str">
            <v>ng/part</v>
          </cell>
          <cell r="AY153">
            <v>3000</v>
          </cell>
          <cell r="AZ153">
            <v>30</v>
          </cell>
          <cell r="BA153" t="str">
            <v>ng/part</v>
          </cell>
          <cell r="BB153">
            <v>10000</v>
          </cell>
          <cell r="BC153" t="str">
            <v>ng/part</v>
          </cell>
          <cell r="BD153" t="str">
            <v>NA</v>
          </cell>
          <cell r="BE153" t="str">
            <v>NA</v>
          </cell>
          <cell r="BF153" t="str">
            <v>NA</v>
          </cell>
          <cell r="BG153" t="str">
            <v>NA</v>
          </cell>
          <cell r="BH153" t="str">
            <v>NA</v>
          </cell>
          <cell r="BI153" t="str">
            <v>NA</v>
          </cell>
        </row>
        <row r="154">
          <cell r="B154" t="str">
            <v xml:space="preserve">Positioner Seal (3.5 Inch Desktop) </v>
          </cell>
          <cell r="C154" t="str">
            <v>Aluminium Acrylic Adhesive Polyester Film</v>
          </cell>
          <cell r="E154" t="str">
            <v>ng/sqcm</v>
          </cell>
          <cell r="F154">
            <v>10</v>
          </cell>
          <cell r="G154">
            <v>10</v>
          </cell>
          <cell r="H154">
            <v>10</v>
          </cell>
          <cell r="I154" t="str">
            <v>NA</v>
          </cell>
          <cell r="J154">
            <v>10</v>
          </cell>
          <cell r="K154">
            <v>10</v>
          </cell>
          <cell r="L154">
            <v>10</v>
          </cell>
          <cell r="M154">
            <v>30</v>
          </cell>
          <cell r="O154" t="str">
            <v>NA</v>
          </cell>
          <cell r="P154" t="str">
            <v>NA</v>
          </cell>
          <cell r="Q154" t="str">
            <v>NA</v>
          </cell>
          <cell r="R154" t="str">
            <v>NA</v>
          </cell>
          <cell r="S154" t="str">
            <v>NA</v>
          </cell>
          <cell r="T154" t="str">
            <v>NA</v>
          </cell>
          <cell r="U154">
            <v>30</v>
          </cell>
          <cell r="W154" t="str">
            <v>ng/sqcm</v>
          </cell>
          <cell r="X154" t="str">
            <v>NA</v>
          </cell>
          <cell r="Y154" t="str">
            <v>ng/sqcm</v>
          </cell>
          <cell r="AA154" t="str">
            <v>NA</v>
          </cell>
          <cell r="AB154" t="str">
            <v>NA</v>
          </cell>
          <cell r="AC154" t="str">
            <v>NA</v>
          </cell>
          <cell r="AD154" t="str">
            <v>NA</v>
          </cell>
          <cell r="AE154" t="str">
            <v>NA</v>
          </cell>
          <cell r="AF154" t="str">
            <v>NA</v>
          </cell>
          <cell r="AG154" t="str">
            <v>NA</v>
          </cell>
          <cell r="AH154" t="str">
            <v>NA</v>
          </cell>
          <cell r="AI154">
            <v>0</v>
          </cell>
          <cell r="AJ154" t="str">
            <v>ng/part</v>
          </cell>
          <cell r="AK154" t="str">
            <v>ng/part</v>
          </cell>
          <cell r="AL154" t="str">
            <v>NA</v>
          </cell>
          <cell r="AM154">
            <v>20</v>
          </cell>
          <cell r="AN154" t="str">
            <v>NA</v>
          </cell>
          <cell r="AO154" t="str">
            <v>NA</v>
          </cell>
          <cell r="AP154" t="str">
            <v>NA</v>
          </cell>
          <cell r="AQ154" t="str">
            <v>NA</v>
          </cell>
          <cell r="AR154" t="str">
            <v>NA</v>
          </cell>
          <cell r="AS154" t="str">
            <v>NA</v>
          </cell>
          <cell r="AT154" t="str">
            <v>NA</v>
          </cell>
          <cell r="AU154" t="str">
            <v>NA</v>
          </cell>
          <cell r="AV154" t="str">
            <v>NA</v>
          </cell>
          <cell r="AW154" t="str">
            <v>NA</v>
          </cell>
          <cell r="AX154" t="str">
            <v>ng/part</v>
          </cell>
          <cell r="AY154">
            <v>1000</v>
          </cell>
          <cell r="AZ154">
            <v>30</v>
          </cell>
          <cell r="BA154" t="str">
            <v>ng/part</v>
          </cell>
          <cell r="BB154" t="str">
            <v>2000 (Exc 2-Ethyl Hexanol)</v>
          </cell>
          <cell r="BC154" t="str">
            <v>ng/part</v>
          </cell>
          <cell r="BD154" t="str">
            <v>NA</v>
          </cell>
          <cell r="BE154" t="str">
            <v>NA</v>
          </cell>
          <cell r="BF154" t="str">
            <v>NA</v>
          </cell>
          <cell r="BG154" t="str">
            <v>NA</v>
          </cell>
          <cell r="BH154" t="str">
            <v>NA</v>
          </cell>
          <cell r="BI154" t="str">
            <v>NA</v>
          </cell>
        </row>
        <row r="155">
          <cell r="B155" t="str">
            <v>Pressure sensitive Adhesives (internal to the drive) (3.5 Inch Desktop)</v>
          </cell>
          <cell r="E155" t="str">
            <v>ng/sqcm</v>
          </cell>
          <cell r="F155">
            <v>10</v>
          </cell>
          <cell r="G155">
            <v>10</v>
          </cell>
          <cell r="H155">
            <v>10</v>
          </cell>
          <cell r="I155" t="str">
            <v>NA</v>
          </cell>
          <cell r="J155">
            <v>10</v>
          </cell>
          <cell r="K155">
            <v>10</v>
          </cell>
          <cell r="L155">
            <v>10</v>
          </cell>
          <cell r="M155">
            <v>30</v>
          </cell>
          <cell r="O155" t="str">
            <v>NA</v>
          </cell>
          <cell r="P155" t="str">
            <v>NA</v>
          </cell>
          <cell r="Q155" t="str">
            <v>NA</v>
          </cell>
          <cell r="R155" t="str">
            <v>NA</v>
          </cell>
          <cell r="S155" t="str">
            <v>NA</v>
          </cell>
          <cell r="T155" t="str">
            <v>NA</v>
          </cell>
          <cell r="U155">
            <v>30</v>
          </cell>
          <cell r="W155" t="str">
            <v>ng/sqcm</v>
          </cell>
          <cell r="X155" t="str">
            <v>NA</v>
          </cell>
          <cell r="Y155" t="str">
            <v>ng/sqcm</v>
          </cell>
          <cell r="AA155" t="str">
            <v>NA</v>
          </cell>
          <cell r="AB155" t="str">
            <v>NA</v>
          </cell>
          <cell r="AC155" t="str">
            <v>NA</v>
          </cell>
          <cell r="AD155" t="str">
            <v>NA</v>
          </cell>
          <cell r="AE155" t="str">
            <v>NA</v>
          </cell>
          <cell r="AF155" t="str">
            <v>NA</v>
          </cell>
          <cell r="AG155" t="str">
            <v>NA</v>
          </cell>
          <cell r="AH155" t="str">
            <v>NA</v>
          </cell>
          <cell r="AI155">
            <v>0</v>
          </cell>
          <cell r="AJ155" t="str">
            <v>ng/part</v>
          </cell>
          <cell r="AK155" t="str">
            <v>ng/sqcm</v>
          </cell>
          <cell r="AL155">
            <v>20</v>
          </cell>
          <cell r="AM155">
            <v>20</v>
          </cell>
          <cell r="AN155">
            <v>20</v>
          </cell>
          <cell r="AO155" t="str">
            <v>NA</v>
          </cell>
          <cell r="AP155" t="str">
            <v>NA</v>
          </cell>
          <cell r="AQ155" t="str">
            <v>NA</v>
          </cell>
          <cell r="AR155" t="str">
            <v>NA</v>
          </cell>
          <cell r="AS155" t="str">
            <v>NA</v>
          </cell>
          <cell r="AT155" t="str">
            <v>NA</v>
          </cell>
          <cell r="AU155" t="str">
            <v>NA</v>
          </cell>
          <cell r="AV155" t="str">
            <v>NA</v>
          </cell>
          <cell r="AW155" t="str">
            <v>NA</v>
          </cell>
          <cell r="AX155" t="str">
            <v>ng/sqcm</v>
          </cell>
          <cell r="AY155">
            <v>500</v>
          </cell>
          <cell r="AZ155">
            <v>15</v>
          </cell>
          <cell r="BA155" t="str">
            <v>ng/sqcm</v>
          </cell>
          <cell r="BB155" t="str">
            <v>1,000 (Excl 2 Ethyl Hexanol)</v>
          </cell>
          <cell r="BC155" t="str">
            <v>ng/sqcm</v>
          </cell>
          <cell r="BD155" t="str">
            <v>NA</v>
          </cell>
          <cell r="BE155" t="str">
            <v>NA</v>
          </cell>
          <cell r="BF155" t="str">
            <v>NA</v>
          </cell>
          <cell r="BG155" t="str">
            <v>NA</v>
          </cell>
          <cell r="BH155" t="str">
            <v>NA</v>
          </cell>
          <cell r="BI155" t="str">
            <v>NA</v>
          </cell>
        </row>
        <row r="156">
          <cell r="B156" t="str">
            <v>Pressure sensitive Adhesives with Foam (internal to the drive) (3.5 Inch Desktop)</v>
          </cell>
          <cell r="E156" t="str">
            <v>ng/sqcm</v>
          </cell>
          <cell r="F156">
            <v>10</v>
          </cell>
          <cell r="G156">
            <v>10</v>
          </cell>
          <cell r="H156">
            <v>10</v>
          </cell>
          <cell r="I156" t="str">
            <v>NA</v>
          </cell>
          <cell r="J156">
            <v>10</v>
          </cell>
          <cell r="K156">
            <v>10</v>
          </cell>
          <cell r="L156">
            <v>10</v>
          </cell>
          <cell r="M156">
            <v>30</v>
          </cell>
          <cell r="O156" t="str">
            <v>NA</v>
          </cell>
          <cell r="P156" t="str">
            <v>NA</v>
          </cell>
          <cell r="Q156" t="str">
            <v>NA</v>
          </cell>
          <cell r="R156" t="str">
            <v>NA</v>
          </cell>
          <cell r="S156" t="str">
            <v>NA</v>
          </cell>
          <cell r="T156" t="str">
            <v>NA</v>
          </cell>
          <cell r="U156" t="str">
            <v>30 (Excl NH4)</v>
          </cell>
          <cell r="W156" t="str">
            <v>ng/sqcm</v>
          </cell>
          <cell r="X156" t="str">
            <v>NA</v>
          </cell>
          <cell r="Y156" t="str">
            <v>ng/sqcm</v>
          </cell>
          <cell r="AA156" t="str">
            <v>NA</v>
          </cell>
          <cell r="AB156" t="str">
            <v>NA</v>
          </cell>
          <cell r="AC156" t="str">
            <v>NA</v>
          </cell>
          <cell r="AD156" t="str">
            <v>NA</v>
          </cell>
          <cell r="AE156" t="str">
            <v>NA</v>
          </cell>
          <cell r="AF156" t="str">
            <v>NA</v>
          </cell>
          <cell r="AG156" t="str">
            <v>NA</v>
          </cell>
          <cell r="AH156" t="str">
            <v>NA</v>
          </cell>
          <cell r="AI156">
            <v>0</v>
          </cell>
          <cell r="AJ156" t="str">
            <v>ng/part</v>
          </cell>
          <cell r="AK156" t="str">
            <v>ng/sqcm</v>
          </cell>
          <cell r="AL156">
            <v>20</v>
          </cell>
          <cell r="AM156">
            <v>20</v>
          </cell>
          <cell r="AN156">
            <v>20</v>
          </cell>
          <cell r="AO156" t="str">
            <v>NA</v>
          </cell>
          <cell r="AP156" t="str">
            <v>NA</v>
          </cell>
          <cell r="AQ156" t="str">
            <v>NA</v>
          </cell>
          <cell r="AR156" t="str">
            <v>NA</v>
          </cell>
          <cell r="AS156" t="str">
            <v>NA</v>
          </cell>
          <cell r="AT156" t="str">
            <v>NA</v>
          </cell>
          <cell r="AU156" t="str">
            <v>NA</v>
          </cell>
          <cell r="AV156" t="str">
            <v>NA</v>
          </cell>
          <cell r="AW156" t="str">
            <v>NA</v>
          </cell>
          <cell r="AX156" t="str">
            <v>ng/sqcm</v>
          </cell>
          <cell r="AY156">
            <v>500</v>
          </cell>
          <cell r="AZ156">
            <v>15</v>
          </cell>
          <cell r="BA156" t="str">
            <v>ng/sqcm</v>
          </cell>
          <cell r="BB156" t="str">
            <v>2,000 (Excl 2 Ethyl Hexanol)</v>
          </cell>
          <cell r="BC156" t="str">
            <v>ng/sqcm</v>
          </cell>
          <cell r="BD156" t="str">
            <v>NA</v>
          </cell>
          <cell r="BE156" t="str">
            <v>NA</v>
          </cell>
          <cell r="BF156" t="str">
            <v>NA</v>
          </cell>
          <cell r="BG156" t="str">
            <v>NA</v>
          </cell>
          <cell r="BH156" t="str">
            <v>NA</v>
          </cell>
          <cell r="BI156" t="str">
            <v>NA</v>
          </cell>
        </row>
        <row r="157">
          <cell r="B157" t="str">
            <v>Ramp with Cylinder (3.5 Inch Desktop)</v>
          </cell>
          <cell r="C157" t="str">
            <v>Body-Polyacetal Cylinder - 303 SS</v>
          </cell>
          <cell r="E157" t="str">
            <v>ng/sqcm</v>
          </cell>
          <cell r="F157">
            <v>10</v>
          </cell>
          <cell r="G157">
            <v>10</v>
          </cell>
          <cell r="H157">
            <v>10</v>
          </cell>
          <cell r="I157" t="str">
            <v>NA</v>
          </cell>
          <cell r="J157">
            <v>10</v>
          </cell>
          <cell r="K157">
            <v>10</v>
          </cell>
          <cell r="L157">
            <v>10</v>
          </cell>
          <cell r="M157">
            <v>30</v>
          </cell>
          <cell r="O157" t="str">
            <v>NA</v>
          </cell>
          <cell r="P157" t="str">
            <v>NA</v>
          </cell>
          <cell r="Q157" t="str">
            <v>NA</v>
          </cell>
          <cell r="R157" t="str">
            <v>NA</v>
          </cell>
          <cell r="S157" t="str">
            <v>NA</v>
          </cell>
          <cell r="T157" t="str">
            <v>NA</v>
          </cell>
          <cell r="U157">
            <v>30</v>
          </cell>
          <cell r="W157" t="str">
            <v>ng/sqcm</v>
          </cell>
          <cell r="X157">
            <v>100</v>
          </cell>
          <cell r="Y157" t="str">
            <v>ng/sqcm</v>
          </cell>
          <cell r="AA157">
            <v>5</v>
          </cell>
          <cell r="AB157" t="str">
            <v>NA</v>
          </cell>
          <cell r="AC157" t="str">
            <v>NA</v>
          </cell>
          <cell r="AD157" t="str">
            <v>NA</v>
          </cell>
          <cell r="AE157">
            <v>10000</v>
          </cell>
          <cell r="AF157" t="str">
            <v>NA</v>
          </cell>
          <cell r="AG157" t="str">
            <v>NA</v>
          </cell>
          <cell r="AH157" t="str">
            <v>particles/sqcm</v>
          </cell>
          <cell r="AI157">
            <v>0</v>
          </cell>
          <cell r="AJ157" t="str">
            <v>ng/part</v>
          </cell>
          <cell r="AK157" t="str">
            <v>NA</v>
          </cell>
          <cell r="AL157" t="str">
            <v>NA</v>
          </cell>
          <cell r="AM157" t="str">
            <v>NA</v>
          </cell>
          <cell r="AN157" t="str">
            <v>NA</v>
          </cell>
          <cell r="AO157" t="str">
            <v>NA</v>
          </cell>
          <cell r="AP157" t="str">
            <v>NA</v>
          </cell>
          <cell r="AQ157" t="str">
            <v>NA</v>
          </cell>
          <cell r="AR157" t="str">
            <v>NA</v>
          </cell>
          <cell r="AS157" t="str">
            <v>NA</v>
          </cell>
          <cell r="AT157" t="str">
            <v>NA</v>
          </cell>
          <cell r="AU157" t="str">
            <v>NA</v>
          </cell>
          <cell r="AV157" t="str">
            <v>NA</v>
          </cell>
          <cell r="AW157" t="str">
            <v>0 at 40x</v>
          </cell>
          <cell r="AX157" t="str">
            <v>NA</v>
          </cell>
          <cell r="AY157" t="str">
            <v>NA</v>
          </cell>
          <cell r="AZ157">
            <v>30</v>
          </cell>
          <cell r="BA157" t="str">
            <v>ng/part</v>
          </cell>
          <cell r="BB157">
            <v>1000</v>
          </cell>
          <cell r="BC157" t="str">
            <v>ng/part</v>
          </cell>
          <cell r="BD157">
            <v>50</v>
          </cell>
          <cell r="BE157" t="str">
            <v>ng/part</v>
          </cell>
          <cell r="BF157">
            <v>50</v>
          </cell>
          <cell r="BG157" t="str">
            <v>ng/part</v>
          </cell>
          <cell r="BH157">
            <v>50</v>
          </cell>
          <cell r="BI157" t="str">
            <v>ng/part</v>
          </cell>
        </row>
        <row r="158">
          <cell r="B158" t="str">
            <v>Ramp with Cylinder and Plate (3.5 Inch Desktop)</v>
          </cell>
          <cell r="C158" t="str">
            <v>Body-Polyacetal Cyliner -303 SS Plate - 304 SS</v>
          </cell>
          <cell r="E158" t="str">
            <v>ng/sqcm</v>
          </cell>
          <cell r="F158">
            <v>10</v>
          </cell>
          <cell r="G158">
            <v>10</v>
          </cell>
          <cell r="H158">
            <v>10</v>
          </cell>
          <cell r="I158" t="str">
            <v>NA</v>
          </cell>
          <cell r="J158">
            <v>10</v>
          </cell>
          <cell r="K158">
            <v>10</v>
          </cell>
          <cell r="L158">
            <v>10</v>
          </cell>
          <cell r="M158">
            <v>30</v>
          </cell>
          <cell r="O158" t="str">
            <v>NA</v>
          </cell>
          <cell r="P158" t="str">
            <v>NA</v>
          </cell>
          <cell r="Q158" t="str">
            <v>NA</v>
          </cell>
          <cell r="R158" t="str">
            <v>NA</v>
          </cell>
          <cell r="S158" t="str">
            <v>NA</v>
          </cell>
          <cell r="T158" t="str">
            <v>NA</v>
          </cell>
          <cell r="U158">
            <v>30</v>
          </cell>
          <cell r="W158" t="str">
            <v>ng/sqcm</v>
          </cell>
          <cell r="X158">
            <v>100</v>
          </cell>
          <cell r="Y158" t="str">
            <v>ng/sqcm</v>
          </cell>
          <cell r="AA158">
            <v>5</v>
          </cell>
          <cell r="AB158" t="str">
            <v>NA</v>
          </cell>
          <cell r="AC158" t="str">
            <v>NA</v>
          </cell>
          <cell r="AD158" t="str">
            <v>NA</v>
          </cell>
          <cell r="AE158">
            <v>10000</v>
          </cell>
          <cell r="AF158" t="str">
            <v>NA</v>
          </cell>
          <cell r="AG158" t="str">
            <v>NA</v>
          </cell>
          <cell r="AH158" t="str">
            <v>particles/sqcm</v>
          </cell>
          <cell r="AI158">
            <v>0</v>
          </cell>
          <cell r="AJ158" t="str">
            <v>ng/part</v>
          </cell>
          <cell r="AK158" t="str">
            <v>NA</v>
          </cell>
          <cell r="AL158" t="str">
            <v>NA</v>
          </cell>
          <cell r="AM158" t="str">
            <v>NA</v>
          </cell>
          <cell r="AN158" t="str">
            <v>NA</v>
          </cell>
          <cell r="AO158" t="str">
            <v>NA</v>
          </cell>
          <cell r="AP158" t="str">
            <v>NA</v>
          </cell>
          <cell r="AQ158" t="str">
            <v>NA</v>
          </cell>
          <cell r="AR158" t="str">
            <v>NA</v>
          </cell>
          <cell r="AS158" t="str">
            <v>NA</v>
          </cell>
          <cell r="AT158" t="str">
            <v>NA</v>
          </cell>
          <cell r="AU158" t="str">
            <v>NA</v>
          </cell>
          <cell r="AV158" t="str">
            <v>NA</v>
          </cell>
          <cell r="AW158" t="str">
            <v>0 at 40x</v>
          </cell>
          <cell r="AX158" t="str">
            <v>NA</v>
          </cell>
          <cell r="AY158" t="str">
            <v>NA</v>
          </cell>
          <cell r="AZ158">
            <v>30</v>
          </cell>
          <cell r="BA158" t="str">
            <v>ng/part</v>
          </cell>
          <cell r="BB158">
            <v>1000</v>
          </cell>
          <cell r="BC158" t="str">
            <v>ng/part</v>
          </cell>
          <cell r="BD158">
            <v>50</v>
          </cell>
          <cell r="BE158" t="str">
            <v>ng/part</v>
          </cell>
          <cell r="BF158">
            <v>50</v>
          </cell>
          <cell r="BG158" t="str">
            <v>ng/part</v>
          </cell>
          <cell r="BH158">
            <v>50</v>
          </cell>
          <cell r="BI158" t="str">
            <v>ng/part</v>
          </cell>
        </row>
        <row r="159">
          <cell r="B159" t="str">
            <v>Recirculation Filter (3.5 Inch Desktop)</v>
          </cell>
          <cell r="C159" t="str">
            <v>Electrostatic Media - Polypropylene Scrim - Polypropylene</v>
          </cell>
          <cell r="E159" t="str">
            <v>ng/sqcm</v>
          </cell>
          <cell r="F159">
            <v>30</v>
          </cell>
          <cell r="G159">
            <v>30</v>
          </cell>
          <cell r="H159">
            <v>30</v>
          </cell>
          <cell r="I159" t="str">
            <v>NA</v>
          </cell>
          <cell r="J159">
            <v>30</v>
          </cell>
          <cell r="K159">
            <v>30</v>
          </cell>
          <cell r="L159">
            <v>30</v>
          </cell>
          <cell r="M159">
            <v>100</v>
          </cell>
          <cell r="O159" t="str">
            <v>NA</v>
          </cell>
          <cell r="P159" t="str">
            <v>NA</v>
          </cell>
          <cell r="Q159" t="str">
            <v>NA</v>
          </cell>
          <cell r="R159" t="str">
            <v>NA</v>
          </cell>
          <cell r="S159" t="str">
            <v>NA</v>
          </cell>
          <cell r="T159" t="str">
            <v>NA</v>
          </cell>
          <cell r="U159">
            <v>100</v>
          </cell>
          <cell r="W159" t="str">
            <v>ng/sqcm</v>
          </cell>
          <cell r="X159" t="str">
            <v>NA</v>
          </cell>
          <cell r="Y159" t="str">
            <v>ng/sqcm</v>
          </cell>
          <cell r="AA159" t="str">
            <v>NA</v>
          </cell>
          <cell r="AB159" t="str">
            <v>NA</v>
          </cell>
          <cell r="AC159" t="str">
            <v>NA</v>
          </cell>
          <cell r="AD159" t="str">
            <v>NA</v>
          </cell>
          <cell r="AE159" t="str">
            <v>NA</v>
          </cell>
          <cell r="AF159" t="str">
            <v>NA</v>
          </cell>
          <cell r="AG159" t="str">
            <v>NA</v>
          </cell>
          <cell r="AH159" t="str">
            <v>NA</v>
          </cell>
          <cell r="AI159">
            <v>0</v>
          </cell>
          <cell r="AJ159" t="str">
            <v>ng/part</v>
          </cell>
          <cell r="AK159" t="str">
            <v>ng/part</v>
          </cell>
          <cell r="AL159" t="str">
            <v>NA</v>
          </cell>
          <cell r="AM159">
            <v>20</v>
          </cell>
          <cell r="AN159" t="str">
            <v>NA</v>
          </cell>
          <cell r="AO159" t="str">
            <v>NA</v>
          </cell>
          <cell r="AP159" t="str">
            <v>NA</v>
          </cell>
          <cell r="AQ159" t="str">
            <v>NA</v>
          </cell>
          <cell r="AR159" t="str">
            <v>NA</v>
          </cell>
          <cell r="AS159" t="str">
            <v>NA</v>
          </cell>
          <cell r="AT159" t="str">
            <v>NA</v>
          </cell>
          <cell r="AU159" t="str">
            <v>NA</v>
          </cell>
          <cell r="AV159" t="str">
            <v>NA</v>
          </cell>
          <cell r="AW159" t="str">
            <v>NA</v>
          </cell>
          <cell r="AX159" t="str">
            <v>NA</v>
          </cell>
          <cell r="AY159" t="str">
            <v>NA</v>
          </cell>
          <cell r="AZ159">
            <v>30</v>
          </cell>
          <cell r="BA159" t="str">
            <v>ng/part</v>
          </cell>
          <cell r="BB159">
            <v>8000</v>
          </cell>
          <cell r="BC159" t="str">
            <v>ng/part</v>
          </cell>
          <cell r="BD159" t="str">
            <v>NA</v>
          </cell>
          <cell r="BE159" t="str">
            <v>NA</v>
          </cell>
          <cell r="BF159" t="str">
            <v>NA</v>
          </cell>
          <cell r="BG159" t="str">
            <v>NA</v>
          </cell>
          <cell r="BH159" t="str">
            <v>NA</v>
          </cell>
          <cell r="BI159" t="str">
            <v>NA</v>
          </cell>
        </row>
        <row r="160">
          <cell r="B160" t="str">
            <v>Screw (excluding PCBA screws)(3.5 Inch Desktop)</v>
          </cell>
          <cell r="C160" t="str">
            <v>Stainless Steel 302HQ/XM7 or 410 SS or Camtronic</v>
          </cell>
          <cell r="D160" t="str">
            <v>Electropolish</v>
          </cell>
          <cell r="E160" t="str">
            <v>ng/sqcm</v>
          </cell>
          <cell r="F160">
            <v>10</v>
          </cell>
          <cell r="G160">
            <v>10</v>
          </cell>
          <cell r="H160">
            <v>10</v>
          </cell>
          <cell r="I160" t="str">
            <v>NA</v>
          </cell>
          <cell r="J160">
            <v>10</v>
          </cell>
          <cell r="K160">
            <v>10</v>
          </cell>
          <cell r="L160">
            <v>10</v>
          </cell>
          <cell r="M160">
            <v>30</v>
          </cell>
          <cell r="O160" t="str">
            <v>NA</v>
          </cell>
          <cell r="P160" t="str">
            <v>NA</v>
          </cell>
          <cell r="Q160" t="str">
            <v>NA</v>
          </cell>
          <cell r="R160" t="str">
            <v>NA</v>
          </cell>
          <cell r="S160" t="str">
            <v>NA</v>
          </cell>
          <cell r="T160" t="str">
            <v>NA</v>
          </cell>
          <cell r="U160">
            <v>30</v>
          </cell>
          <cell r="W160" t="str">
            <v>ng/sqcm</v>
          </cell>
          <cell r="X160">
            <v>100</v>
          </cell>
          <cell r="Y160" t="str">
            <v>ng/sqcm</v>
          </cell>
          <cell r="AA160">
            <v>5</v>
          </cell>
          <cell r="AB160" t="str">
            <v>NA</v>
          </cell>
          <cell r="AC160" t="str">
            <v>NA</v>
          </cell>
          <cell r="AD160" t="str">
            <v>NA</v>
          </cell>
          <cell r="AE160">
            <v>120000</v>
          </cell>
          <cell r="AF160" t="str">
            <v>NA</v>
          </cell>
          <cell r="AG160" t="str">
            <v>NA</v>
          </cell>
          <cell r="AH160" t="str">
            <v>particles/sqcm</v>
          </cell>
          <cell r="AI160" t="str">
            <v>NA</v>
          </cell>
          <cell r="AJ160" t="str">
            <v>NA</v>
          </cell>
          <cell r="AK160" t="str">
            <v>NA</v>
          </cell>
          <cell r="AL160" t="str">
            <v>NA</v>
          </cell>
          <cell r="AM160" t="str">
            <v>NA</v>
          </cell>
          <cell r="AN160" t="str">
            <v>NA</v>
          </cell>
          <cell r="AO160" t="str">
            <v>NA</v>
          </cell>
          <cell r="AP160" t="str">
            <v>NA</v>
          </cell>
          <cell r="AQ160" t="str">
            <v>NA</v>
          </cell>
          <cell r="AR160" t="str">
            <v>NA</v>
          </cell>
          <cell r="AS160" t="str">
            <v>NA</v>
          </cell>
          <cell r="AT160" t="str">
            <v>NA</v>
          </cell>
          <cell r="AU160" t="str">
            <v>NA</v>
          </cell>
          <cell r="AV160" t="str">
            <v>NA</v>
          </cell>
          <cell r="AW160" t="str">
            <v>0 at 40x</v>
          </cell>
          <cell r="AX160" t="str">
            <v>NA</v>
          </cell>
          <cell r="AY160" t="str">
            <v>NA</v>
          </cell>
          <cell r="AZ160" t="str">
            <v>NA</v>
          </cell>
          <cell r="BA160" t="str">
            <v>NA</v>
          </cell>
          <cell r="BB160" t="str">
            <v>NA</v>
          </cell>
          <cell r="BC160" t="str">
            <v>NA</v>
          </cell>
          <cell r="BD160">
            <v>50</v>
          </cell>
          <cell r="BE160" t="str">
            <v>ng/part</v>
          </cell>
          <cell r="BF160">
            <v>50</v>
          </cell>
          <cell r="BG160" t="str">
            <v>ng/part</v>
          </cell>
          <cell r="BH160">
            <v>50</v>
          </cell>
          <cell r="BI160" t="str">
            <v>ng/part</v>
          </cell>
        </row>
        <row r="161">
          <cell r="B161" t="str">
            <v>Screw Seal (3.5 Inch Desktop)</v>
          </cell>
          <cell r="C161" t="str">
            <v>Aluminium Acrylic Adhesive Polyester Film</v>
          </cell>
          <cell r="E161" t="str">
            <v>ng/sqcm</v>
          </cell>
          <cell r="F161">
            <v>10</v>
          </cell>
          <cell r="G161">
            <v>10</v>
          </cell>
          <cell r="H161">
            <v>10</v>
          </cell>
          <cell r="I161" t="str">
            <v>NA</v>
          </cell>
          <cell r="J161">
            <v>10</v>
          </cell>
          <cell r="K161">
            <v>10</v>
          </cell>
          <cell r="L161">
            <v>10</v>
          </cell>
          <cell r="M161">
            <v>30</v>
          </cell>
          <cell r="O161" t="str">
            <v>NA</v>
          </cell>
          <cell r="P161" t="str">
            <v>NA</v>
          </cell>
          <cell r="Q161" t="str">
            <v>NA</v>
          </cell>
          <cell r="R161" t="str">
            <v>NA</v>
          </cell>
          <cell r="S161" t="str">
            <v>NA</v>
          </cell>
          <cell r="T161" t="str">
            <v>NA</v>
          </cell>
          <cell r="U161">
            <v>30</v>
          </cell>
          <cell r="W161" t="str">
            <v>ng/sqcm</v>
          </cell>
          <cell r="X161" t="str">
            <v>NA</v>
          </cell>
          <cell r="Y161" t="str">
            <v>ng/sqcm</v>
          </cell>
          <cell r="AA161" t="str">
            <v>NA</v>
          </cell>
          <cell r="AB161" t="str">
            <v>NA</v>
          </cell>
          <cell r="AC161" t="str">
            <v>NA</v>
          </cell>
          <cell r="AD161" t="str">
            <v>NA</v>
          </cell>
          <cell r="AE161" t="str">
            <v>NA</v>
          </cell>
          <cell r="AF161" t="str">
            <v>NA</v>
          </cell>
          <cell r="AG161" t="str">
            <v>NA</v>
          </cell>
          <cell r="AH161" t="str">
            <v>NA</v>
          </cell>
          <cell r="AI161">
            <v>0</v>
          </cell>
          <cell r="AJ161" t="str">
            <v>ng/part</v>
          </cell>
          <cell r="AK161" t="str">
            <v>ng/part</v>
          </cell>
          <cell r="AL161" t="str">
            <v>NA</v>
          </cell>
          <cell r="AM161">
            <v>20</v>
          </cell>
          <cell r="AN161" t="str">
            <v>NA</v>
          </cell>
          <cell r="AO161" t="str">
            <v>NA</v>
          </cell>
          <cell r="AP161" t="str">
            <v>NA</v>
          </cell>
          <cell r="AQ161" t="str">
            <v>NA</v>
          </cell>
          <cell r="AR161" t="str">
            <v>NA</v>
          </cell>
          <cell r="AS161" t="str">
            <v>NA</v>
          </cell>
          <cell r="AT161" t="str">
            <v>NA</v>
          </cell>
          <cell r="AU161" t="str">
            <v>NA</v>
          </cell>
          <cell r="AV161" t="str">
            <v>NA</v>
          </cell>
          <cell r="AW161" t="str">
            <v>NA</v>
          </cell>
          <cell r="AX161" t="str">
            <v>ng/part</v>
          </cell>
          <cell r="AY161">
            <v>1000</v>
          </cell>
          <cell r="AZ161">
            <v>30</v>
          </cell>
          <cell r="BA161" t="str">
            <v>ng/part</v>
          </cell>
          <cell r="BB161" t="str">
            <v>2000 (Exc 2-Ethyl Hexanol)</v>
          </cell>
          <cell r="BC161" t="str">
            <v>ng/part</v>
          </cell>
          <cell r="BD161" t="str">
            <v>NA</v>
          </cell>
          <cell r="BE161" t="str">
            <v>NA</v>
          </cell>
          <cell r="BF161" t="str">
            <v>NA</v>
          </cell>
          <cell r="BG161" t="str">
            <v>NA</v>
          </cell>
          <cell r="BH161" t="str">
            <v>NA</v>
          </cell>
          <cell r="BI161" t="str">
            <v>NA</v>
          </cell>
        </row>
        <row r="162">
          <cell r="B162" t="str">
            <v>Side Seal (3.5 Inch Desktop)</v>
          </cell>
          <cell r="C162" t="str">
            <v>Aluminium Acrylic Adhesive Polyester Film</v>
          </cell>
          <cell r="E162" t="str">
            <v>ng/sqcm</v>
          </cell>
          <cell r="F162">
            <v>10</v>
          </cell>
          <cell r="G162">
            <v>10</v>
          </cell>
          <cell r="H162">
            <v>10</v>
          </cell>
          <cell r="I162" t="str">
            <v>NA</v>
          </cell>
          <cell r="J162">
            <v>10</v>
          </cell>
          <cell r="K162">
            <v>10</v>
          </cell>
          <cell r="L162">
            <v>10</v>
          </cell>
          <cell r="M162">
            <v>30</v>
          </cell>
          <cell r="O162" t="str">
            <v>NA</v>
          </cell>
          <cell r="P162" t="str">
            <v>NA</v>
          </cell>
          <cell r="Q162" t="str">
            <v>NA</v>
          </cell>
          <cell r="R162" t="str">
            <v>NA</v>
          </cell>
          <cell r="S162" t="str">
            <v>NA</v>
          </cell>
          <cell r="T162" t="str">
            <v>NA</v>
          </cell>
          <cell r="U162">
            <v>30</v>
          </cell>
          <cell r="W162" t="str">
            <v>ng/sqcm</v>
          </cell>
          <cell r="X162" t="str">
            <v>NA</v>
          </cell>
          <cell r="Y162" t="str">
            <v>ng/sqcm</v>
          </cell>
          <cell r="AA162" t="str">
            <v>NA</v>
          </cell>
          <cell r="AB162" t="str">
            <v>NA</v>
          </cell>
          <cell r="AC162" t="str">
            <v>NA</v>
          </cell>
          <cell r="AD162" t="str">
            <v>NA</v>
          </cell>
          <cell r="AE162" t="str">
            <v>NA</v>
          </cell>
          <cell r="AF162" t="str">
            <v>NA</v>
          </cell>
          <cell r="AG162" t="str">
            <v>NA</v>
          </cell>
          <cell r="AH162" t="str">
            <v>NA</v>
          </cell>
          <cell r="AI162">
            <v>0</v>
          </cell>
          <cell r="AJ162" t="str">
            <v>ng/part</v>
          </cell>
          <cell r="AK162" t="str">
            <v>ng/part</v>
          </cell>
          <cell r="AL162" t="str">
            <v>NA</v>
          </cell>
          <cell r="AM162">
            <v>20</v>
          </cell>
          <cell r="AN162" t="str">
            <v>NA</v>
          </cell>
          <cell r="AO162" t="str">
            <v>NA</v>
          </cell>
          <cell r="AP162" t="str">
            <v>NA</v>
          </cell>
          <cell r="AQ162" t="str">
            <v>NA</v>
          </cell>
          <cell r="AR162" t="str">
            <v>NA</v>
          </cell>
          <cell r="AS162" t="str">
            <v>NA</v>
          </cell>
          <cell r="AT162" t="str">
            <v>NA</v>
          </cell>
          <cell r="AU162" t="str">
            <v>NA</v>
          </cell>
          <cell r="AV162" t="str">
            <v>NA</v>
          </cell>
          <cell r="AW162" t="str">
            <v>NA</v>
          </cell>
          <cell r="AX162" t="str">
            <v>ng/part</v>
          </cell>
          <cell r="AY162">
            <v>1000</v>
          </cell>
          <cell r="AZ162">
            <v>30</v>
          </cell>
          <cell r="BA162" t="str">
            <v>ng/part</v>
          </cell>
          <cell r="BB162" t="str">
            <v>2000 (Exc 2-Ethyl Hexanol)</v>
          </cell>
          <cell r="BC162" t="str">
            <v>ng/part</v>
          </cell>
          <cell r="BD162" t="str">
            <v>NA</v>
          </cell>
          <cell r="BE162" t="str">
            <v>NA</v>
          </cell>
          <cell r="BF162" t="str">
            <v>NA</v>
          </cell>
          <cell r="BG162" t="str">
            <v>NA</v>
          </cell>
          <cell r="BH162" t="str">
            <v>NA</v>
          </cell>
          <cell r="BI162" t="str">
            <v>NA</v>
          </cell>
        </row>
        <row r="163">
          <cell r="B163" t="str">
            <v>Slider (3.5 Inch Desktop)</v>
          </cell>
          <cell r="E163" t="str">
            <v>ng/sqcm</v>
          </cell>
          <cell r="F163">
            <v>10</v>
          </cell>
          <cell r="G163">
            <v>10</v>
          </cell>
          <cell r="H163">
            <v>10</v>
          </cell>
          <cell r="I163" t="str">
            <v>NA</v>
          </cell>
          <cell r="J163">
            <v>10</v>
          </cell>
          <cell r="K163">
            <v>10</v>
          </cell>
          <cell r="L163">
            <v>10</v>
          </cell>
          <cell r="M163">
            <v>60</v>
          </cell>
          <cell r="O163" t="str">
            <v>NA</v>
          </cell>
          <cell r="P163" t="str">
            <v>NA</v>
          </cell>
          <cell r="Q163" t="str">
            <v>NA</v>
          </cell>
          <cell r="R163" t="str">
            <v>NA</v>
          </cell>
          <cell r="S163" t="str">
            <v>NA</v>
          </cell>
          <cell r="T163" t="str">
            <v>NA</v>
          </cell>
          <cell r="U163" t="str">
            <v>NA</v>
          </cell>
          <cell r="W163" t="str">
            <v>ng/sqcm</v>
          </cell>
          <cell r="X163" t="str">
            <v>NA</v>
          </cell>
          <cell r="Y163" t="str">
            <v>ng/sqcm</v>
          </cell>
          <cell r="AA163" t="str">
            <v>NA</v>
          </cell>
          <cell r="AB163" t="str">
            <v>NA</v>
          </cell>
          <cell r="AC163" t="str">
            <v>NA</v>
          </cell>
          <cell r="AD163" t="str">
            <v>NA</v>
          </cell>
          <cell r="AE163" t="str">
            <v>NA</v>
          </cell>
          <cell r="AF163" t="str">
            <v>NA</v>
          </cell>
          <cell r="AG163" t="str">
            <v>NA</v>
          </cell>
          <cell r="AH163" t="str">
            <v>NA</v>
          </cell>
          <cell r="AI163" t="str">
            <v>NA</v>
          </cell>
          <cell r="AJ163" t="str">
            <v>NA</v>
          </cell>
          <cell r="AK163" t="str">
            <v>NA</v>
          </cell>
          <cell r="AL163" t="str">
            <v>NA</v>
          </cell>
          <cell r="AM163" t="str">
            <v>NA</v>
          </cell>
          <cell r="AN163" t="str">
            <v>NA</v>
          </cell>
          <cell r="AO163" t="str">
            <v>NA</v>
          </cell>
          <cell r="AP163" t="str">
            <v>NA</v>
          </cell>
          <cell r="AQ163" t="str">
            <v>NA</v>
          </cell>
          <cell r="AR163" t="str">
            <v>NA</v>
          </cell>
          <cell r="AS163" t="str">
            <v>NA</v>
          </cell>
          <cell r="AT163" t="str">
            <v>NA</v>
          </cell>
          <cell r="AU163" t="str">
            <v>NA</v>
          </cell>
          <cell r="AV163" t="str">
            <v>NA</v>
          </cell>
          <cell r="AW163" t="str">
            <v>NA</v>
          </cell>
          <cell r="AX163" t="str">
            <v>NA</v>
          </cell>
          <cell r="AY163" t="str">
            <v>NA</v>
          </cell>
          <cell r="AZ163" t="str">
            <v>NA</v>
          </cell>
          <cell r="BA163" t="str">
            <v>NA</v>
          </cell>
          <cell r="BB163" t="str">
            <v>NA</v>
          </cell>
          <cell r="BC163" t="str">
            <v>NA</v>
          </cell>
          <cell r="BD163" t="str">
            <v>NA</v>
          </cell>
          <cell r="BE163" t="str">
            <v>NA</v>
          </cell>
          <cell r="BF163" t="str">
            <v>NA</v>
          </cell>
          <cell r="BG163" t="str">
            <v>NA</v>
          </cell>
          <cell r="BH163" t="str">
            <v>NA</v>
          </cell>
          <cell r="BI163" t="str">
            <v>NA</v>
          </cell>
        </row>
        <row r="164">
          <cell r="B164" t="str">
            <v>Suppressor Breather Filter (3.5 Inch Desktop)</v>
          </cell>
          <cell r="C164" t="str">
            <v>Body - Polycarbonate Absorbent - Activated Carbon Acrylic Adhesive Polyester Liner</v>
          </cell>
          <cell r="E164" t="str">
            <v>ng/sqcm</v>
          </cell>
          <cell r="F164">
            <v>20</v>
          </cell>
          <cell r="G164">
            <v>20</v>
          </cell>
          <cell r="H164">
            <v>20</v>
          </cell>
          <cell r="I164" t="str">
            <v>NA</v>
          </cell>
          <cell r="J164">
            <v>20</v>
          </cell>
          <cell r="K164">
            <v>20</v>
          </cell>
          <cell r="L164">
            <v>20</v>
          </cell>
          <cell r="M164" t="str">
            <v>60 (Tested with liner attached)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  <cell r="S164" t="str">
            <v>NA</v>
          </cell>
          <cell r="T164" t="str">
            <v>NA</v>
          </cell>
          <cell r="U164" t="str">
            <v>60 (Excl NH4, tested with liner attached)</v>
          </cell>
          <cell r="W164" t="str">
            <v>ng/sqcm</v>
          </cell>
          <cell r="X164" t="str">
            <v>200 (Test body only)</v>
          </cell>
          <cell r="Y164" t="str">
            <v>ng/sqcm</v>
          </cell>
          <cell r="AA164" t="str">
            <v>5 (Test body only)</v>
          </cell>
          <cell r="AB164" t="str">
            <v>NA</v>
          </cell>
          <cell r="AC164" t="str">
            <v>NA</v>
          </cell>
          <cell r="AD164" t="str">
            <v>NA</v>
          </cell>
          <cell r="AE164">
            <v>15000</v>
          </cell>
          <cell r="AF164" t="str">
            <v>NA</v>
          </cell>
          <cell r="AG164" t="str">
            <v>NA</v>
          </cell>
          <cell r="AH164" t="str">
            <v>particles/sqcm</v>
          </cell>
          <cell r="AI164">
            <v>0</v>
          </cell>
          <cell r="AJ164" t="str">
            <v>ng/part</v>
          </cell>
          <cell r="AK164" t="str">
            <v>ng/part</v>
          </cell>
          <cell r="AL164" t="str">
            <v>NA</v>
          </cell>
          <cell r="AM164">
            <v>20</v>
          </cell>
          <cell r="AN164" t="str">
            <v>NA</v>
          </cell>
          <cell r="AO164" t="str">
            <v>NA</v>
          </cell>
          <cell r="AP164" t="str">
            <v>NA</v>
          </cell>
          <cell r="AQ164" t="str">
            <v>NA</v>
          </cell>
          <cell r="AR164" t="str">
            <v>NA</v>
          </cell>
          <cell r="AS164" t="str">
            <v>NA</v>
          </cell>
          <cell r="AT164" t="str">
            <v>NA</v>
          </cell>
          <cell r="AU164" t="str">
            <v>NA</v>
          </cell>
          <cell r="AV164" t="str">
            <v>NA</v>
          </cell>
          <cell r="AW164" t="str">
            <v>NA</v>
          </cell>
          <cell r="AX164" t="str">
            <v>NA</v>
          </cell>
          <cell r="AY164" t="str">
            <v>NA</v>
          </cell>
          <cell r="AZ164">
            <v>60</v>
          </cell>
          <cell r="BA164" t="str">
            <v>ng/part</v>
          </cell>
          <cell r="BB164" t="str">
            <v>5000 (Exc 2-Ethyl Hexanol)</v>
          </cell>
          <cell r="BC164" t="str">
            <v>ng/part</v>
          </cell>
          <cell r="BD164" t="str">
            <v>NA</v>
          </cell>
          <cell r="BE164" t="str">
            <v>NA</v>
          </cell>
          <cell r="BF164" t="str">
            <v>NA</v>
          </cell>
          <cell r="BG164" t="str">
            <v>NA</v>
          </cell>
          <cell r="BH164" t="str">
            <v>NA</v>
          </cell>
          <cell r="BI164" t="str">
            <v>NA</v>
          </cell>
        </row>
        <row r="165">
          <cell r="B165" t="str">
            <v>Suspension Damper (polyester with acrylic adhesive) (3.5 Inch Desktop)</v>
          </cell>
          <cell r="E165" t="str">
            <v>ng/sqcm</v>
          </cell>
          <cell r="F165">
            <v>10</v>
          </cell>
          <cell r="G165">
            <v>10</v>
          </cell>
          <cell r="H165">
            <v>10</v>
          </cell>
          <cell r="I165" t="str">
            <v>NA</v>
          </cell>
          <cell r="J165">
            <v>10</v>
          </cell>
          <cell r="K165">
            <v>10</v>
          </cell>
          <cell r="L165">
            <v>10</v>
          </cell>
          <cell r="M165">
            <v>30</v>
          </cell>
          <cell r="O165" t="str">
            <v>NA</v>
          </cell>
          <cell r="P165" t="str">
            <v>NA</v>
          </cell>
          <cell r="Q165" t="str">
            <v>NA</v>
          </cell>
          <cell r="R165" t="str">
            <v>NA</v>
          </cell>
          <cell r="S165" t="str">
            <v>NA</v>
          </cell>
          <cell r="T165" t="str">
            <v>NA</v>
          </cell>
          <cell r="U165">
            <v>30</v>
          </cell>
          <cell r="W165" t="str">
            <v>ng/sqcm</v>
          </cell>
          <cell r="X165" t="str">
            <v>NA</v>
          </cell>
          <cell r="Y165" t="str">
            <v>ng/sqcm</v>
          </cell>
          <cell r="AA165" t="str">
            <v>NA</v>
          </cell>
          <cell r="AB165" t="str">
            <v>NA</v>
          </cell>
          <cell r="AC165" t="str">
            <v>NA</v>
          </cell>
          <cell r="AD165" t="str">
            <v>NA</v>
          </cell>
          <cell r="AE165" t="str">
            <v>NA</v>
          </cell>
          <cell r="AF165" t="str">
            <v>NA</v>
          </cell>
          <cell r="AG165" t="str">
            <v>NA</v>
          </cell>
          <cell r="AH165" t="str">
            <v>NA</v>
          </cell>
          <cell r="AI165" t="str">
            <v>NA</v>
          </cell>
          <cell r="AJ165" t="str">
            <v>NA</v>
          </cell>
          <cell r="AK165" t="str">
            <v>NA</v>
          </cell>
          <cell r="AL165" t="str">
            <v>NA</v>
          </cell>
          <cell r="AM165" t="str">
            <v>NA</v>
          </cell>
          <cell r="AN165" t="str">
            <v>NA</v>
          </cell>
          <cell r="AO165" t="str">
            <v>NA</v>
          </cell>
          <cell r="AP165" t="str">
            <v>NA</v>
          </cell>
          <cell r="AQ165" t="str">
            <v>NA</v>
          </cell>
          <cell r="AR165" t="str">
            <v>NA</v>
          </cell>
          <cell r="AS165" t="str">
            <v>NA</v>
          </cell>
          <cell r="AT165" t="str">
            <v>NA</v>
          </cell>
          <cell r="AU165" t="str">
            <v>NA</v>
          </cell>
          <cell r="AV165" t="str">
            <v>NA</v>
          </cell>
          <cell r="AW165" t="str">
            <v>NA</v>
          </cell>
          <cell r="AX165" t="str">
            <v>ng/part</v>
          </cell>
          <cell r="AY165">
            <v>1000</v>
          </cell>
          <cell r="AZ165">
            <v>30</v>
          </cell>
          <cell r="BA165" t="str">
            <v>ng/part</v>
          </cell>
          <cell r="BB165">
            <v>1000</v>
          </cell>
          <cell r="BC165" t="str">
            <v>ng/part</v>
          </cell>
          <cell r="BD165" t="str">
            <v>NA</v>
          </cell>
          <cell r="BE165" t="str">
            <v>NA</v>
          </cell>
          <cell r="BF165" t="str">
            <v>NA</v>
          </cell>
          <cell r="BG165" t="str">
            <v>NA</v>
          </cell>
          <cell r="BH165" t="str">
            <v>NA</v>
          </cell>
          <cell r="BI165" t="str">
            <v>NA</v>
          </cell>
        </row>
        <row r="166">
          <cell r="B166" t="str">
            <v>Suspension, DSA and Damper (3.5 Inch Desktop)</v>
          </cell>
          <cell r="E166" t="str">
            <v>ng/sqcm</v>
          </cell>
          <cell r="F166">
            <v>10</v>
          </cell>
          <cell r="G166">
            <v>10</v>
          </cell>
          <cell r="H166">
            <v>10</v>
          </cell>
          <cell r="I166" t="str">
            <v>NA</v>
          </cell>
          <cell r="J166">
            <v>10</v>
          </cell>
          <cell r="K166">
            <v>10</v>
          </cell>
          <cell r="L166">
            <v>10</v>
          </cell>
          <cell r="M166">
            <v>30</v>
          </cell>
          <cell r="O166" t="str">
            <v>NA</v>
          </cell>
          <cell r="P166" t="str">
            <v>NA</v>
          </cell>
          <cell r="Q166" t="str">
            <v>NA</v>
          </cell>
          <cell r="R166" t="str">
            <v>NA</v>
          </cell>
          <cell r="S166" t="str">
            <v>NA</v>
          </cell>
          <cell r="T166" t="str">
            <v>NA</v>
          </cell>
          <cell r="U166" t="str">
            <v>30 (Excl K)</v>
          </cell>
          <cell r="W166" t="str">
            <v>ng/sqcm</v>
          </cell>
          <cell r="X166" t="str">
            <v>NA</v>
          </cell>
          <cell r="Y166" t="str">
            <v>ng/sqcm</v>
          </cell>
          <cell r="AA166">
            <v>5</v>
          </cell>
          <cell r="AB166" t="str">
            <v>NA</v>
          </cell>
          <cell r="AC166" t="str">
            <v>NA</v>
          </cell>
          <cell r="AD166" t="str">
            <v>NA</v>
          </cell>
          <cell r="AE166">
            <v>10000</v>
          </cell>
          <cell r="AF166" t="str">
            <v>NA</v>
          </cell>
          <cell r="AG166" t="str">
            <v>NA</v>
          </cell>
          <cell r="AH166" t="str">
            <v>particles/sqcm</v>
          </cell>
          <cell r="AI166" t="str">
            <v>NA</v>
          </cell>
          <cell r="AJ166" t="str">
            <v>NA</v>
          </cell>
          <cell r="AK166" t="str">
            <v>NA</v>
          </cell>
          <cell r="AL166" t="str">
            <v>NA</v>
          </cell>
          <cell r="AM166" t="str">
            <v>NA</v>
          </cell>
          <cell r="AN166" t="str">
            <v>NA</v>
          </cell>
          <cell r="AO166" t="str">
            <v>particles/sqcm</v>
          </cell>
          <cell r="AP166">
            <v>200</v>
          </cell>
          <cell r="AQ166" t="str">
            <v>particles/sqcm</v>
          </cell>
          <cell r="AR166">
            <v>100</v>
          </cell>
          <cell r="AS166" t="str">
            <v>particles/sqcm</v>
          </cell>
          <cell r="AT166">
            <v>2500</v>
          </cell>
          <cell r="AU166" t="str">
            <v>particles/sqcm</v>
          </cell>
          <cell r="AV166">
            <v>0</v>
          </cell>
          <cell r="AW166" t="str">
            <v>0 at 40x</v>
          </cell>
          <cell r="AX166" t="str">
            <v>NA</v>
          </cell>
          <cell r="AY166" t="str">
            <v>NA</v>
          </cell>
          <cell r="AZ166">
            <v>30</v>
          </cell>
          <cell r="BA166" t="str">
            <v>ng/part</v>
          </cell>
          <cell r="BB166">
            <v>1000</v>
          </cell>
          <cell r="BC166" t="str">
            <v>ng/part</v>
          </cell>
          <cell r="BD166">
            <v>50</v>
          </cell>
          <cell r="BE166" t="str">
            <v>ng/part</v>
          </cell>
          <cell r="BF166">
            <v>50</v>
          </cell>
          <cell r="BG166" t="str">
            <v>ng/part</v>
          </cell>
          <cell r="BH166">
            <v>50</v>
          </cell>
          <cell r="BI166" t="str">
            <v>ng/part</v>
          </cell>
        </row>
        <row r="167">
          <cell r="B167" t="str">
            <v>Suspension, DSA and No Damper (3.5 Inch Desktop)</v>
          </cell>
          <cell r="E167" t="str">
            <v>ng/sqcm</v>
          </cell>
          <cell r="F167">
            <v>10</v>
          </cell>
          <cell r="G167">
            <v>10</v>
          </cell>
          <cell r="H167">
            <v>10</v>
          </cell>
          <cell r="I167" t="str">
            <v>NA</v>
          </cell>
          <cell r="J167">
            <v>10</v>
          </cell>
          <cell r="K167">
            <v>10</v>
          </cell>
          <cell r="L167">
            <v>10</v>
          </cell>
          <cell r="M167">
            <v>30</v>
          </cell>
          <cell r="O167" t="str">
            <v>NA</v>
          </cell>
          <cell r="P167" t="str">
            <v>NA</v>
          </cell>
          <cell r="Q167" t="str">
            <v>NA</v>
          </cell>
          <cell r="R167" t="str">
            <v>NA</v>
          </cell>
          <cell r="S167" t="str">
            <v>NA</v>
          </cell>
          <cell r="T167" t="str">
            <v>NA</v>
          </cell>
          <cell r="U167" t="str">
            <v>30 (Excl K)</v>
          </cell>
          <cell r="W167" t="str">
            <v>ng/sqcm</v>
          </cell>
          <cell r="X167" t="str">
            <v>NA</v>
          </cell>
          <cell r="Y167" t="str">
            <v>ng/sqcm</v>
          </cell>
          <cell r="AA167">
            <v>5</v>
          </cell>
          <cell r="AB167" t="str">
            <v>NA</v>
          </cell>
          <cell r="AC167" t="str">
            <v>NA</v>
          </cell>
          <cell r="AD167" t="str">
            <v>NA</v>
          </cell>
          <cell r="AE167">
            <v>10000</v>
          </cell>
          <cell r="AF167" t="str">
            <v>NA</v>
          </cell>
          <cell r="AG167" t="str">
            <v>NA</v>
          </cell>
          <cell r="AH167" t="str">
            <v>particles/sqcm</v>
          </cell>
          <cell r="AI167" t="str">
            <v>NA</v>
          </cell>
          <cell r="AJ167" t="str">
            <v>NA</v>
          </cell>
          <cell r="AK167" t="str">
            <v>NA</v>
          </cell>
          <cell r="AL167" t="str">
            <v>NA</v>
          </cell>
          <cell r="AM167" t="str">
            <v>NA</v>
          </cell>
          <cell r="AN167" t="str">
            <v>NA</v>
          </cell>
          <cell r="AO167" t="str">
            <v>particles/sqcm</v>
          </cell>
          <cell r="AP167">
            <v>200</v>
          </cell>
          <cell r="AQ167" t="str">
            <v>particles/sqcm</v>
          </cell>
          <cell r="AR167">
            <v>100</v>
          </cell>
          <cell r="AS167" t="str">
            <v>particles/sqcm</v>
          </cell>
          <cell r="AT167">
            <v>2500</v>
          </cell>
          <cell r="AU167" t="str">
            <v>particles/sqcm</v>
          </cell>
          <cell r="AV167">
            <v>0</v>
          </cell>
          <cell r="AW167" t="str">
            <v>0 at 40x</v>
          </cell>
          <cell r="AX167" t="str">
            <v>NA</v>
          </cell>
          <cell r="AY167" t="str">
            <v>NA</v>
          </cell>
          <cell r="AZ167">
            <v>30</v>
          </cell>
          <cell r="BA167" t="str">
            <v>ng/part</v>
          </cell>
          <cell r="BB167">
            <v>1000</v>
          </cell>
          <cell r="BC167" t="str">
            <v>ng/part</v>
          </cell>
          <cell r="BD167">
            <v>50</v>
          </cell>
          <cell r="BE167" t="str">
            <v>ng/part</v>
          </cell>
          <cell r="BF167">
            <v>50</v>
          </cell>
          <cell r="BG167" t="str">
            <v>ng/part</v>
          </cell>
          <cell r="BH167">
            <v>50</v>
          </cell>
          <cell r="BI167" t="str">
            <v>ng/part</v>
          </cell>
        </row>
        <row r="168">
          <cell r="B168" t="str">
            <v>Suspension, SSA and Damper (3.5 Inch Desktop)</v>
          </cell>
          <cell r="E168" t="str">
            <v>ng/sqcm</v>
          </cell>
          <cell r="F168">
            <v>10</v>
          </cell>
          <cell r="G168">
            <v>10</v>
          </cell>
          <cell r="H168">
            <v>10</v>
          </cell>
          <cell r="I168" t="str">
            <v>NA</v>
          </cell>
          <cell r="J168">
            <v>10</v>
          </cell>
          <cell r="K168">
            <v>10</v>
          </cell>
          <cell r="L168">
            <v>10</v>
          </cell>
          <cell r="M168">
            <v>30</v>
          </cell>
          <cell r="O168" t="str">
            <v>NA</v>
          </cell>
          <cell r="P168" t="str">
            <v>NA</v>
          </cell>
          <cell r="Q168" t="str">
            <v>NA</v>
          </cell>
          <cell r="R168" t="str">
            <v>NA</v>
          </cell>
          <cell r="S168" t="str">
            <v>NA</v>
          </cell>
          <cell r="T168" t="str">
            <v>NA</v>
          </cell>
          <cell r="U168" t="str">
            <v>30 (Excl K)</v>
          </cell>
          <cell r="W168" t="str">
            <v>ng/sqcm</v>
          </cell>
          <cell r="X168" t="str">
            <v>NA</v>
          </cell>
          <cell r="Y168" t="str">
            <v>ng/sqcm</v>
          </cell>
          <cell r="AA168">
            <v>5</v>
          </cell>
          <cell r="AB168" t="str">
            <v>NA</v>
          </cell>
          <cell r="AC168" t="str">
            <v>NA</v>
          </cell>
          <cell r="AD168" t="str">
            <v>NA</v>
          </cell>
          <cell r="AE168">
            <v>6000</v>
          </cell>
          <cell r="AF168" t="str">
            <v>NA</v>
          </cell>
          <cell r="AG168" t="str">
            <v>NA</v>
          </cell>
          <cell r="AH168" t="str">
            <v>particles/sqcm</v>
          </cell>
          <cell r="AI168" t="str">
            <v>NA</v>
          </cell>
          <cell r="AJ168" t="str">
            <v>NA</v>
          </cell>
          <cell r="AK168" t="str">
            <v>NA</v>
          </cell>
          <cell r="AL168" t="str">
            <v>NA</v>
          </cell>
          <cell r="AM168" t="str">
            <v>NA</v>
          </cell>
          <cell r="AN168" t="str">
            <v>NA</v>
          </cell>
          <cell r="AO168" t="str">
            <v>particles/sqcm</v>
          </cell>
          <cell r="AP168">
            <v>50</v>
          </cell>
          <cell r="AQ168" t="str">
            <v>particles/sqcm</v>
          </cell>
          <cell r="AR168">
            <v>100</v>
          </cell>
          <cell r="AS168" t="str">
            <v>particles/sqcm</v>
          </cell>
          <cell r="AT168">
            <v>1500</v>
          </cell>
          <cell r="AU168" t="str">
            <v>particles/sqcm</v>
          </cell>
          <cell r="AV168">
            <v>0</v>
          </cell>
          <cell r="AW168" t="str">
            <v>0 at 40x</v>
          </cell>
          <cell r="AX168" t="str">
            <v>NA</v>
          </cell>
          <cell r="AY168" t="str">
            <v>NA</v>
          </cell>
          <cell r="AZ168">
            <v>30</v>
          </cell>
          <cell r="BA168" t="str">
            <v>ng/part</v>
          </cell>
          <cell r="BB168">
            <v>1000</v>
          </cell>
          <cell r="BC168" t="str">
            <v>ng/part</v>
          </cell>
          <cell r="BD168">
            <v>50</v>
          </cell>
          <cell r="BE168" t="str">
            <v>ng/part</v>
          </cell>
          <cell r="BF168">
            <v>50</v>
          </cell>
          <cell r="BG168" t="str">
            <v>ng/part</v>
          </cell>
          <cell r="BH168">
            <v>50</v>
          </cell>
          <cell r="BI168" t="str">
            <v>ng/part</v>
          </cell>
        </row>
        <row r="169">
          <cell r="B169" t="str">
            <v>Suspension, SSA and No Damper (3.5 Inch Desktop)</v>
          </cell>
          <cell r="E169" t="str">
            <v>ng/sqcm</v>
          </cell>
          <cell r="F169">
            <v>10</v>
          </cell>
          <cell r="G169">
            <v>10</v>
          </cell>
          <cell r="H169">
            <v>10</v>
          </cell>
          <cell r="I169" t="str">
            <v>NA</v>
          </cell>
          <cell r="J169">
            <v>10</v>
          </cell>
          <cell r="K169">
            <v>10</v>
          </cell>
          <cell r="L169">
            <v>10</v>
          </cell>
          <cell r="M169">
            <v>30</v>
          </cell>
          <cell r="O169" t="str">
            <v>NA</v>
          </cell>
          <cell r="P169" t="str">
            <v>NA</v>
          </cell>
          <cell r="Q169" t="str">
            <v>NA</v>
          </cell>
          <cell r="R169" t="str">
            <v>NA</v>
          </cell>
          <cell r="S169" t="str">
            <v>NA</v>
          </cell>
          <cell r="T169" t="str">
            <v>NA</v>
          </cell>
          <cell r="U169" t="str">
            <v>30 (Excl K)</v>
          </cell>
          <cell r="W169" t="str">
            <v>ng/sqcm</v>
          </cell>
          <cell r="X169" t="str">
            <v>NA</v>
          </cell>
          <cell r="Y169" t="str">
            <v>ng/sqcm</v>
          </cell>
          <cell r="AA169">
            <v>5</v>
          </cell>
          <cell r="AB169" t="str">
            <v>NA</v>
          </cell>
          <cell r="AC169" t="str">
            <v>NA</v>
          </cell>
          <cell r="AD169" t="str">
            <v>NA</v>
          </cell>
          <cell r="AE169">
            <v>6000</v>
          </cell>
          <cell r="AF169" t="str">
            <v>NA</v>
          </cell>
          <cell r="AG169" t="str">
            <v>NA</v>
          </cell>
          <cell r="AH169" t="str">
            <v>particles/sqcm</v>
          </cell>
          <cell r="AI169" t="str">
            <v>NA</v>
          </cell>
          <cell r="AJ169" t="str">
            <v>NA</v>
          </cell>
          <cell r="AK169" t="str">
            <v>NA</v>
          </cell>
          <cell r="AL169" t="str">
            <v>NA</v>
          </cell>
          <cell r="AM169" t="str">
            <v>NA</v>
          </cell>
          <cell r="AN169" t="str">
            <v>NA</v>
          </cell>
          <cell r="AO169" t="str">
            <v>particles/sqcm</v>
          </cell>
          <cell r="AP169">
            <v>50</v>
          </cell>
          <cell r="AQ169" t="str">
            <v>particles/sqcm</v>
          </cell>
          <cell r="AR169">
            <v>100</v>
          </cell>
          <cell r="AS169" t="str">
            <v>particles/sqcm</v>
          </cell>
          <cell r="AT169">
            <v>1500</v>
          </cell>
          <cell r="AU169" t="str">
            <v>particles/sqcm</v>
          </cell>
          <cell r="AV169">
            <v>0</v>
          </cell>
          <cell r="AW169" t="str">
            <v>0 at 40x</v>
          </cell>
          <cell r="AX169" t="str">
            <v>NA</v>
          </cell>
          <cell r="AY169" t="str">
            <v>NA</v>
          </cell>
          <cell r="AZ169">
            <v>30</v>
          </cell>
          <cell r="BA169" t="str">
            <v>ng/part</v>
          </cell>
          <cell r="BB169">
            <v>1000</v>
          </cell>
          <cell r="BC169" t="str">
            <v>ng/part</v>
          </cell>
          <cell r="BD169">
            <v>50</v>
          </cell>
          <cell r="BE169" t="str">
            <v>ng/part</v>
          </cell>
          <cell r="BF169">
            <v>50</v>
          </cell>
          <cell r="BG169" t="str">
            <v>ng/part</v>
          </cell>
          <cell r="BH169">
            <v>50</v>
          </cell>
          <cell r="BI169" t="str">
            <v>ng/part</v>
          </cell>
        </row>
        <row r="170">
          <cell r="B170" t="str">
            <v>Thin Film Disk (3.5 Inch Desktop)</v>
          </cell>
          <cell r="C170" t="str">
            <v>Glass or Aluminum Thermally Bonded</v>
          </cell>
          <cell r="E170" t="str">
            <v>ng/sqcm</v>
          </cell>
          <cell r="F170">
            <v>0.2</v>
          </cell>
          <cell r="G170">
            <v>0.2</v>
          </cell>
          <cell r="H170">
            <v>0.2</v>
          </cell>
          <cell r="I170" t="str">
            <v>NA</v>
          </cell>
          <cell r="J170">
            <v>0.2</v>
          </cell>
          <cell r="K170">
            <v>2</v>
          </cell>
          <cell r="L170">
            <v>0.2</v>
          </cell>
          <cell r="M170">
            <v>1</v>
          </cell>
          <cell r="O170" t="str">
            <v>NA</v>
          </cell>
          <cell r="P170" t="str">
            <v>NA</v>
          </cell>
          <cell r="Q170" t="str">
            <v>NA</v>
          </cell>
          <cell r="R170" t="str">
            <v>NA</v>
          </cell>
          <cell r="S170" t="str">
            <v>NA</v>
          </cell>
          <cell r="T170" t="str">
            <v>NA</v>
          </cell>
          <cell r="U170">
            <v>1</v>
          </cell>
          <cell r="W170" t="str">
            <v>ng/sqcm</v>
          </cell>
          <cell r="X170" t="str">
            <v>NA</v>
          </cell>
          <cell r="Y170" t="str">
            <v>ng/sqcm</v>
          </cell>
          <cell r="AA170" t="str">
            <v>NA</v>
          </cell>
          <cell r="AB170" t="str">
            <v>NA</v>
          </cell>
          <cell r="AC170" t="str">
            <v>NA</v>
          </cell>
          <cell r="AD170">
            <v>500</v>
          </cell>
          <cell r="AE170" t="str">
            <v>NA</v>
          </cell>
          <cell r="AF170">
            <v>150</v>
          </cell>
          <cell r="AG170">
            <v>15</v>
          </cell>
          <cell r="AH170" t="str">
            <v>particles/sqcm</v>
          </cell>
          <cell r="AI170" t="str">
            <v>NA</v>
          </cell>
          <cell r="AJ170" t="str">
            <v>NA</v>
          </cell>
          <cell r="AK170" t="str">
            <v>NA</v>
          </cell>
          <cell r="AL170" t="str">
            <v>NA</v>
          </cell>
          <cell r="AM170" t="str">
            <v>NA</v>
          </cell>
          <cell r="AN170" t="str">
            <v>NA</v>
          </cell>
          <cell r="AO170" t="str">
            <v>NA</v>
          </cell>
          <cell r="AP170" t="str">
            <v>NA</v>
          </cell>
          <cell r="AQ170" t="str">
            <v>NA</v>
          </cell>
          <cell r="AR170" t="str">
            <v>NA</v>
          </cell>
          <cell r="AS170" t="str">
            <v>NA</v>
          </cell>
          <cell r="AT170" t="str">
            <v>NA</v>
          </cell>
          <cell r="AU170" t="str">
            <v>NA</v>
          </cell>
          <cell r="AV170" t="str">
            <v>NA</v>
          </cell>
          <cell r="AW170" t="str">
            <v>50 at 200x</v>
          </cell>
          <cell r="AX170" t="str">
            <v>NA</v>
          </cell>
          <cell r="AY170" t="str">
            <v>NA</v>
          </cell>
          <cell r="AZ170" t="str">
            <v>NA</v>
          </cell>
          <cell r="BA170" t="str">
            <v>NA</v>
          </cell>
          <cell r="BB170" t="str">
            <v>NA</v>
          </cell>
          <cell r="BC170" t="str">
            <v>NA</v>
          </cell>
          <cell r="BD170" t="str">
            <v>NA</v>
          </cell>
          <cell r="BE170" t="str">
            <v>NA</v>
          </cell>
          <cell r="BF170" t="str">
            <v>NA</v>
          </cell>
          <cell r="BG170" t="str">
            <v>NA</v>
          </cell>
          <cell r="BH170" t="str">
            <v>NA</v>
          </cell>
          <cell r="BI170" t="str">
            <v>NA</v>
          </cell>
        </row>
        <row r="171">
          <cell r="B171" t="str">
            <v>Thin Film Disk (3.5 Inch Desktop)</v>
          </cell>
          <cell r="C171" t="str">
            <v>Glass or Aluminium lower % UV Bonded</v>
          </cell>
          <cell r="E171" t="str">
            <v>ng/sqcm</v>
          </cell>
          <cell r="F171">
            <v>0.2</v>
          </cell>
          <cell r="G171">
            <v>0.2</v>
          </cell>
          <cell r="H171">
            <v>0.2</v>
          </cell>
          <cell r="I171" t="str">
            <v>NA</v>
          </cell>
          <cell r="J171">
            <v>0.2</v>
          </cell>
          <cell r="K171">
            <v>1</v>
          </cell>
          <cell r="L171">
            <v>0.2</v>
          </cell>
          <cell r="M171" t="str">
            <v>1 (Excl PO4)</v>
          </cell>
          <cell r="O171" t="str">
            <v>NA</v>
          </cell>
          <cell r="P171" t="str">
            <v>NA</v>
          </cell>
          <cell r="Q171" t="str">
            <v>NA</v>
          </cell>
          <cell r="R171" t="str">
            <v>NA</v>
          </cell>
          <cell r="S171" t="str">
            <v>NA</v>
          </cell>
          <cell r="T171" t="str">
            <v>NA</v>
          </cell>
          <cell r="U171">
            <v>1</v>
          </cell>
          <cell r="W171" t="str">
            <v>ng/sqcm</v>
          </cell>
          <cell r="X171" t="str">
            <v>NA</v>
          </cell>
          <cell r="Y171" t="str">
            <v>ng/sqcm</v>
          </cell>
          <cell r="AA171" t="str">
            <v>NA</v>
          </cell>
          <cell r="AB171" t="str">
            <v>NA</v>
          </cell>
          <cell r="AC171" t="str">
            <v>NA</v>
          </cell>
          <cell r="AD171">
            <v>500</v>
          </cell>
          <cell r="AE171" t="str">
            <v>NA</v>
          </cell>
          <cell r="AF171">
            <v>150</v>
          </cell>
          <cell r="AG171">
            <v>15</v>
          </cell>
          <cell r="AH171" t="str">
            <v>particles/sqcm</v>
          </cell>
          <cell r="AI171" t="str">
            <v>NA</v>
          </cell>
          <cell r="AJ171" t="str">
            <v>NA</v>
          </cell>
          <cell r="AK171" t="str">
            <v>NA</v>
          </cell>
          <cell r="AL171" t="str">
            <v>NA</v>
          </cell>
          <cell r="AM171" t="str">
            <v>NA</v>
          </cell>
          <cell r="AN171" t="str">
            <v>NA</v>
          </cell>
          <cell r="AO171" t="str">
            <v>NA</v>
          </cell>
          <cell r="AP171" t="str">
            <v>NA</v>
          </cell>
          <cell r="AQ171" t="str">
            <v>NA</v>
          </cell>
          <cell r="AR171" t="str">
            <v>NA</v>
          </cell>
          <cell r="AS171" t="str">
            <v>NA</v>
          </cell>
          <cell r="AT171" t="str">
            <v>NA</v>
          </cell>
          <cell r="AU171" t="str">
            <v>NA</v>
          </cell>
          <cell r="AV171" t="str">
            <v>NA</v>
          </cell>
          <cell r="AW171" t="str">
            <v>50 at 200x</v>
          </cell>
          <cell r="AX171" t="str">
            <v>NA</v>
          </cell>
          <cell r="AY171" t="str">
            <v>NA</v>
          </cell>
          <cell r="AZ171" t="str">
            <v>NA</v>
          </cell>
          <cell r="BA171" t="str">
            <v>NA</v>
          </cell>
          <cell r="BB171" t="str">
            <v>NA</v>
          </cell>
          <cell r="BC171" t="str">
            <v>NA</v>
          </cell>
          <cell r="BD171" t="str">
            <v>NA</v>
          </cell>
          <cell r="BE171" t="str">
            <v>NA</v>
          </cell>
          <cell r="BF171" t="str">
            <v>NA</v>
          </cell>
          <cell r="BG171" t="str">
            <v>NA</v>
          </cell>
          <cell r="BH171" t="str">
            <v>NA</v>
          </cell>
          <cell r="BI171" t="str">
            <v>NA</v>
          </cell>
        </row>
        <row r="172">
          <cell r="B172" t="str">
            <v>Thin Film Disk (3.5 Inch Desktop)</v>
          </cell>
          <cell r="C172" t="str">
            <v>Glass or Aluminium higher % UV Bonded</v>
          </cell>
          <cell r="E172" t="str">
            <v>ng/sqcm</v>
          </cell>
          <cell r="F172">
            <v>0.2</v>
          </cell>
          <cell r="G172">
            <v>0.2</v>
          </cell>
          <cell r="H172">
            <v>0.2</v>
          </cell>
          <cell r="I172" t="str">
            <v>NA</v>
          </cell>
          <cell r="J172">
            <v>1.5</v>
          </cell>
          <cell r="K172">
            <v>2.5</v>
          </cell>
          <cell r="L172">
            <v>0.2</v>
          </cell>
          <cell r="M172" t="str">
            <v>1 (Excl PO4 and NO3)</v>
          </cell>
          <cell r="O172" t="str">
            <v>NA</v>
          </cell>
          <cell r="P172" t="str">
            <v>NA</v>
          </cell>
          <cell r="Q172" t="str">
            <v>NA</v>
          </cell>
          <cell r="R172" t="str">
            <v>NA</v>
          </cell>
          <cell r="S172" t="str">
            <v>NA</v>
          </cell>
          <cell r="T172" t="str">
            <v>NA</v>
          </cell>
          <cell r="U172">
            <v>1</v>
          </cell>
          <cell r="W172" t="str">
            <v>ng/sqcm</v>
          </cell>
          <cell r="X172" t="str">
            <v>NA</v>
          </cell>
          <cell r="Y172" t="str">
            <v>ng/sqcm</v>
          </cell>
          <cell r="AA172" t="str">
            <v>NA</v>
          </cell>
          <cell r="AB172" t="str">
            <v>NA</v>
          </cell>
          <cell r="AC172" t="str">
            <v>NA</v>
          </cell>
          <cell r="AD172">
            <v>500</v>
          </cell>
          <cell r="AE172" t="str">
            <v>NA</v>
          </cell>
          <cell r="AF172">
            <v>150</v>
          </cell>
          <cell r="AG172">
            <v>15</v>
          </cell>
          <cell r="AH172" t="str">
            <v>particles/sqcm</v>
          </cell>
          <cell r="AI172" t="str">
            <v>NA</v>
          </cell>
          <cell r="AJ172" t="str">
            <v>NA</v>
          </cell>
          <cell r="AK172" t="str">
            <v>NA</v>
          </cell>
          <cell r="AL172" t="str">
            <v>NA</v>
          </cell>
          <cell r="AM172" t="str">
            <v>NA</v>
          </cell>
          <cell r="AN172" t="str">
            <v>NA</v>
          </cell>
          <cell r="AO172" t="str">
            <v>NA</v>
          </cell>
          <cell r="AP172" t="str">
            <v>NA</v>
          </cell>
          <cell r="AQ172" t="str">
            <v>NA</v>
          </cell>
          <cell r="AR172" t="str">
            <v>NA</v>
          </cell>
          <cell r="AS172" t="str">
            <v>NA</v>
          </cell>
          <cell r="AT172" t="str">
            <v>NA</v>
          </cell>
          <cell r="AU172" t="str">
            <v>NA</v>
          </cell>
          <cell r="AV172" t="str">
            <v>NA</v>
          </cell>
          <cell r="AW172" t="str">
            <v>50 at 200x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B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F172" t="str">
            <v>NA</v>
          </cell>
          <cell r="BG172" t="str">
            <v>NA</v>
          </cell>
          <cell r="BH172" t="str">
            <v>NA</v>
          </cell>
          <cell r="BI172" t="str">
            <v>NA</v>
          </cell>
        </row>
        <row r="173">
          <cell r="B173" t="str">
            <v>Tolerance Ring (3.5 Inch Desktop)</v>
          </cell>
          <cell r="C173" t="str">
            <v>SS300</v>
          </cell>
          <cell r="E173" t="str">
            <v>ng/sqcm</v>
          </cell>
          <cell r="F173">
            <v>10</v>
          </cell>
          <cell r="G173">
            <v>10</v>
          </cell>
          <cell r="H173">
            <v>10</v>
          </cell>
          <cell r="I173" t="str">
            <v>NA</v>
          </cell>
          <cell r="J173">
            <v>10</v>
          </cell>
          <cell r="K173">
            <v>10</v>
          </cell>
          <cell r="L173">
            <v>10</v>
          </cell>
          <cell r="M173">
            <v>30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  <cell r="S173" t="str">
            <v>NA</v>
          </cell>
          <cell r="T173" t="str">
            <v>NA</v>
          </cell>
          <cell r="U173">
            <v>30</v>
          </cell>
          <cell r="W173" t="str">
            <v>ng/sqcm</v>
          </cell>
          <cell r="X173">
            <v>100</v>
          </cell>
          <cell r="Y173" t="str">
            <v>ng/sqcm</v>
          </cell>
          <cell r="AA173">
            <v>5</v>
          </cell>
          <cell r="AB173" t="str">
            <v>NA</v>
          </cell>
          <cell r="AC173" t="str">
            <v>NA</v>
          </cell>
          <cell r="AD173" t="str">
            <v>NA</v>
          </cell>
          <cell r="AE173">
            <v>20000</v>
          </cell>
          <cell r="AF173" t="str">
            <v>NA</v>
          </cell>
          <cell r="AG173" t="str">
            <v>NA</v>
          </cell>
          <cell r="AH173" t="str">
            <v>particles/sqcm</v>
          </cell>
          <cell r="AI173" t="str">
            <v>NA</v>
          </cell>
          <cell r="AJ173" t="str">
            <v>NA</v>
          </cell>
          <cell r="AK173" t="str">
            <v>NA</v>
          </cell>
          <cell r="AL173" t="str">
            <v>NA</v>
          </cell>
          <cell r="AM173" t="str">
            <v>NA</v>
          </cell>
          <cell r="AN173" t="str">
            <v>NA</v>
          </cell>
          <cell r="AO173" t="str">
            <v>NA</v>
          </cell>
          <cell r="AP173" t="str">
            <v>NA</v>
          </cell>
          <cell r="AQ173" t="str">
            <v>NA</v>
          </cell>
          <cell r="AR173" t="str">
            <v>NA</v>
          </cell>
          <cell r="AS173" t="str">
            <v>NA</v>
          </cell>
          <cell r="AT173" t="str">
            <v>NA</v>
          </cell>
          <cell r="AU173" t="str">
            <v>NA</v>
          </cell>
          <cell r="AV173" t="str">
            <v>NA</v>
          </cell>
          <cell r="AW173" t="str">
            <v>0 at 40x</v>
          </cell>
          <cell r="AX173" t="str">
            <v>NA</v>
          </cell>
          <cell r="AY173" t="str">
            <v>NA</v>
          </cell>
          <cell r="AZ173" t="str">
            <v>NA</v>
          </cell>
          <cell r="BA173" t="str">
            <v>NA</v>
          </cell>
          <cell r="BB173" t="str">
            <v>NA</v>
          </cell>
          <cell r="BC173" t="str">
            <v>NA</v>
          </cell>
          <cell r="BD173">
            <v>50</v>
          </cell>
          <cell r="BE173" t="str">
            <v>ng/part</v>
          </cell>
          <cell r="BF173">
            <v>50</v>
          </cell>
          <cell r="BG173" t="str">
            <v>ng/part</v>
          </cell>
          <cell r="BH173">
            <v>50</v>
          </cell>
          <cell r="BI173" t="str">
            <v>ng/part</v>
          </cell>
        </row>
        <row r="174">
          <cell r="B174" t="str">
            <v>Top VCM Assy (3.5 Inch Desktop)</v>
          </cell>
          <cell r="C174" t="str">
            <v>Plate - 1008/1010 Steel EN Plating Magnet-Nd-Fe-B Electrolytic Ni Plating</v>
          </cell>
          <cell r="E174" t="str">
            <v>ng/sqcm</v>
          </cell>
          <cell r="F174">
            <v>10</v>
          </cell>
          <cell r="G174">
            <v>10</v>
          </cell>
          <cell r="H174">
            <v>10</v>
          </cell>
          <cell r="I174" t="str">
            <v>NA</v>
          </cell>
          <cell r="J174">
            <v>10</v>
          </cell>
          <cell r="K174">
            <v>100</v>
          </cell>
          <cell r="L174">
            <v>10</v>
          </cell>
          <cell r="M174" t="str">
            <v>30 (Excl PO4)</v>
          </cell>
          <cell r="O174" t="str">
            <v>NA</v>
          </cell>
          <cell r="P174" t="str">
            <v>NA</v>
          </cell>
          <cell r="Q174" t="str">
            <v>NA</v>
          </cell>
          <cell r="R174" t="str">
            <v>NA</v>
          </cell>
          <cell r="S174" t="str">
            <v>NA</v>
          </cell>
          <cell r="T174" t="str">
            <v>NA</v>
          </cell>
          <cell r="U174">
            <v>30</v>
          </cell>
          <cell r="W174" t="str">
            <v>ng/sqcm</v>
          </cell>
          <cell r="X174">
            <v>100</v>
          </cell>
          <cell r="Y174" t="str">
            <v>ng/sqcm</v>
          </cell>
          <cell r="AA174">
            <v>5</v>
          </cell>
          <cell r="AB174" t="str">
            <v>NA</v>
          </cell>
          <cell r="AC174" t="str">
            <v>NA</v>
          </cell>
          <cell r="AD174" t="str">
            <v>NA</v>
          </cell>
          <cell r="AE174">
            <v>3000</v>
          </cell>
          <cell r="AF174" t="str">
            <v>NA</v>
          </cell>
          <cell r="AG174" t="str">
            <v>NA</v>
          </cell>
          <cell r="AH174" t="str">
            <v>particles/sqcm</v>
          </cell>
          <cell r="AI174" t="str">
            <v>NA</v>
          </cell>
          <cell r="AJ174" t="str">
            <v>NA</v>
          </cell>
          <cell r="AK174" t="str">
            <v>NA</v>
          </cell>
          <cell r="AL174" t="str">
            <v>NA</v>
          </cell>
          <cell r="AM174" t="str">
            <v>NA</v>
          </cell>
          <cell r="AN174" t="str">
            <v>NA</v>
          </cell>
          <cell r="AO174" t="str">
            <v>NA</v>
          </cell>
          <cell r="AP174" t="str">
            <v>NA</v>
          </cell>
          <cell r="AQ174" t="str">
            <v>NA</v>
          </cell>
          <cell r="AR174" t="str">
            <v>NA</v>
          </cell>
          <cell r="AS174" t="str">
            <v>NA</v>
          </cell>
          <cell r="AT174" t="str">
            <v>NA</v>
          </cell>
          <cell r="AU174" t="str">
            <v>particles/sqcm</v>
          </cell>
          <cell r="AV174">
            <v>0</v>
          </cell>
          <cell r="AW174" t="str">
            <v>0 at 40x</v>
          </cell>
          <cell r="AX174" t="str">
            <v>NA</v>
          </cell>
          <cell r="AY174" t="str">
            <v>NA</v>
          </cell>
          <cell r="AZ174">
            <v>30</v>
          </cell>
          <cell r="BA174" t="str">
            <v>ng/part</v>
          </cell>
          <cell r="BB174">
            <v>2000</v>
          </cell>
          <cell r="BC174" t="str">
            <v>ng/part</v>
          </cell>
          <cell r="BD174">
            <v>50</v>
          </cell>
          <cell r="BE174" t="str">
            <v>ng/part</v>
          </cell>
          <cell r="BF174">
            <v>50</v>
          </cell>
          <cell r="BG174" t="str">
            <v>ng/part</v>
          </cell>
          <cell r="BH174">
            <v>50</v>
          </cell>
          <cell r="BI174" t="str">
            <v>ng/part</v>
          </cell>
        </row>
        <row r="175">
          <cell r="B175" t="str">
            <v>Uncured ACF (3.5 Inch Desktop)</v>
          </cell>
          <cell r="C175" t="str">
            <v>Adhesive and Liner</v>
          </cell>
          <cell r="E175" t="str">
            <v>NA</v>
          </cell>
          <cell r="F175" t="str">
            <v>NA</v>
          </cell>
          <cell r="G175" t="str">
            <v>NA</v>
          </cell>
          <cell r="H175" t="str">
            <v>NA</v>
          </cell>
          <cell r="I175" t="str">
            <v>NA</v>
          </cell>
          <cell r="J175" t="str">
            <v>NA</v>
          </cell>
          <cell r="K175" t="str">
            <v>NA</v>
          </cell>
          <cell r="L175" t="str">
            <v>NA</v>
          </cell>
          <cell r="M175" t="str">
            <v>NA</v>
          </cell>
          <cell r="O175" t="str">
            <v>NA</v>
          </cell>
          <cell r="P175" t="str">
            <v>NA</v>
          </cell>
          <cell r="Q175" t="str">
            <v>NA</v>
          </cell>
          <cell r="R175" t="str">
            <v>NA</v>
          </cell>
          <cell r="S175" t="str">
            <v>NA</v>
          </cell>
          <cell r="T175" t="str">
            <v>NA</v>
          </cell>
          <cell r="U175" t="str">
            <v>NA</v>
          </cell>
          <cell r="W175" t="str">
            <v>ng/sqcm</v>
          </cell>
          <cell r="X175" t="str">
            <v>100 (liner only)</v>
          </cell>
          <cell r="Y175" t="str">
            <v>ng/sqcm</v>
          </cell>
          <cell r="AA175" t="str">
            <v>5 (liner only)</v>
          </cell>
          <cell r="AB175" t="str">
            <v>NA</v>
          </cell>
          <cell r="AC175" t="str">
            <v>NA</v>
          </cell>
          <cell r="AD175" t="str">
            <v>NA</v>
          </cell>
          <cell r="AE175" t="str">
            <v>NA</v>
          </cell>
          <cell r="AF175" t="str">
            <v>NA</v>
          </cell>
          <cell r="AG175" t="str">
            <v>NA</v>
          </cell>
          <cell r="AH175" t="str">
            <v>NA</v>
          </cell>
          <cell r="AI175">
            <v>0</v>
          </cell>
          <cell r="AJ175" t="str">
            <v>ng/part</v>
          </cell>
          <cell r="AK175" t="str">
            <v>NA</v>
          </cell>
          <cell r="AL175" t="str">
            <v>NA</v>
          </cell>
          <cell r="AM175" t="str">
            <v>NA</v>
          </cell>
          <cell r="AN175" t="str">
            <v>NA</v>
          </cell>
          <cell r="AO175" t="str">
            <v>NA</v>
          </cell>
          <cell r="AP175" t="str">
            <v>NA</v>
          </cell>
          <cell r="AQ175" t="str">
            <v>NA</v>
          </cell>
          <cell r="AR175" t="str">
            <v>NA</v>
          </cell>
          <cell r="AS175" t="str">
            <v>NA</v>
          </cell>
          <cell r="AT175" t="str">
            <v>NA</v>
          </cell>
          <cell r="AU175" t="str">
            <v>NA</v>
          </cell>
          <cell r="AV175" t="str">
            <v>NA</v>
          </cell>
          <cell r="AW175" t="str">
            <v>NA</v>
          </cell>
          <cell r="AX175" t="str">
            <v>NA</v>
          </cell>
          <cell r="AY175" t="str">
            <v>NA</v>
          </cell>
          <cell r="AZ175" t="str">
            <v>NA</v>
          </cell>
          <cell r="BA175" t="str">
            <v>NA</v>
          </cell>
          <cell r="BB175" t="str">
            <v>NA</v>
          </cell>
          <cell r="BC175" t="str">
            <v>NA</v>
          </cell>
          <cell r="BD175" t="str">
            <v>NA</v>
          </cell>
          <cell r="BE175" t="str">
            <v>NA</v>
          </cell>
          <cell r="BF175" t="str">
            <v>NA</v>
          </cell>
          <cell r="BG175" t="str">
            <v>NA</v>
          </cell>
          <cell r="BH175" t="str">
            <v>NA</v>
          </cell>
          <cell r="BI175" t="str">
            <v>NA</v>
          </cell>
        </row>
        <row r="178">
          <cell r="B178" t="str">
            <v>2.5 Inch Enterprise</v>
          </cell>
        </row>
        <row r="179">
          <cell r="B179" t="str">
            <v>96-004575 Rev AU</v>
          </cell>
          <cell r="C179" t="str">
            <v xml:space="preserve"> 2.5 Inch Drive Programs -HDA</v>
          </cell>
        </row>
        <row r="180">
          <cell r="B180" t="str">
            <v>===================</v>
          </cell>
        </row>
        <row r="181">
          <cell r="B181" t="str">
            <v>3.5 Inch Drive Adapter (Sled) (2.5 Inch Enterprise)</v>
          </cell>
          <cell r="C181" t="str">
            <v>Aluminum 380 Ecoated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 t="str">
            <v>NA</v>
          </cell>
          <cell r="J181" t="str">
            <v>NA</v>
          </cell>
          <cell r="K181" t="str">
            <v>NA</v>
          </cell>
          <cell r="L181" t="str">
            <v>NA</v>
          </cell>
          <cell r="M181" t="str">
            <v>NA</v>
          </cell>
          <cell r="O181" t="str">
            <v>NA</v>
          </cell>
          <cell r="P181" t="str">
            <v>NA</v>
          </cell>
          <cell r="Q181" t="str">
            <v>NA</v>
          </cell>
          <cell r="R181" t="str">
            <v>NA</v>
          </cell>
          <cell r="S181" t="str">
            <v>NA</v>
          </cell>
          <cell r="T181" t="str">
            <v>NA</v>
          </cell>
          <cell r="U181" t="str">
            <v>NA</v>
          </cell>
          <cell r="W181" t="str">
            <v>ng/sqcm</v>
          </cell>
          <cell r="X181" t="str">
            <v>NA</v>
          </cell>
          <cell r="Y181" t="str">
            <v>ng/sqcm</v>
          </cell>
          <cell r="AA181" t="str">
            <v>NA</v>
          </cell>
          <cell r="AB181" t="str">
            <v>NA</v>
          </cell>
          <cell r="AC181" t="str">
            <v>NA</v>
          </cell>
          <cell r="AD181" t="str">
            <v>NA</v>
          </cell>
          <cell r="AE181" t="str">
            <v>NA</v>
          </cell>
          <cell r="AF181" t="str">
            <v>NA</v>
          </cell>
          <cell r="AG181" t="str">
            <v>NA</v>
          </cell>
          <cell r="AH181" t="str">
            <v>NA</v>
          </cell>
          <cell r="AI181">
            <v>0</v>
          </cell>
          <cell r="AJ181" t="str">
            <v>ng/part</v>
          </cell>
          <cell r="AK181" t="str">
            <v>NA</v>
          </cell>
          <cell r="AL181" t="str">
            <v>NA</v>
          </cell>
          <cell r="AM181" t="str">
            <v>NA</v>
          </cell>
          <cell r="AN181" t="str">
            <v>NA</v>
          </cell>
          <cell r="AO181" t="str">
            <v>NA</v>
          </cell>
          <cell r="AP181" t="str">
            <v>NA</v>
          </cell>
          <cell r="AQ181" t="str">
            <v>NA</v>
          </cell>
          <cell r="AR181" t="str">
            <v>NA</v>
          </cell>
          <cell r="AS181" t="str">
            <v>NA</v>
          </cell>
          <cell r="AT181" t="str">
            <v>NA</v>
          </cell>
          <cell r="AU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>
            <v>60</v>
          </cell>
          <cell r="BA181" t="str">
            <v>ng/sqcm</v>
          </cell>
          <cell r="BB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F181" t="str">
            <v>NA</v>
          </cell>
          <cell r="BG181" t="str">
            <v>NA</v>
          </cell>
          <cell r="BH181" t="str">
            <v>NA</v>
          </cell>
          <cell r="BI181" t="str">
            <v>NA</v>
          </cell>
        </row>
        <row r="182">
          <cell r="B182" t="str">
            <v>Absorbant Recirculation Filter (2.5 Inch Enterprise)</v>
          </cell>
          <cell r="C182" t="str">
            <v>Absorbent - Carbon Electrostatic Media - Polypropylene Scrim - Polypropylene</v>
          </cell>
          <cell r="E182" t="str">
            <v>ng/sqcm</v>
          </cell>
          <cell r="F182">
            <v>30</v>
          </cell>
          <cell r="G182">
            <v>30</v>
          </cell>
          <cell r="H182">
            <v>30</v>
          </cell>
          <cell r="I182" t="str">
            <v>NA</v>
          </cell>
          <cell r="J182">
            <v>30</v>
          </cell>
          <cell r="K182">
            <v>30</v>
          </cell>
          <cell r="L182">
            <v>30</v>
          </cell>
          <cell r="M182">
            <v>100</v>
          </cell>
          <cell r="O182" t="str">
            <v>NA</v>
          </cell>
          <cell r="P182" t="str">
            <v>NA</v>
          </cell>
          <cell r="Q182" t="str">
            <v>NA</v>
          </cell>
          <cell r="R182" t="str">
            <v>NA</v>
          </cell>
          <cell r="S182" t="str">
            <v>NA</v>
          </cell>
          <cell r="T182" t="str">
            <v>NA</v>
          </cell>
          <cell r="U182" t="str">
            <v>100 (Excl NH4 and K)</v>
          </cell>
          <cell r="W182" t="str">
            <v>ng/sqcm</v>
          </cell>
          <cell r="X182" t="str">
            <v>NA</v>
          </cell>
          <cell r="Y182" t="str">
            <v>ng/sqcm</v>
          </cell>
          <cell r="AA182" t="str">
            <v>NA</v>
          </cell>
          <cell r="AB182" t="str">
            <v>NA</v>
          </cell>
          <cell r="AC182" t="str">
            <v>NA</v>
          </cell>
          <cell r="AD182" t="str">
            <v>NA</v>
          </cell>
          <cell r="AE182" t="str">
            <v>NA</v>
          </cell>
          <cell r="AF182" t="str">
            <v>NA</v>
          </cell>
          <cell r="AG182" t="str">
            <v>NA</v>
          </cell>
          <cell r="AH182" t="str">
            <v>NA</v>
          </cell>
          <cell r="AI182">
            <v>0</v>
          </cell>
          <cell r="AJ182" t="str">
            <v>ng/part</v>
          </cell>
          <cell r="AK182" t="str">
            <v>ng/part</v>
          </cell>
          <cell r="AL182" t="str">
            <v>NA</v>
          </cell>
          <cell r="AM182">
            <v>20</v>
          </cell>
          <cell r="AN182" t="str">
            <v>NA</v>
          </cell>
          <cell r="AO182" t="str">
            <v>NA</v>
          </cell>
          <cell r="AP182" t="str">
            <v>NA</v>
          </cell>
          <cell r="AQ182" t="str">
            <v>NA</v>
          </cell>
          <cell r="AR182" t="str">
            <v>NA</v>
          </cell>
          <cell r="AS182" t="str">
            <v>NA</v>
          </cell>
          <cell r="AT182" t="str">
            <v>NA</v>
          </cell>
          <cell r="AU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>
            <v>30</v>
          </cell>
          <cell r="BA182" t="str">
            <v>ng/part</v>
          </cell>
          <cell r="BB182">
            <v>5000</v>
          </cell>
          <cell r="BC182" t="str">
            <v>ng/part</v>
          </cell>
          <cell r="BD182" t="str">
            <v>NA</v>
          </cell>
          <cell r="BE182" t="str">
            <v>NA</v>
          </cell>
          <cell r="BF182" t="str">
            <v>NA</v>
          </cell>
          <cell r="BG182" t="str">
            <v>NA</v>
          </cell>
          <cell r="BH182" t="str">
            <v>NA</v>
          </cell>
          <cell r="BI182" t="str">
            <v>NA</v>
          </cell>
        </row>
        <row r="183">
          <cell r="B183" t="str">
            <v>Acoustic Gasket after Exposure to 130C for 24 hours (2.5 Inch Enterprise)</v>
          </cell>
          <cell r="C183" t="str">
            <v>Polyurethane</v>
          </cell>
          <cell r="E183" t="str">
            <v>µg/g</v>
          </cell>
          <cell r="F183">
            <v>80</v>
          </cell>
          <cell r="G183">
            <v>80</v>
          </cell>
          <cell r="H183">
            <v>80</v>
          </cell>
          <cell r="I183" t="str">
            <v>NA</v>
          </cell>
          <cell r="J183">
            <v>80</v>
          </cell>
          <cell r="K183">
            <v>80</v>
          </cell>
          <cell r="L183">
            <v>80</v>
          </cell>
          <cell r="M183">
            <v>160</v>
          </cell>
          <cell r="O183" t="str">
            <v>NA</v>
          </cell>
          <cell r="P183" t="str">
            <v>NA</v>
          </cell>
          <cell r="Q183" t="str">
            <v>NA</v>
          </cell>
          <cell r="R183" t="str">
            <v>NA</v>
          </cell>
          <cell r="S183" t="str">
            <v>NA</v>
          </cell>
          <cell r="T183" t="str">
            <v>NA</v>
          </cell>
          <cell r="U183">
            <v>160</v>
          </cell>
          <cell r="W183" t="str">
            <v>ng/sqcm</v>
          </cell>
          <cell r="X183" t="str">
            <v>NA</v>
          </cell>
          <cell r="Y183" t="str">
            <v>ng/sqcm</v>
          </cell>
          <cell r="AA183" t="str">
            <v>NA</v>
          </cell>
          <cell r="AB183" t="str">
            <v>NA</v>
          </cell>
          <cell r="AC183" t="str">
            <v>NA</v>
          </cell>
          <cell r="AD183" t="str">
            <v>NA</v>
          </cell>
          <cell r="AE183" t="str">
            <v>NA</v>
          </cell>
          <cell r="AF183" t="str">
            <v>NA</v>
          </cell>
          <cell r="AG183" t="str">
            <v>NA</v>
          </cell>
          <cell r="AH183" t="str">
            <v>NA</v>
          </cell>
          <cell r="AI183">
            <v>0</v>
          </cell>
          <cell r="AJ183" t="str">
            <v>ng/g</v>
          </cell>
          <cell r="AK183" t="str">
            <v>NA</v>
          </cell>
          <cell r="AL183" t="str">
            <v>NA</v>
          </cell>
          <cell r="AM183" t="str">
            <v>NA</v>
          </cell>
          <cell r="AN183" t="str">
            <v>NA</v>
          </cell>
          <cell r="AO183" t="str">
            <v>NA</v>
          </cell>
          <cell r="AP183" t="str">
            <v>NA</v>
          </cell>
          <cell r="AQ183" t="str">
            <v>NA</v>
          </cell>
          <cell r="AR183" t="str">
            <v>NA</v>
          </cell>
          <cell r="AS183" t="str">
            <v>NA</v>
          </cell>
          <cell r="AT183" t="str">
            <v>NA</v>
          </cell>
          <cell r="AU183" t="str">
            <v>NA</v>
          </cell>
          <cell r="AV183" t="str">
            <v>NA</v>
          </cell>
          <cell r="AW183" t="str">
            <v>NA</v>
          </cell>
          <cell r="AX183" t="str">
            <v>NA</v>
          </cell>
          <cell r="AY183" t="str">
            <v>NA</v>
          </cell>
          <cell r="AZ183">
            <v>40</v>
          </cell>
          <cell r="BA183" t="str">
            <v>µg/g</v>
          </cell>
          <cell r="BB183">
            <v>3000</v>
          </cell>
          <cell r="BC183" t="str">
            <v>µg/g</v>
          </cell>
          <cell r="BD183" t="str">
            <v>NA</v>
          </cell>
          <cell r="BE183" t="str">
            <v>NA</v>
          </cell>
          <cell r="BF183" t="str">
            <v>NA</v>
          </cell>
          <cell r="BG183" t="str">
            <v>NA</v>
          </cell>
          <cell r="BH183" t="str">
            <v>NA</v>
          </cell>
          <cell r="BI183" t="str">
            <v>NA</v>
          </cell>
        </row>
        <row r="184">
          <cell r="B184" t="str">
            <v>Acoustic Gasket As Received (2.5 Inch Enterprise)</v>
          </cell>
          <cell r="C184" t="str">
            <v>Polyurethane</v>
          </cell>
          <cell r="E184" t="str">
            <v>µg/g</v>
          </cell>
          <cell r="F184">
            <v>50</v>
          </cell>
          <cell r="G184">
            <v>50</v>
          </cell>
          <cell r="H184">
            <v>50</v>
          </cell>
          <cell r="I184" t="str">
            <v>NA</v>
          </cell>
          <cell r="J184">
            <v>50</v>
          </cell>
          <cell r="K184">
            <v>50</v>
          </cell>
          <cell r="L184">
            <v>50</v>
          </cell>
          <cell r="M184">
            <v>100</v>
          </cell>
          <cell r="O184" t="str">
            <v>NA</v>
          </cell>
          <cell r="P184" t="str">
            <v>NA</v>
          </cell>
          <cell r="Q184" t="str">
            <v>NA</v>
          </cell>
          <cell r="R184" t="str">
            <v>NA</v>
          </cell>
          <cell r="S184" t="str">
            <v>NA</v>
          </cell>
          <cell r="T184" t="str">
            <v>NA</v>
          </cell>
          <cell r="U184">
            <v>100</v>
          </cell>
          <cell r="W184" t="str">
            <v>ng/sqcm</v>
          </cell>
          <cell r="X184" t="str">
            <v>NA</v>
          </cell>
          <cell r="Y184" t="str">
            <v>ng/sqcm</v>
          </cell>
          <cell r="AA184" t="str">
            <v>NA</v>
          </cell>
          <cell r="AB184" t="str">
            <v>NA</v>
          </cell>
          <cell r="AC184" t="str">
            <v>NA</v>
          </cell>
          <cell r="AD184" t="str">
            <v>NA</v>
          </cell>
          <cell r="AE184" t="str">
            <v>NA</v>
          </cell>
          <cell r="AF184" t="str">
            <v>NA</v>
          </cell>
          <cell r="AG184" t="str">
            <v>NA</v>
          </cell>
          <cell r="AH184" t="str">
            <v>NA</v>
          </cell>
          <cell r="AI184">
            <v>0</v>
          </cell>
          <cell r="AJ184" t="str">
            <v>ng/g</v>
          </cell>
          <cell r="AK184" t="str">
            <v>NA</v>
          </cell>
          <cell r="AL184" t="str">
            <v>NA</v>
          </cell>
          <cell r="AM184" t="str">
            <v>NA</v>
          </cell>
          <cell r="AN184" t="str">
            <v>NA</v>
          </cell>
          <cell r="AO184" t="str">
            <v>NA</v>
          </cell>
          <cell r="AP184" t="str">
            <v>NA</v>
          </cell>
          <cell r="AQ184" t="str">
            <v>NA</v>
          </cell>
          <cell r="AR184" t="str">
            <v>NA</v>
          </cell>
          <cell r="AS184" t="str">
            <v>NA</v>
          </cell>
          <cell r="AT184" t="str">
            <v>NA</v>
          </cell>
          <cell r="AU184" t="str">
            <v>NA</v>
          </cell>
          <cell r="AV184" t="str">
            <v>NA</v>
          </cell>
          <cell r="AW184" t="str">
            <v>NA</v>
          </cell>
          <cell r="AX184" t="str">
            <v>NA</v>
          </cell>
          <cell r="AY184" t="str">
            <v>NA</v>
          </cell>
          <cell r="AZ184">
            <v>40</v>
          </cell>
          <cell r="BA184" t="str">
            <v>µg/g</v>
          </cell>
          <cell r="BB184">
            <v>3000</v>
          </cell>
          <cell r="BC184" t="str">
            <v>µg/g</v>
          </cell>
          <cell r="BD184" t="str">
            <v>NA</v>
          </cell>
          <cell r="BE184" t="str">
            <v>NA</v>
          </cell>
          <cell r="BF184" t="str">
            <v>NA</v>
          </cell>
          <cell r="BG184" t="str">
            <v>NA</v>
          </cell>
          <cell r="BH184" t="str">
            <v>NA</v>
          </cell>
          <cell r="BI184" t="str">
            <v>NA</v>
          </cell>
        </row>
        <row r="185">
          <cell r="B185" t="str">
            <v>Acoustic Gasket Raw Material after Exposure to 130C for 24 hours (2.5 Inch Enterprise)</v>
          </cell>
          <cell r="C185" t="str">
            <v>Polyurethane</v>
          </cell>
          <cell r="E185" t="str">
            <v>µg/g</v>
          </cell>
          <cell r="F185">
            <v>50</v>
          </cell>
          <cell r="G185">
            <v>50</v>
          </cell>
          <cell r="H185">
            <v>50</v>
          </cell>
          <cell r="I185" t="str">
            <v>NA</v>
          </cell>
          <cell r="J185">
            <v>50</v>
          </cell>
          <cell r="K185">
            <v>50</v>
          </cell>
          <cell r="L185">
            <v>50</v>
          </cell>
          <cell r="M185">
            <v>100</v>
          </cell>
          <cell r="O185" t="str">
            <v>NA</v>
          </cell>
          <cell r="P185" t="str">
            <v>NA</v>
          </cell>
          <cell r="Q185" t="str">
            <v>NA</v>
          </cell>
          <cell r="R185" t="str">
            <v>NA</v>
          </cell>
          <cell r="S185" t="str">
            <v>NA</v>
          </cell>
          <cell r="T185" t="str">
            <v>NA</v>
          </cell>
          <cell r="U185">
            <v>100</v>
          </cell>
          <cell r="W185" t="str">
            <v>ng/sqcm</v>
          </cell>
          <cell r="X185" t="str">
            <v>NA</v>
          </cell>
          <cell r="Y185" t="str">
            <v>ng/sqcm</v>
          </cell>
          <cell r="AA185" t="str">
            <v>NA</v>
          </cell>
          <cell r="AB185" t="str">
            <v>NA</v>
          </cell>
          <cell r="AC185" t="str">
            <v>NA</v>
          </cell>
          <cell r="AD185" t="str">
            <v>NA</v>
          </cell>
          <cell r="AE185" t="str">
            <v>NA</v>
          </cell>
          <cell r="AF185" t="str">
            <v>NA</v>
          </cell>
          <cell r="AG185" t="str">
            <v>NA</v>
          </cell>
          <cell r="AH185" t="str">
            <v>NA</v>
          </cell>
          <cell r="AI185">
            <v>0</v>
          </cell>
          <cell r="AJ185" t="str">
            <v>ng/g</v>
          </cell>
          <cell r="AK185" t="str">
            <v>NA</v>
          </cell>
          <cell r="AL185" t="str">
            <v>NA</v>
          </cell>
          <cell r="AM185" t="str">
            <v>NA</v>
          </cell>
          <cell r="AN185" t="str">
            <v>NA</v>
          </cell>
          <cell r="AO185" t="str">
            <v>NA</v>
          </cell>
          <cell r="AP185" t="str">
            <v>NA</v>
          </cell>
          <cell r="AQ185" t="str">
            <v>NA</v>
          </cell>
          <cell r="AR185" t="str">
            <v>NA</v>
          </cell>
          <cell r="AS185" t="str">
            <v>NA</v>
          </cell>
          <cell r="AT185" t="str">
            <v>NA</v>
          </cell>
          <cell r="AU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>
            <v>40</v>
          </cell>
          <cell r="BA185" t="str">
            <v>µg/g</v>
          </cell>
          <cell r="BB185">
            <v>3000</v>
          </cell>
          <cell r="BC185" t="str">
            <v>µg/g</v>
          </cell>
          <cell r="BD185" t="str">
            <v>NA</v>
          </cell>
          <cell r="BE185" t="str">
            <v>NA</v>
          </cell>
          <cell r="BF185" t="str">
            <v>NA</v>
          </cell>
          <cell r="BG185" t="str">
            <v>NA</v>
          </cell>
          <cell r="BH185" t="str">
            <v>NA</v>
          </cell>
          <cell r="BI185" t="str">
            <v>NA</v>
          </cell>
        </row>
        <row r="186">
          <cell r="B186" t="str">
            <v>Acoustic Gasket Raw Material As Received (2.5 Inch Enterprise)</v>
          </cell>
          <cell r="C186" t="str">
            <v>Polyurethane</v>
          </cell>
          <cell r="E186" t="str">
            <v>µg/g</v>
          </cell>
          <cell r="F186">
            <v>50</v>
          </cell>
          <cell r="G186">
            <v>50</v>
          </cell>
          <cell r="H186">
            <v>50</v>
          </cell>
          <cell r="I186" t="str">
            <v>NA</v>
          </cell>
          <cell r="J186">
            <v>50</v>
          </cell>
          <cell r="K186">
            <v>50</v>
          </cell>
          <cell r="L186">
            <v>50</v>
          </cell>
          <cell r="M186">
            <v>100</v>
          </cell>
          <cell r="O186" t="str">
            <v>NA</v>
          </cell>
          <cell r="P186" t="str">
            <v>NA</v>
          </cell>
          <cell r="Q186" t="str">
            <v>NA</v>
          </cell>
          <cell r="R186" t="str">
            <v>NA</v>
          </cell>
          <cell r="S186" t="str">
            <v>NA</v>
          </cell>
          <cell r="T186" t="str">
            <v>NA</v>
          </cell>
          <cell r="U186">
            <v>100</v>
          </cell>
          <cell r="W186" t="str">
            <v>ng/sqcm</v>
          </cell>
          <cell r="X186" t="str">
            <v>NA</v>
          </cell>
          <cell r="Y186" t="str">
            <v>ng/sqcm</v>
          </cell>
          <cell r="AA186" t="str">
            <v>NA</v>
          </cell>
          <cell r="AB186" t="str">
            <v>NA</v>
          </cell>
          <cell r="AC186" t="str">
            <v>NA</v>
          </cell>
          <cell r="AD186" t="str">
            <v>NA</v>
          </cell>
          <cell r="AE186" t="str">
            <v>NA</v>
          </cell>
          <cell r="AF186" t="str">
            <v>NA</v>
          </cell>
          <cell r="AG186" t="str">
            <v>NA</v>
          </cell>
          <cell r="AH186" t="str">
            <v>NA</v>
          </cell>
          <cell r="AI186">
            <v>0</v>
          </cell>
          <cell r="AJ186" t="str">
            <v>ng/g</v>
          </cell>
          <cell r="AK186" t="str">
            <v>NA</v>
          </cell>
          <cell r="AL186" t="str">
            <v>NA</v>
          </cell>
          <cell r="AM186" t="str">
            <v>NA</v>
          </cell>
          <cell r="AN186" t="str">
            <v>NA</v>
          </cell>
          <cell r="AO186" t="str">
            <v>NA</v>
          </cell>
          <cell r="AP186" t="str">
            <v>NA</v>
          </cell>
          <cell r="AQ186" t="str">
            <v>NA</v>
          </cell>
          <cell r="AR186" t="str">
            <v>NA</v>
          </cell>
          <cell r="AS186" t="str">
            <v>NA</v>
          </cell>
          <cell r="AT186" t="str">
            <v>NA</v>
          </cell>
          <cell r="AU186" t="str">
            <v>NA</v>
          </cell>
          <cell r="AV186" t="str">
            <v>NA</v>
          </cell>
          <cell r="AW186" t="str">
            <v>NA</v>
          </cell>
          <cell r="AX186" t="str">
            <v>NA</v>
          </cell>
          <cell r="AY186" t="str">
            <v>NA</v>
          </cell>
          <cell r="AZ186">
            <v>40</v>
          </cell>
          <cell r="BA186" t="str">
            <v>µg/g</v>
          </cell>
          <cell r="BB186">
            <v>3000</v>
          </cell>
          <cell r="BC186" t="str">
            <v>µg/g</v>
          </cell>
          <cell r="BD186" t="str">
            <v>NA</v>
          </cell>
          <cell r="BE186" t="str">
            <v>NA</v>
          </cell>
          <cell r="BF186" t="str">
            <v>NA</v>
          </cell>
          <cell r="BG186" t="str">
            <v>NA</v>
          </cell>
          <cell r="BH186" t="str">
            <v>NA</v>
          </cell>
          <cell r="BI186" t="str">
            <v>NA</v>
          </cell>
        </row>
        <row r="187">
          <cell r="B187" t="str">
            <v>Acoustic Gasket with Thermal Pad after Exposure to 130C for 24 hours (2.5 Inch Enterprise)</v>
          </cell>
          <cell r="C187" t="str">
            <v>Polyurethane</v>
          </cell>
          <cell r="E187" t="str">
            <v>µg/g</v>
          </cell>
          <cell r="F187">
            <v>80</v>
          </cell>
          <cell r="G187">
            <v>80</v>
          </cell>
          <cell r="H187">
            <v>80</v>
          </cell>
          <cell r="I187" t="str">
            <v>NA</v>
          </cell>
          <cell r="J187">
            <v>80</v>
          </cell>
          <cell r="K187">
            <v>80</v>
          </cell>
          <cell r="L187">
            <v>80</v>
          </cell>
          <cell r="M187">
            <v>160</v>
          </cell>
          <cell r="O187" t="str">
            <v>NA</v>
          </cell>
          <cell r="P187" t="str">
            <v>NA</v>
          </cell>
          <cell r="Q187" t="str">
            <v>NA</v>
          </cell>
          <cell r="R187" t="str">
            <v>NA</v>
          </cell>
          <cell r="S187" t="str">
            <v>NA</v>
          </cell>
          <cell r="T187" t="str">
            <v>NA</v>
          </cell>
          <cell r="U187">
            <v>160</v>
          </cell>
          <cell r="W187" t="str">
            <v>ng/sqcm</v>
          </cell>
          <cell r="X187" t="str">
            <v>NA</v>
          </cell>
          <cell r="Y187" t="str">
            <v>ng/sqcm</v>
          </cell>
          <cell r="AA187" t="str">
            <v>NA</v>
          </cell>
          <cell r="AB187" t="str">
            <v>NA</v>
          </cell>
          <cell r="AC187" t="str">
            <v>NA</v>
          </cell>
          <cell r="AD187" t="str">
            <v>NA</v>
          </cell>
          <cell r="AE187" t="str">
            <v>NA</v>
          </cell>
          <cell r="AF187" t="str">
            <v>NA</v>
          </cell>
          <cell r="AG187" t="str">
            <v>NA</v>
          </cell>
          <cell r="AH187" t="str">
            <v>NA</v>
          </cell>
          <cell r="AI187">
            <v>0</v>
          </cell>
          <cell r="AJ187" t="str">
            <v>ng/g</v>
          </cell>
          <cell r="AK187" t="str">
            <v>NA</v>
          </cell>
          <cell r="AL187" t="str">
            <v>NA</v>
          </cell>
          <cell r="AM187" t="str">
            <v>NA</v>
          </cell>
          <cell r="AN187" t="str">
            <v>NA</v>
          </cell>
          <cell r="AO187" t="str">
            <v>NA</v>
          </cell>
          <cell r="AP187" t="str">
            <v>NA</v>
          </cell>
          <cell r="AQ187" t="str">
            <v>NA</v>
          </cell>
          <cell r="AR187" t="str">
            <v>NA</v>
          </cell>
          <cell r="AS187" t="str">
            <v>NA</v>
          </cell>
          <cell r="AT187" t="str">
            <v>NA</v>
          </cell>
          <cell r="AU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>
            <v>40</v>
          </cell>
          <cell r="BA187" t="str">
            <v>µg/g</v>
          </cell>
          <cell r="BB187">
            <v>3000</v>
          </cell>
          <cell r="BC187" t="str">
            <v>µg/g</v>
          </cell>
          <cell r="BD187" t="str">
            <v>NA</v>
          </cell>
          <cell r="BE187" t="str">
            <v>NA</v>
          </cell>
          <cell r="BF187" t="str">
            <v>NA</v>
          </cell>
          <cell r="BG187" t="str">
            <v>NA</v>
          </cell>
          <cell r="BH187" t="str">
            <v>NA</v>
          </cell>
          <cell r="BI187" t="str">
            <v>NA</v>
          </cell>
        </row>
        <row r="188">
          <cell r="B188" t="str">
            <v>Acoustic Gasket with Thermal Pad As Received (2.5 Inch Enterprise)</v>
          </cell>
          <cell r="C188" t="str">
            <v>Polyurethane</v>
          </cell>
          <cell r="E188" t="str">
            <v>µg/g</v>
          </cell>
          <cell r="F188">
            <v>50</v>
          </cell>
          <cell r="G188">
            <v>50</v>
          </cell>
          <cell r="H188">
            <v>50</v>
          </cell>
          <cell r="I188" t="str">
            <v>NA</v>
          </cell>
          <cell r="J188">
            <v>50</v>
          </cell>
          <cell r="K188">
            <v>50</v>
          </cell>
          <cell r="L188">
            <v>50</v>
          </cell>
          <cell r="M188">
            <v>100</v>
          </cell>
          <cell r="O188" t="str">
            <v>NA</v>
          </cell>
          <cell r="P188" t="str">
            <v>NA</v>
          </cell>
          <cell r="Q188" t="str">
            <v>NA</v>
          </cell>
          <cell r="R188" t="str">
            <v>NA</v>
          </cell>
          <cell r="S188" t="str">
            <v>NA</v>
          </cell>
          <cell r="T188" t="str">
            <v>NA</v>
          </cell>
          <cell r="U188">
            <v>100</v>
          </cell>
          <cell r="W188" t="str">
            <v>ng/sqcm</v>
          </cell>
          <cell r="X188" t="str">
            <v>NA</v>
          </cell>
          <cell r="Y188" t="str">
            <v>ng/sqcm</v>
          </cell>
          <cell r="AA188" t="str">
            <v>NA</v>
          </cell>
          <cell r="AB188" t="str">
            <v>NA</v>
          </cell>
          <cell r="AC188" t="str">
            <v>NA</v>
          </cell>
          <cell r="AD188" t="str">
            <v>NA</v>
          </cell>
          <cell r="AE188" t="str">
            <v>NA</v>
          </cell>
          <cell r="AF188" t="str">
            <v>NA</v>
          </cell>
          <cell r="AG188" t="str">
            <v>NA</v>
          </cell>
          <cell r="AH188" t="str">
            <v>NA</v>
          </cell>
          <cell r="AI188">
            <v>0</v>
          </cell>
          <cell r="AJ188" t="str">
            <v>ng/g</v>
          </cell>
          <cell r="AK188" t="str">
            <v>NA</v>
          </cell>
          <cell r="AL188" t="str">
            <v>NA</v>
          </cell>
          <cell r="AM188" t="str">
            <v>NA</v>
          </cell>
          <cell r="AN188" t="str">
            <v>NA</v>
          </cell>
          <cell r="AO188" t="str">
            <v>NA</v>
          </cell>
          <cell r="AP188" t="str">
            <v>NA</v>
          </cell>
          <cell r="AQ188" t="str">
            <v>NA</v>
          </cell>
          <cell r="AR188" t="str">
            <v>NA</v>
          </cell>
          <cell r="AS188" t="str">
            <v>NA</v>
          </cell>
          <cell r="AT188" t="str">
            <v>NA</v>
          </cell>
          <cell r="AU188" t="str">
            <v>NA</v>
          </cell>
          <cell r="AV188" t="str">
            <v>NA</v>
          </cell>
          <cell r="AW188" t="str">
            <v>NA</v>
          </cell>
          <cell r="AX188" t="str">
            <v>NA</v>
          </cell>
          <cell r="AY188" t="str">
            <v>NA</v>
          </cell>
          <cell r="AZ188">
            <v>40</v>
          </cell>
          <cell r="BA188" t="str">
            <v>µg/g</v>
          </cell>
          <cell r="BB188">
            <v>3000</v>
          </cell>
          <cell r="BC188" t="str">
            <v>µg/g</v>
          </cell>
          <cell r="BD188" t="str">
            <v>NA</v>
          </cell>
          <cell r="BE188" t="str">
            <v>NA</v>
          </cell>
          <cell r="BF188" t="str">
            <v>NA</v>
          </cell>
          <cell r="BG188" t="str">
            <v>NA</v>
          </cell>
          <cell r="BH188" t="str">
            <v>NA</v>
          </cell>
          <cell r="BI188" t="str">
            <v>NA</v>
          </cell>
        </row>
        <row r="189">
          <cell r="B189" t="str">
            <v>Actuator Coil Assembly (ACA) Assembly (2.5 Inch Enteprise)</v>
          </cell>
          <cell r="C189" t="str">
            <v>Arm Block - AL 6061 (EN Plated) Adhesive Bonded Pivot</v>
          </cell>
          <cell r="E189" t="str">
            <v>ng/sqcm</v>
          </cell>
          <cell r="F189">
            <v>10</v>
          </cell>
          <cell r="G189">
            <v>10</v>
          </cell>
          <cell r="H189">
            <v>10</v>
          </cell>
          <cell r="I189" t="str">
            <v>NA</v>
          </cell>
          <cell r="J189">
            <v>10</v>
          </cell>
          <cell r="K189">
            <v>50</v>
          </cell>
          <cell r="L189">
            <v>10</v>
          </cell>
          <cell r="M189" t="str">
            <v>30 (Excl PO4)</v>
          </cell>
          <cell r="O189" t="str">
            <v>NA</v>
          </cell>
          <cell r="P189" t="str">
            <v>NA</v>
          </cell>
          <cell r="Q189" t="str">
            <v>NA</v>
          </cell>
          <cell r="R189" t="str">
            <v>NA</v>
          </cell>
          <cell r="S189" t="str">
            <v>NA</v>
          </cell>
          <cell r="T189" t="str">
            <v>NA</v>
          </cell>
          <cell r="U189">
            <v>30</v>
          </cell>
          <cell r="W189" t="str">
            <v>ng/sqcm</v>
          </cell>
          <cell r="X189">
            <v>100</v>
          </cell>
          <cell r="Y189" t="str">
            <v>ng/sqcm</v>
          </cell>
          <cell r="AA189">
            <v>5</v>
          </cell>
          <cell r="AB189" t="str">
            <v>NA</v>
          </cell>
          <cell r="AC189" t="str">
            <v>NA</v>
          </cell>
          <cell r="AD189" t="str">
            <v>NA</v>
          </cell>
          <cell r="AE189">
            <v>6500</v>
          </cell>
          <cell r="AF189" t="str">
            <v>NA</v>
          </cell>
          <cell r="AG189" t="str">
            <v>NA</v>
          </cell>
          <cell r="AH189" t="str">
            <v>particles/sqcm</v>
          </cell>
          <cell r="AI189">
            <v>0</v>
          </cell>
          <cell r="AJ189" t="str">
            <v>ng/part</v>
          </cell>
          <cell r="AK189" t="str">
            <v>NA</v>
          </cell>
          <cell r="AL189" t="str">
            <v>NA</v>
          </cell>
          <cell r="AM189" t="str">
            <v>NA</v>
          </cell>
          <cell r="AN189" t="str">
            <v>NA</v>
          </cell>
          <cell r="AO189" t="str">
            <v>NA</v>
          </cell>
          <cell r="AP189" t="str">
            <v>NA</v>
          </cell>
          <cell r="AQ189" t="str">
            <v>NA</v>
          </cell>
          <cell r="AR189" t="str">
            <v>NA</v>
          </cell>
          <cell r="AS189" t="str">
            <v>NA</v>
          </cell>
          <cell r="AT189" t="str">
            <v>NA</v>
          </cell>
          <cell r="AU189" t="str">
            <v>NA</v>
          </cell>
          <cell r="AV189" t="str">
            <v>NA</v>
          </cell>
          <cell r="AW189" t="str">
            <v>0 at 40x</v>
          </cell>
          <cell r="AX189" t="str">
            <v>ng/part</v>
          </cell>
          <cell r="AY189">
            <v>2000</v>
          </cell>
          <cell r="AZ189">
            <v>30</v>
          </cell>
          <cell r="BA189" t="str">
            <v>ng/part</v>
          </cell>
          <cell r="BB189">
            <v>5000</v>
          </cell>
          <cell r="BC189" t="str">
            <v>ng/part</v>
          </cell>
          <cell r="BD189">
            <v>50</v>
          </cell>
          <cell r="BE189" t="str">
            <v>ng/part</v>
          </cell>
          <cell r="BF189">
            <v>50</v>
          </cell>
          <cell r="BG189" t="str">
            <v>ng/part</v>
          </cell>
          <cell r="BH189">
            <v>50</v>
          </cell>
          <cell r="BI189" t="str">
            <v>ng/part</v>
          </cell>
        </row>
        <row r="190">
          <cell r="B190" t="str">
            <v>Actuator Coil Assembly (ACA) with Arm Damper (2.5 Inch Enterprise)</v>
          </cell>
          <cell r="C190" t="str">
            <v>Arm Block - AL 6061 (EN Plated) Adhesive Bonded Pivot</v>
          </cell>
          <cell r="E190" t="str">
            <v>ng/sqcm</v>
          </cell>
          <cell r="F190">
            <v>10</v>
          </cell>
          <cell r="G190">
            <v>10</v>
          </cell>
          <cell r="H190">
            <v>10</v>
          </cell>
          <cell r="I190" t="str">
            <v>NA</v>
          </cell>
          <cell r="J190">
            <v>10</v>
          </cell>
          <cell r="K190">
            <v>50</v>
          </cell>
          <cell r="L190">
            <v>10</v>
          </cell>
          <cell r="M190" t="str">
            <v>30 (Excl PO4)</v>
          </cell>
          <cell r="O190" t="str">
            <v>NA</v>
          </cell>
          <cell r="P190" t="str">
            <v>NA</v>
          </cell>
          <cell r="Q190" t="str">
            <v>NA</v>
          </cell>
          <cell r="R190" t="str">
            <v>NA</v>
          </cell>
          <cell r="S190" t="str">
            <v>NA</v>
          </cell>
          <cell r="T190" t="str">
            <v>NA</v>
          </cell>
          <cell r="U190">
            <v>30</v>
          </cell>
          <cell r="W190" t="str">
            <v>ng/sqcm</v>
          </cell>
          <cell r="X190">
            <v>200</v>
          </cell>
          <cell r="Y190" t="str">
            <v>ng/sqcm</v>
          </cell>
          <cell r="AA190">
            <v>5</v>
          </cell>
          <cell r="AB190" t="str">
            <v>NA</v>
          </cell>
          <cell r="AC190" t="str">
            <v>NA</v>
          </cell>
          <cell r="AD190" t="str">
            <v>NA</v>
          </cell>
          <cell r="AE190">
            <v>6500</v>
          </cell>
          <cell r="AF190" t="str">
            <v>NA</v>
          </cell>
          <cell r="AG190" t="str">
            <v>NA</v>
          </cell>
          <cell r="AH190" t="str">
            <v>particles/sqcm</v>
          </cell>
          <cell r="AI190">
            <v>0</v>
          </cell>
          <cell r="AJ190" t="str">
            <v>ng/part</v>
          </cell>
          <cell r="AK190" t="str">
            <v>NA</v>
          </cell>
          <cell r="AL190" t="str">
            <v>NA</v>
          </cell>
          <cell r="AM190" t="str">
            <v>NA</v>
          </cell>
          <cell r="AN190" t="str">
            <v>NA</v>
          </cell>
          <cell r="AO190" t="str">
            <v>NA</v>
          </cell>
          <cell r="AP190" t="str">
            <v>NA</v>
          </cell>
          <cell r="AQ190" t="str">
            <v>NA</v>
          </cell>
          <cell r="AR190" t="str">
            <v>NA</v>
          </cell>
          <cell r="AS190" t="str">
            <v>NA</v>
          </cell>
          <cell r="AT190" t="str">
            <v>NA</v>
          </cell>
          <cell r="AU190" t="str">
            <v>NA</v>
          </cell>
          <cell r="AV190" t="str">
            <v>NA</v>
          </cell>
          <cell r="AW190" t="str">
            <v>0 at 40x</v>
          </cell>
          <cell r="AX190" t="str">
            <v>ng/part</v>
          </cell>
          <cell r="AY190">
            <v>2000</v>
          </cell>
          <cell r="AZ190">
            <v>30</v>
          </cell>
          <cell r="BA190" t="str">
            <v>ng/part</v>
          </cell>
          <cell r="BB190">
            <v>8000</v>
          </cell>
          <cell r="BC190" t="str">
            <v>ng/part</v>
          </cell>
          <cell r="BD190">
            <v>50</v>
          </cell>
          <cell r="BE190" t="str">
            <v>ng/part</v>
          </cell>
          <cell r="BF190">
            <v>50</v>
          </cell>
          <cell r="BG190" t="str">
            <v>ng/part</v>
          </cell>
          <cell r="BH190">
            <v>50</v>
          </cell>
          <cell r="BI190" t="str">
            <v>ng/part</v>
          </cell>
        </row>
        <row r="191">
          <cell r="B191" t="str">
            <v>Actuator Flex Assembly (AFA) with Arm Damper (Sirius) (2.5 Inch Enterprise)</v>
          </cell>
          <cell r="C191" t="str">
            <v>Arm Block - AL 6061 (EN Plated) Adhesive Bonded Pivot</v>
          </cell>
          <cell r="E191" t="str">
            <v>ng/sqcm</v>
          </cell>
          <cell r="F191">
            <v>10</v>
          </cell>
          <cell r="G191">
            <v>10</v>
          </cell>
          <cell r="H191">
            <v>10</v>
          </cell>
          <cell r="I191" t="str">
            <v>NA</v>
          </cell>
          <cell r="J191">
            <v>10</v>
          </cell>
          <cell r="K191">
            <v>50</v>
          </cell>
          <cell r="L191">
            <v>10</v>
          </cell>
          <cell r="M191" t="str">
            <v>30 (Excl PO4)</v>
          </cell>
          <cell r="O191" t="str">
            <v>NA</v>
          </cell>
          <cell r="P191" t="str">
            <v>NA</v>
          </cell>
          <cell r="Q191" t="str">
            <v>NA</v>
          </cell>
          <cell r="R191" t="str">
            <v>NA</v>
          </cell>
          <cell r="S191" t="str">
            <v>NA</v>
          </cell>
          <cell r="T191" t="str">
            <v>NA</v>
          </cell>
          <cell r="U191">
            <v>30</v>
          </cell>
          <cell r="W191" t="str">
            <v>ng/sqcm</v>
          </cell>
          <cell r="X191">
            <v>100</v>
          </cell>
          <cell r="Y191" t="str">
            <v>ng/sqcm</v>
          </cell>
          <cell r="AA191">
            <v>5</v>
          </cell>
          <cell r="AB191" t="str">
            <v>NA</v>
          </cell>
          <cell r="AC191" t="str">
            <v>NA</v>
          </cell>
          <cell r="AD191" t="str">
            <v>NA</v>
          </cell>
          <cell r="AE191">
            <v>18000</v>
          </cell>
          <cell r="AF191" t="str">
            <v>NA</v>
          </cell>
          <cell r="AG191" t="str">
            <v>NA</v>
          </cell>
          <cell r="AH191" t="str">
            <v>particles/sqcm</v>
          </cell>
          <cell r="AI191">
            <v>0</v>
          </cell>
          <cell r="AJ191" t="str">
            <v>ng/part</v>
          </cell>
          <cell r="AK191" t="str">
            <v>NA</v>
          </cell>
          <cell r="AL191" t="str">
            <v>NA</v>
          </cell>
          <cell r="AM191" t="str">
            <v>NA</v>
          </cell>
          <cell r="AN191" t="str">
            <v>NA</v>
          </cell>
          <cell r="AO191" t="str">
            <v>NA</v>
          </cell>
          <cell r="AP191" t="str">
            <v>NA</v>
          </cell>
          <cell r="AQ191" t="str">
            <v>NA</v>
          </cell>
          <cell r="AR191" t="str">
            <v>NA</v>
          </cell>
          <cell r="AS191" t="str">
            <v>NA</v>
          </cell>
          <cell r="AT191" t="str">
            <v>NA</v>
          </cell>
          <cell r="AU191" t="str">
            <v>NA</v>
          </cell>
          <cell r="AV191" t="str">
            <v>NA</v>
          </cell>
          <cell r="AW191" t="str">
            <v>0 at 40x</v>
          </cell>
          <cell r="AX191" t="str">
            <v>ng/part</v>
          </cell>
          <cell r="AY191">
            <v>2000</v>
          </cell>
          <cell r="AZ191">
            <v>30</v>
          </cell>
          <cell r="BA191" t="str">
            <v>ng/part</v>
          </cell>
          <cell r="BB191">
            <v>5000</v>
          </cell>
          <cell r="BC191" t="str">
            <v>ng/part</v>
          </cell>
          <cell r="BD191">
            <v>100</v>
          </cell>
          <cell r="BE191" t="str">
            <v>ng/part</v>
          </cell>
          <cell r="BF191">
            <v>50</v>
          </cell>
          <cell r="BG191" t="str">
            <v>ng/part</v>
          </cell>
          <cell r="BH191">
            <v>50</v>
          </cell>
          <cell r="BI191" t="str">
            <v>ng/part</v>
          </cell>
        </row>
        <row r="192">
          <cell r="B192" t="str">
            <v>Actuator Pivot Flex Assembly (APFA) (2.5 Inch Enterprise)</v>
          </cell>
          <cell r="C192" t="str">
            <v>Arm Block - AL 6061 (EN Plated) Adhesive Bonded Pivot</v>
          </cell>
          <cell r="E192" t="str">
            <v>ng/sqcm</v>
          </cell>
          <cell r="F192">
            <v>10</v>
          </cell>
          <cell r="G192">
            <v>10</v>
          </cell>
          <cell r="H192">
            <v>10</v>
          </cell>
          <cell r="I192" t="str">
            <v>NA</v>
          </cell>
          <cell r="J192">
            <v>10</v>
          </cell>
          <cell r="K192">
            <v>50</v>
          </cell>
          <cell r="L192">
            <v>10</v>
          </cell>
          <cell r="M192" t="str">
            <v>30 (Excl PO4)</v>
          </cell>
          <cell r="O192" t="str">
            <v>NA</v>
          </cell>
          <cell r="P192" t="str">
            <v>NA</v>
          </cell>
          <cell r="Q192" t="str">
            <v>NA</v>
          </cell>
          <cell r="R192" t="str">
            <v>NA</v>
          </cell>
          <cell r="S192" t="str">
            <v>NA</v>
          </cell>
          <cell r="T192" t="str">
            <v>NA</v>
          </cell>
          <cell r="U192">
            <v>30</v>
          </cell>
          <cell r="W192" t="str">
            <v>ng/sqcm</v>
          </cell>
          <cell r="X192">
            <v>100</v>
          </cell>
          <cell r="Y192" t="str">
            <v>ng/sqcm</v>
          </cell>
          <cell r="AA192">
            <v>5</v>
          </cell>
          <cell r="AB192" t="str">
            <v>NA</v>
          </cell>
          <cell r="AC192" t="str">
            <v>NA</v>
          </cell>
          <cell r="AD192" t="str">
            <v>NA</v>
          </cell>
          <cell r="AE192">
            <v>18000</v>
          </cell>
          <cell r="AF192" t="str">
            <v>NA</v>
          </cell>
          <cell r="AG192" t="str">
            <v>NA</v>
          </cell>
          <cell r="AH192" t="str">
            <v>particles/sqcm</v>
          </cell>
          <cell r="AI192">
            <v>0</v>
          </cell>
          <cell r="AJ192" t="str">
            <v>ng/part</v>
          </cell>
          <cell r="AK192" t="str">
            <v>NA</v>
          </cell>
          <cell r="AL192" t="str">
            <v>NA</v>
          </cell>
          <cell r="AM192" t="str">
            <v>NA</v>
          </cell>
          <cell r="AN192" t="str">
            <v>NA</v>
          </cell>
          <cell r="AO192" t="str">
            <v>particles/sqcm</v>
          </cell>
          <cell r="AP192" t="str">
            <v>&lt;100</v>
          </cell>
          <cell r="AQ192" t="str">
            <v>particles/sqcm</v>
          </cell>
          <cell r="AR192" t="str">
            <v>&lt;100</v>
          </cell>
          <cell r="AS192" t="str">
            <v>particles/sqcm</v>
          </cell>
          <cell r="AT192" t="str">
            <v>&lt;400</v>
          </cell>
          <cell r="AU192" t="str">
            <v>particles/sqcm</v>
          </cell>
          <cell r="AV192">
            <v>0</v>
          </cell>
          <cell r="AW192" t="str">
            <v>0 at 40x</v>
          </cell>
          <cell r="AX192" t="str">
            <v>ng/part</v>
          </cell>
          <cell r="AY192">
            <v>2000</v>
          </cell>
          <cell r="AZ192">
            <v>30</v>
          </cell>
          <cell r="BA192" t="str">
            <v>ng/part</v>
          </cell>
          <cell r="BB192">
            <v>5000</v>
          </cell>
          <cell r="BC192" t="str">
            <v>ng/part</v>
          </cell>
          <cell r="BD192">
            <v>100</v>
          </cell>
          <cell r="BE192" t="str">
            <v>ng/part</v>
          </cell>
          <cell r="BF192">
            <v>50</v>
          </cell>
          <cell r="BG192" t="str">
            <v>ng/part</v>
          </cell>
          <cell r="BH192">
            <v>50</v>
          </cell>
          <cell r="BI192" t="str">
            <v>ng/part</v>
          </cell>
        </row>
        <row r="193">
          <cell r="B193" t="str">
            <v>Actuator Pivot Flex Assembly (APFA) with Arm Damper (2.5 Inch Enterprise)</v>
          </cell>
          <cell r="C193" t="str">
            <v>Arm Block - AL 6061 (EN Plated) Adhesive Bonded Pivot</v>
          </cell>
          <cell r="E193" t="str">
            <v>ng/sqcm</v>
          </cell>
          <cell r="F193">
            <v>10</v>
          </cell>
          <cell r="G193">
            <v>10</v>
          </cell>
          <cell r="H193">
            <v>10</v>
          </cell>
          <cell r="I193" t="str">
            <v>NA</v>
          </cell>
          <cell r="J193">
            <v>10</v>
          </cell>
          <cell r="K193">
            <v>50</v>
          </cell>
          <cell r="L193">
            <v>10</v>
          </cell>
          <cell r="M193" t="str">
            <v>30 (Excl PO4)</v>
          </cell>
          <cell r="O193" t="str">
            <v>NA</v>
          </cell>
          <cell r="P193" t="str">
            <v>NA</v>
          </cell>
          <cell r="Q193" t="str">
            <v>NA</v>
          </cell>
          <cell r="R193" t="str">
            <v>NA</v>
          </cell>
          <cell r="S193" t="str">
            <v>NA</v>
          </cell>
          <cell r="T193" t="str">
            <v>NA</v>
          </cell>
          <cell r="U193">
            <v>30</v>
          </cell>
          <cell r="W193" t="str">
            <v>ng/sqcm</v>
          </cell>
          <cell r="X193">
            <v>100</v>
          </cell>
          <cell r="Y193" t="str">
            <v>ng/sqcm</v>
          </cell>
          <cell r="AA193">
            <v>5</v>
          </cell>
          <cell r="AB193" t="str">
            <v>NA</v>
          </cell>
          <cell r="AC193" t="str">
            <v>NA</v>
          </cell>
          <cell r="AD193" t="str">
            <v>NA</v>
          </cell>
          <cell r="AE193">
            <v>18000</v>
          </cell>
          <cell r="AF193" t="str">
            <v>NA</v>
          </cell>
          <cell r="AG193" t="str">
            <v>NA</v>
          </cell>
          <cell r="AH193" t="str">
            <v>particles/sqcm</v>
          </cell>
          <cell r="AI193">
            <v>0</v>
          </cell>
          <cell r="AJ193" t="str">
            <v>ng/part</v>
          </cell>
          <cell r="AK193" t="str">
            <v>NA</v>
          </cell>
          <cell r="AL193" t="str">
            <v>NA</v>
          </cell>
          <cell r="AM193" t="str">
            <v>NA</v>
          </cell>
          <cell r="AN193" t="str">
            <v>NA</v>
          </cell>
          <cell r="AO193" t="str">
            <v>particles/sqcm</v>
          </cell>
          <cell r="AP193" t="str">
            <v>&lt;100</v>
          </cell>
          <cell r="AQ193" t="str">
            <v>particles/sqcm</v>
          </cell>
          <cell r="AR193" t="str">
            <v>&lt;100</v>
          </cell>
          <cell r="AS193" t="str">
            <v>particles/sqcm</v>
          </cell>
          <cell r="AT193" t="str">
            <v>&lt;400</v>
          </cell>
          <cell r="AU193" t="str">
            <v>particles/sqcm</v>
          </cell>
          <cell r="AV193">
            <v>0</v>
          </cell>
          <cell r="AW193" t="str">
            <v>0 at 40x</v>
          </cell>
          <cell r="AX193" t="str">
            <v>ng/part</v>
          </cell>
          <cell r="AY193">
            <v>2000</v>
          </cell>
          <cell r="AZ193">
            <v>30</v>
          </cell>
          <cell r="BA193" t="str">
            <v>ng/part</v>
          </cell>
          <cell r="BB193">
            <v>8000</v>
          </cell>
          <cell r="BC193" t="str">
            <v>ng/part</v>
          </cell>
          <cell r="BD193">
            <v>100</v>
          </cell>
          <cell r="BE193" t="str">
            <v>ng/part</v>
          </cell>
          <cell r="BF193">
            <v>50</v>
          </cell>
          <cell r="BG193" t="str">
            <v>ng/part</v>
          </cell>
          <cell r="BH193">
            <v>50</v>
          </cell>
          <cell r="BI193" t="str">
            <v>ng/part</v>
          </cell>
        </row>
        <row r="194">
          <cell r="B194" t="str">
            <v>Actuator Flex Assembly (AFA) with Arm Damper (2.5 Inch Enterprise)</v>
          </cell>
          <cell r="C194" t="str">
            <v>Arm Block - AL 6061 (EN Plated) Adhesive Bonded Pivot</v>
          </cell>
          <cell r="E194" t="str">
            <v>ng/sqcm</v>
          </cell>
          <cell r="F194">
            <v>10</v>
          </cell>
          <cell r="G194">
            <v>10</v>
          </cell>
          <cell r="H194">
            <v>10</v>
          </cell>
          <cell r="I194" t="str">
            <v>NA</v>
          </cell>
          <cell r="J194">
            <v>10</v>
          </cell>
          <cell r="K194">
            <v>50</v>
          </cell>
          <cell r="L194">
            <v>10</v>
          </cell>
          <cell r="M194" t="str">
            <v>30 (Excl PO4)</v>
          </cell>
          <cell r="O194" t="str">
            <v>NA</v>
          </cell>
          <cell r="P194" t="str">
            <v>NA</v>
          </cell>
          <cell r="Q194" t="str">
            <v>NA</v>
          </cell>
          <cell r="R194" t="str">
            <v>NA</v>
          </cell>
          <cell r="S194" t="str">
            <v>NA</v>
          </cell>
          <cell r="T194" t="str">
            <v>NA</v>
          </cell>
          <cell r="U194">
            <v>30</v>
          </cell>
          <cell r="W194" t="str">
            <v>ng/sqcm</v>
          </cell>
          <cell r="X194">
            <v>100</v>
          </cell>
          <cell r="Y194" t="str">
            <v>ng/sqcm</v>
          </cell>
          <cell r="AA194">
            <v>5</v>
          </cell>
          <cell r="AB194" t="str">
            <v>NA</v>
          </cell>
          <cell r="AC194" t="str">
            <v>NA</v>
          </cell>
          <cell r="AD194" t="str">
            <v>NA</v>
          </cell>
          <cell r="AE194">
            <v>18000</v>
          </cell>
          <cell r="AF194" t="str">
            <v>NA</v>
          </cell>
          <cell r="AG194" t="str">
            <v>NA</v>
          </cell>
          <cell r="AH194" t="str">
            <v>particles/sqcm</v>
          </cell>
          <cell r="AI194">
            <v>0</v>
          </cell>
          <cell r="AJ194" t="str">
            <v>ng/part</v>
          </cell>
          <cell r="AK194" t="str">
            <v>NA</v>
          </cell>
          <cell r="AL194" t="str">
            <v>NA</v>
          </cell>
          <cell r="AM194" t="str">
            <v>NA</v>
          </cell>
          <cell r="AN194" t="str">
            <v>NA</v>
          </cell>
          <cell r="AO194" t="str">
            <v>NA</v>
          </cell>
          <cell r="AP194" t="str">
            <v>NA</v>
          </cell>
          <cell r="AQ194" t="str">
            <v>NA</v>
          </cell>
          <cell r="AR194" t="str">
            <v>NA</v>
          </cell>
          <cell r="AS194" t="str">
            <v>NA</v>
          </cell>
          <cell r="AT194" t="str">
            <v>NA</v>
          </cell>
          <cell r="AU194" t="str">
            <v>NA</v>
          </cell>
          <cell r="AV194" t="str">
            <v>NA</v>
          </cell>
          <cell r="AW194" t="str">
            <v>0 at 40x</v>
          </cell>
          <cell r="AX194" t="str">
            <v>ng/part</v>
          </cell>
          <cell r="AY194">
            <v>2000</v>
          </cell>
          <cell r="AZ194">
            <v>30</v>
          </cell>
          <cell r="BA194" t="str">
            <v>ng/part</v>
          </cell>
          <cell r="BB194">
            <v>5000</v>
          </cell>
          <cell r="BC194" t="str">
            <v>ng/part</v>
          </cell>
          <cell r="BD194">
            <v>100</v>
          </cell>
          <cell r="BE194" t="str">
            <v>ng/part</v>
          </cell>
          <cell r="BF194">
            <v>50</v>
          </cell>
          <cell r="BG194" t="str">
            <v>ng/part</v>
          </cell>
          <cell r="BH194">
            <v>50</v>
          </cell>
          <cell r="BI194" t="str">
            <v>ng/part</v>
          </cell>
        </row>
        <row r="195">
          <cell r="B195" t="str">
            <v>Actuator Flex Assembly (AFA)  (2.5 Inch Enterprise)</v>
          </cell>
          <cell r="C195" t="str">
            <v>Arm Block - AL 6061 (EN Plated) Adhesive Bonded Pivot</v>
          </cell>
          <cell r="E195" t="str">
            <v>ng/sqcm</v>
          </cell>
          <cell r="F195">
            <v>10</v>
          </cell>
          <cell r="G195">
            <v>10</v>
          </cell>
          <cell r="H195">
            <v>10</v>
          </cell>
          <cell r="I195" t="str">
            <v>NA</v>
          </cell>
          <cell r="J195">
            <v>10</v>
          </cell>
          <cell r="K195">
            <v>50</v>
          </cell>
          <cell r="L195">
            <v>10</v>
          </cell>
          <cell r="M195" t="str">
            <v>30 (Excl PO4)</v>
          </cell>
          <cell r="O195" t="str">
            <v>NA</v>
          </cell>
          <cell r="P195" t="str">
            <v>NA</v>
          </cell>
          <cell r="Q195" t="str">
            <v>NA</v>
          </cell>
          <cell r="R195" t="str">
            <v>NA</v>
          </cell>
          <cell r="S195" t="str">
            <v>NA</v>
          </cell>
          <cell r="T195" t="str">
            <v>NA</v>
          </cell>
          <cell r="U195">
            <v>30</v>
          </cell>
          <cell r="W195" t="str">
            <v>ng/sqcm</v>
          </cell>
          <cell r="X195">
            <v>100</v>
          </cell>
          <cell r="Y195" t="str">
            <v>ng/sqcm</v>
          </cell>
          <cell r="AA195">
            <v>5</v>
          </cell>
          <cell r="AB195" t="str">
            <v>NA</v>
          </cell>
          <cell r="AC195" t="str">
            <v>NA</v>
          </cell>
          <cell r="AD195" t="str">
            <v>NA</v>
          </cell>
          <cell r="AE195">
            <v>18000</v>
          </cell>
          <cell r="AF195" t="str">
            <v>NA</v>
          </cell>
          <cell r="AG195" t="str">
            <v>NA</v>
          </cell>
          <cell r="AH195" t="str">
            <v>particles/sqcm</v>
          </cell>
          <cell r="AI195">
            <v>0</v>
          </cell>
          <cell r="AJ195" t="str">
            <v>ng/part</v>
          </cell>
          <cell r="AK195" t="str">
            <v>NA</v>
          </cell>
          <cell r="AL195" t="str">
            <v>NA</v>
          </cell>
          <cell r="AM195" t="str">
            <v>NA</v>
          </cell>
          <cell r="AN195" t="str">
            <v>NA</v>
          </cell>
          <cell r="AO195" t="str">
            <v>NA</v>
          </cell>
          <cell r="AP195" t="str">
            <v>NA</v>
          </cell>
          <cell r="AQ195" t="str">
            <v>NA</v>
          </cell>
          <cell r="AR195" t="str">
            <v>NA</v>
          </cell>
          <cell r="AS195" t="str">
            <v>NA</v>
          </cell>
          <cell r="AT195" t="str">
            <v>NA</v>
          </cell>
          <cell r="AU195" t="str">
            <v>NA</v>
          </cell>
          <cell r="AV195" t="str">
            <v>NA</v>
          </cell>
          <cell r="AW195" t="str">
            <v>0 at 40x</v>
          </cell>
          <cell r="AX195" t="str">
            <v>ng/part</v>
          </cell>
          <cell r="AY195">
            <v>2000</v>
          </cell>
          <cell r="AZ195">
            <v>30</v>
          </cell>
          <cell r="BA195" t="str">
            <v>ng/part</v>
          </cell>
          <cell r="BB195">
            <v>2000</v>
          </cell>
          <cell r="BC195" t="str">
            <v>ng/part</v>
          </cell>
          <cell r="BD195">
            <v>100</v>
          </cell>
          <cell r="BE195" t="str">
            <v>ng/part</v>
          </cell>
          <cell r="BF195">
            <v>50</v>
          </cell>
          <cell r="BG195" t="str">
            <v>ng/part</v>
          </cell>
          <cell r="BH195">
            <v>50</v>
          </cell>
          <cell r="BI195" t="str">
            <v>ng/part</v>
          </cell>
        </row>
        <row r="196">
          <cell r="B196" t="str">
            <v>Anti Disk Assy (2.5 Inch Enterprise)</v>
          </cell>
          <cell r="C196" t="str">
            <v>Aluminum 6061 - T6 EN Plating</v>
          </cell>
          <cell r="E196" t="str">
            <v>ng/sqcm</v>
          </cell>
          <cell r="F196">
            <v>10</v>
          </cell>
          <cell r="G196">
            <v>10</v>
          </cell>
          <cell r="H196">
            <v>10</v>
          </cell>
          <cell r="I196" t="str">
            <v>NA</v>
          </cell>
          <cell r="J196">
            <v>10</v>
          </cell>
          <cell r="K196">
            <v>100</v>
          </cell>
          <cell r="L196">
            <v>10</v>
          </cell>
          <cell r="M196" t="str">
            <v>30 (Excl PO4)</v>
          </cell>
          <cell r="O196" t="str">
            <v>NA</v>
          </cell>
          <cell r="P196" t="str">
            <v>NA</v>
          </cell>
          <cell r="Q196" t="str">
            <v>NA</v>
          </cell>
          <cell r="R196" t="str">
            <v>NA</v>
          </cell>
          <cell r="S196" t="str">
            <v>NA</v>
          </cell>
          <cell r="T196" t="str">
            <v>NA</v>
          </cell>
          <cell r="U196">
            <v>30</v>
          </cell>
          <cell r="W196" t="str">
            <v>ng/sqcm</v>
          </cell>
          <cell r="X196">
            <v>100</v>
          </cell>
          <cell r="Y196" t="str">
            <v>ng/sqcm</v>
          </cell>
          <cell r="AA196">
            <v>5</v>
          </cell>
          <cell r="AB196" t="str">
            <v>NA</v>
          </cell>
          <cell r="AC196" t="str">
            <v>NA</v>
          </cell>
          <cell r="AD196" t="str">
            <v>NA</v>
          </cell>
          <cell r="AE196">
            <v>2000</v>
          </cell>
          <cell r="AF196" t="str">
            <v>NA</v>
          </cell>
          <cell r="AG196" t="str">
            <v>NA</v>
          </cell>
          <cell r="AH196" t="str">
            <v>particles/sqcm</v>
          </cell>
          <cell r="AI196" t="str">
            <v>NA</v>
          </cell>
          <cell r="AJ196" t="str">
            <v>NA</v>
          </cell>
          <cell r="AK196" t="str">
            <v>NA</v>
          </cell>
          <cell r="AL196" t="str">
            <v>NA</v>
          </cell>
          <cell r="AM196" t="str">
            <v>NA</v>
          </cell>
          <cell r="AN196" t="str">
            <v>NA</v>
          </cell>
          <cell r="AO196" t="str">
            <v>NA</v>
          </cell>
          <cell r="AP196" t="str">
            <v>NA</v>
          </cell>
          <cell r="AQ196" t="str">
            <v>NA</v>
          </cell>
          <cell r="AR196" t="str">
            <v>NA</v>
          </cell>
          <cell r="AS196" t="str">
            <v>NA</v>
          </cell>
          <cell r="AT196" t="str">
            <v>NA</v>
          </cell>
          <cell r="AU196" t="str">
            <v>NA</v>
          </cell>
          <cell r="AV196" t="str">
            <v>NA</v>
          </cell>
          <cell r="AW196" t="str">
            <v>0 at 40x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B196" t="str">
            <v>NA</v>
          </cell>
          <cell r="BC196" t="str">
            <v>NA</v>
          </cell>
          <cell r="BD196">
            <v>100</v>
          </cell>
          <cell r="BE196" t="str">
            <v>ng/part</v>
          </cell>
          <cell r="BF196">
            <v>50</v>
          </cell>
          <cell r="BG196" t="str">
            <v>ng/part</v>
          </cell>
          <cell r="BH196">
            <v>50</v>
          </cell>
          <cell r="BI196" t="str">
            <v>ng/part</v>
          </cell>
        </row>
        <row r="197">
          <cell r="B197" t="str">
            <v>Antidisk (2.5 Inch Enterprise)</v>
          </cell>
          <cell r="C197" t="str">
            <v>Polyetherimide Carbon Fiber EN Plated</v>
          </cell>
          <cell r="E197" t="str">
            <v>ng/sqcm</v>
          </cell>
          <cell r="F197">
            <v>10</v>
          </cell>
          <cell r="G197">
            <v>10</v>
          </cell>
          <cell r="H197">
            <v>10</v>
          </cell>
          <cell r="I197" t="str">
            <v>NA</v>
          </cell>
          <cell r="J197">
            <v>10</v>
          </cell>
          <cell r="K197">
            <v>10</v>
          </cell>
          <cell r="L197">
            <v>10</v>
          </cell>
          <cell r="M197">
            <v>30</v>
          </cell>
          <cell r="O197" t="str">
            <v>NA</v>
          </cell>
          <cell r="P197" t="str">
            <v>NA</v>
          </cell>
          <cell r="Q197" t="str">
            <v>NA</v>
          </cell>
          <cell r="R197" t="str">
            <v>NA</v>
          </cell>
          <cell r="S197" t="str">
            <v>NA</v>
          </cell>
          <cell r="T197" t="str">
            <v>NA</v>
          </cell>
          <cell r="U197">
            <v>30</v>
          </cell>
          <cell r="W197" t="str">
            <v>ng/sqcm</v>
          </cell>
          <cell r="X197">
            <v>100</v>
          </cell>
          <cell r="Y197" t="str">
            <v>ng/sqcm</v>
          </cell>
          <cell r="AA197">
            <v>5</v>
          </cell>
          <cell r="AB197" t="str">
            <v>NA</v>
          </cell>
          <cell r="AC197" t="str">
            <v>NA</v>
          </cell>
          <cell r="AD197" t="str">
            <v>NA</v>
          </cell>
          <cell r="AE197">
            <v>3000</v>
          </cell>
          <cell r="AF197" t="str">
            <v>NA</v>
          </cell>
          <cell r="AG197" t="str">
            <v>NA</v>
          </cell>
          <cell r="AH197" t="str">
            <v>particles/sqcm</v>
          </cell>
          <cell r="AI197">
            <v>0</v>
          </cell>
          <cell r="AJ197" t="str">
            <v>ng/part</v>
          </cell>
          <cell r="AK197" t="str">
            <v>NA</v>
          </cell>
          <cell r="AL197" t="str">
            <v>NA</v>
          </cell>
          <cell r="AM197" t="str">
            <v>NA</v>
          </cell>
          <cell r="AN197" t="str">
            <v>NA</v>
          </cell>
          <cell r="AO197" t="str">
            <v>NA</v>
          </cell>
          <cell r="AP197" t="str">
            <v>NA</v>
          </cell>
          <cell r="AQ197" t="str">
            <v>NA</v>
          </cell>
          <cell r="AR197" t="str">
            <v>NA</v>
          </cell>
          <cell r="AS197" t="str">
            <v>NA</v>
          </cell>
          <cell r="AT197" t="str">
            <v>NA</v>
          </cell>
          <cell r="AU197" t="str">
            <v>NA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>
            <v>30</v>
          </cell>
          <cell r="BA197" t="str">
            <v>ng/part</v>
          </cell>
          <cell r="BB197">
            <v>2000</v>
          </cell>
          <cell r="BC197" t="str">
            <v>ng/part</v>
          </cell>
          <cell r="BD197">
            <v>200</v>
          </cell>
          <cell r="BE197" t="str">
            <v>ng/part</v>
          </cell>
          <cell r="BF197">
            <v>50</v>
          </cell>
          <cell r="BG197" t="str">
            <v>ng/part</v>
          </cell>
          <cell r="BH197">
            <v>50</v>
          </cell>
          <cell r="BI197" t="str">
            <v>ng/part</v>
          </cell>
        </row>
        <row r="198">
          <cell r="B198" t="str">
            <v>Antidisk (2.5 Inch Enterprise)</v>
          </cell>
          <cell r="C198" t="str">
            <v xml:space="preserve">Polyetherimide Carbon Fiber  </v>
          </cell>
          <cell r="E198" t="str">
            <v>ng/sqcm</v>
          </cell>
          <cell r="F198">
            <v>10</v>
          </cell>
          <cell r="G198">
            <v>10</v>
          </cell>
          <cell r="H198">
            <v>10</v>
          </cell>
          <cell r="I198" t="str">
            <v>NA</v>
          </cell>
          <cell r="J198">
            <v>10</v>
          </cell>
          <cell r="K198">
            <v>10</v>
          </cell>
          <cell r="L198">
            <v>10</v>
          </cell>
          <cell r="M198">
            <v>30</v>
          </cell>
          <cell r="O198" t="str">
            <v>NA</v>
          </cell>
          <cell r="P198" t="str">
            <v>NA</v>
          </cell>
          <cell r="Q198" t="str">
            <v>NA</v>
          </cell>
          <cell r="R198" t="str">
            <v>NA</v>
          </cell>
          <cell r="S198" t="str">
            <v>NA</v>
          </cell>
          <cell r="T198" t="str">
            <v>NA</v>
          </cell>
          <cell r="U198">
            <v>30</v>
          </cell>
          <cell r="W198" t="str">
            <v>ng/sqcm</v>
          </cell>
          <cell r="X198">
            <v>100</v>
          </cell>
          <cell r="Y198" t="str">
            <v>ng/sqcm</v>
          </cell>
          <cell r="AA198">
            <v>5</v>
          </cell>
          <cell r="AB198" t="str">
            <v>NA</v>
          </cell>
          <cell r="AC198" t="str">
            <v>NA</v>
          </cell>
          <cell r="AD198" t="str">
            <v>NA</v>
          </cell>
          <cell r="AE198">
            <v>9000</v>
          </cell>
          <cell r="AF198" t="str">
            <v>NA</v>
          </cell>
          <cell r="AG198" t="str">
            <v>NA</v>
          </cell>
          <cell r="AH198" t="str">
            <v>particles/sqcm</v>
          </cell>
          <cell r="AI198">
            <v>0</v>
          </cell>
          <cell r="AJ198" t="str">
            <v>ng/part</v>
          </cell>
          <cell r="AK198" t="str">
            <v>NA</v>
          </cell>
          <cell r="AL198" t="str">
            <v>NA</v>
          </cell>
          <cell r="AM198" t="str">
            <v>NA</v>
          </cell>
          <cell r="AN198" t="str">
            <v>NA</v>
          </cell>
          <cell r="AO198" t="str">
            <v>NA</v>
          </cell>
          <cell r="AP198" t="str">
            <v>NA</v>
          </cell>
          <cell r="AQ198" t="str">
            <v>NA</v>
          </cell>
          <cell r="AR198" t="str">
            <v>NA</v>
          </cell>
          <cell r="AS198" t="str">
            <v>NA</v>
          </cell>
          <cell r="AT198" t="str">
            <v>NA</v>
          </cell>
          <cell r="AU198" t="str">
            <v>NA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>
            <v>30</v>
          </cell>
          <cell r="BA198" t="str">
            <v>ng/part</v>
          </cell>
          <cell r="BB198">
            <v>2000</v>
          </cell>
          <cell r="BC198" t="str">
            <v>ng/part</v>
          </cell>
          <cell r="BD198">
            <v>250</v>
          </cell>
          <cell r="BE198" t="str">
            <v>ng/part</v>
          </cell>
          <cell r="BF198">
            <v>50</v>
          </cell>
          <cell r="BG198" t="str">
            <v>ng/part</v>
          </cell>
          <cell r="BH198">
            <v>50</v>
          </cell>
          <cell r="BI198" t="str">
            <v>ng/part</v>
          </cell>
        </row>
        <row r="199">
          <cell r="B199" t="str">
            <v>Antidisk Raw Material (2.5 Inch Enterprise)</v>
          </cell>
          <cell r="C199" t="str">
            <v xml:space="preserve">Polyetherimide Carbon Fiber  </v>
          </cell>
          <cell r="E199" t="str">
            <v>ng/sqcm</v>
          </cell>
          <cell r="F199" t="str">
            <v>NA</v>
          </cell>
          <cell r="G199" t="str">
            <v>NA</v>
          </cell>
          <cell r="H199" t="str">
            <v>NA</v>
          </cell>
          <cell r="I199" t="str">
            <v>NA</v>
          </cell>
          <cell r="J199" t="str">
            <v>NA</v>
          </cell>
          <cell r="K199" t="str">
            <v>NA</v>
          </cell>
          <cell r="L199" t="str">
            <v>NA</v>
          </cell>
          <cell r="M199" t="str">
            <v>NA</v>
          </cell>
          <cell r="O199" t="str">
            <v>NA</v>
          </cell>
          <cell r="P199" t="str">
            <v>NA</v>
          </cell>
          <cell r="Q199" t="str">
            <v>NA</v>
          </cell>
          <cell r="R199" t="str">
            <v>NA</v>
          </cell>
          <cell r="S199" t="str">
            <v>NA</v>
          </cell>
          <cell r="T199" t="str">
            <v>NA</v>
          </cell>
          <cell r="U199" t="str">
            <v>NA</v>
          </cell>
          <cell r="W199" t="str">
            <v>ng/sqcm</v>
          </cell>
          <cell r="X199" t="str">
            <v>NA</v>
          </cell>
          <cell r="Y199" t="str">
            <v>ng/sqcm</v>
          </cell>
          <cell r="AA199" t="str">
            <v>NA</v>
          </cell>
          <cell r="AB199" t="str">
            <v>NA</v>
          </cell>
          <cell r="AC199" t="str">
            <v>NA</v>
          </cell>
          <cell r="AD199" t="str">
            <v>NA</v>
          </cell>
          <cell r="AE199" t="str">
            <v>NA</v>
          </cell>
          <cell r="AF199" t="str">
            <v>NA</v>
          </cell>
          <cell r="AG199" t="str">
            <v>NA</v>
          </cell>
          <cell r="AH199" t="str">
            <v>NA</v>
          </cell>
          <cell r="AI199">
            <v>0</v>
          </cell>
          <cell r="AJ199" t="str">
            <v>ng/g</v>
          </cell>
          <cell r="AK199" t="str">
            <v>NA</v>
          </cell>
          <cell r="AL199" t="str">
            <v>NA</v>
          </cell>
          <cell r="AM199" t="str">
            <v>NA</v>
          </cell>
          <cell r="AN199" t="str">
            <v>NA</v>
          </cell>
          <cell r="AO199" t="str">
            <v>NA</v>
          </cell>
          <cell r="AP199" t="str">
            <v>NA</v>
          </cell>
          <cell r="AQ199" t="str">
            <v>NA</v>
          </cell>
          <cell r="AR199" t="str">
            <v>NA</v>
          </cell>
          <cell r="AS199" t="str">
            <v>NA</v>
          </cell>
          <cell r="AT199" t="str">
            <v>NA</v>
          </cell>
          <cell r="AU199" t="str">
            <v>NA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>
            <v>5</v>
          </cell>
          <cell r="BA199" t="str">
            <v>ng/g</v>
          </cell>
          <cell r="BB199">
            <v>100</v>
          </cell>
          <cell r="BC199" t="str">
            <v>ng/g</v>
          </cell>
          <cell r="BD199">
            <v>5</v>
          </cell>
          <cell r="BE199" t="str">
            <v>ng/g</v>
          </cell>
          <cell r="BF199">
            <v>5</v>
          </cell>
          <cell r="BG199" t="str">
            <v>ng/g</v>
          </cell>
          <cell r="BH199">
            <v>5</v>
          </cell>
          <cell r="BI199" t="str">
            <v>ng/g</v>
          </cell>
        </row>
        <row r="200">
          <cell r="B200" t="str">
            <v>Arm Damper (2.5 Inch Enterprise)</v>
          </cell>
          <cell r="C200" t="str">
            <v>Stainless Steel (Passivated) Acrylic Adhesive</v>
          </cell>
          <cell r="E200" t="str">
            <v>ng/sqcm</v>
          </cell>
          <cell r="F200">
            <v>10</v>
          </cell>
          <cell r="G200">
            <v>10</v>
          </cell>
          <cell r="H200">
            <v>10</v>
          </cell>
          <cell r="I200" t="str">
            <v>NA</v>
          </cell>
          <cell r="J200">
            <v>10</v>
          </cell>
          <cell r="K200">
            <v>10</v>
          </cell>
          <cell r="L200">
            <v>10</v>
          </cell>
          <cell r="M200">
            <v>30</v>
          </cell>
          <cell r="O200" t="str">
            <v>NA</v>
          </cell>
          <cell r="P200" t="str">
            <v>NA</v>
          </cell>
          <cell r="Q200" t="str">
            <v>NA</v>
          </cell>
          <cell r="R200" t="str">
            <v>NA</v>
          </cell>
          <cell r="S200" t="str">
            <v>NA</v>
          </cell>
          <cell r="T200" t="str">
            <v>NA</v>
          </cell>
          <cell r="U200">
            <v>30</v>
          </cell>
          <cell r="W200" t="str">
            <v>ng/sqcm</v>
          </cell>
          <cell r="X200" t="str">
            <v>NA</v>
          </cell>
          <cell r="Y200" t="str">
            <v>ng/sqcm</v>
          </cell>
          <cell r="AA200" t="str">
            <v>NA</v>
          </cell>
          <cell r="AB200" t="str">
            <v>NA</v>
          </cell>
          <cell r="AC200" t="str">
            <v>NA</v>
          </cell>
          <cell r="AD200" t="str">
            <v>NA</v>
          </cell>
          <cell r="AE200" t="str">
            <v>NA</v>
          </cell>
          <cell r="AF200" t="str">
            <v>NA</v>
          </cell>
          <cell r="AG200" t="str">
            <v>NA</v>
          </cell>
          <cell r="AH200" t="str">
            <v>NA</v>
          </cell>
          <cell r="AI200" t="str">
            <v>NA</v>
          </cell>
          <cell r="AJ200" t="str">
            <v>NA</v>
          </cell>
          <cell r="AK200" t="str">
            <v>NA</v>
          </cell>
          <cell r="AL200" t="str">
            <v>NA</v>
          </cell>
          <cell r="AM200" t="str">
            <v>NA</v>
          </cell>
          <cell r="AN200" t="str">
            <v>NA</v>
          </cell>
          <cell r="AO200" t="str">
            <v>NA</v>
          </cell>
          <cell r="AP200" t="str">
            <v>NA</v>
          </cell>
          <cell r="AQ200" t="str">
            <v>NA</v>
          </cell>
          <cell r="AR200" t="str">
            <v>NA</v>
          </cell>
          <cell r="AS200" t="str">
            <v>NA</v>
          </cell>
          <cell r="AT200" t="str">
            <v>NA</v>
          </cell>
          <cell r="AU200" t="str">
            <v>NA</v>
          </cell>
          <cell r="AV200" t="str">
            <v>NA</v>
          </cell>
          <cell r="AW200" t="str">
            <v>0 at 40x</v>
          </cell>
          <cell r="AX200" t="str">
            <v>NA</v>
          </cell>
          <cell r="AY200" t="str">
            <v>NA</v>
          </cell>
          <cell r="AZ200">
            <v>30</v>
          </cell>
          <cell r="BA200" t="str">
            <v>ng/part</v>
          </cell>
          <cell r="BB200">
            <v>4000</v>
          </cell>
          <cell r="BC200" t="str">
            <v>ng/part</v>
          </cell>
          <cell r="BD200" t="str">
            <v>NA</v>
          </cell>
          <cell r="BE200" t="str">
            <v>NA</v>
          </cell>
          <cell r="BF200">
            <v>50</v>
          </cell>
          <cell r="BG200" t="str">
            <v>NA</v>
          </cell>
          <cell r="BH200">
            <v>50</v>
          </cell>
          <cell r="BI200" t="str">
            <v>NA</v>
          </cell>
        </row>
        <row r="201">
          <cell r="B201" t="str">
            <v>Balance Plus (2.5 Inch Enterprise)</v>
          </cell>
          <cell r="C201" t="str">
            <v>Nylon/Bronze</v>
          </cell>
          <cell r="E201" t="str">
            <v>ng/sqcm</v>
          </cell>
          <cell r="F201">
            <v>10</v>
          </cell>
          <cell r="G201">
            <v>10</v>
          </cell>
          <cell r="H201">
            <v>10</v>
          </cell>
          <cell r="I201" t="str">
            <v>NA</v>
          </cell>
          <cell r="J201">
            <v>10</v>
          </cell>
          <cell r="K201">
            <v>10</v>
          </cell>
          <cell r="L201">
            <v>10</v>
          </cell>
          <cell r="M201">
            <v>30</v>
          </cell>
          <cell r="O201" t="str">
            <v>NA</v>
          </cell>
          <cell r="P201" t="str">
            <v>NA</v>
          </cell>
          <cell r="Q201" t="str">
            <v>NA</v>
          </cell>
          <cell r="R201" t="str">
            <v>NA</v>
          </cell>
          <cell r="S201" t="str">
            <v>NA</v>
          </cell>
          <cell r="T201" t="str">
            <v>NA</v>
          </cell>
          <cell r="U201">
            <v>30</v>
          </cell>
          <cell r="W201" t="str">
            <v>ng/sqcm</v>
          </cell>
          <cell r="X201" t="str">
            <v>NA</v>
          </cell>
          <cell r="Y201" t="str">
            <v>ng/sqcm</v>
          </cell>
          <cell r="AA201">
            <v>5</v>
          </cell>
          <cell r="AB201" t="str">
            <v>NA</v>
          </cell>
          <cell r="AC201" t="str">
            <v>NA</v>
          </cell>
          <cell r="AD201" t="str">
            <v>NA</v>
          </cell>
          <cell r="AE201" t="str">
            <v>NA</v>
          </cell>
          <cell r="AF201" t="str">
            <v>NA</v>
          </cell>
          <cell r="AG201" t="str">
            <v>NA</v>
          </cell>
          <cell r="AH201" t="str">
            <v>NA</v>
          </cell>
          <cell r="AI201">
            <v>0</v>
          </cell>
          <cell r="AJ201" t="str">
            <v>ng/part</v>
          </cell>
          <cell r="AK201" t="str">
            <v>NA</v>
          </cell>
          <cell r="AL201" t="str">
            <v>NA</v>
          </cell>
          <cell r="AM201" t="str">
            <v>NA</v>
          </cell>
          <cell r="AN201" t="str">
            <v>NA</v>
          </cell>
          <cell r="AO201" t="str">
            <v>NA</v>
          </cell>
          <cell r="AP201" t="str">
            <v>NA</v>
          </cell>
          <cell r="AQ201" t="str">
            <v>NA</v>
          </cell>
          <cell r="AR201" t="str">
            <v>NA</v>
          </cell>
          <cell r="AS201" t="str">
            <v>NA</v>
          </cell>
          <cell r="AT201" t="str">
            <v>NA</v>
          </cell>
          <cell r="AU201" t="str">
            <v>NA</v>
          </cell>
          <cell r="AV201" t="str">
            <v>NA</v>
          </cell>
          <cell r="AW201" t="str">
            <v>0 at 40x</v>
          </cell>
          <cell r="AX201" t="str">
            <v>NA</v>
          </cell>
          <cell r="AY201" t="str">
            <v>NA</v>
          </cell>
          <cell r="AZ201">
            <v>30</v>
          </cell>
          <cell r="BA201" t="str">
            <v>ng/part</v>
          </cell>
          <cell r="BB201">
            <v>1000</v>
          </cell>
          <cell r="BC201" t="str">
            <v>ng/part</v>
          </cell>
          <cell r="BD201" t="str">
            <v>NA</v>
          </cell>
          <cell r="BE201" t="str">
            <v>NA</v>
          </cell>
          <cell r="BF201" t="str">
            <v>NA</v>
          </cell>
          <cell r="BG201" t="str">
            <v>NA</v>
          </cell>
          <cell r="BH201" t="str">
            <v>NA</v>
          </cell>
          <cell r="BI201" t="str">
            <v>NA</v>
          </cell>
        </row>
        <row r="202">
          <cell r="B202" t="str">
            <v>Balance Ring (2.5 Inch Enterprise)</v>
          </cell>
          <cell r="C202" t="str">
            <v>Stainless Steel 300 Series Chemical Polish</v>
          </cell>
          <cell r="E202" t="str">
            <v>ng/sqcm</v>
          </cell>
          <cell r="F202">
            <v>10</v>
          </cell>
          <cell r="G202">
            <v>10</v>
          </cell>
          <cell r="H202">
            <v>10</v>
          </cell>
          <cell r="I202" t="str">
            <v>NA</v>
          </cell>
          <cell r="J202">
            <v>10</v>
          </cell>
          <cell r="K202">
            <v>10</v>
          </cell>
          <cell r="L202">
            <v>10</v>
          </cell>
          <cell r="M202">
            <v>30</v>
          </cell>
          <cell r="O202" t="str">
            <v>NA</v>
          </cell>
          <cell r="P202" t="str">
            <v>NA</v>
          </cell>
          <cell r="Q202" t="str">
            <v>NA</v>
          </cell>
          <cell r="R202" t="str">
            <v>NA</v>
          </cell>
          <cell r="S202" t="str">
            <v>NA</v>
          </cell>
          <cell r="T202" t="str">
            <v>NA</v>
          </cell>
          <cell r="U202">
            <v>30</v>
          </cell>
          <cell r="W202" t="str">
            <v>ng/sqcm</v>
          </cell>
          <cell r="X202">
            <v>100</v>
          </cell>
          <cell r="Y202" t="str">
            <v>ng/sqcm</v>
          </cell>
          <cell r="AA202">
            <v>5</v>
          </cell>
          <cell r="AB202" t="str">
            <v>NA</v>
          </cell>
          <cell r="AC202" t="str">
            <v>NA</v>
          </cell>
          <cell r="AD202" t="str">
            <v>NA</v>
          </cell>
          <cell r="AE202">
            <v>5000</v>
          </cell>
          <cell r="AF202" t="str">
            <v>NA</v>
          </cell>
          <cell r="AG202" t="str">
            <v>NA</v>
          </cell>
          <cell r="AH202" t="str">
            <v>particles/sqcm</v>
          </cell>
          <cell r="AI202" t="str">
            <v>NA</v>
          </cell>
          <cell r="AJ202" t="str">
            <v>NA</v>
          </cell>
          <cell r="AK202" t="str">
            <v>NA</v>
          </cell>
          <cell r="AL202" t="str">
            <v>NA</v>
          </cell>
          <cell r="AM202" t="str">
            <v>NA</v>
          </cell>
          <cell r="AN202" t="str">
            <v>NA</v>
          </cell>
          <cell r="AO202" t="str">
            <v>NA</v>
          </cell>
          <cell r="AP202" t="str">
            <v>NA</v>
          </cell>
          <cell r="AQ202" t="str">
            <v>NA</v>
          </cell>
          <cell r="AR202" t="str">
            <v>NA</v>
          </cell>
          <cell r="AS202" t="str">
            <v>NA</v>
          </cell>
          <cell r="AT202" t="str">
            <v>NA</v>
          </cell>
          <cell r="AU202" t="str">
            <v>NA</v>
          </cell>
          <cell r="AV202" t="str">
            <v>NA</v>
          </cell>
          <cell r="AW202" t="str">
            <v>0 at 40x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B202" t="str">
            <v>NA</v>
          </cell>
          <cell r="BC202" t="str">
            <v>NA</v>
          </cell>
          <cell r="BD202">
            <v>50</v>
          </cell>
          <cell r="BE202" t="str">
            <v>ng/part</v>
          </cell>
          <cell r="BF202">
            <v>50</v>
          </cell>
          <cell r="BG202" t="str">
            <v>ng/part</v>
          </cell>
          <cell r="BH202">
            <v>50</v>
          </cell>
          <cell r="BI202" t="str">
            <v>ng/part</v>
          </cell>
        </row>
        <row r="203">
          <cell r="B203" t="str">
            <v>Balance Weight (2.5 Inch Enterprise)</v>
          </cell>
          <cell r="C203" t="str">
            <v>Stainless Steel 300 Series (Passivated)</v>
          </cell>
          <cell r="E203" t="str">
            <v>ng/sqcm</v>
          </cell>
          <cell r="F203">
            <v>20</v>
          </cell>
          <cell r="G203">
            <v>20</v>
          </cell>
          <cell r="H203">
            <v>20</v>
          </cell>
          <cell r="I203" t="str">
            <v>NA</v>
          </cell>
          <cell r="J203">
            <v>20</v>
          </cell>
          <cell r="K203">
            <v>20</v>
          </cell>
          <cell r="L203">
            <v>20</v>
          </cell>
          <cell r="M203">
            <v>60</v>
          </cell>
          <cell r="O203" t="str">
            <v>NA</v>
          </cell>
          <cell r="P203" t="str">
            <v>NA</v>
          </cell>
          <cell r="Q203" t="str">
            <v>NA</v>
          </cell>
          <cell r="R203" t="str">
            <v>NA</v>
          </cell>
          <cell r="S203" t="str">
            <v>NA</v>
          </cell>
          <cell r="T203" t="str">
            <v>NA</v>
          </cell>
          <cell r="U203">
            <v>60</v>
          </cell>
          <cell r="W203" t="str">
            <v>ng/sqcm</v>
          </cell>
          <cell r="X203">
            <v>200</v>
          </cell>
          <cell r="Y203" t="str">
            <v>ng/sqcm</v>
          </cell>
          <cell r="AA203">
            <v>5</v>
          </cell>
          <cell r="AB203" t="str">
            <v>NA</v>
          </cell>
          <cell r="AC203" t="str">
            <v>NA</v>
          </cell>
          <cell r="AD203" t="str">
            <v>NA</v>
          </cell>
          <cell r="AE203">
            <v>4000</v>
          </cell>
          <cell r="AF203" t="str">
            <v>NA</v>
          </cell>
          <cell r="AG203" t="str">
            <v>NA</v>
          </cell>
          <cell r="AH203" t="str">
            <v>particles/sqcm</v>
          </cell>
          <cell r="AI203" t="str">
            <v>NA</v>
          </cell>
          <cell r="AJ203" t="str">
            <v>NA</v>
          </cell>
          <cell r="AK203" t="str">
            <v>ng/part</v>
          </cell>
          <cell r="AL203">
            <v>300</v>
          </cell>
          <cell r="AM203" t="str">
            <v>NA</v>
          </cell>
          <cell r="AN203" t="str">
            <v>NA</v>
          </cell>
          <cell r="AO203" t="str">
            <v>NA</v>
          </cell>
          <cell r="AP203" t="str">
            <v>NA</v>
          </cell>
          <cell r="AQ203" t="str">
            <v>NA</v>
          </cell>
          <cell r="AR203" t="str">
            <v>NA</v>
          </cell>
          <cell r="AS203" t="str">
            <v>NA</v>
          </cell>
          <cell r="AT203" t="str">
            <v>NA</v>
          </cell>
          <cell r="AU203" t="str">
            <v>NA</v>
          </cell>
          <cell r="AV203" t="str">
            <v>NA</v>
          </cell>
          <cell r="AW203" t="str">
            <v>0 at 40x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B203" t="str">
            <v>NA</v>
          </cell>
          <cell r="BC203" t="str">
            <v>NA</v>
          </cell>
          <cell r="BD203">
            <v>50</v>
          </cell>
          <cell r="BE203" t="str">
            <v>ng/part</v>
          </cell>
          <cell r="BF203">
            <v>50</v>
          </cell>
          <cell r="BG203" t="str">
            <v>ng/part</v>
          </cell>
          <cell r="BH203">
            <v>50</v>
          </cell>
          <cell r="BI203" t="str">
            <v>ng/part</v>
          </cell>
        </row>
        <row r="204">
          <cell r="B204" t="str">
            <v>Bottom VCM Assy (2.5 Inch Enterprise)</v>
          </cell>
          <cell r="C204" t="str">
            <v>Plate - 1008/1010 Steel EN Plating Magnet-Nd-Fe-B Electrolytic Ni Plating</v>
          </cell>
          <cell r="E204" t="str">
            <v>ng/sqcm</v>
          </cell>
          <cell r="F204">
            <v>10</v>
          </cell>
          <cell r="G204">
            <v>10</v>
          </cell>
          <cell r="H204">
            <v>10</v>
          </cell>
          <cell r="I204" t="str">
            <v>NA</v>
          </cell>
          <cell r="J204">
            <v>10</v>
          </cell>
          <cell r="K204">
            <v>100</v>
          </cell>
          <cell r="L204">
            <v>10</v>
          </cell>
          <cell r="M204" t="str">
            <v>30 (Excl PO4)</v>
          </cell>
          <cell r="O204" t="str">
            <v>NA</v>
          </cell>
          <cell r="P204" t="str">
            <v>NA</v>
          </cell>
          <cell r="Q204" t="str">
            <v>NA</v>
          </cell>
          <cell r="R204" t="str">
            <v>NA</v>
          </cell>
          <cell r="S204" t="str">
            <v>NA</v>
          </cell>
          <cell r="T204" t="str">
            <v>NA</v>
          </cell>
          <cell r="U204">
            <v>30</v>
          </cell>
          <cell r="W204" t="str">
            <v>ng/sqcm</v>
          </cell>
          <cell r="X204">
            <v>100</v>
          </cell>
          <cell r="Y204" t="str">
            <v>ng/sqcm</v>
          </cell>
          <cell r="AA204">
            <v>5</v>
          </cell>
          <cell r="AB204" t="str">
            <v>NA</v>
          </cell>
          <cell r="AC204" t="str">
            <v>NA</v>
          </cell>
          <cell r="AD204" t="str">
            <v>NA</v>
          </cell>
          <cell r="AE204">
            <v>3000</v>
          </cell>
          <cell r="AF204" t="str">
            <v>NA</v>
          </cell>
          <cell r="AG204" t="str">
            <v>NA</v>
          </cell>
          <cell r="AH204" t="str">
            <v>particles/sqcm</v>
          </cell>
          <cell r="AI204">
            <v>0</v>
          </cell>
          <cell r="AJ204" t="str">
            <v>ng/part</v>
          </cell>
          <cell r="AK204" t="str">
            <v>NA</v>
          </cell>
          <cell r="AL204" t="str">
            <v>NA</v>
          </cell>
          <cell r="AM204" t="str">
            <v>NA</v>
          </cell>
          <cell r="AN204" t="str">
            <v>NA</v>
          </cell>
          <cell r="AO204" t="str">
            <v>NA</v>
          </cell>
          <cell r="AP204" t="str">
            <v>NA</v>
          </cell>
          <cell r="AQ204" t="str">
            <v>NA</v>
          </cell>
          <cell r="AR204" t="str">
            <v>NA</v>
          </cell>
          <cell r="AS204" t="str">
            <v>NA</v>
          </cell>
          <cell r="AT204" t="str">
            <v>NA</v>
          </cell>
          <cell r="AU204" t="str">
            <v>particles/sqcm</v>
          </cell>
          <cell r="AV204">
            <v>0</v>
          </cell>
          <cell r="AW204" t="str">
            <v>0 at 40x</v>
          </cell>
          <cell r="AX204" t="str">
            <v>NA</v>
          </cell>
          <cell r="AY204" t="str">
            <v>NA</v>
          </cell>
          <cell r="AZ204">
            <v>30</v>
          </cell>
          <cell r="BA204" t="str">
            <v>ng/part</v>
          </cell>
          <cell r="BB204">
            <v>2000</v>
          </cell>
          <cell r="BC204" t="str">
            <v>ng/part</v>
          </cell>
          <cell r="BD204">
            <v>50</v>
          </cell>
          <cell r="BE204" t="str">
            <v>ng/part</v>
          </cell>
          <cell r="BF204">
            <v>50</v>
          </cell>
          <cell r="BG204" t="str">
            <v>ng/part</v>
          </cell>
          <cell r="BH204">
            <v>50</v>
          </cell>
          <cell r="BI204" t="str">
            <v>ng/part</v>
          </cell>
        </row>
        <row r="205">
          <cell r="B205" t="str">
            <v>Bottom VCM Assy with SS Pin (2.5 Inch Enterprise)</v>
          </cell>
          <cell r="C205" t="str">
            <v>Plate - 1008/1010 Steel EN Plating Magnet-Nd-Fe-B Electrolytic Ni Plating</v>
          </cell>
          <cell r="E205" t="str">
            <v>ng/sqcm</v>
          </cell>
          <cell r="F205">
            <v>10</v>
          </cell>
          <cell r="G205">
            <v>10</v>
          </cell>
          <cell r="H205">
            <v>10</v>
          </cell>
          <cell r="I205" t="str">
            <v>NA</v>
          </cell>
          <cell r="J205">
            <v>10</v>
          </cell>
          <cell r="K205">
            <v>100</v>
          </cell>
          <cell r="L205">
            <v>10</v>
          </cell>
          <cell r="M205" t="str">
            <v>30 (Excl PO4)</v>
          </cell>
          <cell r="O205" t="str">
            <v>NA</v>
          </cell>
          <cell r="P205" t="str">
            <v>NA</v>
          </cell>
          <cell r="Q205" t="str">
            <v>NA</v>
          </cell>
          <cell r="R205" t="str">
            <v>NA</v>
          </cell>
          <cell r="S205" t="str">
            <v>NA</v>
          </cell>
          <cell r="T205" t="str">
            <v>NA</v>
          </cell>
          <cell r="U205">
            <v>30</v>
          </cell>
          <cell r="W205" t="str">
            <v>ng/sqcm</v>
          </cell>
          <cell r="X205">
            <v>100</v>
          </cell>
          <cell r="Y205" t="str">
            <v>ng/sqcm</v>
          </cell>
          <cell r="AA205">
            <v>5</v>
          </cell>
          <cell r="AB205" t="str">
            <v>NA</v>
          </cell>
          <cell r="AC205" t="str">
            <v>NA</v>
          </cell>
          <cell r="AD205" t="str">
            <v>NA</v>
          </cell>
          <cell r="AE205">
            <v>4000</v>
          </cell>
          <cell r="AF205" t="str">
            <v>NA</v>
          </cell>
          <cell r="AG205" t="str">
            <v>NA</v>
          </cell>
          <cell r="AH205" t="str">
            <v>particles/sqcm</v>
          </cell>
          <cell r="AI205">
            <v>0</v>
          </cell>
          <cell r="AJ205" t="str">
            <v>ng/part</v>
          </cell>
          <cell r="AK205" t="str">
            <v>NA</v>
          </cell>
          <cell r="AL205" t="str">
            <v>NA</v>
          </cell>
          <cell r="AM205" t="str">
            <v>NA</v>
          </cell>
          <cell r="AN205" t="str">
            <v>NA</v>
          </cell>
          <cell r="AO205" t="str">
            <v>NA</v>
          </cell>
          <cell r="AP205" t="str">
            <v>NA</v>
          </cell>
          <cell r="AQ205" t="str">
            <v>NA</v>
          </cell>
          <cell r="AR205" t="str">
            <v>NA</v>
          </cell>
          <cell r="AS205" t="str">
            <v>NA</v>
          </cell>
          <cell r="AT205" t="str">
            <v>NA</v>
          </cell>
          <cell r="AU205" t="str">
            <v>particles/sqcm</v>
          </cell>
          <cell r="AV205">
            <v>0</v>
          </cell>
          <cell r="AW205" t="str">
            <v>0 at 40x</v>
          </cell>
          <cell r="AX205" t="str">
            <v>NA</v>
          </cell>
          <cell r="AY205" t="str">
            <v>NA</v>
          </cell>
          <cell r="AZ205">
            <v>30</v>
          </cell>
          <cell r="BA205" t="str">
            <v>ng/part</v>
          </cell>
          <cell r="BB205">
            <v>2000</v>
          </cell>
          <cell r="BC205" t="str">
            <v>ng/part</v>
          </cell>
          <cell r="BD205">
            <v>50</v>
          </cell>
          <cell r="BE205" t="str">
            <v>ng/part</v>
          </cell>
          <cell r="BF205">
            <v>50</v>
          </cell>
          <cell r="BG205" t="str">
            <v>ng/part</v>
          </cell>
          <cell r="BH205">
            <v>50</v>
          </cell>
          <cell r="BI205" t="str">
            <v>ng/part</v>
          </cell>
        </row>
        <row r="206">
          <cell r="B206" t="str">
            <v>Breather Canister Filter (2.5 Inch Enterprise)</v>
          </cell>
          <cell r="C206" t="str">
            <v>Body - Polycarbonate  Absorbent - Carbon Media - PTFE</v>
          </cell>
          <cell r="E206" t="str">
            <v>ng/sqcm</v>
          </cell>
          <cell r="F206">
            <v>20</v>
          </cell>
          <cell r="G206">
            <v>20</v>
          </cell>
          <cell r="H206">
            <v>20</v>
          </cell>
          <cell r="I206" t="str">
            <v>NA</v>
          </cell>
          <cell r="J206">
            <v>20</v>
          </cell>
          <cell r="K206">
            <v>20</v>
          </cell>
          <cell r="L206">
            <v>20</v>
          </cell>
          <cell r="M206" t="str">
            <v>60 (Tested with liner attached)</v>
          </cell>
          <cell r="O206" t="str">
            <v>NA</v>
          </cell>
          <cell r="P206" t="str">
            <v>NA</v>
          </cell>
          <cell r="Q206" t="str">
            <v>NA</v>
          </cell>
          <cell r="R206" t="str">
            <v>NA</v>
          </cell>
          <cell r="S206" t="str">
            <v>NA</v>
          </cell>
          <cell r="T206" t="str">
            <v>NA</v>
          </cell>
          <cell r="U206" t="str">
            <v>60 (Tested with liner attached)</v>
          </cell>
          <cell r="W206" t="str">
            <v>ng/sqcm</v>
          </cell>
          <cell r="X206" t="str">
            <v>NA</v>
          </cell>
          <cell r="Y206" t="str">
            <v>ng/sqcm</v>
          </cell>
          <cell r="AA206" t="str">
            <v>NA</v>
          </cell>
          <cell r="AB206" t="str">
            <v>NA</v>
          </cell>
          <cell r="AC206" t="str">
            <v>NA</v>
          </cell>
          <cell r="AD206" t="str">
            <v>NA</v>
          </cell>
          <cell r="AE206">
            <v>15000</v>
          </cell>
          <cell r="AF206" t="str">
            <v>NA</v>
          </cell>
          <cell r="AG206" t="str">
            <v>NA</v>
          </cell>
          <cell r="AH206" t="str">
            <v>particles/sqcm</v>
          </cell>
          <cell r="AI206">
            <v>0</v>
          </cell>
          <cell r="AJ206" t="str">
            <v>ng/part</v>
          </cell>
          <cell r="AK206" t="str">
            <v>ng/part</v>
          </cell>
          <cell r="AL206" t="str">
            <v>NA</v>
          </cell>
          <cell r="AM206">
            <v>20</v>
          </cell>
          <cell r="AN206" t="str">
            <v>NA</v>
          </cell>
          <cell r="AO206" t="str">
            <v>NA</v>
          </cell>
          <cell r="AP206" t="str">
            <v>NA</v>
          </cell>
          <cell r="AQ206" t="str">
            <v>NA</v>
          </cell>
          <cell r="AR206" t="str">
            <v>NA</v>
          </cell>
          <cell r="AS206" t="str">
            <v>NA</v>
          </cell>
          <cell r="AT206" t="str">
            <v>NA</v>
          </cell>
          <cell r="AU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>
            <v>30</v>
          </cell>
          <cell r="BA206" t="str">
            <v>ng/part</v>
          </cell>
          <cell r="BB206">
            <v>2000</v>
          </cell>
          <cell r="BC206" t="str">
            <v>ng/part</v>
          </cell>
          <cell r="BD206" t="str">
            <v>NA</v>
          </cell>
          <cell r="BE206" t="str">
            <v>NA</v>
          </cell>
          <cell r="BF206" t="str">
            <v>NA</v>
          </cell>
          <cell r="BG206" t="str">
            <v>NA</v>
          </cell>
          <cell r="BH206" t="str">
            <v>NA</v>
          </cell>
          <cell r="BI206" t="str">
            <v>NA</v>
          </cell>
        </row>
        <row r="207">
          <cell r="B207" t="str">
            <v>Breather/Absorbent Filter Assy (2.5 Inch Enterprise)</v>
          </cell>
          <cell r="C207" t="str">
            <v>Body - PTFE Absorbent - Carbon Acrylic Adhesive Polyester Liner</v>
          </cell>
          <cell r="E207" t="str">
            <v>ng/sqcm</v>
          </cell>
          <cell r="F207">
            <v>20</v>
          </cell>
          <cell r="G207">
            <v>20</v>
          </cell>
          <cell r="H207">
            <v>20</v>
          </cell>
          <cell r="I207" t="str">
            <v>NA</v>
          </cell>
          <cell r="J207">
            <v>20</v>
          </cell>
          <cell r="K207">
            <v>20</v>
          </cell>
          <cell r="L207">
            <v>20</v>
          </cell>
          <cell r="M207" t="str">
            <v>60 (Tested with liner attached)</v>
          </cell>
          <cell r="O207" t="str">
            <v>NA</v>
          </cell>
          <cell r="P207" t="str">
            <v>NA</v>
          </cell>
          <cell r="Q207" t="str">
            <v>NA</v>
          </cell>
          <cell r="R207" t="str">
            <v>NA</v>
          </cell>
          <cell r="S207" t="str">
            <v>NA</v>
          </cell>
          <cell r="T207" t="str">
            <v>NA</v>
          </cell>
          <cell r="U207" t="str">
            <v>60 (Tested with liner attached)</v>
          </cell>
          <cell r="W207" t="str">
            <v>ng/sqcm</v>
          </cell>
          <cell r="X207" t="str">
            <v>NA</v>
          </cell>
          <cell r="Y207" t="str">
            <v>ng/sqcm</v>
          </cell>
          <cell r="AA207" t="str">
            <v>NA</v>
          </cell>
          <cell r="AB207" t="str">
            <v>NA</v>
          </cell>
          <cell r="AC207" t="str">
            <v>NA</v>
          </cell>
          <cell r="AD207" t="str">
            <v>NA</v>
          </cell>
          <cell r="AE207">
            <v>10000</v>
          </cell>
          <cell r="AF207" t="str">
            <v>NA</v>
          </cell>
          <cell r="AG207" t="str">
            <v>NA</v>
          </cell>
          <cell r="AH207" t="str">
            <v>particles/sqcm</v>
          </cell>
          <cell r="AI207">
            <v>0</v>
          </cell>
          <cell r="AJ207" t="str">
            <v>ng/part</v>
          </cell>
          <cell r="AK207" t="str">
            <v>ng/part</v>
          </cell>
          <cell r="AL207" t="str">
            <v>NA</v>
          </cell>
          <cell r="AM207">
            <v>20</v>
          </cell>
          <cell r="AN207" t="str">
            <v>NA</v>
          </cell>
          <cell r="AO207" t="str">
            <v>NA</v>
          </cell>
          <cell r="AP207" t="str">
            <v>NA</v>
          </cell>
          <cell r="AQ207" t="str">
            <v>NA</v>
          </cell>
          <cell r="AR207" t="str">
            <v>NA</v>
          </cell>
          <cell r="AS207" t="str">
            <v>NA</v>
          </cell>
          <cell r="AT207" t="str">
            <v>NA</v>
          </cell>
          <cell r="AU207" t="str">
            <v>NA</v>
          </cell>
          <cell r="AV207" t="str">
            <v>NA</v>
          </cell>
          <cell r="AW207" t="str">
            <v>NA</v>
          </cell>
          <cell r="AX207" t="str">
            <v>NA</v>
          </cell>
          <cell r="AY207" t="str">
            <v>NA</v>
          </cell>
          <cell r="AZ207">
            <v>60</v>
          </cell>
          <cell r="BA207" t="str">
            <v>ng/part</v>
          </cell>
          <cell r="BB207">
            <v>1000</v>
          </cell>
          <cell r="BC207" t="str">
            <v>ng/part</v>
          </cell>
          <cell r="BD207" t="str">
            <v>NA</v>
          </cell>
          <cell r="BE207" t="str">
            <v>NA</v>
          </cell>
          <cell r="BF207" t="str">
            <v>NA</v>
          </cell>
          <cell r="BG207" t="str">
            <v>NA</v>
          </cell>
          <cell r="BH207" t="str">
            <v>NA</v>
          </cell>
          <cell r="BI207" t="str">
            <v>NA</v>
          </cell>
        </row>
        <row r="208">
          <cell r="B208" t="str">
            <v>Carbon Canister (2.5 Inch Enterprise)</v>
          </cell>
          <cell r="C208" t="str">
            <v>Body - Polycarbonate Absorbent - Carbon and Silica Gel</v>
          </cell>
          <cell r="E208" t="str">
            <v>ng/sqcm</v>
          </cell>
          <cell r="F208">
            <v>20</v>
          </cell>
          <cell r="G208">
            <v>20</v>
          </cell>
          <cell r="H208">
            <v>20</v>
          </cell>
          <cell r="I208" t="str">
            <v>NA</v>
          </cell>
          <cell r="J208">
            <v>20</v>
          </cell>
          <cell r="K208">
            <v>20</v>
          </cell>
          <cell r="L208">
            <v>20</v>
          </cell>
          <cell r="M208">
            <v>60</v>
          </cell>
          <cell r="O208" t="str">
            <v>NA</v>
          </cell>
          <cell r="P208" t="str">
            <v>NA</v>
          </cell>
          <cell r="Q208" t="str">
            <v>NA</v>
          </cell>
          <cell r="R208" t="str">
            <v>NA</v>
          </cell>
          <cell r="S208" t="str">
            <v>NA</v>
          </cell>
          <cell r="T208" t="str">
            <v>NA</v>
          </cell>
          <cell r="U208">
            <v>60</v>
          </cell>
          <cell r="W208" t="str">
            <v>ng/sqcm</v>
          </cell>
          <cell r="X208" t="str">
            <v>NA</v>
          </cell>
          <cell r="Y208" t="str">
            <v>ng/sqcm</v>
          </cell>
          <cell r="AA208" t="str">
            <v>NA</v>
          </cell>
          <cell r="AB208" t="str">
            <v>NA</v>
          </cell>
          <cell r="AC208" t="str">
            <v>NA</v>
          </cell>
          <cell r="AD208" t="str">
            <v>NA</v>
          </cell>
          <cell r="AE208">
            <v>15000</v>
          </cell>
          <cell r="AF208" t="str">
            <v>NA</v>
          </cell>
          <cell r="AG208" t="str">
            <v>NA</v>
          </cell>
          <cell r="AH208" t="str">
            <v>particles/sqcm</v>
          </cell>
          <cell r="AI208">
            <v>0</v>
          </cell>
          <cell r="AJ208" t="str">
            <v>ng/part</v>
          </cell>
          <cell r="AK208" t="str">
            <v>ng/part</v>
          </cell>
          <cell r="AL208" t="str">
            <v>NA</v>
          </cell>
          <cell r="AM208">
            <v>20</v>
          </cell>
          <cell r="AN208" t="str">
            <v>NA</v>
          </cell>
          <cell r="AO208" t="str">
            <v>NA</v>
          </cell>
          <cell r="AP208" t="str">
            <v>NA</v>
          </cell>
          <cell r="AQ208" t="str">
            <v>NA</v>
          </cell>
          <cell r="AR208" t="str">
            <v>NA</v>
          </cell>
          <cell r="AS208" t="str">
            <v>NA</v>
          </cell>
          <cell r="AT208" t="str">
            <v>NA</v>
          </cell>
          <cell r="AU208" t="str">
            <v>NA</v>
          </cell>
          <cell r="AV208" t="str">
            <v>NA</v>
          </cell>
          <cell r="AW208" t="str">
            <v>NA</v>
          </cell>
          <cell r="AX208" t="str">
            <v>NA</v>
          </cell>
          <cell r="AY208" t="str">
            <v>NA</v>
          </cell>
          <cell r="AZ208">
            <v>30</v>
          </cell>
          <cell r="BA208" t="str">
            <v>ng/part</v>
          </cell>
          <cell r="BB208">
            <v>1000</v>
          </cell>
          <cell r="BC208" t="str">
            <v>ng/part</v>
          </cell>
          <cell r="BD208" t="str">
            <v>NA</v>
          </cell>
          <cell r="BE208" t="str">
            <v>NA</v>
          </cell>
          <cell r="BF208" t="str">
            <v>NA</v>
          </cell>
          <cell r="BG208" t="str">
            <v>NA</v>
          </cell>
          <cell r="BH208" t="str">
            <v>NA</v>
          </cell>
          <cell r="BI208" t="str">
            <v>NA</v>
          </cell>
        </row>
        <row r="209">
          <cell r="B209" t="str">
            <v>Connector (Class 2) (2.5 Inch Enterprise)</v>
          </cell>
          <cell r="C209" t="str">
            <v>Liquid Crystal Polymer Glass Fiber Filled</v>
          </cell>
          <cell r="E209" t="str">
            <v>NA</v>
          </cell>
          <cell r="F209" t="str">
            <v>NA</v>
          </cell>
          <cell r="G209" t="str">
            <v>NA</v>
          </cell>
          <cell r="H209" t="str">
            <v>NA</v>
          </cell>
          <cell r="I209" t="str">
            <v>NA</v>
          </cell>
          <cell r="J209" t="str">
            <v>NA</v>
          </cell>
          <cell r="K209" t="str">
            <v>NA</v>
          </cell>
          <cell r="L209" t="str">
            <v>NA</v>
          </cell>
          <cell r="M209" t="str">
            <v>NA</v>
          </cell>
          <cell r="O209" t="str">
            <v>NA</v>
          </cell>
          <cell r="P209" t="str">
            <v>NA</v>
          </cell>
          <cell r="Q209" t="str">
            <v>NA</v>
          </cell>
          <cell r="R209" t="str">
            <v>NA</v>
          </cell>
          <cell r="S209" t="str">
            <v>NA</v>
          </cell>
          <cell r="T209" t="str">
            <v>NA</v>
          </cell>
          <cell r="U209" t="str">
            <v>NA</v>
          </cell>
          <cell r="W209" t="str">
            <v>ng/sqcm</v>
          </cell>
          <cell r="X209" t="str">
            <v>NA</v>
          </cell>
          <cell r="Y209" t="str">
            <v>ng/sqcm</v>
          </cell>
          <cell r="AA209" t="str">
            <v>NA</v>
          </cell>
          <cell r="AB209" t="str">
            <v>NA</v>
          </cell>
          <cell r="AC209" t="str">
            <v>NA</v>
          </cell>
          <cell r="AD209" t="str">
            <v>NA</v>
          </cell>
          <cell r="AE209">
            <v>500000</v>
          </cell>
          <cell r="AF209" t="str">
            <v>NA</v>
          </cell>
          <cell r="AG209" t="str">
            <v>NA</v>
          </cell>
          <cell r="AH209" t="str">
            <v>particles/sqcm</v>
          </cell>
          <cell r="AI209" t="str">
            <v>NA</v>
          </cell>
          <cell r="AJ209" t="str">
            <v>NA</v>
          </cell>
          <cell r="AK209" t="str">
            <v>NA</v>
          </cell>
          <cell r="AL209" t="str">
            <v>NA</v>
          </cell>
          <cell r="AM209" t="str">
            <v>NA</v>
          </cell>
          <cell r="AN209" t="str">
            <v>NA</v>
          </cell>
          <cell r="AO209" t="str">
            <v>particles/sqcm</v>
          </cell>
          <cell r="AP209">
            <v>300</v>
          </cell>
          <cell r="AQ209" t="str">
            <v>particles/sqcm</v>
          </cell>
          <cell r="AR209">
            <v>100</v>
          </cell>
          <cell r="AS209" t="str">
            <v>particles/sqcm</v>
          </cell>
          <cell r="AT209">
            <v>700</v>
          </cell>
          <cell r="AU209" t="str">
            <v>NA</v>
          </cell>
          <cell r="AV209" t="str">
            <v>NA</v>
          </cell>
          <cell r="AW209" t="str">
            <v>NA</v>
          </cell>
          <cell r="AX209" t="str">
            <v>NA</v>
          </cell>
          <cell r="AY209" t="str">
            <v>NA</v>
          </cell>
          <cell r="AZ209" t="str">
            <v>NA</v>
          </cell>
          <cell r="BA209" t="str">
            <v>NA</v>
          </cell>
          <cell r="BB209" t="str">
            <v>NA</v>
          </cell>
          <cell r="BC209" t="str">
            <v>NA</v>
          </cell>
          <cell r="BD209" t="str">
            <v>NA</v>
          </cell>
          <cell r="BE209" t="str">
            <v>NA</v>
          </cell>
          <cell r="BF209" t="str">
            <v>NA</v>
          </cell>
          <cell r="BG209" t="str">
            <v>NA</v>
          </cell>
          <cell r="BH209" t="str">
            <v>NA</v>
          </cell>
          <cell r="BI209" t="str">
            <v>NA</v>
          </cell>
        </row>
        <row r="210">
          <cell r="B210" t="str">
            <v>Cover Asm (2.5 Inch Enterprise)</v>
          </cell>
          <cell r="C210" t="str">
            <v>1010 Steel Cover (EN plated)/ 1010 Steel Damper (Ecoat)</v>
          </cell>
          <cell r="E210" t="str">
            <v>ng/sqcm</v>
          </cell>
          <cell r="F210">
            <v>10</v>
          </cell>
          <cell r="G210">
            <v>10</v>
          </cell>
          <cell r="H210">
            <v>10</v>
          </cell>
          <cell r="I210" t="str">
            <v>NA</v>
          </cell>
          <cell r="J210">
            <v>10</v>
          </cell>
          <cell r="K210">
            <v>10</v>
          </cell>
          <cell r="L210">
            <v>100</v>
          </cell>
          <cell r="M210" t="str">
            <v>30 (Excl PO4)</v>
          </cell>
          <cell r="O210" t="str">
            <v>NA</v>
          </cell>
          <cell r="P210" t="str">
            <v>NA</v>
          </cell>
          <cell r="Q210" t="str">
            <v>NA</v>
          </cell>
          <cell r="R210" t="str">
            <v>NA</v>
          </cell>
          <cell r="S210" t="str">
            <v>NA</v>
          </cell>
          <cell r="T210" t="str">
            <v>NA</v>
          </cell>
          <cell r="U210">
            <v>30</v>
          </cell>
          <cell r="W210" t="str">
            <v>ng/sqcm</v>
          </cell>
          <cell r="X210">
            <v>100</v>
          </cell>
          <cell r="Y210" t="str">
            <v>ng/sqcm</v>
          </cell>
          <cell r="AA210">
            <v>5</v>
          </cell>
          <cell r="AB210" t="str">
            <v>NA</v>
          </cell>
          <cell r="AC210" t="str">
            <v>NA</v>
          </cell>
          <cell r="AD210" t="str">
            <v>NA</v>
          </cell>
          <cell r="AE210">
            <v>1000</v>
          </cell>
          <cell r="AF210" t="str">
            <v>NA</v>
          </cell>
          <cell r="AG210" t="str">
            <v>NA</v>
          </cell>
          <cell r="AH210" t="str">
            <v>particles/sqcm</v>
          </cell>
          <cell r="AI210" t="str">
            <v>NA</v>
          </cell>
          <cell r="AJ210" t="str">
            <v>NA</v>
          </cell>
          <cell r="AK210" t="str">
            <v>NA</v>
          </cell>
          <cell r="AL210" t="str">
            <v>NA</v>
          </cell>
          <cell r="AM210" t="str">
            <v>NA</v>
          </cell>
          <cell r="AN210" t="str">
            <v>NA</v>
          </cell>
          <cell r="AO210" t="str">
            <v>particles/sqcm</v>
          </cell>
          <cell r="AP210" t="str">
            <v>&lt;30</v>
          </cell>
          <cell r="AQ210" t="str">
            <v>particles/sqcm</v>
          </cell>
          <cell r="AR210" t="str">
            <v>&lt;20</v>
          </cell>
          <cell r="AS210" t="str">
            <v>particles/sqcm</v>
          </cell>
          <cell r="AT210" t="str">
            <v>&lt;100</v>
          </cell>
          <cell r="AU210" t="str">
            <v>particles/sqcm</v>
          </cell>
          <cell r="AV210">
            <v>0</v>
          </cell>
          <cell r="AW210" t="str">
            <v>0 at 40x</v>
          </cell>
          <cell r="AX210" t="str">
            <v>NA</v>
          </cell>
          <cell r="AY210" t="str">
            <v>NA</v>
          </cell>
          <cell r="AZ210">
            <v>15</v>
          </cell>
          <cell r="BA210" t="str">
            <v>ng/part</v>
          </cell>
          <cell r="BB210">
            <v>30000</v>
          </cell>
          <cell r="BC210" t="str">
            <v>ng/part</v>
          </cell>
          <cell r="BD210">
            <v>100</v>
          </cell>
          <cell r="BE210" t="str">
            <v>ng/part</v>
          </cell>
          <cell r="BF210">
            <v>100</v>
          </cell>
          <cell r="BG210" t="str">
            <v>ng/part</v>
          </cell>
          <cell r="BH210">
            <v>50</v>
          </cell>
          <cell r="BI210" t="str">
            <v>ng/part</v>
          </cell>
        </row>
        <row r="211">
          <cell r="B211" t="str">
            <v>Cover Gasket (on coupon)(2.5 Inch Enterprise)</v>
          </cell>
          <cell r="C211" t="str">
            <v>Urethane Acrylate</v>
          </cell>
          <cell r="E211" t="str">
            <v>ng/g</v>
          </cell>
          <cell r="F211">
            <v>500</v>
          </cell>
          <cell r="G211">
            <v>500</v>
          </cell>
          <cell r="H211">
            <v>500</v>
          </cell>
          <cell r="I211" t="str">
            <v>NA</v>
          </cell>
          <cell r="J211">
            <v>500</v>
          </cell>
          <cell r="K211">
            <v>500</v>
          </cell>
          <cell r="L211">
            <v>500</v>
          </cell>
          <cell r="M211">
            <v>1000</v>
          </cell>
          <cell r="O211" t="str">
            <v>NA</v>
          </cell>
          <cell r="P211" t="str">
            <v>NA</v>
          </cell>
          <cell r="Q211" t="str">
            <v>NA</v>
          </cell>
          <cell r="R211" t="str">
            <v>NA</v>
          </cell>
          <cell r="S211" t="str">
            <v>NA</v>
          </cell>
          <cell r="T211" t="str">
            <v>NA</v>
          </cell>
          <cell r="U211">
            <v>1000</v>
          </cell>
          <cell r="W211" t="str">
            <v>ng/sqcm</v>
          </cell>
          <cell r="X211" t="str">
            <v>NA</v>
          </cell>
          <cell r="Y211" t="str">
            <v>ng/sqcm</v>
          </cell>
          <cell r="AA211" t="str">
            <v>NA</v>
          </cell>
          <cell r="AB211" t="str">
            <v>NA</v>
          </cell>
          <cell r="AC211" t="str">
            <v>NA</v>
          </cell>
          <cell r="AD211" t="str">
            <v>NA</v>
          </cell>
          <cell r="AE211" t="str">
            <v>NA</v>
          </cell>
          <cell r="AF211" t="str">
            <v>NA</v>
          </cell>
          <cell r="AG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ng/g</v>
          </cell>
          <cell r="AL211" t="str">
            <v>NA</v>
          </cell>
          <cell r="AM211">
            <v>20</v>
          </cell>
          <cell r="AN211" t="str">
            <v>NA</v>
          </cell>
          <cell r="AO211" t="str">
            <v>NA</v>
          </cell>
          <cell r="AP211" t="str">
            <v>NA</v>
          </cell>
          <cell r="AQ211" t="str">
            <v>Na</v>
          </cell>
          <cell r="AR211" t="str">
            <v>NA</v>
          </cell>
          <cell r="AS211" t="str">
            <v>NA</v>
          </cell>
          <cell r="AT211" t="str">
            <v>NA</v>
          </cell>
          <cell r="AU211" t="str">
            <v>NA</v>
          </cell>
          <cell r="AV211" t="str">
            <v>NA</v>
          </cell>
          <cell r="AW211" t="str">
            <v>NA</v>
          </cell>
          <cell r="AX211" t="str">
            <v>NA</v>
          </cell>
          <cell r="AY211" t="str">
            <v>NA</v>
          </cell>
          <cell r="AZ211">
            <v>30</v>
          </cell>
          <cell r="BA211" t="str">
            <v>ng/g</v>
          </cell>
          <cell r="BB211">
            <v>60000</v>
          </cell>
          <cell r="BC211" t="str">
            <v>ng/g</v>
          </cell>
          <cell r="BD211" t="str">
            <v>NA</v>
          </cell>
          <cell r="BE211" t="str">
            <v>NA</v>
          </cell>
          <cell r="BF211" t="str">
            <v>NA</v>
          </cell>
          <cell r="BG211" t="str">
            <v>NA</v>
          </cell>
          <cell r="BH211" t="str">
            <v>NA</v>
          </cell>
          <cell r="BI211" t="str">
            <v>NA</v>
          </cell>
        </row>
        <row r="212">
          <cell r="B212" t="str">
            <v>Cover Gasket (removed from cover)(2.5 Inch Enterprise)</v>
          </cell>
          <cell r="C212" t="str">
            <v>Urethane Acrylate</v>
          </cell>
          <cell r="E212" t="str">
            <v>ng/g</v>
          </cell>
          <cell r="F212">
            <v>500</v>
          </cell>
          <cell r="G212">
            <v>500</v>
          </cell>
          <cell r="H212">
            <v>500</v>
          </cell>
          <cell r="I212" t="str">
            <v>NA</v>
          </cell>
          <cell r="J212">
            <v>500</v>
          </cell>
          <cell r="K212">
            <v>500</v>
          </cell>
          <cell r="L212">
            <v>500</v>
          </cell>
          <cell r="M212">
            <v>1000</v>
          </cell>
          <cell r="O212" t="str">
            <v>NA</v>
          </cell>
          <cell r="P212" t="str">
            <v>NA</v>
          </cell>
          <cell r="Q212" t="str">
            <v>NA</v>
          </cell>
          <cell r="R212" t="str">
            <v>NA</v>
          </cell>
          <cell r="S212" t="str">
            <v>NA</v>
          </cell>
          <cell r="T212" t="str">
            <v>NA</v>
          </cell>
          <cell r="U212">
            <v>1000</v>
          </cell>
          <cell r="W212" t="str">
            <v>ng/sqcm</v>
          </cell>
          <cell r="X212" t="str">
            <v>NA</v>
          </cell>
          <cell r="Y212" t="str">
            <v>ng/sqcm</v>
          </cell>
          <cell r="AA212" t="str">
            <v>NA</v>
          </cell>
          <cell r="AB212" t="str">
            <v>NA</v>
          </cell>
          <cell r="AC212" t="str">
            <v>NA</v>
          </cell>
          <cell r="AD212" t="str">
            <v>NA</v>
          </cell>
          <cell r="AE212" t="str">
            <v>NA</v>
          </cell>
          <cell r="AF212" t="str">
            <v>NA</v>
          </cell>
          <cell r="AG212" t="str">
            <v>NA</v>
          </cell>
          <cell r="AH212" t="str">
            <v>NA</v>
          </cell>
          <cell r="AI212" t="str">
            <v>NA</v>
          </cell>
          <cell r="AJ212" t="str">
            <v>NA</v>
          </cell>
          <cell r="AK212" t="str">
            <v>ng/g</v>
          </cell>
          <cell r="AL212" t="str">
            <v>NA</v>
          </cell>
          <cell r="AM212">
            <v>20</v>
          </cell>
          <cell r="AN212" t="str">
            <v>NA</v>
          </cell>
          <cell r="AO212" t="str">
            <v>NA</v>
          </cell>
          <cell r="AP212" t="str">
            <v>NA</v>
          </cell>
          <cell r="AQ212" t="str">
            <v>NA</v>
          </cell>
          <cell r="AR212" t="str">
            <v>NA</v>
          </cell>
          <cell r="AS212" t="str">
            <v>NA</v>
          </cell>
          <cell r="AT212" t="str">
            <v>NA</v>
          </cell>
          <cell r="AU212" t="str">
            <v>NA</v>
          </cell>
          <cell r="AV212" t="str">
            <v>NA</v>
          </cell>
          <cell r="AW212" t="str">
            <v>NA</v>
          </cell>
          <cell r="AX212" t="str">
            <v>NA</v>
          </cell>
          <cell r="AY212" t="str">
            <v>NA</v>
          </cell>
          <cell r="AZ212" t="str">
            <v>NA</v>
          </cell>
          <cell r="BA212" t="str">
            <v>NA</v>
          </cell>
          <cell r="BB212" t="str">
            <v>NA</v>
          </cell>
          <cell r="BC212" t="str">
            <v>NA</v>
          </cell>
          <cell r="BD212" t="str">
            <v>NA</v>
          </cell>
          <cell r="BE212" t="str">
            <v>NA</v>
          </cell>
          <cell r="BF212" t="str">
            <v>NA</v>
          </cell>
          <cell r="BG212" t="str">
            <v>NA</v>
          </cell>
          <cell r="BH212" t="str">
            <v>NA</v>
          </cell>
          <cell r="BI212" t="str">
            <v>NA</v>
          </cell>
        </row>
        <row r="213">
          <cell r="B213" t="str">
            <v>Cured ACF (2.5 Inch Enterprise)</v>
          </cell>
          <cell r="C213" t="str">
            <v>Adhesive and Liner</v>
          </cell>
          <cell r="E213" t="str">
            <v>ng/sqcm</v>
          </cell>
          <cell r="F213">
            <v>10</v>
          </cell>
          <cell r="G213">
            <v>10</v>
          </cell>
          <cell r="H213">
            <v>10</v>
          </cell>
          <cell r="I213" t="str">
            <v>NA</v>
          </cell>
          <cell r="J213">
            <v>10</v>
          </cell>
          <cell r="K213">
            <v>10</v>
          </cell>
          <cell r="L213">
            <v>10</v>
          </cell>
          <cell r="M213">
            <v>30</v>
          </cell>
          <cell r="O213" t="str">
            <v>NA</v>
          </cell>
          <cell r="P213" t="str">
            <v>NA</v>
          </cell>
          <cell r="Q213" t="str">
            <v>NA</v>
          </cell>
          <cell r="R213" t="str">
            <v>NA</v>
          </cell>
          <cell r="S213" t="str">
            <v>NA</v>
          </cell>
          <cell r="T213" t="str">
            <v>NA</v>
          </cell>
          <cell r="U213">
            <v>30</v>
          </cell>
          <cell r="W213" t="str">
            <v>ng/sqcm</v>
          </cell>
          <cell r="X213">
            <v>100</v>
          </cell>
          <cell r="Y213" t="str">
            <v>ng/sqcm</v>
          </cell>
          <cell r="AA213">
            <v>5</v>
          </cell>
          <cell r="AB213" t="str">
            <v>NA</v>
          </cell>
          <cell r="AC213" t="str">
            <v>NA</v>
          </cell>
          <cell r="AD213" t="str">
            <v>NA</v>
          </cell>
          <cell r="AE213" t="str">
            <v>NA</v>
          </cell>
          <cell r="AF213" t="str">
            <v>NA</v>
          </cell>
          <cell r="AG213" t="str">
            <v>NA</v>
          </cell>
          <cell r="AH213" t="str">
            <v>NA</v>
          </cell>
          <cell r="AI213">
            <v>0</v>
          </cell>
          <cell r="AJ213" t="str">
            <v>ng/part</v>
          </cell>
          <cell r="AK213" t="str">
            <v>NA</v>
          </cell>
          <cell r="AL213" t="str">
            <v>NA</v>
          </cell>
          <cell r="AM213" t="str">
            <v>NA</v>
          </cell>
          <cell r="AN213" t="str">
            <v>NA</v>
          </cell>
          <cell r="AO213" t="str">
            <v>NA</v>
          </cell>
          <cell r="AP213" t="str">
            <v>NA</v>
          </cell>
          <cell r="AQ213" t="str">
            <v>NA</v>
          </cell>
          <cell r="AR213" t="str">
            <v>NA</v>
          </cell>
          <cell r="AS213" t="str">
            <v>NA</v>
          </cell>
          <cell r="AT213" t="str">
            <v>NA</v>
          </cell>
          <cell r="AU213" t="str">
            <v>NA</v>
          </cell>
          <cell r="AV213" t="str">
            <v>NA</v>
          </cell>
          <cell r="AW213" t="str">
            <v>NA</v>
          </cell>
          <cell r="AX213" t="str">
            <v>ng/part</v>
          </cell>
          <cell r="AY213">
            <v>2000</v>
          </cell>
          <cell r="AZ213">
            <v>30</v>
          </cell>
          <cell r="BA213" t="str">
            <v>ng/part</v>
          </cell>
          <cell r="BB213">
            <v>5000</v>
          </cell>
          <cell r="BC213" t="str">
            <v>ng/part</v>
          </cell>
          <cell r="BD213">
            <v>50</v>
          </cell>
          <cell r="BE213" t="str">
            <v>ng/part</v>
          </cell>
          <cell r="BF213">
            <v>50</v>
          </cell>
          <cell r="BG213" t="str">
            <v>ng/part</v>
          </cell>
          <cell r="BH213">
            <v>50</v>
          </cell>
          <cell r="BI213" t="str">
            <v>ng/part</v>
          </cell>
        </row>
        <row r="214">
          <cell r="B214" t="str">
            <v>Dampers used outside the drive (2.5 Inch Enterprise)</v>
          </cell>
          <cell r="E214" t="str">
            <v>NA</v>
          </cell>
          <cell r="F214" t="str">
            <v>NA</v>
          </cell>
          <cell r="G214" t="str">
            <v>NA</v>
          </cell>
          <cell r="H214" t="str">
            <v>NA</v>
          </cell>
          <cell r="I214" t="str">
            <v>NA</v>
          </cell>
          <cell r="J214" t="str">
            <v>NA</v>
          </cell>
          <cell r="K214" t="str">
            <v>NA</v>
          </cell>
          <cell r="L214" t="str">
            <v>NA</v>
          </cell>
          <cell r="M214" t="str">
            <v>NA</v>
          </cell>
          <cell r="O214" t="str">
            <v>NA</v>
          </cell>
          <cell r="P214" t="str">
            <v>NA</v>
          </cell>
          <cell r="Q214" t="str">
            <v>NA</v>
          </cell>
          <cell r="R214" t="str">
            <v>NA</v>
          </cell>
          <cell r="S214" t="str">
            <v>NA</v>
          </cell>
          <cell r="T214" t="str">
            <v>NA</v>
          </cell>
          <cell r="U214" t="str">
            <v>NA</v>
          </cell>
          <cell r="W214" t="str">
            <v>ng/sqcm</v>
          </cell>
          <cell r="X214" t="str">
            <v>NA</v>
          </cell>
          <cell r="Y214" t="str">
            <v>ng/sqcm</v>
          </cell>
          <cell r="AA214" t="str">
            <v>NA</v>
          </cell>
          <cell r="AB214" t="str">
            <v>NA</v>
          </cell>
          <cell r="AC214" t="str">
            <v>NA</v>
          </cell>
          <cell r="AD214" t="str">
            <v>NA</v>
          </cell>
          <cell r="AE214" t="str">
            <v>NA</v>
          </cell>
          <cell r="AF214" t="str">
            <v>NA</v>
          </cell>
          <cell r="AG214" t="str">
            <v>NA</v>
          </cell>
          <cell r="AH214" t="str">
            <v>NA</v>
          </cell>
          <cell r="AI214">
            <v>0</v>
          </cell>
          <cell r="AJ214" t="str">
            <v>ng/part</v>
          </cell>
          <cell r="AK214" t="str">
            <v>NA</v>
          </cell>
          <cell r="AL214" t="str">
            <v>NA</v>
          </cell>
          <cell r="AM214" t="str">
            <v>NA</v>
          </cell>
          <cell r="AN214" t="str">
            <v>NA</v>
          </cell>
          <cell r="AO214" t="str">
            <v>NA</v>
          </cell>
          <cell r="AP214" t="str">
            <v>NA</v>
          </cell>
          <cell r="AQ214" t="str">
            <v>NA</v>
          </cell>
          <cell r="AR214" t="str">
            <v>NA</v>
          </cell>
          <cell r="AS214" t="str">
            <v>NA</v>
          </cell>
          <cell r="AT214" t="str">
            <v>NA</v>
          </cell>
          <cell r="AU214" t="str">
            <v>NA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>
            <v>60</v>
          </cell>
          <cell r="BA214" t="str">
            <v>ng/sqcm</v>
          </cell>
          <cell r="BB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F214" t="str">
            <v>NA</v>
          </cell>
          <cell r="BG214" t="str">
            <v>NA</v>
          </cell>
          <cell r="BH214" t="str">
            <v>NA</v>
          </cell>
          <cell r="BI214" t="str">
            <v>NA</v>
          </cell>
        </row>
        <row r="215">
          <cell r="B215" t="str">
            <v>Disk Clamp (2.5 Inch Enterprise)</v>
          </cell>
          <cell r="C215" t="str">
            <v>Aluminum 6061 or 7075 EN Plating</v>
          </cell>
          <cell r="E215" t="str">
            <v>ng/sqcm</v>
          </cell>
          <cell r="F215">
            <v>10</v>
          </cell>
          <cell r="G215">
            <v>10</v>
          </cell>
          <cell r="H215">
            <v>10</v>
          </cell>
          <cell r="I215" t="str">
            <v>NA</v>
          </cell>
          <cell r="J215">
            <v>10</v>
          </cell>
          <cell r="K215">
            <v>100</v>
          </cell>
          <cell r="L215">
            <v>10</v>
          </cell>
          <cell r="M215" t="str">
            <v>30 (Excl PO4)</v>
          </cell>
          <cell r="O215" t="str">
            <v>NA</v>
          </cell>
          <cell r="P215" t="str">
            <v>NA</v>
          </cell>
          <cell r="Q215" t="str">
            <v>NA</v>
          </cell>
          <cell r="R215" t="str">
            <v>NA</v>
          </cell>
          <cell r="S215" t="str">
            <v>NA</v>
          </cell>
          <cell r="T215" t="str">
            <v>NA</v>
          </cell>
          <cell r="U215">
            <v>30</v>
          </cell>
          <cell r="W215" t="str">
            <v>ng/sqcm</v>
          </cell>
          <cell r="X215">
            <v>100</v>
          </cell>
          <cell r="Y215" t="str">
            <v>ng/sqcm</v>
          </cell>
          <cell r="AA215">
            <v>5</v>
          </cell>
          <cell r="AB215" t="str">
            <v>NA</v>
          </cell>
          <cell r="AC215" t="str">
            <v>NA</v>
          </cell>
          <cell r="AD215" t="str">
            <v>NA</v>
          </cell>
          <cell r="AE215">
            <v>1500</v>
          </cell>
          <cell r="AF215" t="str">
            <v>NA</v>
          </cell>
          <cell r="AG215" t="str">
            <v>NA</v>
          </cell>
          <cell r="AH215" t="str">
            <v>particles/sqcm</v>
          </cell>
          <cell r="AI215" t="str">
            <v>NA</v>
          </cell>
          <cell r="AJ215" t="str">
            <v>NA</v>
          </cell>
          <cell r="AK215" t="str">
            <v>NA</v>
          </cell>
          <cell r="AL215" t="str">
            <v>NA</v>
          </cell>
          <cell r="AM215" t="str">
            <v>NA</v>
          </cell>
          <cell r="AN215" t="str">
            <v>NA</v>
          </cell>
          <cell r="AO215" t="str">
            <v>NA</v>
          </cell>
          <cell r="AP215" t="str">
            <v>NA</v>
          </cell>
          <cell r="AQ215" t="str">
            <v>NA</v>
          </cell>
          <cell r="AR215" t="str">
            <v>NA</v>
          </cell>
          <cell r="AS215" t="str">
            <v>NA</v>
          </cell>
          <cell r="AT215" t="str">
            <v>NA</v>
          </cell>
          <cell r="AU215" t="str">
            <v>NA</v>
          </cell>
          <cell r="AV215" t="str">
            <v>NA</v>
          </cell>
          <cell r="AW215" t="str">
            <v>0 at 40x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B215" t="str">
            <v>NA</v>
          </cell>
          <cell r="BC215" t="str">
            <v>NA</v>
          </cell>
          <cell r="BD215">
            <v>50</v>
          </cell>
          <cell r="BE215" t="str">
            <v>ng/part</v>
          </cell>
          <cell r="BF215">
            <v>50</v>
          </cell>
          <cell r="BG215" t="str">
            <v>ng/part</v>
          </cell>
          <cell r="BH215">
            <v>50</v>
          </cell>
          <cell r="BI215" t="str">
            <v>ng/part</v>
          </cell>
        </row>
        <row r="216">
          <cell r="B216" t="str">
            <v>Disk Clamp (2.5 Inch Enterprise) - Class 2</v>
          </cell>
          <cell r="C216" t="str">
            <v>Aluminum 6061 or 7075 EN Plating</v>
          </cell>
          <cell r="E216" t="str">
            <v>ng/sqcm</v>
          </cell>
          <cell r="F216">
            <v>20</v>
          </cell>
          <cell r="G216">
            <v>20</v>
          </cell>
          <cell r="H216">
            <v>20</v>
          </cell>
          <cell r="I216" t="str">
            <v>NA</v>
          </cell>
          <cell r="J216">
            <v>20</v>
          </cell>
          <cell r="K216">
            <v>100</v>
          </cell>
          <cell r="L216">
            <v>20</v>
          </cell>
          <cell r="M216" t="str">
            <v>100 (Excl PO4)</v>
          </cell>
          <cell r="O216" t="str">
            <v>NA</v>
          </cell>
          <cell r="P216" t="str">
            <v>NA</v>
          </cell>
          <cell r="Q216" t="str">
            <v>NA</v>
          </cell>
          <cell r="R216" t="str">
            <v>NA</v>
          </cell>
          <cell r="S216" t="str">
            <v>NA</v>
          </cell>
          <cell r="T216" t="str">
            <v>NA</v>
          </cell>
          <cell r="U216">
            <v>50</v>
          </cell>
          <cell r="W216" t="str">
            <v>ng/sqcm</v>
          </cell>
          <cell r="X216">
            <v>200</v>
          </cell>
          <cell r="Y216" t="str">
            <v>ng/sqcm</v>
          </cell>
          <cell r="AA216">
            <v>5</v>
          </cell>
          <cell r="AB216" t="str">
            <v>NA</v>
          </cell>
          <cell r="AC216" t="str">
            <v>NA</v>
          </cell>
          <cell r="AD216" t="str">
            <v>NA</v>
          </cell>
          <cell r="AE216">
            <v>2500</v>
          </cell>
          <cell r="AF216" t="str">
            <v>NA</v>
          </cell>
          <cell r="AG216" t="str">
            <v>NA</v>
          </cell>
          <cell r="AH216" t="str">
            <v>particles/sqcm</v>
          </cell>
          <cell r="AI216" t="str">
            <v>NA</v>
          </cell>
          <cell r="AJ216" t="str">
            <v>NA</v>
          </cell>
          <cell r="AK216" t="str">
            <v>NA</v>
          </cell>
          <cell r="AL216" t="str">
            <v>NA</v>
          </cell>
          <cell r="AM216" t="str">
            <v>NA</v>
          </cell>
          <cell r="AN216" t="str">
            <v>NA</v>
          </cell>
          <cell r="AO216" t="str">
            <v>NA</v>
          </cell>
          <cell r="AP216" t="str">
            <v>NA</v>
          </cell>
          <cell r="AQ216" t="str">
            <v>NA</v>
          </cell>
          <cell r="AR216" t="str">
            <v>NA</v>
          </cell>
          <cell r="AS216" t="str">
            <v>NA</v>
          </cell>
          <cell r="AT216" t="str">
            <v>NA</v>
          </cell>
          <cell r="AU216" t="str">
            <v>NA</v>
          </cell>
          <cell r="AV216" t="str">
            <v>NA</v>
          </cell>
          <cell r="AW216" t="str">
            <v>0 at 40x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B216" t="str">
            <v>NA</v>
          </cell>
          <cell r="BC216" t="str">
            <v>NA</v>
          </cell>
          <cell r="BD216">
            <v>50</v>
          </cell>
          <cell r="BE216" t="str">
            <v>ng/part</v>
          </cell>
          <cell r="BF216">
            <v>50</v>
          </cell>
          <cell r="BG216" t="str">
            <v>ng/part</v>
          </cell>
          <cell r="BH216">
            <v>50</v>
          </cell>
          <cell r="BI216" t="str">
            <v>ng/part</v>
          </cell>
        </row>
        <row r="217">
          <cell r="B217" t="str">
            <v>Disk Spacer (2.5 Inch Enterprise )</v>
          </cell>
          <cell r="C217" t="str">
            <v>Aluminum 6061 EN Plating</v>
          </cell>
          <cell r="E217" t="str">
            <v>ng/sqcm</v>
          </cell>
          <cell r="F217">
            <v>10</v>
          </cell>
          <cell r="G217">
            <v>10</v>
          </cell>
          <cell r="H217">
            <v>10</v>
          </cell>
          <cell r="I217" t="str">
            <v>NA</v>
          </cell>
          <cell r="J217">
            <v>10</v>
          </cell>
          <cell r="K217">
            <v>100</v>
          </cell>
          <cell r="L217">
            <v>10</v>
          </cell>
          <cell r="M217" t="str">
            <v>30 (Excl PO4)</v>
          </cell>
          <cell r="O217" t="str">
            <v>NA</v>
          </cell>
          <cell r="P217" t="str">
            <v>NA</v>
          </cell>
          <cell r="Q217" t="str">
            <v>NA</v>
          </cell>
          <cell r="R217" t="str">
            <v>NA</v>
          </cell>
          <cell r="S217" t="str">
            <v>NA</v>
          </cell>
          <cell r="T217" t="str">
            <v>NA</v>
          </cell>
          <cell r="U217">
            <v>30</v>
          </cell>
          <cell r="W217" t="str">
            <v>ng/sqcm</v>
          </cell>
          <cell r="X217">
            <v>100</v>
          </cell>
          <cell r="Y217" t="str">
            <v>ng/sqcm</v>
          </cell>
          <cell r="AA217">
            <v>5</v>
          </cell>
          <cell r="AB217" t="str">
            <v>NA</v>
          </cell>
          <cell r="AC217" t="str">
            <v>NA</v>
          </cell>
          <cell r="AD217" t="str">
            <v>NA</v>
          </cell>
          <cell r="AE217">
            <v>1500</v>
          </cell>
          <cell r="AF217" t="str">
            <v>NA</v>
          </cell>
          <cell r="AG217" t="str">
            <v>NA</v>
          </cell>
          <cell r="AH217" t="str">
            <v>particles/sqcm</v>
          </cell>
          <cell r="AI217" t="str">
            <v>NA</v>
          </cell>
          <cell r="AJ217" t="str">
            <v>NA</v>
          </cell>
          <cell r="AK217" t="str">
            <v>NA</v>
          </cell>
          <cell r="AL217" t="str">
            <v>NA</v>
          </cell>
          <cell r="AM217" t="str">
            <v>NA</v>
          </cell>
          <cell r="AN217" t="str">
            <v>NA</v>
          </cell>
          <cell r="AO217" t="str">
            <v>NA</v>
          </cell>
          <cell r="AP217" t="str">
            <v>NA</v>
          </cell>
          <cell r="AQ217" t="str">
            <v>NA</v>
          </cell>
          <cell r="AR217" t="str">
            <v>NA</v>
          </cell>
          <cell r="AS217" t="str">
            <v>NA</v>
          </cell>
          <cell r="AT217" t="str">
            <v>NA</v>
          </cell>
          <cell r="AU217" t="str">
            <v>NA</v>
          </cell>
          <cell r="AV217" t="str">
            <v>NA</v>
          </cell>
          <cell r="AW217" t="str">
            <v>0 at 40x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B217" t="str">
            <v>NA</v>
          </cell>
          <cell r="BC217" t="str">
            <v>NA</v>
          </cell>
          <cell r="BD217">
            <v>50</v>
          </cell>
          <cell r="BE217" t="str">
            <v>ng/part</v>
          </cell>
          <cell r="BF217">
            <v>50</v>
          </cell>
          <cell r="BG217" t="str">
            <v>ng/part</v>
          </cell>
          <cell r="BH217">
            <v>50</v>
          </cell>
          <cell r="BI217" t="str">
            <v>ng/part</v>
          </cell>
        </row>
        <row r="218">
          <cell r="B218" t="str">
            <v>Disk Spacer (2.5 Inch Enterprise )  - Class 2</v>
          </cell>
          <cell r="C218" t="str">
            <v>Aluminum 6061 EN Plating</v>
          </cell>
          <cell r="E218" t="str">
            <v>ng/sqcm</v>
          </cell>
          <cell r="F218">
            <v>20</v>
          </cell>
          <cell r="G218">
            <v>20</v>
          </cell>
          <cell r="H218">
            <v>20</v>
          </cell>
          <cell r="I218" t="str">
            <v>NA</v>
          </cell>
          <cell r="J218">
            <v>20</v>
          </cell>
          <cell r="K218">
            <v>100</v>
          </cell>
          <cell r="L218">
            <v>20</v>
          </cell>
          <cell r="M218" t="str">
            <v>100 (Excl PO4)</v>
          </cell>
          <cell r="O218" t="str">
            <v>NA</v>
          </cell>
          <cell r="P218" t="str">
            <v>NA</v>
          </cell>
          <cell r="Q218" t="str">
            <v>NA</v>
          </cell>
          <cell r="R218" t="str">
            <v>NA</v>
          </cell>
          <cell r="S218" t="str">
            <v>NA</v>
          </cell>
          <cell r="T218" t="str">
            <v>NA</v>
          </cell>
          <cell r="U218">
            <v>50</v>
          </cell>
          <cell r="W218" t="str">
            <v>ng/sqcm</v>
          </cell>
          <cell r="X218">
            <v>200</v>
          </cell>
          <cell r="Y218" t="str">
            <v>ng/sqcm</v>
          </cell>
          <cell r="AA218">
            <v>5</v>
          </cell>
          <cell r="AB218" t="str">
            <v>NA</v>
          </cell>
          <cell r="AC218" t="str">
            <v>NA</v>
          </cell>
          <cell r="AD218" t="str">
            <v>NA</v>
          </cell>
          <cell r="AE218">
            <v>2500</v>
          </cell>
          <cell r="AF218" t="str">
            <v>NA</v>
          </cell>
          <cell r="AG218" t="str">
            <v>NA</v>
          </cell>
          <cell r="AH218" t="str">
            <v>particles/sqcm</v>
          </cell>
          <cell r="AI218" t="str">
            <v>NA</v>
          </cell>
          <cell r="AJ218" t="str">
            <v>NA</v>
          </cell>
          <cell r="AK218" t="str">
            <v>NA</v>
          </cell>
          <cell r="AL218" t="str">
            <v>NA</v>
          </cell>
          <cell r="AM218" t="str">
            <v>NA</v>
          </cell>
          <cell r="AN218" t="str">
            <v>NA</v>
          </cell>
          <cell r="AO218" t="str">
            <v>NA</v>
          </cell>
          <cell r="AP218" t="str">
            <v>NA</v>
          </cell>
          <cell r="AQ218" t="str">
            <v>NA</v>
          </cell>
          <cell r="AR218" t="str">
            <v>NA</v>
          </cell>
          <cell r="AS218" t="str">
            <v>NA</v>
          </cell>
          <cell r="AT218" t="str">
            <v>NA</v>
          </cell>
          <cell r="AU218" t="str">
            <v>NA</v>
          </cell>
          <cell r="AV218" t="str">
            <v>NA</v>
          </cell>
          <cell r="AW218" t="str">
            <v>0 at 40x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B218" t="str">
            <v>NA</v>
          </cell>
          <cell r="BC218" t="str">
            <v>NA</v>
          </cell>
          <cell r="BD218">
            <v>50</v>
          </cell>
          <cell r="BE218" t="str">
            <v>ng/part</v>
          </cell>
          <cell r="BF218">
            <v>50</v>
          </cell>
          <cell r="BG218" t="str">
            <v>ng/part</v>
          </cell>
          <cell r="BH218">
            <v>50</v>
          </cell>
          <cell r="BI218" t="str">
            <v>ng/part</v>
          </cell>
        </row>
        <row r="219">
          <cell r="B219" t="str">
            <v>Disk Spacer (3.5 Inch Enterprise)</v>
          </cell>
          <cell r="C219" t="str">
            <v>Aluminum 6061 EN Plating</v>
          </cell>
          <cell r="E219" t="str">
            <v>ng/sqcm</v>
          </cell>
          <cell r="F219">
            <v>10</v>
          </cell>
          <cell r="G219">
            <v>10</v>
          </cell>
          <cell r="H219">
            <v>10</v>
          </cell>
          <cell r="I219" t="str">
            <v>NA</v>
          </cell>
          <cell r="J219">
            <v>10</v>
          </cell>
          <cell r="K219">
            <v>100</v>
          </cell>
          <cell r="L219">
            <v>10</v>
          </cell>
          <cell r="M219" t="str">
            <v>30 (Excl PO4)</v>
          </cell>
          <cell r="O219" t="str">
            <v>NA</v>
          </cell>
          <cell r="P219" t="str">
            <v>NA</v>
          </cell>
          <cell r="Q219" t="str">
            <v>NA</v>
          </cell>
          <cell r="R219" t="str">
            <v>NA</v>
          </cell>
          <cell r="S219" t="str">
            <v>NA</v>
          </cell>
          <cell r="T219" t="str">
            <v>NA</v>
          </cell>
          <cell r="U219">
            <v>30</v>
          </cell>
          <cell r="W219" t="str">
            <v>ng/sqcm</v>
          </cell>
          <cell r="X219">
            <v>100</v>
          </cell>
          <cell r="Y219" t="str">
            <v>ng/sqcm</v>
          </cell>
          <cell r="AA219">
            <v>5</v>
          </cell>
          <cell r="AB219" t="str">
            <v>NA</v>
          </cell>
          <cell r="AC219" t="str">
            <v>NA</v>
          </cell>
          <cell r="AD219" t="str">
            <v>NA</v>
          </cell>
          <cell r="AE219">
            <v>1500</v>
          </cell>
          <cell r="AF219" t="str">
            <v>NA</v>
          </cell>
          <cell r="AG219" t="str">
            <v>NA</v>
          </cell>
          <cell r="AH219" t="str">
            <v>particles/sqcm</v>
          </cell>
          <cell r="AI219" t="str">
            <v>NA</v>
          </cell>
          <cell r="AJ219" t="str">
            <v>NA</v>
          </cell>
          <cell r="AK219" t="str">
            <v>NA</v>
          </cell>
          <cell r="AL219" t="str">
            <v>NA</v>
          </cell>
          <cell r="AM219" t="str">
            <v>NA</v>
          </cell>
          <cell r="AN219" t="str">
            <v>NA</v>
          </cell>
          <cell r="AO219" t="str">
            <v>NA</v>
          </cell>
          <cell r="AP219" t="str">
            <v>NA</v>
          </cell>
          <cell r="AQ219" t="str">
            <v>NA</v>
          </cell>
          <cell r="AR219" t="str">
            <v>NA</v>
          </cell>
          <cell r="AS219" t="str">
            <v>NA</v>
          </cell>
          <cell r="AT219" t="str">
            <v>NA</v>
          </cell>
          <cell r="AU219" t="str">
            <v>NA</v>
          </cell>
          <cell r="AV219" t="str">
            <v>NA</v>
          </cell>
          <cell r="AW219" t="str">
            <v>0 at 40x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B219" t="str">
            <v>NA</v>
          </cell>
          <cell r="BC219" t="str">
            <v>NA</v>
          </cell>
          <cell r="BD219">
            <v>50</v>
          </cell>
          <cell r="BE219" t="str">
            <v>ng/part</v>
          </cell>
          <cell r="BF219">
            <v>50</v>
          </cell>
          <cell r="BG219" t="str">
            <v>ng/part</v>
          </cell>
          <cell r="BH219">
            <v>50</v>
          </cell>
          <cell r="BI219" t="str">
            <v>ng/part</v>
          </cell>
        </row>
        <row r="220">
          <cell r="B220" t="str">
            <v>Disk Spacer (3.5 Inch Enterprise) -  Class 2</v>
          </cell>
          <cell r="C220" t="str">
            <v>Aluminum 6061 EN Plating</v>
          </cell>
          <cell r="E220" t="str">
            <v>ng/sqcm</v>
          </cell>
          <cell r="F220">
            <v>20</v>
          </cell>
          <cell r="G220">
            <v>20</v>
          </cell>
          <cell r="H220">
            <v>20</v>
          </cell>
          <cell r="I220" t="str">
            <v>NA</v>
          </cell>
          <cell r="J220">
            <v>20</v>
          </cell>
          <cell r="K220">
            <v>100</v>
          </cell>
          <cell r="L220">
            <v>20</v>
          </cell>
          <cell r="M220" t="str">
            <v>100 (Excl PO4)</v>
          </cell>
          <cell r="O220" t="str">
            <v>NA</v>
          </cell>
          <cell r="P220" t="str">
            <v>NA</v>
          </cell>
          <cell r="Q220" t="str">
            <v>NA</v>
          </cell>
          <cell r="R220" t="str">
            <v>NA</v>
          </cell>
          <cell r="S220" t="str">
            <v>NA</v>
          </cell>
          <cell r="T220" t="str">
            <v>NA</v>
          </cell>
          <cell r="U220">
            <v>50</v>
          </cell>
          <cell r="W220" t="str">
            <v>ng/sqcm</v>
          </cell>
          <cell r="X220">
            <v>200</v>
          </cell>
          <cell r="Y220" t="str">
            <v>ng/sqcm</v>
          </cell>
          <cell r="AA220">
            <v>5</v>
          </cell>
          <cell r="AB220" t="str">
            <v>NA</v>
          </cell>
          <cell r="AC220" t="str">
            <v>NA</v>
          </cell>
          <cell r="AD220" t="str">
            <v>NA</v>
          </cell>
          <cell r="AE220">
            <v>2500</v>
          </cell>
          <cell r="AF220" t="str">
            <v>NA</v>
          </cell>
          <cell r="AG220" t="str">
            <v>NA</v>
          </cell>
          <cell r="AH220" t="str">
            <v>particles/sqcm</v>
          </cell>
          <cell r="AI220" t="str">
            <v>NA</v>
          </cell>
          <cell r="AJ220" t="str">
            <v>NA</v>
          </cell>
          <cell r="AK220" t="str">
            <v>NA</v>
          </cell>
          <cell r="AL220" t="str">
            <v>NA</v>
          </cell>
          <cell r="AM220" t="str">
            <v>NA</v>
          </cell>
          <cell r="AN220" t="str">
            <v>NA</v>
          </cell>
          <cell r="AO220" t="str">
            <v>NA</v>
          </cell>
          <cell r="AP220" t="str">
            <v>NA</v>
          </cell>
          <cell r="AQ220" t="str">
            <v>NA</v>
          </cell>
          <cell r="AR220" t="str">
            <v>NA</v>
          </cell>
          <cell r="AS220" t="str">
            <v>NA</v>
          </cell>
          <cell r="AT220" t="str">
            <v>NA</v>
          </cell>
          <cell r="AU220" t="str">
            <v>NA</v>
          </cell>
          <cell r="AV220" t="str">
            <v>NA</v>
          </cell>
          <cell r="AW220" t="str">
            <v>0 at 40x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B220" t="str">
            <v>NA</v>
          </cell>
          <cell r="BC220" t="str">
            <v>NA</v>
          </cell>
          <cell r="BD220">
            <v>50</v>
          </cell>
          <cell r="BE220" t="str">
            <v>ng/part</v>
          </cell>
          <cell r="BF220">
            <v>50</v>
          </cell>
          <cell r="BG220" t="str">
            <v>ng/part</v>
          </cell>
          <cell r="BH220">
            <v>50</v>
          </cell>
          <cell r="BI220" t="str">
            <v>ng/part</v>
          </cell>
        </row>
        <row r="221">
          <cell r="B221" t="str">
            <v>Drive S/N and HSA Label Ink Ribbon (2.5 Inch Enterprise)</v>
          </cell>
          <cell r="E221" t="str">
            <v>ng/sqcm</v>
          </cell>
          <cell r="F221">
            <v>50</v>
          </cell>
          <cell r="G221">
            <v>50</v>
          </cell>
          <cell r="H221">
            <v>50</v>
          </cell>
          <cell r="I221" t="str">
            <v>NA</v>
          </cell>
          <cell r="J221">
            <v>50</v>
          </cell>
          <cell r="K221">
            <v>50</v>
          </cell>
          <cell r="L221">
            <v>50</v>
          </cell>
          <cell r="M221">
            <v>50</v>
          </cell>
          <cell r="O221" t="str">
            <v>NA</v>
          </cell>
          <cell r="P221" t="str">
            <v>NA</v>
          </cell>
          <cell r="Q221" t="str">
            <v>NA</v>
          </cell>
          <cell r="R221" t="str">
            <v>NA</v>
          </cell>
          <cell r="S221" t="str">
            <v>NA</v>
          </cell>
          <cell r="T221" t="str">
            <v>NA</v>
          </cell>
          <cell r="U221">
            <v>100</v>
          </cell>
          <cell r="W221" t="str">
            <v>ng/sqcm</v>
          </cell>
          <cell r="X221" t="str">
            <v>NA</v>
          </cell>
          <cell r="Y221" t="str">
            <v>ng/sqcm</v>
          </cell>
          <cell r="AA221" t="str">
            <v>ND</v>
          </cell>
          <cell r="AB221" t="str">
            <v>ND</v>
          </cell>
          <cell r="AC221" t="str">
            <v>ND</v>
          </cell>
          <cell r="AD221" t="str">
            <v>NA</v>
          </cell>
          <cell r="AE221" t="str">
            <v>NA</v>
          </cell>
          <cell r="AF221" t="str">
            <v>NA</v>
          </cell>
          <cell r="AG221" t="str">
            <v>NA</v>
          </cell>
          <cell r="AH221" t="str">
            <v>NA</v>
          </cell>
          <cell r="AI221">
            <v>0</v>
          </cell>
          <cell r="AJ221" t="str">
            <v>ng/sqcm</v>
          </cell>
          <cell r="AK221" t="str">
            <v>NA</v>
          </cell>
          <cell r="AL221" t="str">
            <v>NA</v>
          </cell>
          <cell r="AM221" t="str">
            <v>NA</v>
          </cell>
          <cell r="AN221" t="str">
            <v>NA</v>
          </cell>
          <cell r="AO221" t="str">
            <v>NA</v>
          </cell>
          <cell r="AP221" t="str">
            <v>NA</v>
          </cell>
          <cell r="AQ221" t="str">
            <v>NA</v>
          </cell>
          <cell r="AR221" t="str">
            <v>NA</v>
          </cell>
          <cell r="AS221" t="str">
            <v>NA</v>
          </cell>
          <cell r="AT221" t="str">
            <v>NA</v>
          </cell>
          <cell r="AU221" t="str">
            <v>NA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>
            <v>15</v>
          </cell>
          <cell r="BA221" t="str">
            <v>ng/sqcm</v>
          </cell>
          <cell r="BB221">
            <v>5000</v>
          </cell>
          <cell r="BC221" t="str">
            <v>ng/sqcm</v>
          </cell>
          <cell r="BD221">
            <v>50</v>
          </cell>
          <cell r="BE221" t="str">
            <v>ng/sqcm</v>
          </cell>
          <cell r="BF221">
            <v>10</v>
          </cell>
          <cell r="BG221" t="str">
            <v>ng/sqcm</v>
          </cell>
          <cell r="BH221">
            <v>10</v>
          </cell>
          <cell r="BI221" t="str">
            <v>ng/sqcm</v>
          </cell>
        </row>
        <row r="222">
          <cell r="B222" t="str">
            <v>Drive S/N Label (2.5 Inch Enterprise)</v>
          </cell>
          <cell r="E222" t="str">
            <v>NA</v>
          </cell>
          <cell r="F222" t="str">
            <v>NA</v>
          </cell>
          <cell r="G222" t="str">
            <v>NA</v>
          </cell>
          <cell r="H222" t="str">
            <v>NA</v>
          </cell>
          <cell r="I222" t="str">
            <v>NA</v>
          </cell>
          <cell r="J222" t="str">
            <v>NA</v>
          </cell>
          <cell r="K222" t="str">
            <v>NA</v>
          </cell>
          <cell r="L222" t="str">
            <v>NA</v>
          </cell>
          <cell r="M222" t="str">
            <v>NA</v>
          </cell>
          <cell r="O222" t="str">
            <v>NA</v>
          </cell>
          <cell r="P222" t="str">
            <v>NA</v>
          </cell>
          <cell r="Q222" t="str">
            <v>NA</v>
          </cell>
          <cell r="R222" t="str">
            <v>NA</v>
          </cell>
          <cell r="S222" t="str">
            <v>NA</v>
          </cell>
          <cell r="T222" t="str">
            <v>NA</v>
          </cell>
          <cell r="U222" t="str">
            <v>NA</v>
          </cell>
          <cell r="W222" t="str">
            <v>ng/sqcm</v>
          </cell>
          <cell r="X222" t="str">
            <v>NA</v>
          </cell>
          <cell r="Y222" t="str">
            <v>ng/sqcm</v>
          </cell>
          <cell r="AA222" t="str">
            <v>NA</v>
          </cell>
          <cell r="AB222" t="str">
            <v>NA</v>
          </cell>
          <cell r="AC222" t="str">
            <v>NA</v>
          </cell>
          <cell r="AD222" t="str">
            <v>NA</v>
          </cell>
          <cell r="AE222" t="str">
            <v>NA</v>
          </cell>
          <cell r="AF222" t="str">
            <v>NA</v>
          </cell>
          <cell r="AG222" t="str">
            <v>NA</v>
          </cell>
          <cell r="AH222" t="str">
            <v>NA</v>
          </cell>
          <cell r="AI222">
            <v>0</v>
          </cell>
          <cell r="AJ222" t="str">
            <v>ng/sqcm</v>
          </cell>
          <cell r="AK222" t="str">
            <v>NA</v>
          </cell>
          <cell r="AL222" t="str">
            <v>NA</v>
          </cell>
          <cell r="AM222" t="str">
            <v>NA</v>
          </cell>
          <cell r="AN222" t="str">
            <v>NA</v>
          </cell>
          <cell r="AO222" t="str">
            <v>NA</v>
          </cell>
          <cell r="AP222" t="str">
            <v>NA</v>
          </cell>
          <cell r="AQ222" t="str">
            <v>NA</v>
          </cell>
          <cell r="AR222" t="str">
            <v>NA</v>
          </cell>
          <cell r="AS222" t="str">
            <v>NA</v>
          </cell>
          <cell r="AT222" t="str">
            <v>NA</v>
          </cell>
          <cell r="AU222" t="str">
            <v>NA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>
            <v>60</v>
          </cell>
          <cell r="BA222" t="str">
            <v>ng/sqcm</v>
          </cell>
          <cell r="BB222" t="str">
            <v>NA</v>
          </cell>
          <cell r="BC222" t="str">
            <v>NA</v>
          </cell>
          <cell r="BD222" t="str">
            <v>NA</v>
          </cell>
          <cell r="BE222" t="str">
            <v>NA</v>
          </cell>
          <cell r="BF222" t="str">
            <v>NA</v>
          </cell>
          <cell r="BG222" t="str">
            <v>NA</v>
          </cell>
          <cell r="BH222" t="str">
            <v>NA</v>
          </cell>
          <cell r="BI222" t="str">
            <v>NA</v>
          </cell>
        </row>
        <row r="223">
          <cell r="B223" t="str">
            <v>Flex Circuit &amp; Flex Circuit Assembly(FCOF) 2.5 Inch Enterprise</v>
          </cell>
          <cell r="E223" t="str">
            <v>ng/sqcm</v>
          </cell>
          <cell r="F223">
            <v>20</v>
          </cell>
          <cell r="G223">
            <v>20</v>
          </cell>
          <cell r="H223">
            <v>20</v>
          </cell>
          <cell r="I223" t="str">
            <v>NA</v>
          </cell>
          <cell r="J223">
            <v>20</v>
          </cell>
          <cell r="K223">
            <v>20</v>
          </cell>
          <cell r="L223">
            <v>20</v>
          </cell>
          <cell r="M223">
            <v>60</v>
          </cell>
          <cell r="O223" t="str">
            <v>NA</v>
          </cell>
          <cell r="P223" t="str">
            <v>NA</v>
          </cell>
          <cell r="Q223" t="str">
            <v>NA</v>
          </cell>
          <cell r="R223" t="str">
            <v>NA</v>
          </cell>
          <cell r="S223" t="str">
            <v>NA</v>
          </cell>
          <cell r="T223" t="str">
            <v>NA</v>
          </cell>
          <cell r="U223">
            <v>60</v>
          </cell>
          <cell r="W223" t="str">
            <v>ng/sqcm</v>
          </cell>
          <cell r="X223">
            <v>200</v>
          </cell>
          <cell r="Y223" t="str">
            <v>ng/sqcm</v>
          </cell>
          <cell r="AA223">
            <v>5</v>
          </cell>
          <cell r="AB223" t="str">
            <v>NA</v>
          </cell>
          <cell r="AC223" t="str">
            <v>NA</v>
          </cell>
          <cell r="AD223" t="str">
            <v>NA</v>
          </cell>
          <cell r="AE223">
            <v>5000</v>
          </cell>
          <cell r="AF223" t="str">
            <v>NA</v>
          </cell>
          <cell r="AG223" t="str">
            <v>NA</v>
          </cell>
          <cell r="AH223" t="str">
            <v>particles/sqcm</v>
          </cell>
          <cell r="AI223">
            <v>0</v>
          </cell>
          <cell r="AJ223" t="str">
            <v>ng/part</v>
          </cell>
          <cell r="AK223" t="str">
            <v>NA</v>
          </cell>
          <cell r="AL223" t="str">
            <v>NA</v>
          </cell>
          <cell r="AM223" t="str">
            <v>NA</v>
          </cell>
          <cell r="AN223" t="str">
            <v>NA</v>
          </cell>
          <cell r="AO223" t="str">
            <v>NA</v>
          </cell>
          <cell r="AP223" t="str">
            <v>NA</v>
          </cell>
          <cell r="AQ223" t="str">
            <v>NA</v>
          </cell>
          <cell r="AR223" t="str">
            <v>NA</v>
          </cell>
          <cell r="AS223" t="str">
            <v>NA</v>
          </cell>
          <cell r="AT223" t="str">
            <v>NA</v>
          </cell>
          <cell r="AU223" t="str">
            <v>NA</v>
          </cell>
          <cell r="AV223" t="str">
            <v>NA</v>
          </cell>
          <cell r="AW223" t="str">
            <v>NA</v>
          </cell>
          <cell r="AX223" t="str">
            <v>NA</v>
          </cell>
          <cell r="AY223" t="str">
            <v>NA</v>
          </cell>
          <cell r="AZ223">
            <v>30</v>
          </cell>
          <cell r="BA223" t="str">
            <v>ng/part</v>
          </cell>
          <cell r="BB223">
            <v>500</v>
          </cell>
          <cell r="BC223" t="str">
            <v>ng/part</v>
          </cell>
          <cell r="BD223">
            <v>50</v>
          </cell>
          <cell r="BE223" t="str">
            <v>ng/part</v>
          </cell>
          <cell r="BF223">
            <v>50</v>
          </cell>
          <cell r="BG223" t="str">
            <v>ng/part</v>
          </cell>
          <cell r="BH223">
            <v>50</v>
          </cell>
          <cell r="BI223" t="str">
            <v>ng/part</v>
          </cell>
        </row>
        <row r="224">
          <cell r="B224" t="str">
            <v>Flex Circuit (2.5 Inch Enterprise)</v>
          </cell>
          <cell r="E224" t="str">
            <v>ng/sqcm</v>
          </cell>
          <cell r="F224">
            <v>20</v>
          </cell>
          <cell r="G224">
            <v>20</v>
          </cell>
          <cell r="H224">
            <v>20</v>
          </cell>
          <cell r="I224" t="str">
            <v>NA</v>
          </cell>
          <cell r="J224">
            <v>20</v>
          </cell>
          <cell r="K224">
            <v>20</v>
          </cell>
          <cell r="L224">
            <v>20</v>
          </cell>
          <cell r="M224">
            <v>60</v>
          </cell>
          <cell r="O224" t="str">
            <v>NA</v>
          </cell>
          <cell r="P224" t="str">
            <v>NA</v>
          </cell>
          <cell r="Q224" t="str">
            <v>NA</v>
          </cell>
          <cell r="R224" t="str">
            <v>NA</v>
          </cell>
          <cell r="S224" t="str">
            <v>NA</v>
          </cell>
          <cell r="T224" t="str">
            <v>NA</v>
          </cell>
          <cell r="U224">
            <v>60</v>
          </cell>
          <cell r="W224" t="str">
            <v>ng/sqcm</v>
          </cell>
          <cell r="X224">
            <v>200</v>
          </cell>
          <cell r="Y224" t="str">
            <v>ng/sqcm</v>
          </cell>
          <cell r="AA224">
            <v>5</v>
          </cell>
          <cell r="AB224" t="str">
            <v>NA</v>
          </cell>
          <cell r="AC224" t="str">
            <v>NA</v>
          </cell>
          <cell r="AD224" t="str">
            <v>NA</v>
          </cell>
          <cell r="AE224">
            <v>15000</v>
          </cell>
          <cell r="AF224" t="str">
            <v>NA</v>
          </cell>
          <cell r="AG224" t="str">
            <v>NA</v>
          </cell>
          <cell r="AH224" t="str">
            <v>particles/sqcm</v>
          </cell>
          <cell r="AI224">
            <v>0</v>
          </cell>
          <cell r="AJ224" t="str">
            <v>ng/part</v>
          </cell>
          <cell r="AK224" t="str">
            <v>NA</v>
          </cell>
          <cell r="AL224" t="str">
            <v>NA</v>
          </cell>
          <cell r="AM224" t="str">
            <v>NA</v>
          </cell>
          <cell r="AN224" t="str">
            <v>NA</v>
          </cell>
          <cell r="AO224" t="str">
            <v>NA</v>
          </cell>
          <cell r="AP224" t="str">
            <v>NA</v>
          </cell>
          <cell r="AQ224" t="str">
            <v>NA</v>
          </cell>
          <cell r="AR224" t="str">
            <v>NA</v>
          </cell>
          <cell r="AS224" t="str">
            <v>NA</v>
          </cell>
          <cell r="AT224" t="str">
            <v>NA</v>
          </cell>
          <cell r="AU224" t="str">
            <v>NA</v>
          </cell>
          <cell r="AV224" t="str">
            <v>NA</v>
          </cell>
          <cell r="AW224" t="str">
            <v>NA</v>
          </cell>
          <cell r="AX224" t="str">
            <v>NA</v>
          </cell>
          <cell r="AY224" t="str">
            <v>NA</v>
          </cell>
          <cell r="AZ224">
            <v>30</v>
          </cell>
          <cell r="BA224" t="str">
            <v>ng/part</v>
          </cell>
          <cell r="BB224">
            <v>500</v>
          </cell>
          <cell r="BC224" t="str">
            <v>ng/part</v>
          </cell>
          <cell r="BD224">
            <v>50</v>
          </cell>
          <cell r="BE224" t="str">
            <v>ng/part</v>
          </cell>
          <cell r="BF224">
            <v>50</v>
          </cell>
          <cell r="BG224" t="str">
            <v>ng/part</v>
          </cell>
          <cell r="BH224">
            <v>50</v>
          </cell>
          <cell r="BI224" t="str">
            <v>ng/part</v>
          </cell>
        </row>
        <row r="225">
          <cell r="B225" t="str">
            <v>Flex Circuit Gasket (2.5 Inch Enterprise)</v>
          </cell>
          <cell r="C225" t="str">
            <v>FKM</v>
          </cell>
          <cell r="E225" t="str">
            <v>ng/sqcm</v>
          </cell>
          <cell r="F225" t="str">
            <v>NA</v>
          </cell>
          <cell r="G225">
            <v>10</v>
          </cell>
          <cell r="H225">
            <v>10</v>
          </cell>
          <cell r="I225" t="str">
            <v>NA</v>
          </cell>
          <cell r="J225">
            <v>10</v>
          </cell>
          <cell r="K225">
            <v>10</v>
          </cell>
          <cell r="L225">
            <v>10</v>
          </cell>
          <cell r="M225" t="str">
            <v>30 (Excl Fl)</v>
          </cell>
          <cell r="O225" t="str">
            <v>NA</v>
          </cell>
          <cell r="P225" t="str">
            <v>NA</v>
          </cell>
          <cell r="Q225" t="str">
            <v>NA</v>
          </cell>
          <cell r="R225" t="str">
            <v>NA</v>
          </cell>
          <cell r="S225" t="str">
            <v>NA</v>
          </cell>
          <cell r="T225" t="str">
            <v>NA</v>
          </cell>
          <cell r="U225" t="str">
            <v>30 (Excl Mg and Ca)</v>
          </cell>
          <cell r="W225" t="str">
            <v>ng/sqcm</v>
          </cell>
          <cell r="X225" t="str">
            <v>NA</v>
          </cell>
          <cell r="Y225" t="str">
            <v>ng/sqcm</v>
          </cell>
          <cell r="AA225" t="str">
            <v>NA</v>
          </cell>
          <cell r="AB225" t="str">
            <v>NA</v>
          </cell>
          <cell r="AC225" t="str">
            <v>NA</v>
          </cell>
          <cell r="AD225" t="str">
            <v>NA</v>
          </cell>
          <cell r="AE225" t="str">
            <v>NA</v>
          </cell>
          <cell r="AF225" t="str">
            <v>NA</v>
          </cell>
          <cell r="AG225" t="str">
            <v>NA</v>
          </cell>
          <cell r="AH225" t="str">
            <v>NA</v>
          </cell>
          <cell r="AI225">
            <v>0</v>
          </cell>
          <cell r="AJ225" t="str">
            <v>ng/part</v>
          </cell>
          <cell r="AK225" t="str">
            <v>ng/part</v>
          </cell>
          <cell r="AL225">
            <v>100</v>
          </cell>
          <cell r="AM225">
            <v>20</v>
          </cell>
          <cell r="AN225" t="str">
            <v>NA</v>
          </cell>
          <cell r="AO225" t="str">
            <v>NA</v>
          </cell>
          <cell r="AP225" t="str">
            <v>NA</v>
          </cell>
          <cell r="AQ225" t="str">
            <v>NA</v>
          </cell>
          <cell r="AR225" t="str">
            <v>NA</v>
          </cell>
          <cell r="AS225" t="str">
            <v>NA</v>
          </cell>
          <cell r="AT225" t="str">
            <v>NA</v>
          </cell>
          <cell r="AU225" t="str">
            <v>NA</v>
          </cell>
          <cell r="AV225" t="str">
            <v>NA</v>
          </cell>
          <cell r="AW225" t="str">
            <v>NA</v>
          </cell>
          <cell r="AX225" t="str">
            <v>NA</v>
          </cell>
          <cell r="AY225" t="str">
            <v>NA</v>
          </cell>
          <cell r="AZ225">
            <v>30</v>
          </cell>
          <cell r="BA225" t="str">
            <v>ng/part</v>
          </cell>
          <cell r="BB225">
            <v>500</v>
          </cell>
          <cell r="BC225" t="str">
            <v>ng/part</v>
          </cell>
          <cell r="BD225" t="str">
            <v>NA</v>
          </cell>
          <cell r="BE225" t="str">
            <v>NA</v>
          </cell>
          <cell r="BF225" t="str">
            <v>NA</v>
          </cell>
          <cell r="BG225" t="str">
            <v>NA</v>
          </cell>
          <cell r="BH225" t="str">
            <v>NA</v>
          </cell>
          <cell r="BI225" t="str">
            <v>NA</v>
          </cell>
        </row>
        <row r="226">
          <cell r="B226" t="str">
            <v>Flex Circuit Gasket (2.5 Inch Enterprise)</v>
          </cell>
          <cell r="C226" t="str">
            <v>EPDM</v>
          </cell>
          <cell r="E226" t="str">
            <v>ng/sqcm</v>
          </cell>
          <cell r="F226">
            <v>10</v>
          </cell>
          <cell r="G226">
            <v>10</v>
          </cell>
          <cell r="H226">
            <v>10</v>
          </cell>
          <cell r="I226" t="str">
            <v>NA</v>
          </cell>
          <cell r="J226">
            <v>10</v>
          </cell>
          <cell r="K226">
            <v>10</v>
          </cell>
          <cell r="L226">
            <v>10</v>
          </cell>
          <cell r="M226">
            <v>30</v>
          </cell>
          <cell r="O226" t="str">
            <v>NA</v>
          </cell>
          <cell r="P226" t="str">
            <v>NA</v>
          </cell>
          <cell r="Q226" t="str">
            <v>NA</v>
          </cell>
          <cell r="R226" t="str">
            <v>NA</v>
          </cell>
          <cell r="S226" t="str">
            <v>NA</v>
          </cell>
          <cell r="T226" t="str">
            <v>NA</v>
          </cell>
          <cell r="U226">
            <v>30</v>
          </cell>
          <cell r="W226" t="str">
            <v>ng/sqcm</v>
          </cell>
          <cell r="X226" t="str">
            <v>NA</v>
          </cell>
          <cell r="Y226" t="str">
            <v>ng/sqcm</v>
          </cell>
          <cell r="AA226" t="str">
            <v>NA</v>
          </cell>
          <cell r="AB226" t="str">
            <v>NA</v>
          </cell>
          <cell r="AC226" t="str">
            <v>NA</v>
          </cell>
          <cell r="AD226" t="str">
            <v>NA</v>
          </cell>
          <cell r="AE226" t="str">
            <v>NA</v>
          </cell>
          <cell r="AF226" t="str">
            <v>NA</v>
          </cell>
          <cell r="AG226" t="str">
            <v>NA</v>
          </cell>
          <cell r="AH226" t="str">
            <v>NA</v>
          </cell>
          <cell r="AI226">
            <v>0</v>
          </cell>
          <cell r="AJ226" t="str">
            <v>ng/part</v>
          </cell>
          <cell r="AK226" t="str">
            <v>ng/part</v>
          </cell>
          <cell r="AL226">
            <v>100</v>
          </cell>
          <cell r="AM226">
            <v>20</v>
          </cell>
          <cell r="AN226" t="str">
            <v>NA</v>
          </cell>
          <cell r="AO226" t="str">
            <v>NA</v>
          </cell>
          <cell r="AP226" t="str">
            <v>NA</v>
          </cell>
          <cell r="AQ226" t="str">
            <v>NA</v>
          </cell>
          <cell r="AR226" t="str">
            <v>NA</v>
          </cell>
          <cell r="AS226" t="str">
            <v>NA</v>
          </cell>
          <cell r="AT226" t="str">
            <v>NA</v>
          </cell>
          <cell r="AU226" t="str">
            <v>NA</v>
          </cell>
          <cell r="AV226" t="str">
            <v>NA</v>
          </cell>
          <cell r="AW226" t="str">
            <v>NA</v>
          </cell>
          <cell r="AX226" t="str">
            <v>NA</v>
          </cell>
          <cell r="AY226" t="str">
            <v>NA</v>
          </cell>
          <cell r="AZ226">
            <v>30</v>
          </cell>
          <cell r="BA226" t="str">
            <v>ng/part</v>
          </cell>
          <cell r="BB226">
            <v>500</v>
          </cell>
          <cell r="BC226" t="str">
            <v>ng/part</v>
          </cell>
          <cell r="BD226" t="str">
            <v>NA</v>
          </cell>
          <cell r="BE226" t="str">
            <v>NA</v>
          </cell>
          <cell r="BF226" t="str">
            <v>NA</v>
          </cell>
          <cell r="BG226" t="str">
            <v>NA</v>
          </cell>
          <cell r="BH226" t="str">
            <v>NA</v>
          </cell>
          <cell r="BI226" t="str">
            <v>NA</v>
          </cell>
        </row>
        <row r="227">
          <cell r="B227" t="str">
            <v>HGA Assembly, DSA and Damper (2.5 Inch Enterprise)</v>
          </cell>
          <cell r="E227" t="str">
            <v>ng/sqcm</v>
          </cell>
          <cell r="F227">
            <v>10</v>
          </cell>
          <cell r="G227">
            <v>10</v>
          </cell>
          <cell r="H227">
            <v>10</v>
          </cell>
          <cell r="I227" t="str">
            <v>NA</v>
          </cell>
          <cell r="J227">
            <v>10</v>
          </cell>
          <cell r="K227">
            <v>10</v>
          </cell>
          <cell r="L227">
            <v>10</v>
          </cell>
          <cell r="M227">
            <v>30</v>
          </cell>
          <cell r="O227" t="str">
            <v>NA</v>
          </cell>
          <cell r="P227" t="str">
            <v>NA</v>
          </cell>
          <cell r="Q227" t="str">
            <v>NA</v>
          </cell>
          <cell r="R227" t="str">
            <v>NA</v>
          </cell>
          <cell r="S227" t="str">
            <v>NA</v>
          </cell>
          <cell r="T227" t="str">
            <v>NA</v>
          </cell>
          <cell r="U227" t="str">
            <v>30 (Excl K)</v>
          </cell>
          <cell r="W227" t="str">
            <v>ng/sqcm</v>
          </cell>
          <cell r="X227" t="str">
            <v>NA</v>
          </cell>
          <cell r="Y227" t="str">
            <v>ng/sqcm</v>
          </cell>
          <cell r="AA227" t="str">
            <v>NA</v>
          </cell>
          <cell r="AB227" t="str">
            <v>NA</v>
          </cell>
          <cell r="AC227" t="str">
            <v>NA</v>
          </cell>
          <cell r="AD227" t="str">
            <v>NA</v>
          </cell>
          <cell r="AE227">
            <v>11000</v>
          </cell>
          <cell r="AF227" t="str">
            <v>NA</v>
          </cell>
          <cell r="AG227" t="str">
            <v>NA</v>
          </cell>
          <cell r="AH227" t="str">
            <v>particles/sqcm</v>
          </cell>
          <cell r="AI227" t="str">
            <v>NA</v>
          </cell>
          <cell r="AJ227" t="str">
            <v>NA</v>
          </cell>
          <cell r="AK227" t="str">
            <v>NA</v>
          </cell>
          <cell r="AL227" t="str">
            <v>NA</v>
          </cell>
          <cell r="AM227" t="str">
            <v>NA</v>
          </cell>
          <cell r="AN227" t="str">
            <v>NA</v>
          </cell>
          <cell r="AO227" t="str">
            <v>particles/sqcm</v>
          </cell>
          <cell r="AP227">
            <v>200</v>
          </cell>
          <cell r="AQ227" t="str">
            <v>particles/sqcm</v>
          </cell>
          <cell r="AR227">
            <v>100</v>
          </cell>
          <cell r="AS227" t="str">
            <v>particles/sqcm</v>
          </cell>
          <cell r="AT227">
            <v>3000</v>
          </cell>
          <cell r="AU227" t="str">
            <v>particles/sqcm</v>
          </cell>
          <cell r="AV227">
            <v>0</v>
          </cell>
          <cell r="AW227" t="str">
            <v>0 at 40x</v>
          </cell>
          <cell r="AX227" t="str">
            <v>NA</v>
          </cell>
          <cell r="AY227" t="str">
            <v>NA</v>
          </cell>
          <cell r="AZ227">
            <v>30</v>
          </cell>
          <cell r="BA227" t="str">
            <v>ng/part</v>
          </cell>
          <cell r="BB227">
            <v>1000</v>
          </cell>
          <cell r="BC227" t="str">
            <v>ng/part</v>
          </cell>
          <cell r="BD227">
            <v>50</v>
          </cell>
          <cell r="BE227" t="str">
            <v>ng/part</v>
          </cell>
          <cell r="BF227">
            <v>50</v>
          </cell>
          <cell r="BG227" t="str">
            <v>ng/part</v>
          </cell>
          <cell r="BH227">
            <v>50</v>
          </cell>
          <cell r="BI227" t="str">
            <v>ng/part</v>
          </cell>
        </row>
        <row r="228">
          <cell r="B228" t="str">
            <v>HGA Assembly, DSA and No Damper (2.5 Inch Enterprise)</v>
          </cell>
          <cell r="E228" t="str">
            <v>ng/sqcm</v>
          </cell>
          <cell r="F228">
            <v>10</v>
          </cell>
          <cell r="G228">
            <v>10</v>
          </cell>
          <cell r="H228">
            <v>10</v>
          </cell>
          <cell r="I228" t="str">
            <v>NA</v>
          </cell>
          <cell r="J228">
            <v>10</v>
          </cell>
          <cell r="K228">
            <v>10</v>
          </cell>
          <cell r="L228">
            <v>10</v>
          </cell>
          <cell r="M228">
            <v>30</v>
          </cell>
          <cell r="O228" t="str">
            <v>NA</v>
          </cell>
          <cell r="P228" t="str">
            <v>NA</v>
          </cell>
          <cell r="Q228" t="str">
            <v>NA</v>
          </cell>
          <cell r="R228" t="str">
            <v>NA</v>
          </cell>
          <cell r="S228" t="str">
            <v>NA</v>
          </cell>
          <cell r="T228" t="str">
            <v>NA</v>
          </cell>
          <cell r="U228" t="str">
            <v>30 (Excl K)</v>
          </cell>
          <cell r="W228" t="str">
            <v>ng/sqcm</v>
          </cell>
          <cell r="X228" t="str">
            <v>NA</v>
          </cell>
          <cell r="Y228" t="str">
            <v>ng/sqcm</v>
          </cell>
          <cell r="AA228" t="str">
            <v>NA</v>
          </cell>
          <cell r="AB228" t="str">
            <v>NA</v>
          </cell>
          <cell r="AC228" t="str">
            <v>NA</v>
          </cell>
          <cell r="AD228" t="str">
            <v>NA</v>
          </cell>
          <cell r="AE228">
            <v>11000</v>
          </cell>
          <cell r="AF228" t="str">
            <v>NA</v>
          </cell>
          <cell r="AG228" t="str">
            <v>NA</v>
          </cell>
          <cell r="AH228" t="str">
            <v>particles/sqcm</v>
          </cell>
          <cell r="AI228" t="str">
            <v>NA</v>
          </cell>
          <cell r="AJ228" t="str">
            <v>NA</v>
          </cell>
          <cell r="AK228" t="str">
            <v>NA</v>
          </cell>
          <cell r="AL228" t="str">
            <v>NA</v>
          </cell>
          <cell r="AM228" t="str">
            <v>NA</v>
          </cell>
          <cell r="AN228" t="str">
            <v>NA</v>
          </cell>
          <cell r="AO228" t="str">
            <v>particles/sqcm</v>
          </cell>
          <cell r="AP228">
            <v>200</v>
          </cell>
          <cell r="AQ228" t="str">
            <v>particles/sqcm</v>
          </cell>
          <cell r="AR228">
            <v>100</v>
          </cell>
          <cell r="AS228" t="str">
            <v>particles/sqcm</v>
          </cell>
          <cell r="AT228">
            <v>3000</v>
          </cell>
          <cell r="AU228" t="str">
            <v>particles/sqcm</v>
          </cell>
          <cell r="AV228">
            <v>0</v>
          </cell>
          <cell r="AW228" t="str">
            <v>0 at 40x</v>
          </cell>
          <cell r="AX228" t="str">
            <v>NA</v>
          </cell>
          <cell r="AY228" t="str">
            <v>NA</v>
          </cell>
          <cell r="AZ228">
            <v>30</v>
          </cell>
          <cell r="BA228" t="str">
            <v>ng/part</v>
          </cell>
          <cell r="BB228">
            <v>1000</v>
          </cell>
          <cell r="BC228" t="str">
            <v>ng/part</v>
          </cell>
          <cell r="BD228">
            <v>50</v>
          </cell>
          <cell r="BE228" t="str">
            <v>ng/part</v>
          </cell>
          <cell r="BF228">
            <v>50</v>
          </cell>
          <cell r="BG228" t="str">
            <v>ng/part</v>
          </cell>
          <cell r="BH228">
            <v>50</v>
          </cell>
          <cell r="BI228" t="str">
            <v>ng/part</v>
          </cell>
        </row>
        <row r="229">
          <cell r="B229" t="str">
            <v>HGA Assembly, SSA and Damper (2.5 Inch Enterprise)</v>
          </cell>
          <cell r="E229" t="str">
            <v>ng/sqcm</v>
          </cell>
          <cell r="F229">
            <v>10</v>
          </cell>
          <cell r="G229">
            <v>10</v>
          </cell>
          <cell r="H229">
            <v>10</v>
          </cell>
          <cell r="I229" t="str">
            <v>NA</v>
          </cell>
          <cell r="J229">
            <v>10</v>
          </cell>
          <cell r="K229">
            <v>10</v>
          </cell>
          <cell r="L229">
            <v>10</v>
          </cell>
          <cell r="M229">
            <v>30</v>
          </cell>
          <cell r="O229" t="str">
            <v>NA</v>
          </cell>
          <cell r="P229" t="str">
            <v>NA</v>
          </cell>
          <cell r="Q229" t="str">
            <v>NA</v>
          </cell>
          <cell r="R229" t="str">
            <v>NA</v>
          </cell>
          <cell r="S229" t="str">
            <v>NA</v>
          </cell>
          <cell r="T229" t="str">
            <v>NA</v>
          </cell>
          <cell r="U229" t="str">
            <v>30 (Excl K)</v>
          </cell>
          <cell r="W229" t="str">
            <v>ng/sqcm</v>
          </cell>
          <cell r="X229" t="str">
            <v>NA</v>
          </cell>
          <cell r="Y229" t="str">
            <v>ng/sqcm</v>
          </cell>
          <cell r="AA229" t="str">
            <v>NA</v>
          </cell>
          <cell r="AB229" t="str">
            <v>NA</v>
          </cell>
          <cell r="AC229" t="str">
            <v>NA</v>
          </cell>
          <cell r="AD229" t="str">
            <v>NA</v>
          </cell>
          <cell r="AE229">
            <v>7000</v>
          </cell>
          <cell r="AF229" t="str">
            <v>NA</v>
          </cell>
          <cell r="AG229" t="str">
            <v>NA</v>
          </cell>
          <cell r="AH229" t="str">
            <v>particles/sqcm</v>
          </cell>
          <cell r="AI229" t="str">
            <v>NA</v>
          </cell>
          <cell r="AJ229" t="str">
            <v>NA</v>
          </cell>
          <cell r="AK229" t="str">
            <v>NA</v>
          </cell>
          <cell r="AL229" t="str">
            <v>NA</v>
          </cell>
          <cell r="AM229" t="str">
            <v>NA</v>
          </cell>
          <cell r="AN229" t="str">
            <v>NA</v>
          </cell>
          <cell r="AO229" t="str">
            <v>particles/sqcm</v>
          </cell>
          <cell r="AP229">
            <v>50</v>
          </cell>
          <cell r="AQ229" t="str">
            <v>particles/sqcm</v>
          </cell>
          <cell r="AR229">
            <v>100</v>
          </cell>
          <cell r="AS229" t="str">
            <v>particles/sqcm</v>
          </cell>
          <cell r="AT229">
            <v>2000</v>
          </cell>
          <cell r="AU229" t="str">
            <v>particles/sqcm</v>
          </cell>
          <cell r="AV229">
            <v>0</v>
          </cell>
          <cell r="AW229" t="str">
            <v>0 at 40x</v>
          </cell>
          <cell r="AX229" t="str">
            <v>NA</v>
          </cell>
          <cell r="AY229" t="str">
            <v>NA</v>
          </cell>
          <cell r="AZ229">
            <v>30</v>
          </cell>
          <cell r="BA229" t="str">
            <v>ng/part</v>
          </cell>
          <cell r="BB229">
            <v>1000</v>
          </cell>
          <cell r="BC229" t="str">
            <v>ng/part</v>
          </cell>
          <cell r="BD229">
            <v>50</v>
          </cell>
          <cell r="BE229" t="str">
            <v>ng/part</v>
          </cell>
          <cell r="BF229">
            <v>50</v>
          </cell>
          <cell r="BG229" t="str">
            <v>ng/part</v>
          </cell>
          <cell r="BH229">
            <v>50</v>
          </cell>
          <cell r="BI229" t="str">
            <v>ng/part</v>
          </cell>
        </row>
        <row r="230">
          <cell r="B230" t="str">
            <v>HGA Assembly, SSA and No Damper (2.5 Inch Enterprise)</v>
          </cell>
          <cell r="E230" t="str">
            <v>ng/sqcm</v>
          </cell>
          <cell r="F230">
            <v>10</v>
          </cell>
          <cell r="G230">
            <v>10</v>
          </cell>
          <cell r="H230">
            <v>10</v>
          </cell>
          <cell r="I230" t="str">
            <v>NA</v>
          </cell>
          <cell r="J230">
            <v>10</v>
          </cell>
          <cell r="K230">
            <v>10</v>
          </cell>
          <cell r="L230">
            <v>10</v>
          </cell>
          <cell r="M230">
            <v>30</v>
          </cell>
          <cell r="O230" t="str">
            <v>NA</v>
          </cell>
          <cell r="P230" t="str">
            <v>NA</v>
          </cell>
          <cell r="Q230" t="str">
            <v>NA</v>
          </cell>
          <cell r="R230" t="str">
            <v>NA</v>
          </cell>
          <cell r="S230" t="str">
            <v>NA</v>
          </cell>
          <cell r="T230" t="str">
            <v>NA</v>
          </cell>
          <cell r="U230" t="str">
            <v>30 (Excl K)</v>
          </cell>
          <cell r="W230" t="str">
            <v>ng/sqcm</v>
          </cell>
          <cell r="X230" t="str">
            <v>NA</v>
          </cell>
          <cell r="Y230" t="str">
            <v>ng/sqcm</v>
          </cell>
          <cell r="AA230" t="str">
            <v>NA</v>
          </cell>
          <cell r="AB230" t="str">
            <v>NA</v>
          </cell>
          <cell r="AC230" t="str">
            <v>NA</v>
          </cell>
          <cell r="AD230" t="str">
            <v>NA</v>
          </cell>
          <cell r="AE230">
            <v>7000</v>
          </cell>
          <cell r="AF230" t="str">
            <v>NA</v>
          </cell>
          <cell r="AG230" t="str">
            <v>NA</v>
          </cell>
          <cell r="AH230" t="str">
            <v>particles/sqcm</v>
          </cell>
          <cell r="AI230" t="str">
            <v>NA</v>
          </cell>
          <cell r="AJ230" t="str">
            <v>NA</v>
          </cell>
          <cell r="AK230" t="str">
            <v>NA</v>
          </cell>
          <cell r="AL230" t="str">
            <v>NA</v>
          </cell>
          <cell r="AM230" t="str">
            <v>NA</v>
          </cell>
          <cell r="AN230" t="str">
            <v>NA</v>
          </cell>
          <cell r="AO230" t="str">
            <v>particles/sqcm</v>
          </cell>
          <cell r="AP230">
            <v>50</v>
          </cell>
          <cell r="AQ230" t="str">
            <v>particles/sqcm</v>
          </cell>
          <cell r="AR230">
            <v>100</v>
          </cell>
          <cell r="AS230" t="str">
            <v>particles/sqcm</v>
          </cell>
          <cell r="AT230">
            <v>2000</v>
          </cell>
          <cell r="AU230" t="str">
            <v>particles/sqcm</v>
          </cell>
          <cell r="AV230">
            <v>0</v>
          </cell>
          <cell r="AW230" t="str">
            <v>0 at 40x</v>
          </cell>
          <cell r="AX230" t="str">
            <v>NA</v>
          </cell>
          <cell r="AY230" t="str">
            <v>NA</v>
          </cell>
          <cell r="AZ230">
            <v>30</v>
          </cell>
          <cell r="BA230" t="str">
            <v>ng/part</v>
          </cell>
          <cell r="BB230">
            <v>1000</v>
          </cell>
          <cell r="BC230" t="str">
            <v>ng/part</v>
          </cell>
          <cell r="BD230">
            <v>50</v>
          </cell>
          <cell r="BE230" t="str">
            <v>ng/part</v>
          </cell>
          <cell r="BF230">
            <v>50</v>
          </cell>
          <cell r="BG230" t="str">
            <v>ng/part</v>
          </cell>
          <cell r="BH230">
            <v>50</v>
          </cell>
          <cell r="BI230" t="str">
            <v>ng/part</v>
          </cell>
        </row>
        <row r="231">
          <cell r="B231" t="str">
            <v>HSA Assembly (2.5 Inch Enterprise)</v>
          </cell>
          <cell r="C231" t="str">
            <v>Arm Block - AL 6061 (EN Plated) Adhesive Bonded Pivot</v>
          </cell>
          <cell r="E231" t="str">
            <v>ng/sqcm</v>
          </cell>
          <cell r="F231">
            <v>10</v>
          </cell>
          <cell r="G231">
            <v>10</v>
          </cell>
          <cell r="H231">
            <v>10</v>
          </cell>
          <cell r="I231" t="str">
            <v>NA</v>
          </cell>
          <cell r="J231">
            <v>10</v>
          </cell>
          <cell r="K231">
            <v>50</v>
          </cell>
          <cell r="L231">
            <v>10</v>
          </cell>
          <cell r="M231" t="str">
            <v>30 (Excl PO4)</v>
          </cell>
          <cell r="O231" t="str">
            <v>NA</v>
          </cell>
          <cell r="P231" t="str">
            <v>NA</v>
          </cell>
          <cell r="Q231" t="str">
            <v>NA</v>
          </cell>
          <cell r="R231" t="str">
            <v>NA</v>
          </cell>
          <cell r="S231" t="str">
            <v>NA</v>
          </cell>
          <cell r="T231" t="str">
            <v>NA</v>
          </cell>
          <cell r="U231">
            <v>30</v>
          </cell>
          <cell r="W231" t="str">
            <v>ng/sqcm</v>
          </cell>
          <cell r="X231">
            <v>100</v>
          </cell>
          <cell r="Y231" t="str">
            <v>ng/sqcm</v>
          </cell>
          <cell r="AA231">
            <v>5</v>
          </cell>
          <cell r="AB231" t="str">
            <v>NA</v>
          </cell>
          <cell r="AC231" t="str">
            <v>NA</v>
          </cell>
          <cell r="AD231" t="str">
            <v>NA</v>
          </cell>
          <cell r="AE231">
            <v>18000</v>
          </cell>
          <cell r="AF231" t="str">
            <v>NA</v>
          </cell>
          <cell r="AG231" t="str">
            <v>NA</v>
          </cell>
          <cell r="AH231" t="str">
            <v>particles/sqcm</v>
          </cell>
          <cell r="AI231">
            <v>0</v>
          </cell>
          <cell r="AJ231" t="str">
            <v>ng/part</v>
          </cell>
          <cell r="AK231" t="str">
            <v>NA</v>
          </cell>
          <cell r="AL231" t="str">
            <v>NA</v>
          </cell>
          <cell r="AM231" t="str">
            <v>NA</v>
          </cell>
          <cell r="AN231" t="str">
            <v>NA</v>
          </cell>
          <cell r="AO231" t="str">
            <v>particles/sqcm</v>
          </cell>
          <cell r="AP231" t="str">
            <v>&lt;100</v>
          </cell>
          <cell r="AQ231" t="str">
            <v>particles/sqcm</v>
          </cell>
          <cell r="AR231" t="str">
            <v>&lt;100</v>
          </cell>
          <cell r="AS231" t="str">
            <v>particles/sqcm</v>
          </cell>
          <cell r="AT231" t="str">
            <v>&lt;400</v>
          </cell>
          <cell r="AU231" t="str">
            <v>particles/sqcm</v>
          </cell>
          <cell r="AV231">
            <v>0</v>
          </cell>
          <cell r="AW231" t="str">
            <v>0 at 40x</v>
          </cell>
          <cell r="AX231" t="str">
            <v>ng/part</v>
          </cell>
          <cell r="AY231">
            <v>2000</v>
          </cell>
          <cell r="AZ231">
            <v>30</v>
          </cell>
          <cell r="BA231" t="str">
            <v>ng/part</v>
          </cell>
          <cell r="BB231">
            <v>5000</v>
          </cell>
          <cell r="BC231" t="str">
            <v>ng/part</v>
          </cell>
          <cell r="BD231">
            <v>100</v>
          </cell>
          <cell r="BE231" t="str">
            <v>ng/part</v>
          </cell>
          <cell r="BF231">
            <v>50</v>
          </cell>
          <cell r="BG231" t="str">
            <v>ng/part</v>
          </cell>
          <cell r="BH231">
            <v>50</v>
          </cell>
          <cell r="BI231" t="str">
            <v>ng/part</v>
          </cell>
        </row>
        <row r="232">
          <cell r="B232" t="str">
            <v xml:space="preserve">HSA Assembly with Arm Damper (2.5 Inch Enterprise) </v>
          </cell>
          <cell r="C232" t="str">
            <v>Arm Block - AL 6061 (EN Plated) Adhesive Bonded Pivot</v>
          </cell>
          <cell r="E232" t="str">
            <v>ng/sqcm</v>
          </cell>
          <cell r="F232">
            <v>10</v>
          </cell>
          <cell r="G232">
            <v>10</v>
          </cell>
          <cell r="H232">
            <v>10</v>
          </cell>
          <cell r="I232" t="str">
            <v>NA</v>
          </cell>
          <cell r="J232">
            <v>10</v>
          </cell>
          <cell r="K232">
            <v>50</v>
          </cell>
          <cell r="L232">
            <v>10</v>
          </cell>
          <cell r="M232" t="str">
            <v>30 (Excl PO4)</v>
          </cell>
          <cell r="O232" t="str">
            <v>NA</v>
          </cell>
          <cell r="P232" t="str">
            <v>NA</v>
          </cell>
          <cell r="Q232" t="str">
            <v>NA</v>
          </cell>
          <cell r="R232" t="str">
            <v>NA</v>
          </cell>
          <cell r="S232" t="str">
            <v>NA</v>
          </cell>
          <cell r="T232" t="str">
            <v>NA</v>
          </cell>
          <cell r="U232">
            <v>30</v>
          </cell>
          <cell r="W232" t="str">
            <v>ng/sqcm</v>
          </cell>
          <cell r="X232">
            <v>100</v>
          </cell>
          <cell r="Y232" t="str">
            <v>ng/sqcm</v>
          </cell>
          <cell r="AA232">
            <v>5</v>
          </cell>
          <cell r="AB232" t="str">
            <v>NA</v>
          </cell>
          <cell r="AC232" t="str">
            <v>NA</v>
          </cell>
          <cell r="AD232" t="str">
            <v>NA</v>
          </cell>
          <cell r="AE232">
            <v>18000</v>
          </cell>
          <cell r="AF232" t="str">
            <v>NA</v>
          </cell>
          <cell r="AG232" t="str">
            <v>NA</v>
          </cell>
          <cell r="AH232" t="str">
            <v>particles/sqcm</v>
          </cell>
          <cell r="AI232">
            <v>0</v>
          </cell>
          <cell r="AJ232" t="str">
            <v>ng/part</v>
          </cell>
          <cell r="AK232" t="str">
            <v>NA</v>
          </cell>
          <cell r="AL232" t="str">
            <v>NA</v>
          </cell>
          <cell r="AM232" t="str">
            <v>NA</v>
          </cell>
          <cell r="AN232" t="str">
            <v>NA</v>
          </cell>
          <cell r="AO232" t="str">
            <v>particles/sqcm</v>
          </cell>
          <cell r="AP232" t="str">
            <v>&lt;100</v>
          </cell>
          <cell r="AQ232" t="str">
            <v>particles/sqcm</v>
          </cell>
          <cell r="AR232" t="str">
            <v>&lt;100</v>
          </cell>
          <cell r="AS232" t="str">
            <v>particles/sqcm</v>
          </cell>
          <cell r="AT232" t="str">
            <v>&lt;400</v>
          </cell>
          <cell r="AU232" t="str">
            <v>particles/sqcm</v>
          </cell>
          <cell r="AV232">
            <v>0</v>
          </cell>
          <cell r="AW232" t="str">
            <v>0 at 40x</v>
          </cell>
          <cell r="AX232" t="str">
            <v>ng/part</v>
          </cell>
          <cell r="AY232">
            <v>2000</v>
          </cell>
          <cell r="AZ232">
            <v>30</v>
          </cell>
          <cell r="BA232" t="str">
            <v>ng/part</v>
          </cell>
          <cell r="BB232">
            <v>8000</v>
          </cell>
          <cell r="BC232" t="str">
            <v>ng/part</v>
          </cell>
          <cell r="BD232">
            <v>100</v>
          </cell>
          <cell r="BE232" t="str">
            <v>ng/part</v>
          </cell>
          <cell r="BF232">
            <v>50</v>
          </cell>
          <cell r="BG232" t="str">
            <v>ng/part</v>
          </cell>
          <cell r="BH232">
            <v>50</v>
          </cell>
          <cell r="BI232" t="str">
            <v>ng/part</v>
          </cell>
        </row>
        <row r="233">
          <cell r="B233" t="str">
            <v>HSA Assembly with Arm Damper and ACF (2.5 Inch Enterprise)</v>
          </cell>
          <cell r="C233" t="str">
            <v>Arm Block - Al6061 (EN Plated) Adhesive Bonded Pivot</v>
          </cell>
          <cell r="E233" t="str">
            <v>ng/sqcm</v>
          </cell>
          <cell r="F233">
            <v>10</v>
          </cell>
          <cell r="G233">
            <v>10</v>
          </cell>
          <cell r="H233">
            <v>10</v>
          </cell>
          <cell r="I233" t="str">
            <v>NA</v>
          </cell>
          <cell r="J233">
            <v>10</v>
          </cell>
          <cell r="K233">
            <v>50</v>
          </cell>
          <cell r="L233">
            <v>10</v>
          </cell>
          <cell r="M233" t="str">
            <v>30 (Excl PO4)</v>
          </cell>
          <cell r="O233" t="str">
            <v>NA</v>
          </cell>
          <cell r="P233" t="str">
            <v>NA</v>
          </cell>
          <cell r="Q233" t="str">
            <v>NA</v>
          </cell>
          <cell r="R233" t="str">
            <v>NA</v>
          </cell>
          <cell r="S233" t="str">
            <v>NA</v>
          </cell>
          <cell r="T233" t="str">
            <v>NA</v>
          </cell>
          <cell r="U233">
            <v>30</v>
          </cell>
          <cell r="W233" t="str">
            <v>ng/sqcm</v>
          </cell>
          <cell r="X233">
            <v>100</v>
          </cell>
          <cell r="Y233" t="str">
            <v>ng/sqcm</v>
          </cell>
          <cell r="AA233">
            <v>5</v>
          </cell>
          <cell r="AB233" t="str">
            <v>NA</v>
          </cell>
          <cell r="AC233" t="str">
            <v>NA</v>
          </cell>
          <cell r="AD233" t="str">
            <v>NA</v>
          </cell>
          <cell r="AE233">
            <v>18000</v>
          </cell>
          <cell r="AF233" t="str">
            <v>NA</v>
          </cell>
          <cell r="AG233" t="str">
            <v>NA</v>
          </cell>
          <cell r="AH233" t="str">
            <v>particles/sqcm</v>
          </cell>
          <cell r="AI233">
            <v>0</v>
          </cell>
          <cell r="AJ233" t="str">
            <v>ng/part</v>
          </cell>
          <cell r="AK233" t="str">
            <v>NA</v>
          </cell>
          <cell r="AL233" t="str">
            <v>NA</v>
          </cell>
          <cell r="AM233" t="str">
            <v>NA</v>
          </cell>
          <cell r="AN233" t="str">
            <v>NA</v>
          </cell>
          <cell r="AO233" t="str">
            <v>particles/sqcm</v>
          </cell>
          <cell r="AP233">
            <v>100</v>
          </cell>
          <cell r="AQ233" t="str">
            <v>particles/sqcm</v>
          </cell>
          <cell r="AR233">
            <v>100</v>
          </cell>
          <cell r="AS233" t="str">
            <v>particles/sqcm</v>
          </cell>
          <cell r="AT233">
            <v>400</v>
          </cell>
          <cell r="AU233" t="str">
            <v>particles/sqcm</v>
          </cell>
          <cell r="AV233">
            <v>0</v>
          </cell>
          <cell r="AW233" t="str">
            <v>0 at 40x</v>
          </cell>
          <cell r="AX233" t="str">
            <v>ng/part</v>
          </cell>
          <cell r="AY233">
            <v>2000</v>
          </cell>
          <cell r="AZ233">
            <v>30</v>
          </cell>
          <cell r="BA233" t="str">
            <v>ng/part</v>
          </cell>
          <cell r="BB233">
            <v>8000</v>
          </cell>
          <cell r="BC233" t="str">
            <v>ng/part</v>
          </cell>
          <cell r="BD233">
            <v>100</v>
          </cell>
          <cell r="BE233" t="str">
            <v>ng/part</v>
          </cell>
          <cell r="BF233">
            <v>50</v>
          </cell>
          <cell r="BG233" t="str">
            <v>ng/part</v>
          </cell>
          <cell r="BH233">
            <v>50</v>
          </cell>
          <cell r="BI233" t="str">
            <v>ng/part</v>
          </cell>
        </row>
        <row r="234">
          <cell r="B234" t="str">
            <v>HSA Label (2.5 Inch Enterprise)</v>
          </cell>
          <cell r="C234" t="str">
            <v>Polyester Film Acrylic Adhesive</v>
          </cell>
          <cell r="E234" t="str">
            <v>ng/sqcm</v>
          </cell>
          <cell r="F234">
            <v>10</v>
          </cell>
          <cell r="G234">
            <v>10</v>
          </cell>
          <cell r="H234">
            <v>10</v>
          </cell>
          <cell r="I234" t="str">
            <v>NA</v>
          </cell>
          <cell r="J234">
            <v>10</v>
          </cell>
          <cell r="K234">
            <v>10</v>
          </cell>
          <cell r="L234" t="str">
            <v>NA</v>
          </cell>
          <cell r="M234" t="str">
            <v>10 (Excl SO4)</v>
          </cell>
          <cell r="O234" t="str">
            <v>NA</v>
          </cell>
          <cell r="P234" t="str">
            <v>NA</v>
          </cell>
          <cell r="Q234" t="str">
            <v>NA</v>
          </cell>
          <cell r="R234" t="str">
            <v>NA</v>
          </cell>
          <cell r="S234" t="str">
            <v>NA</v>
          </cell>
          <cell r="T234" t="str">
            <v>NA</v>
          </cell>
          <cell r="U234">
            <v>30</v>
          </cell>
          <cell r="W234" t="str">
            <v>ng/sqcm</v>
          </cell>
          <cell r="X234" t="str">
            <v>NA</v>
          </cell>
          <cell r="Y234" t="str">
            <v>ng/sqcm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NA</v>
          </cell>
          <cell r="AE234" t="str">
            <v>NA</v>
          </cell>
          <cell r="AF234" t="str">
            <v>NA</v>
          </cell>
          <cell r="AG234" t="str">
            <v>NA</v>
          </cell>
          <cell r="AH234" t="str">
            <v>NA</v>
          </cell>
          <cell r="AI234">
            <v>0</v>
          </cell>
          <cell r="AJ234" t="str">
            <v>ng/part</v>
          </cell>
          <cell r="AK234" t="str">
            <v>ng/part</v>
          </cell>
          <cell r="AL234" t="str">
            <v>NA</v>
          </cell>
          <cell r="AM234">
            <v>20</v>
          </cell>
          <cell r="AN234" t="str">
            <v>NA</v>
          </cell>
          <cell r="AO234" t="str">
            <v>NA</v>
          </cell>
          <cell r="AP234" t="str">
            <v>NA</v>
          </cell>
          <cell r="AQ234" t="str">
            <v>NA</v>
          </cell>
          <cell r="AR234" t="str">
            <v>NA</v>
          </cell>
          <cell r="AS234" t="str">
            <v>NA</v>
          </cell>
          <cell r="AT234" t="str">
            <v>NA</v>
          </cell>
          <cell r="AU234" t="str">
            <v>NA</v>
          </cell>
          <cell r="AV234" t="str">
            <v>NA</v>
          </cell>
          <cell r="AW234" t="str">
            <v>NA</v>
          </cell>
          <cell r="AX234" t="str">
            <v>ng/part</v>
          </cell>
          <cell r="AY234">
            <v>500</v>
          </cell>
          <cell r="AZ234">
            <v>30</v>
          </cell>
          <cell r="BA234" t="str">
            <v>ng/part</v>
          </cell>
          <cell r="BB234">
            <v>1000</v>
          </cell>
          <cell r="BC234" t="str">
            <v>ng/part</v>
          </cell>
          <cell r="BD234" t="str">
            <v>NA</v>
          </cell>
          <cell r="BE234" t="str">
            <v>NA</v>
          </cell>
          <cell r="BF234" t="str">
            <v>NA</v>
          </cell>
          <cell r="BG234" t="str">
            <v>NA</v>
          </cell>
          <cell r="BH234" t="str">
            <v>NA</v>
          </cell>
          <cell r="BI234" t="str">
            <v>NA</v>
          </cell>
        </row>
        <row r="235">
          <cell r="B235" t="str">
            <v>HSA Shipping Comb (2.5 Inch Enterprise)</v>
          </cell>
          <cell r="C235" t="str">
            <v>Polycarbonate Carbon Nanotubes</v>
          </cell>
          <cell r="E235" t="str">
            <v>ng/sqcm</v>
          </cell>
          <cell r="F235">
            <v>10</v>
          </cell>
          <cell r="G235">
            <v>10</v>
          </cell>
          <cell r="H235">
            <v>10</v>
          </cell>
          <cell r="I235" t="str">
            <v>NA</v>
          </cell>
          <cell r="J235">
            <v>10</v>
          </cell>
          <cell r="K235">
            <v>10</v>
          </cell>
          <cell r="L235">
            <v>10</v>
          </cell>
          <cell r="M235">
            <v>30</v>
          </cell>
          <cell r="O235" t="str">
            <v>NA</v>
          </cell>
          <cell r="P235" t="str">
            <v>NA</v>
          </cell>
          <cell r="Q235" t="str">
            <v>NA</v>
          </cell>
          <cell r="R235" t="str">
            <v>NA</v>
          </cell>
          <cell r="S235" t="str">
            <v>NA</v>
          </cell>
          <cell r="T235" t="str">
            <v>NA</v>
          </cell>
          <cell r="U235">
            <v>30</v>
          </cell>
          <cell r="W235" t="str">
            <v>ng/sqcm</v>
          </cell>
          <cell r="X235">
            <v>200</v>
          </cell>
          <cell r="Y235" t="str">
            <v>ng/sqcm</v>
          </cell>
          <cell r="AA235">
            <v>5</v>
          </cell>
          <cell r="AB235" t="str">
            <v>NA</v>
          </cell>
          <cell r="AC235" t="str">
            <v>NA</v>
          </cell>
          <cell r="AD235" t="str">
            <v>NA</v>
          </cell>
          <cell r="AE235">
            <v>30000</v>
          </cell>
          <cell r="AF235" t="str">
            <v>NA</v>
          </cell>
          <cell r="AG235" t="str">
            <v>NA</v>
          </cell>
          <cell r="AH235" t="str">
            <v>particles/sqcm</v>
          </cell>
          <cell r="AI235">
            <v>0</v>
          </cell>
          <cell r="AJ235" t="str">
            <v>ng/part</v>
          </cell>
          <cell r="AK235" t="str">
            <v>NA</v>
          </cell>
          <cell r="AL235" t="str">
            <v>NA</v>
          </cell>
          <cell r="AM235" t="str">
            <v>NA</v>
          </cell>
          <cell r="AN235" t="str">
            <v>NA</v>
          </cell>
          <cell r="AO235" t="str">
            <v>NA</v>
          </cell>
          <cell r="AP235" t="str">
            <v>NA</v>
          </cell>
          <cell r="AQ235" t="str">
            <v>NA</v>
          </cell>
          <cell r="AR235" t="str">
            <v>NA</v>
          </cell>
          <cell r="AS235" t="str">
            <v>NA</v>
          </cell>
          <cell r="AT235" t="str">
            <v>NA</v>
          </cell>
          <cell r="AU235" t="str">
            <v>NA</v>
          </cell>
          <cell r="AV235" t="str">
            <v>NA</v>
          </cell>
          <cell r="AW235" t="str">
            <v>NA</v>
          </cell>
          <cell r="AX235" t="str">
            <v>NA</v>
          </cell>
          <cell r="AY235" t="str">
            <v>NA</v>
          </cell>
          <cell r="AZ235">
            <v>30</v>
          </cell>
          <cell r="BA235" t="str">
            <v>ng/part</v>
          </cell>
          <cell r="BB235">
            <v>500</v>
          </cell>
          <cell r="BC235" t="str">
            <v>ng/part</v>
          </cell>
          <cell r="BD235">
            <v>50</v>
          </cell>
          <cell r="BE235" t="str">
            <v>ng/part</v>
          </cell>
          <cell r="BF235">
            <v>50</v>
          </cell>
          <cell r="BG235" t="str">
            <v>ng/part</v>
          </cell>
          <cell r="BH235">
            <v>50</v>
          </cell>
          <cell r="BI235" t="str">
            <v>ng/part</v>
          </cell>
        </row>
        <row r="236">
          <cell r="B236" t="str">
            <v>ID Crashstop (2.5 Inch Enterprise)</v>
          </cell>
          <cell r="C236" t="str">
            <v>FKM</v>
          </cell>
          <cell r="E236" t="str">
            <v>ng/sqcm</v>
          </cell>
          <cell r="F236" t="str">
            <v>NA</v>
          </cell>
          <cell r="G236">
            <v>10</v>
          </cell>
          <cell r="H236">
            <v>10</v>
          </cell>
          <cell r="I236" t="str">
            <v>NA</v>
          </cell>
          <cell r="J236">
            <v>10</v>
          </cell>
          <cell r="K236">
            <v>10</v>
          </cell>
          <cell r="L236">
            <v>10</v>
          </cell>
          <cell r="M236" t="str">
            <v>30 (Excl fluoride)</v>
          </cell>
          <cell r="O236" t="str">
            <v>NA</v>
          </cell>
          <cell r="P236" t="str">
            <v>NA</v>
          </cell>
          <cell r="Q236" t="str">
            <v>NA</v>
          </cell>
          <cell r="R236" t="str">
            <v>NA</v>
          </cell>
          <cell r="S236" t="str">
            <v>NA</v>
          </cell>
          <cell r="T236" t="str">
            <v>NA</v>
          </cell>
          <cell r="U236" t="str">
            <v>30 (Excl Mg and Na)</v>
          </cell>
          <cell r="W236" t="str">
            <v>ng/sqcm</v>
          </cell>
          <cell r="X236" t="str">
            <v>NA</v>
          </cell>
          <cell r="Y236" t="str">
            <v>ng/sqcm</v>
          </cell>
          <cell r="AA236">
            <v>5</v>
          </cell>
          <cell r="AB236" t="str">
            <v>NA</v>
          </cell>
          <cell r="AC236" t="str">
            <v>NA</v>
          </cell>
          <cell r="AD236" t="str">
            <v>NA</v>
          </cell>
          <cell r="AE236" t="str">
            <v>NA</v>
          </cell>
          <cell r="AF236" t="str">
            <v>NA</v>
          </cell>
          <cell r="AG236" t="str">
            <v>NA</v>
          </cell>
          <cell r="AH236" t="str">
            <v>NA</v>
          </cell>
          <cell r="AI236">
            <v>0</v>
          </cell>
          <cell r="AJ236" t="str">
            <v>ng/part</v>
          </cell>
          <cell r="AK236" t="str">
            <v>NA</v>
          </cell>
          <cell r="AL236" t="str">
            <v>NA</v>
          </cell>
          <cell r="AM236" t="str">
            <v>NA</v>
          </cell>
          <cell r="AN236" t="str">
            <v>NA</v>
          </cell>
          <cell r="AO236" t="str">
            <v>NA</v>
          </cell>
          <cell r="AP236" t="str">
            <v>NA</v>
          </cell>
          <cell r="AQ236" t="str">
            <v>NA</v>
          </cell>
          <cell r="AR236" t="str">
            <v>NA</v>
          </cell>
          <cell r="AS236" t="str">
            <v>NA</v>
          </cell>
          <cell r="AT236" t="str">
            <v>NA</v>
          </cell>
          <cell r="AU236" t="str">
            <v>NA</v>
          </cell>
          <cell r="AV236" t="str">
            <v>NA</v>
          </cell>
          <cell r="AW236" t="str">
            <v>NA</v>
          </cell>
          <cell r="AX236" t="str">
            <v>NA</v>
          </cell>
          <cell r="AY236" t="str">
            <v>NA</v>
          </cell>
          <cell r="AZ236">
            <v>30</v>
          </cell>
          <cell r="BA236" t="str">
            <v>ng/part</v>
          </cell>
          <cell r="BB236">
            <v>1000</v>
          </cell>
          <cell r="BC236" t="str">
            <v>ng/part</v>
          </cell>
          <cell r="BD236" t="str">
            <v>NA</v>
          </cell>
          <cell r="BE236" t="str">
            <v>NA</v>
          </cell>
          <cell r="BF236" t="str">
            <v>NA</v>
          </cell>
          <cell r="BG236" t="str">
            <v>NA</v>
          </cell>
          <cell r="BH236" t="str">
            <v>NA</v>
          </cell>
          <cell r="BI236" t="str">
            <v>NA</v>
          </cell>
        </row>
        <row r="237">
          <cell r="B237" t="str">
            <v>Inside the Drive HSA Label (2.5 Inch Enterprise)</v>
          </cell>
          <cell r="E237" t="str">
            <v>ng/sqcm</v>
          </cell>
          <cell r="F237">
            <v>10</v>
          </cell>
          <cell r="G237">
            <v>10</v>
          </cell>
          <cell r="H237">
            <v>10</v>
          </cell>
          <cell r="I237" t="str">
            <v>NA</v>
          </cell>
          <cell r="J237">
            <v>10</v>
          </cell>
          <cell r="K237">
            <v>10</v>
          </cell>
          <cell r="L237" t="str">
            <v>NA</v>
          </cell>
          <cell r="M237" t="str">
            <v>10 (Excl SO4)</v>
          </cell>
          <cell r="O237" t="str">
            <v>NA</v>
          </cell>
          <cell r="P237" t="str">
            <v>NA</v>
          </cell>
          <cell r="Q237" t="str">
            <v>NA</v>
          </cell>
          <cell r="R237" t="str">
            <v>NA</v>
          </cell>
          <cell r="S237" t="str">
            <v>NA</v>
          </cell>
          <cell r="T237" t="str">
            <v>NA</v>
          </cell>
          <cell r="U237">
            <v>30</v>
          </cell>
          <cell r="W237" t="str">
            <v>ng/sqcm</v>
          </cell>
          <cell r="X237" t="str">
            <v>NA</v>
          </cell>
          <cell r="Y237" t="str">
            <v>ng/sqcm</v>
          </cell>
          <cell r="AA237" t="str">
            <v>NA</v>
          </cell>
          <cell r="AB237" t="str">
            <v>NA</v>
          </cell>
          <cell r="AC237" t="str">
            <v>NA</v>
          </cell>
          <cell r="AD237" t="str">
            <v>NA</v>
          </cell>
          <cell r="AE237" t="str">
            <v>NA</v>
          </cell>
          <cell r="AF237" t="str">
            <v>NA</v>
          </cell>
          <cell r="AG237" t="str">
            <v>NA</v>
          </cell>
          <cell r="AH237" t="str">
            <v>NA</v>
          </cell>
          <cell r="AI237">
            <v>0</v>
          </cell>
          <cell r="AJ237" t="str">
            <v>ng/sqcm</v>
          </cell>
          <cell r="AK237" t="str">
            <v>NA</v>
          </cell>
          <cell r="AL237" t="str">
            <v>NA</v>
          </cell>
          <cell r="AM237" t="str">
            <v>NA</v>
          </cell>
          <cell r="AN237" t="str">
            <v>NA</v>
          </cell>
          <cell r="AO237" t="str">
            <v>NA</v>
          </cell>
          <cell r="AP237" t="str">
            <v>NA</v>
          </cell>
          <cell r="AQ237" t="str">
            <v>NA</v>
          </cell>
          <cell r="AR237" t="str">
            <v>NA</v>
          </cell>
          <cell r="AS237" t="str">
            <v>NA</v>
          </cell>
          <cell r="AT237" t="str">
            <v>NA</v>
          </cell>
          <cell r="AU237" t="str">
            <v>NA</v>
          </cell>
          <cell r="AV237" t="str">
            <v>NA</v>
          </cell>
          <cell r="AW237" t="str">
            <v>NA</v>
          </cell>
          <cell r="AX237" t="str">
            <v>ng/sqcm</v>
          </cell>
          <cell r="AY237">
            <v>500</v>
          </cell>
          <cell r="AZ237">
            <v>15</v>
          </cell>
          <cell r="BA237" t="str">
            <v>ng/sqcm</v>
          </cell>
          <cell r="BB237">
            <v>1000</v>
          </cell>
          <cell r="BC237" t="str">
            <v>ng/sqcm</v>
          </cell>
          <cell r="BD237" t="str">
            <v>NA</v>
          </cell>
          <cell r="BE237" t="str">
            <v>NA</v>
          </cell>
          <cell r="BF237" t="str">
            <v>NA</v>
          </cell>
          <cell r="BG237" t="str">
            <v>NA</v>
          </cell>
          <cell r="BH237" t="str">
            <v>NA</v>
          </cell>
          <cell r="BI237" t="str">
            <v>NA</v>
          </cell>
        </row>
        <row r="238">
          <cell r="B238" t="str">
            <v>Machined/ Cast Base (2.5 Inch Enterprise) - Class 2</v>
          </cell>
          <cell r="C238" t="str">
            <v>Aluminum 380/383/ADC-12</v>
          </cell>
          <cell r="D238" t="str">
            <v>E-coat</v>
          </cell>
          <cell r="E238" t="str">
            <v>ng/sqcm</v>
          </cell>
          <cell r="F238">
            <v>20</v>
          </cell>
          <cell r="G238">
            <v>20</v>
          </cell>
          <cell r="H238">
            <v>20</v>
          </cell>
          <cell r="I238" t="str">
            <v>NA</v>
          </cell>
          <cell r="J238">
            <v>20</v>
          </cell>
          <cell r="K238">
            <v>20</v>
          </cell>
          <cell r="L238">
            <v>20</v>
          </cell>
          <cell r="M238">
            <v>50</v>
          </cell>
          <cell r="O238" t="str">
            <v>NA</v>
          </cell>
          <cell r="P238" t="str">
            <v>NA</v>
          </cell>
          <cell r="Q238" t="str">
            <v>NA</v>
          </cell>
          <cell r="R238" t="str">
            <v>NA</v>
          </cell>
          <cell r="S238" t="str">
            <v>NA</v>
          </cell>
          <cell r="T238" t="str">
            <v>NA</v>
          </cell>
          <cell r="U238">
            <v>50</v>
          </cell>
          <cell r="W238" t="str">
            <v>ng/sqcm</v>
          </cell>
          <cell r="X238">
            <v>300</v>
          </cell>
          <cell r="Y238" t="str">
            <v>ng/sqcm</v>
          </cell>
          <cell r="AA238">
            <v>5</v>
          </cell>
          <cell r="AB238" t="str">
            <v>NA</v>
          </cell>
          <cell r="AC238" t="str">
            <v>NA</v>
          </cell>
          <cell r="AD238" t="str">
            <v>NA</v>
          </cell>
          <cell r="AE238">
            <v>13000</v>
          </cell>
          <cell r="AF238" t="str">
            <v>NA</v>
          </cell>
          <cell r="AG238" t="str">
            <v>NA</v>
          </cell>
          <cell r="AH238" t="str">
            <v>particles/sqcm</v>
          </cell>
          <cell r="AI238" t="str">
            <v>NA</v>
          </cell>
          <cell r="AJ238" t="str">
            <v>NA</v>
          </cell>
          <cell r="AK238" t="str">
            <v>NA</v>
          </cell>
          <cell r="AL238" t="str">
            <v>NA</v>
          </cell>
          <cell r="AM238" t="str">
            <v>NA</v>
          </cell>
          <cell r="AN238" t="str">
            <v>NA</v>
          </cell>
          <cell r="AO238" t="str">
            <v>particles/sqcm</v>
          </cell>
          <cell r="AP238" t="str">
            <v>NA</v>
          </cell>
          <cell r="AQ238" t="str">
            <v>NA</v>
          </cell>
          <cell r="AR238" t="str">
            <v>NA</v>
          </cell>
          <cell r="AS238" t="str">
            <v>NA</v>
          </cell>
          <cell r="AT238" t="str">
            <v>NA</v>
          </cell>
          <cell r="AU238" t="str">
            <v>NA</v>
          </cell>
          <cell r="AV238" t="str">
            <v>NA</v>
          </cell>
          <cell r="AW238" t="str">
            <v>0 at 40x</v>
          </cell>
          <cell r="AX238" t="str">
            <v>NA</v>
          </cell>
          <cell r="AY238" t="str">
            <v>NA</v>
          </cell>
          <cell r="AZ238" t="str">
            <v>NA</v>
          </cell>
          <cell r="BA238" t="str">
            <v>NA</v>
          </cell>
          <cell r="BB238">
            <v>6000</v>
          </cell>
          <cell r="BC238" t="str">
            <v>ng/part</v>
          </cell>
          <cell r="BD238">
            <v>8500</v>
          </cell>
          <cell r="BE238" t="str">
            <v>ng/part</v>
          </cell>
          <cell r="BF238">
            <v>300</v>
          </cell>
          <cell r="BG238" t="str">
            <v>ng/part</v>
          </cell>
          <cell r="BH238">
            <v>50</v>
          </cell>
          <cell r="BI238" t="str">
            <v>ng/part</v>
          </cell>
        </row>
        <row r="239">
          <cell r="B239" t="str">
            <v>Motor Hub (2.5 Inch Enterprise) - before wash</v>
          </cell>
          <cell r="C239" t="str">
            <v>Aluminum 6061-T6</v>
          </cell>
          <cell r="E239" t="str">
            <v>ng/sqcm</v>
          </cell>
          <cell r="F239">
            <v>20</v>
          </cell>
          <cell r="G239">
            <v>20</v>
          </cell>
          <cell r="H239">
            <v>20</v>
          </cell>
          <cell r="I239" t="str">
            <v>NA</v>
          </cell>
          <cell r="J239">
            <v>20</v>
          </cell>
          <cell r="K239">
            <v>20</v>
          </cell>
          <cell r="L239">
            <v>20</v>
          </cell>
          <cell r="M239">
            <v>50</v>
          </cell>
          <cell r="O239" t="str">
            <v>NA</v>
          </cell>
          <cell r="P239" t="str">
            <v>NA</v>
          </cell>
          <cell r="Q239" t="str">
            <v>NA</v>
          </cell>
          <cell r="R239" t="str">
            <v>NA</v>
          </cell>
          <cell r="S239" t="str">
            <v>NA</v>
          </cell>
          <cell r="T239" t="str">
            <v>NA</v>
          </cell>
          <cell r="U239">
            <v>50</v>
          </cell>
          <cell r="W239" t="str">
            <v>ng/sqcm</v>
          </cell>
          <cell r="X239" t="str">
            <v>NA</v>
          </cell>
          <cell r="Y239" t="str">
            <v>ng/sqcm</v>
          </cell>
          <cell r="AA239">
            <v>5</v>
          </cell>
          <cell r="AB239" t="str">
            <v>NA</v>
          </cell>
          <cell r="AC239" t="str">
            <v>NA</v>
          </cell>
          <cell r="AD239" t="str">
            <v>NA</v>
          </cell>
          <cell r="AE239">
            <v>100000</v>
          </cell>
          <cell r="AF239" t="str">
            <v>NA</v>
          </cell>
          <cell r="AG239" t="str">
            <v>NA</v>
          </cell>
          <cell r="AH239" t="str">
            <v>particles/sqcm</v>
          </cell>
          <cell r="AI239" t="str">
            <v>NA</v>
          </cell>
          <cell r="AJ239" t="str">
            <v>NA</v>
          </cell>
          <cell r="AK239" t="str">
            <v>NA</v>
          </cell>
          <cell r="AL239" t="str">
            <v>NA</v>
          </cell>
          <cell r="AM239" t="str">
            <v>NA</v>
          </cell>
          <cell r="AN239" t="str">
            <v>NA</v>
          </cell>
          <cell r="AO239" t="str">
            <v>particles/sqcm</v>
          </cell>
          <cell r="AP239" t="str">
            <v>NA</v>
          </cell>
          <cell r="AQ239" t="str">
            <v>NA</v>
          </cell>
          <cell r="AR239" t="str">
            <v>NA</v>
          </cell>
          <cell r="AS239" t="str">
            <v>NA</v>
          </cell>
          <cell r="AT239" t="str">
            <v>NA</v>
          </cell>
          <cell r="AU239" t="str">
            <v>NA</v>
          </cell>
          <cell r="AV239" t="str">
            <v>NA</v>
          </cell>
          <cell r="AW239" t="str">
            <v>0 at 40x</v>
          </cell>
          <cell r="AX239" t="str">
            <v>NA</v>
          </cell>
          <cell r="AY239" t="str">
            <v>NA</v>
          </cell>
          <cell r="AZ239" t="str">
            <v>NA</v>
          </cell>
          <cell r="BA239" t="str">
            <v>NA</v>
          </cell>
          <cell r="BB239" t="str">
            <v>NA</v>
          </cell>
          <cell r="BC239" t="str">
            <v>NA</v>
          </cell>
          <cell r="BD239">
            <v>50</v>
          </cell>
          <cell r="BE239" t="str">
            <v>ng/part</v>
          </cell>
          <cell r="BF239" t="str">
            <v>NA</v>
          </cell>
          <cell r="BG239" t="str">
            <v>NA</v>
          </cell>
          <cell r="BH239">
            <v>50</v>
          </cell>
          <cell r="BI239" t="str">
            <v>ng/part</v>
          </cell>
        </row>
        <row r="240">
          <cell r="B240" t="str">
            <v>Motor Screw Seal (2.5 Inch Enterprise)</v>
          </cell>
          <cell r="C240" t="str">
            <v>Aluminium Acrylic Adhesive Polyester Film</v>
          </cell>
          <cell r="E240" t="str">
            <v>ng/sqcm</v>
          </cell>
          <cell r="F240">
            <v>10</v>
          </cell>
          <cell r="G240">
            <v>10</v>
          </cell>
          <cell r="H240">
            <v>10</v>
          </cell>
          <cell r="I240" t="str">
            <v>NA</v>
          </cell>
          <cell r="J240">
            <v>10</v>
          </cell>
          <cell r="K240">
            <v>10</v>
          </cell>
          <cell r="L240">
            <v>10</v>
          </cell>
          <cell r="M240">
            <v>30</v>
          </cell>
          <cell r="O240" t="str">
            <v>NA</v>
          </cell>
          <cell r="P240" t="str">
            <v>NA</v>
          </cell>
          <cell r="Q240" t="str">
            <v>NA</v>
          </cell>
          <cell r="R240" t="str">
            <v>NA</v>
          </cell>
          <cell r="S240" t="str">
            <v>NA</v>
          </cell>
          <cell r="T240" t="str">
            <v>NA</v>
          </cell>
          <cell r="U240">
            <v>30</v>
          </cell>
          <cell r="W240" t="str">
            <v>ng/sqcm</v>
          </cell>
          <cell r="X240" t="str">
            <v>NA</v>
          </cell>
          <cell r="Y240" t="str">
            <v>ng/sqcm</v>
          </cell>
          <cell r="AA240" t="str">
            <v>NA</v>
          </cell>
          <cell r="AB240" t="str">
            <v>NA</v>
          </cell>
          <cell r="AC240" t="str">
            <v>NA</v>
          </cell>
          <cell r="AD240" t="str">
            <v>NA</v>
          </cell>
          <cell r="AE240" t="str">
            <v>NA</v>
          </cell>
          <cell r="AF240" t="str">
            <v>NA</v>
          </cell>
          <cell r="AG240" t="str">
            <v>NA</v>
          </cell>
          <cell r="AH240" t="str">
            <v>NA</v>
          </cell>
          <cell r="AI240">
            <v>0</v>
          </cell>
          <cell r="AJ240" t="str">
            <v>ng/part</v>
          </cell>
          <cell r="AK240" t="str">
            <v>ng/part</v>
          </cell>
          <cell r="AL240" t="str">
            <v>NA</v>
          </cell>
          <cell r="AM240">
            <v>20</v>
          </cell>
          <cell r="AN240" t="str">
            <v>NA</v>
          </cell>
          <cell r="AO240" t="str">
            <v>NA</v>
          </cell>
          <cell r="AP240" t="str">
            <v>NA</v>
          </cell>
          <cell r="AQ240" t="str">
            <v>NA</v>
          </cell>
          <cell r="AR240" t="str">
            <v>NA</v>
          </cell>
          <cell r="AS240" t="str">
            <v>NA</v>
          </cell>
          <cell r="AT240" t="str">
            <v>NA</v>
          </cell>
          <cell r="AU240" t="str">
            <v>NA</v>
          </cell>
          <cell r="AV240" t="str">
            <v>NA</v>
          </cell>
          <cell r="AW240" t="str">
            <v>NA</v>
          </cell>
          <cell r="AX240" t="str">
            <v>ng/part</v>
          </cell>
          <cell r="AY240">
            <v>500</v>
          </cell>
          <cell r="AZ240">
            <v>15</v>
          </cell>
          <cell r="BA240" t="str">
            <v>ng/part</v>
          </cell>
          <cell r="BB240">
            <v>1000</v>
          </cell>
          <cell r="BC240" t="str">
            <v>ng/part</v>
          </cell>
          <cell r="BD240" t="str">
            <v>NA</v>
          </cell>
          <cell r="BE240" t="str">
            <v>NA</v>
          </cell>
          <cell r="BF240" t="str">
            <v>NA</v>
          </cell>
          <cell r="BG240" t="str">
            <v>NA</v>
          </cell>
          <cell r="BH240" t="str">
            <v>NA</v>
          </cell>
          <cell r="BI240" t="str">
            <v>NA</v>
          </cell>
        </row>
        <row r="241">
          <cell r="B241" t="str">
            <v>Motor Stator Assembly and stator Coil (2.5 Inch Enterprise)</v>
          </cell>
          <cell r="C241" t="str">
            <v>DHS-1 Steel</v>
          </cell>
          <cell r="E241" t="str">
            <v>ng/sqcm</v>
          </cell>
          <cell r="F241" t="str">
            <v>NA</v>
          </cell>
          <cell r="G241" t="str">
            <v>NA</v>
          </cell>
          <cell r="H241" t="str">
            <v>NA</v>
          </cell>
          <cell r="I241" t="str">
            <v>NA</v>
          </cell>
          <cell r="J241" t="str">
            <v>NA</v>
          </cell>
          <cell r="K241" t="str">
            <v>NA</v>
          </cell>
          <cell r="L241" t="str">
            <v>NA</v>
          </cell>
          <cell r="M241" t="str">
            <v>NA</v>
          </cell>
          <cell r="O241" t="str">
            <v>NA</v>
          </cell>
          <cell r="P241" t="str">
            <v>NA</v>
          </cell>
          <cell r="Q241" t="str">
            <v>NA</v>
          </cell>
          <cell r="R241" t="str">
            <v>NA</v>
          </cell>
          <cell r="S241" t="str">
            <v>NA</v>
          </cell>
          <cell r="T241" t="str">
            <v>NA</v>
          </cell>
          <cell r="U241" t="str">
            <v>NA</v>
          </cell>
          <cell r="W241" t="str">
            <v>ng/sqcm</v>
          </cell>
          <cell r="X241" t="str">
            <v>NA</v>
          </cell>
          <cell r="Y241" t="str">
            <v>ng/sqcm</v>
          </cell>
          <cell r="AA241">
            <v>5</v>
          </cell>
          <cell r="AB241" t="str">
            <v>NA</v>
          </cell>
          <cell r="AC241" t="str">
            <v>NA</v>
          </cell>
          <cell r="AD241" t="str">
            <v>NA</v>
          </cell>
          <cell r="AE241" t="str">
            <v>NA</v>
          </cell>
          <cell r="AF241" t="str">
            <v>NA</v>
          </cell>
          <cell r="AG241" t="str">
            <v>NA</v>
          </cell>
          <cell r="AH241" t="str">
            <v>particles/sqcm</v>
          </cell>
          <cell r="AI241" t="str">
            <v>NA</v>
          </cell>
          <cell r="AJ241" t="str">
            <v>NA</v>
          </cell>
          <cell r="AK241" t="str">
            <v>NA</v>
          </cell>
          <cell r="AL241" t="str">
            <v>NA</v>
          </cell>
          <cell r="AM241" t="str">
            <v>NA</v>
          </cell>
          <cell r="AN241" t="str">
            <v>NA</v>
          </cell>
          <cell r="AO241" t="str">
            <v>particles/sqcm</v>
          </cell>
          <cell r="AP241" t="str">
            <v>NA</v>
          </cell>
          <cell r="AQ241" t="str">
            <v>NA</v>
          </cell>
          <cell r="AR241" t="str">
            <v>NA</v>
          </cell>
          <cell r="AS241" t="str">
            <v>NA</v>
          </cell>
          <cell r="AT241" t="str">
            <v>NA</v>
          </cell>
          <cell r="AU241" t="str">
            <v>NA</v>
          </cell>
          <cell r="AV241" t="str">
            <v>NA</v>
          </cell>
          <cell r="AW241" t="str">
            <v>0 at 40x</v>
          </cell>
          <cell r="AX241" t="str">
            <v>NA</v>
          </cell>
          <cell r="AY241" t="str">
            <v>NA</v>
          </cell>
          <cell r="AZ241" t="str">
            <v>NA</v>
          </cell>
          <cell r="BA241" t="str">
            <v>NA</v>
          </cell>
          <cell r="BB241" t="str">
            <v>NA</v>
          </cell>
          <cell r="BC241" t="str">
            <v>ng/part</v>
          </cell>
          <cell r="BD241">
            <v>500</v>
          </cell>
          <cell r="BE241" t="str">
            <v>ng/part</v>
          </cell>
          <cell r="BF241" t="str">
            <v>NA</v>
          </cell>
          <cell r="BG241" t="str">
            <v>ng/part</v>
          </cell>
          <cell r="BH241" t="str">
            <v>NA</v>
          </cell>
          <cell r="BI241" t="str">
            <v>ng/part</v>
          </cell>
        </row>
        <row r="242">
          <cell r="B242" t="str">
            <v>Motor/ Base Assy (2.5 Inch Enterprise)</v>
          </cell>
          <cell r="C242" t="str">
            <v>See Motor Spec</v>
          </cell>
          <cell r="D242" t="str">
            <v>See Motor Spec</v>
          </cell>
          <cell r="E242" t="str">
            <v>ng/sqcm</v>
          </cell>
          <cell r="F242">
            <v>10</v>
          </cell>
          <cell r="G242">
            <v>10</v>
          </cell>
          <cell r="H242">
            <v>10</v>
          </cell>
          <cell r="I242" t="str">
            <v>NA</v>
          </cell>
          <cell r="J242">
            <v>10</v>
          </cell>
          <cell r="K242">
            <v>10</v>
          </cell>
          <cell r="L242">
            <v>10</v>
          </cell>
          <cell r="M242">
            <v>30</v>
          </cell>
          <cell r="O242" t="str">
            <v>NA</v>
          </cell>
          <cell r="P242" t="str">
            <v>NA</v>
          </cell>
          <cell r="Q242" t="str">
            <v>NA</v>
          </cell>
          <cell r="R242" t="str">
            <v>NA</v>
          </cell>
          <cell r="S242" t="str">
            <v>NA</v>
          </cell>
          <cell r="T242" t="str">
            <v>NA</v>
          </cell>
          <cell r="U242">
            <v>30</v>
          </cell>
          <cell r="W242" t="str">
            <v>ng/sqcm</v>
          </cell>
          <cell r="X242">
            <v>200</v>
          </cell>
          <cell r="Y242" t="str">
            <v>ng/sqcm</v>
          </cell>
          <cell r="AA242">
            <v>5</v>
          </cell>
          <cell r="AB242" t="str">
            <v>NA</v>
          </cell>
          <cell r="AC242" t="str">
            <v>NA</v>
          </cell>
          <cell r="AD242" t="str">
            <v>NA</v>
          </cell>
          <cell r="AE242">
            <v>13000</v>
          </cell>
          <cell r="AF242" t="str">
            <v>NA</v>
          </cell>
          <cell r="AG242" t="str">
            <v>NA</v>
          </cell>
          <cell r="AH242" t="str">
            <v>particles/sqcm</v>
          </cell>
          <cell r="AI242" t="str">
            <v>NA</v>
          </cell>
          <cell r="AJ242" t="str">
            <v>NA</v>
          </cell>
          <cell r="AK242" t="str">
            <v>NA</v>
          </cell>
          <cell r="AL242" t="str">
            <v>NA</v>
          </cell>
          <cell r="AM242" t="str">
            <v>NA</v>
          </cell>
          <cell r="AN242" t="str">
            <v>NA</v>
          </cell>
          <cell r="AO242" t="str">
            <v>particles/sqcm</v>
          </cell>
          <cell r="AP242" t="str">
            <v>base area &lt; 100
Hub &lt;700</v>
          </cell>
          <cell r="AQ242" t="str">
            <v>particles/sqcm</v>
          </cell>
          <cell r="AR242" t="str">
            <v>base area &lt; 50
hub &lt;100</v>
          </cell>
          <cell r="AS242" t="str">
            <v>particles/sqcm</v>
          </cell>
          <cell r="AT242" t="str">
            <v>base area &lt; 150
hub &lt;300</v>
          </cell>
          <cell r="AU242" t="str">
            <v>particles/sqcm</v>
          </cell>
          <cell r="AV242" t="str">
            <v>Magnet &lt;40
Hub = 0
Base = 0</v>
          </cell>
          <cell r="AW242" t="str">
            <v>0 at 40x</v>
          </cell>
          <cell r="AX242" t="str">
            <v>ng/part</v>
          </cell>
          <cell r="AY242">
            <v>5000</v>
          </cell>
          <cell r="AZ242">
            <v>30</v>
          </cell>
          <cell r="BA242" t="str">
            <v>ng/part</v>
          </cell>
          <cell r="BB242">
            <v>10000</v>
          </cell>
          <cell r="BC242" t="str">
            <v>ng/part</v>
          </cell>
          <cell r="BD242">
            <v>8500</v>
          </cell>
          <cell r="BE242" t="str">
            <v>ng/part</v>
          </cell>
          <cell r="BF242">
            <v>300</v>
          </cell>
          <cell r="BG242" t="str">
            <v>ng/part</v>
          </cell>
          <cell r="BH242">
            <v>50</v>
          </cell>
          <cell r="BI242" t="str">
            <v>ng/part</v>
          </cell>
        </row>
        <row r="243">
          <cell r="B243" t="str">
            <v>OD Crashstop (2.5 Inch Enterprise)</v>
          </cell>
          <cell r="C243" t="str">
            <v>FKM 303 SS</v>
          </cell>
          <cell r="E243" t="str">
            <v>ng/sqcm</v>
          </cell>
          <cell r="F243" t="str">
            <v>NA</v>
          </cell>
          <cell r="G243">
            <v>10</v>
          </cell>
          <cell r="H243">
            <v>10</v>
          </cell>
          <cell r="I243" t="str">
            <v>NA</v>
          </cell>
          <cell r="J243">
            <v>10</v>
          </cell>
          <cell r="K243">
            <v>10</v>
          </cell>
          <cell r="L243">
            <v>10</v>
          </cell>
          <cell r="M243" t="str">
            <v>30 (Excl fluoride)</v>
          </cell>
          <cell r="O243" t="str">
            <v>NA</v>
          </cell>
          <cell r="P243" t="str">
            <v>NA</v>
          </cell>
          <cell r="Q243" t="str">
            <v>NA</v>
          </cell>
          <cell r="R243" t="str">
            <v>NA</v>
          </cell>
          <cell r="S243" t="str">
            <v>NA</v>
          </cell>
          <cell r="T243" t="str">
            <v>NA</v>
          </cell>
          <cell r="U243" t="str">
            <v>30 (Excl Mg and Na)</v>
          </cell>
          <cell r="W243" t="str">
            <v>ng/sqcm</v>
          </cell>
          <cell r="X243" t="str">
            <v>NA</v>
          </cell>
          <cell r="Y243" t="str">
            <v>ng/sqcm</v>
          </cell>
          <cell r="AA243">
            <v>5</v>
          </cell>
          <cell r="AB243" t="str">
            <v>NA</v>
          </cell>
          <cell r="AC243" t="str">
            <v>NA</v>
          </cell>
          <cell r="AD243" t="str">
            <v>NA</v>
          </cell>
          <cell r="AE243" t="str">
            <v>NA</v>
          </cell>
          <cell r="AF243" t="str">
            <v>NA</v>
          </cell>
          <cell r="AG243" t="str">
            <v>NA</v>
          </cell>
          <cell r="AH243" t="str">
            <v>NA</v>
          </cell>
          <cell r="AI243">
            <v>0</v>
          </cell>
          <cell r="AJ243" t="str">
            <v>ng/part</v>
          </cell>
          <cell r="AK243" t="str">
            <v>NA</v>
          </cell>
          <cell r="AL243" t="str">
            <v>NA</v>
          </cell>
          <cell r="AM243" t="str">
            <v>NA</v>
          </cell>
          <cell r="AN243" t="str">
            <v>NA</v>
          </cell>
          <cell r="AO243" t="str">
            <v>NA</v>
          </cell>
          <cell r="AP243" t="str">
            <v>NA</v>
          </cell>
          <cell r="AQ243" t="str">
            <v>NA</v>
          </cell>
          <cell r="AR243" t="str">
            <v>NA</v>
          </cell>
          <cell r="AS243" t="str">
            <v>NA</v>
          </cell>
          <cell r="AT243" t="str">
            <v>NA</v>
          </cell>
          <cell r="AU243" t="str">
            <v>NA</v>
          </cell>
          <cell r="AV243" t="str">
            <v>NA</v>
          </cell>
          <cell r="AW243" t="str">
            <v>0 at 40x</v>
          </cell>
          <cell r="AX243" t="str">
            <v>NA</v>
          </cell>
          <cell r="AY243" t="str">
            <v>NA</v>
          </cell>
          <cell r="AZ243">
            <v>30</v>
          </cell>
          <cell r="BA243" t="str">
            <v>ng/part</v>
          </cell>
          <cell r="BB243">
            <v>1000</v>
          </cell>
          <cell r="BC243" t="str">
            <v>ng/part</v>
          </cell>
          <cell r="BD243" t="str">
            <v>NA</v>
          </cell>
          <cell r="BE243" t="str">
            <v>NA</v>
          </cell>
          <cell r="BF243" t="str">
            <v>NA</v>
          </cell>
          <cell r="BG243" t="str">
            <v>NA</v>
          </cell>
          <cell r="BH243" t="str">
            <v>NA</v>
          </cell>
          <cell r="BI243" t="str">
            <v>NA</v>
          </cell>
        </row>
        <row r="244">
          <cell r="B244" t="str">
            <v>Other Parts used outside drive (2.5 Inch Enterprise)</v>
          </cell>
          <cell r="E244" t="str">
            <v>NA</v>
          </cell>
          <cell r="F244" t="str">
            <v>NA</v>
          </cell>
          <cell r="G244" t="str">
            <v>NA</v>
          </cell>
          <cell r="H244" t="str">
            <v>NA</v>
          </cell>
          <cell r="I244" t="str">
            <v>NA</v>
          </cell>
          <cell r="J244" t="str">
            <v>NA</v>
          </cell>
          <cell r="K244" t="str">
            <v>NA</v>
          </cell>
          <cell r="L244" t="str">
            <v>NA</v>
          </cell>
          <cell r="M244" t="str">
            <v>NA</v>
          </cell>
          <cell r="O244" t="str">
            <v>NA</v>
          </cell>
          <cell r="P244" t="str">
            <v>NA</v>
          </cell>
          <cell r="Q244" t="str">
            <v>NA</v>
          </cell>
          <cell r="R244" t="str">
            <v>NA</v>
          </cell>
          <cell r="S244" t="str">
            <v>NA</v>
          </cell>
          <cell r="T244" t="str">
            <v>NA</v>
          </cell>
          <cell r="U244" t="str">
            <v>NA</v>
          </cell>
          <cell r="W244" t="str">
            <v>ng/sqcm</v>
          </cell>
          <cell r="X244" t="str">
            <v>NA</v>
          </cell>
          <cell r="Y244" t="str">
            <v>ng/sqcm</v>
          </cell>
          <cell r="AA244" t="str">
            <v>NA</v>
          </cell>
          <cell r="AB244" t="str">
            <v>NA</v>
          </cell>
          <cell r="AC244" t="str">
            <v>NA</v>
          </cell>
          <cell r="AD244" t="str">
            <v>NA</v>
          </cell>
          <cell r="AE244" t="str">
            <v>NA</v>
          </cell>
          <cell r="AF244" t="str">
            <v>NA</v>
          </cell>
          <cell r="AG244" t="str">
            <v>NA</v>
          </cell>
          <cell r="AH244" t="str">
            <v>NA</v>
          </cell>
          <cell r="AI244">
            <v>0</v>
          </cell>
          <cell r="AJ244" t="str">
            <v>ng/part</v>
          </cell>
          <cell r="AK244" t="str">
            <v>NA</v>
          </cell>
          <cell r="AL244" t="str">
            <v>NA</v>
          </cell>
          <cell r="AM244" t="str">
            <v>NA</v>
          </cell>
          <cell r="AN244" t="str">
            <v>NA</v>
          </cell>
          <cell r="AO244" t="str">
            <v>NA</v>
          </cell>
          <cell r="AP244" t="str">
            <v>NA</v>
          </cell>
          <cell r="AQ244" t="str">
            <v>NA</v>
          </cell>
          <cell r="AR244" t="str">
            <v>NA</v>
          </cell>
          <cell r="AS244" t="str">
            <v>NA</v>
          </cell>
          <cell r="AT244" t="str">
            <v>NA</v>
          </cell>
          <cell r="AU244" t="str">
            <v>NA</v>
          </cell>
          <cell r="AV244" t="str">
            <v>NA</v>
          </cell>
          <cell r="AW244" t="str">
            <v>NA</v>
          </cell>
          <cell r="AX244" t="str">
            <v>NA</v>
          </cell>
          <cell r="AY244" t="str">
            <v>NA</v>
          </cell>
          <cell r="AZ244">
            <v>10</v>
          </cell>
          <cell r="BA244" t="str">
            <v>µg/g</v>
          </cell>
          <cell r="BB244" t="str">
            <v>NA</v>
          </cell>
          <cell r="BC244" t="str">
            <v>NA</v>
          </cell>
          <cell r="BD244" t="str">
            <v>NA</v>
          </cell>
          <cell r="BE244" t="str">
            <v>NA</v>
          </cell>
          <cell r="BF244" t="str">
            <v>NA</v>
          </cell>
          <cell r="BG244" t="str">
            <v>NA</v>
          </cell>
          <cell r="BH244" t="str">
            <v>NA</v>
          </cell>
          <cell r="BI244" t="str">
            <v>NA</v>
          </cell>
        </row>
        <row r="245">
          <cell r="B245" t="str">
            <v>Outside the Drive Product Labels (2.5 Inch Enterprise)</v>
          </cell>
          <cell r="E245" t="str">
            <v>NA</v>
          </cell>
          <cell r="F245" t="str">
            <v>NA</v>
          </cell>
          <cell r="G245" t="str">
            <v>NA</v>
          </cell>
          <cell r="H245" t="str">
            <v>NA</v>
          </cell>
          <cell r="I245" t="str">
            <v>NA</v>
          </cell>
          <cell r="J245" t="str">
            <v>NA</v>
          </cell>
          <cell r="K245" t="str">
            <v>NA</v>
          </cell>
          <cell r="L245" t="str">
            <v>NA</v>
          </cell>
          <cell r="M245" t="str">
            <v>NA</v>
          </cell>
          <cell r="O245" t="str">
            <v>NA</v>
          </cell>
          <cell r="P245" t="str">
            <v>NA</v>
          </cell>
          <cell r="Q245" t="str">
            <v>NA</v>
          </cell>
          <cell r="R245" t="str">
            <v>NA</v>
          </cell>
          <cell r="S245" t="str">
            <v>NA</v>
          </cell>
          <cell r="T245" t="str">
            <v>NA</v>
          </cell>
          <cell r="U245" t="str">
            <v>NA</v>
          </cell>
          <cell r="W245" t="str">
            <v>ng/sqcm</v>
          </cell>
          <cell r="X245" t="str">
            <v>NA</v>
          </cell>
          <cell r="Y245" t="str">
            <v>ng/sqcm</v>
          </cell>
          <cell r="AA245" t="str">
            <v>NA</v>
          </cell>
          <cell r="AB245" t="str">
            <v>NA</v>
          </cell>
          <cell r="AC245" t="str">
            <v>NA</v>
          </cell>
          <cell r="AD245" t="str">
            <v>NA</v>
          </cell>
          <cell r="AE245" t="str">
            <v>NA</v>
          </cell>
          <cell r="AF245" t="str">
            <v>NA</v>
          </cell>
          <cell r="AG245" t="str">
            <v>NA</v>
          </cell>
          <cell r="AH245" t="str">
            <v>NA</v>
          </cell>
          <cell r="AI245">
            <v>0</v>
          </cell>
          <cell r="AJ245" t="str">
            <v>ng/sqcm</v>
          </cell>
          <cell r="AK245" t="str">
            <v>NA</v>
          </cell>
          <cell r="AL245" t="str">
            <v>NA</v>
          </cell>
          <cell r="AM245" t="str">
            <v>NA</v>
          </cell>
          <cell r="AN245" t="str">
            <v>NA</v>
          </cell>
          <cell r="AO245" t="str">
            <v>NA</v>
          </cell>
          <cell r="AP245" t="str">
            <v>NA</v>
          </cell>
          <cell r="AQ245" t="str">
            <v>NA</v>
          </cell>
          <cell r="AR245" t="str">
            <v>NA</v>
          </cell>
          <cell r="AS245" t="str">
            <v>NA</v>
          </cell>
          <cell r="AT245" t="str">
            <v>NA</v>
          </cell>
          <cell r="AU245" t="str">
            <v>NA</v>
          </cell>
          <cell r="AV245" t="str">
            <v>NA</v>
          </cell>
          <cell r="AW245" t="str">
            <v>NA</v>
          </cell>
          <cell r="AX245" t="str">
            <v>NA</v>
          </cell>
          <cell r="AY245" t="str">
            <v>NA</v>
          </cell>
          <cell r="AZ245">
            <v>60</v>
          </cell>
          <cell r="BA245" t="str">
            <v>ng/sqcm</v>
          </cell>
          <cell r="BB245" t="str">
            <v>NA</v>
          </cell>
          <cell r="BC245" t="str">
            <v>NA</v>
          </cell>
          <cell r="BD245" t="str">
            <v>NA</v>
          </cell>
          <cell r="BE245" t="str">
            <v>NA</v>
          </cell>
          <cell r="BF245" t="str">
            <v>NA</v>
          </cell>
          <cell r="BG245" t="str">
            <v>NA</v>
          </cell>
          <cell r="BH245" t="str">
            <v>NA</v>
          </cell>
          <cell r="BI245" t="str">
            <v>NA</v>
          </cell>
        </row>
        <row r="246">
          <cell r="B246" t="str">
            <v>Pivot (2.5 Inch Enterprise)</v>
          </cell>
          <cell r="E246" t="str">
            <v>ng/sqcm</v>
          </cell>
          <cell r="F246">
            <v>40</v>
          </cell>
          <cell r="G246">
            <v>40</v>
          </cell>
          <cell r="H246">
            <v>40</v>
          </cell>
          <cell r="I246" t="str">
            <v>NA</v>
          </cell>
          <cell r="J246">
            <v>40</v>
          </cell>
          <cell r="K246">
            <v>40</v>
          </cell>
          <cell r="L246">
            <v>40</v>
          </cell>
          <cell r="M246">
            <v>100</v>
          </cell>
          <cell r="O246" t="str">
            <v>NA</v>
          </cell>
          <cell r="P246" t="str">
            <v>NA</v>
          </cell>
          <cell r="Q246" t="str">
            <v>NA</v>
          </cell>
          <cell r="R246" t="str">
            <v>NA</v>
          </cell>
          <cell r="S246" t="str">
            <v>NA</v>
          </cell>
          <cell r="T246" t="str">
            <v>NA</v>
          </cell>
          <cell r="U246">
            <v>100</v>
          </cell>
          <cell r="W246" t="str">
            <v>ng/sqcm</v>
          </cell>
          <cell r="X246" t="str">
            <v>NA</v>
          </cell>
          <cell r="Y246" t="str">
            <v>ng/sqcm</v>
          </cell>
          <cell r="AA246" t="str">
            <v>NA</v>
          </cell>
          <cell r="AB246" t="str">
            <v>NA</v>
          </cell>
          <cell r="AC246" t="str">
            <v>NA</v>
          </cell>
          <cell r="AD246" t="str">
            <v>NA</v>
          </cell>
          <cell r="AE246" t="str">
            <v>NA</v>
          </cell>
          <cell r="AF246" t="str">
            <v>NA</v>
          </cell>
          <cell r="AG246" t="str">
            <v>NA</v>
          </cell>
          <cell r="AH246" t="str">
            <v>NA</v>
          </cell>
          <cell r="AI246" t="str">
            <v>NA</v>
          </cell>
          <cell r="AJ246" t="str">
            <v>NA</v>
          </cell>
          <cell r="AK246" t="str">
            <v>ng/part</v>
          </cell>
          <cell r="AL246" t="str">
            <v>NA</v>
          </cell>
          <cell r="AM246" t="str">
            <v>NA</v>
          </cell>
          <cell r="AN246" t="str">
            <v>NA</v>
          </cell>
          <cell r="AO246" t="str">
            <v>NA</v>
          </cell>
          <cell r="AP246" t="str">
            <v>NA</v>
          </cell>
          <cell r="AQ246" t="str">
            <v>NA</v>
          </cell>
          <cell r="AR246" t="str">
            <v>NA</v>
          </cell>
          <cell r="AS246" t="str">
            <v>NA</v>
          </cell>
          <cell r="AT246" t="str">
            <v>NA</v>
          </cell>
          <cell r="AU246" t="str">
            <v>NA</v>
          </cell>
          <cell r="AV246" t="str">
            <v>NA</v>
          </cell>
          <cell r="AW246" t="str">
            <v>0 at 40x</v>
          </cell>
          <cell r="AX246" t="str">
            <v>ng/part</v>
          </cell>
          <cell r="AY246">
            <v>3000</v>
          </cell>
          <cell r="AZ246">
            <v>30</v>
          </cell>
          <cell r="BA246" t="str">
            <v>ng/part</v>
          </cell>
          <cell r="BB246">
            <v>10000</v>
          </cell>
          <cell r="BC246" t="str">
            <v>ng/part</v>
          </cell>
          <cell r="BD246" t="str">
            <v>NA</v>
          </cell>
          <cell r="BE246" t="str">
            <v>NA</v>
          </cell>
          <cell r="BF246" t="str">
            <v>NA</v>
          </cell>
          <cell r="BG246" t="str">
            <v>NA</v>
          </cell>
          <cell r="BH246" t="str">
            <v>NA</v>
          </cell>
          <cell r="BI246" t="str">
            <v>NA</v>
          </cell>
        </row>
        <row r="247">
          <cell r="B247" t="str">
            <v>Pressure sensitive Adhesives (internal to the drive) (2.5 Inch Enterprise)</v>
          </cell>
          <cell r="E247" t="str">
            <v>ng/sqcm</v>
          </cell>
          <cell r="F247">
            <v>10</v>
          </cell>
          <cell r="G247">
            <v>10</v>
          </cell>
          <cell r="H247">
            <v>10</v>
          </cell>
          <cell r="I247" t="str">
            <v>NA</v>
          </cell>
          <cell r="J247">
            <v>10</v>
          </cell>
          <cell r="K247">
            <v>10</v>
          </cell>
          <cell r="L247">
            <v>10</v>
          </cell>
          <cell r="M247">
            <v>30</v>
          </cell>
          <cell r="O247" t="str">
            <v>NA</v>
          </cell>
          <cell r="P247" t="str">
            <v>NA</v>
          </cell>
          <cell r="Q247" t="str">
            <v>NA</v>
          </cell>
          <cell r="R247" t="str">
            <v>NA</v>
          </cell>
          <cell r="S247" t="str">
            <v>NA</v>
          </cell>
          <cell r="T247" t="str">
            <v>NA</v>
          </cell>
          <cell r="U247">
            <v>30</v>
          </cell>
          <cell r="W247" t="str">
            <v>ng/sqcm</v>
          </cell>
          <cell r="X247" t="str">
            <v>NA</v>
          </cell>
          <cell r="Y247" t="str">
            <v>ng/sqcm</v>
          </cell>
          <cell r="AA247" t="str">
            <v>NA</v>
          </cell>
          <cell r="AB247" t="str">
            <v>NA</v>
          </cell>
          <cell r="AC247" t="str">
            <v>NA</v>
          </cell>
          <cell r="AD247" t="str">
            <v>NA</v>
          </cell>
          <cell r="AE247" t="str">
            <v>NA</v>
          </cell>
          <cell r="AF247" t="str">
            <v>NA</v>
          </cell>
          <cell r="AG247" t="str">
            <v>NA</v>
          </cell>
          <cell r="AH247" t="str">
            <v>NA</v>
          </cell>
          <cell r="AI247">
            <v>0</v>
          </cell>
          <cell r="AJ247" t="str">
            <v>ng/part</v>
          </cell>
          <cell r="AK247" t="str">
            <v>ng/sqcm</v>
          </cell>
          <cell r="AL247">
            <v>20</v>
          </cell>
          <cell r="AM247">
            <v>20</v>
          </cell>
          <cell r="AN247">
            <v>20</v>
          </cell>
          <cell r="AO247" t="str">
            <v>NA</v>
          </cell>
          <cell r="AP247" t="str">
            <v>NA</v>
          </cell>
          <cell r="AQ247" t="str">
            <v>NA</v>
          </cell>
          <cell r="AR247" t="str">
            <v>NA</v>
          </cell>
          <cell r="AS247" t="str">
            <v>NA</v>
          </cell>
          <cell r="AT247" t="str">
            <v>NA</v>
          </cell>
          <cell r="AU247" t="str">
            <v>NA</v>
          </cell>
          <cell r="AV247" t="str">
            <v>NA</v>
          </cell>
          <cell r="AW247" t="str">
            <v>NA</v>
          </cell>
          <cell r="AX247" t="str">
            <v>ng/sqcm</v>
          </cell>
          <cell r="AY247">
            <v>500</v>
          </cell>
          <cell r="AZ247">
            <v>15</v>
          </cell>
          <cell r="BA247" t="str">
            <v>ng/sqcm</v>
          </cell>
          <cell r="BB247" t="str">
            <v>1,000 (Excl 2 Ethyl Hexanol)</v>
          </cell>
          <cell r="BC247" t="str">
            <v>ng/sqcm</v>
          </cell>
          <cell r="BD247" t="str">
            <v>NA</v>
          </cell>
          <cell r="BE247" t="str">
            <v>NA</v>
          </cell>
          <cell r="BF247" t="str">
            <v>NA</v>
          </cell>
          <cell r="BG247" t="str">
            <v>NA</v>
          </cell>
          <cell r="BH247" t="str">
            <v>NA</v>
          </cell>
          <cell r="BI247" t="str">
            <v>NA</v>
          </cell>
        </row>
        <row r="248">
          <cell r="B248" t="str">
            <v>Ramp (2.5 Inch Enterprise)</v>
          </cell>
          <cell r="C248" t="str">
            <v>Poly acetal</v>
          </cell>
          <cell r="E248" t="str">
            <v>ng/sqcm</v>
          </cell>
          <cell r="F248">
            <v>10</v>
          </cell>
          <cell r="G248">
            <v>10</v>
          </cell>
          <cell r="H248">
            <v>10</v>
          </cell>
          <cell r="I248" t="str">
            <v>NA</v>
          </cell>
          <cell r="J248">
            <v>10</v>
          </cell>
          <cell r="K248">
            <v>10</v>
          </cell>
          <cell r="L248">
            <v>10</v>
          </cell>
          <cell r="M248">
            <v>30</v>
          </cell>
          <cell r="O248" t="str">
            <v>NA</v>
          </cell>
          <cell r="P248" t="str">
            <v>NA</v>
          </cell>
          <cell r="Q248" t="str">
            <v>NA</v>
          </cell>
          <cell r="R248" t="str">
            <v>NA</v>
          </cell>
          <cell r="S248" t="str">
            <v>NA</v>
          </cell>
          <cell r="T248" t="str">
            <v>NA</v>
          </cell>
          <cell r="U248">
            <v>30</v>
          </cell>
          <cell r="W248" t="str">
            <v>ng/sqcm</v>
          </cell>
          <cell r="X248">
            <v>100</v>
          </cell>
          <cell r="Y248" t="str">
            <v>ng/sqcm</v>
          </cell>
          <cell r="AA248">
            <v>5</v>
          </cell>
          <cell r="AB248" t="str">
            <v>NA</v>
          </cell>
          <cell r="AC248" t="str">
            <v>NA</v>
          </cell>
          <cell r="AD248" t="str">
            <v>NA</v>
          </cell>
          <cell r="AE248">
            <v>5000</v>
          </cell>
          <cell r="AF248" t="str">
            <v>NA</v>
          </cell>
          <cell r="AG248" t="str">
            <v>NA</v>
          </cell>
          <cell r="AH248" t="str">
            <v>particles/sqcm</v>
          </cell>
          <cell r="AI248">
            <v>0</v>
          </cell>
          <cell r="AJ248" t="str">
            <v>ng/part</v>
          </cell>
          <cell r="AK248" t="str">
            <v>NA</v>
          </cell>
          <cell r="AL248" t="str">
            <v>NA</v>
          </cell>
          <cell r="AM248" t="str">
            <v>NA</v>
          </cell>
          <cell r="AN248" t="str">
            <v>NA</v>
          </cell>
          <cell r="AO248" t="str">
            <v>NA</v>
          </cell>
          <cell r="AP248" t="str">
            <v>NA</v>
          </cell>
          <cell r="AQ248" t="str">
            <v>NA</v>
          </cell>
          <cell r="AR248" t="str">
            <v>NA</v>
          </cell>
          <cell r="AS248" t="str">
            <v>NA</v>
          </cell>
          <cell r="AT248" t="str">
            <v>NA</v>
          </cell>
          <cell r="AU248" t="str">
            <v>NA</v>
          </cell>
          <cell r="AV248" t="str">
            <v>NA</v>
          </cell>
          <cell r="AW248" t="str">
            <v>NA</v>
          </cell>
          <cell r="AX248" t="str">
            <v>NA</v>
          </cell>
          <cell r="AY248" t="str">
            <v>NA</v>
          </cell>
          <cell r="AZ248">
            <v>30</v>
          </cell>
          <cell r="BA248" t="str">
            <v>ng/part</v>
          </cell>
          <cell r="BB248">
            <v>1000</v>
          </cell>
          <cell r="BC248" t="str">
            <v>ng/part</v>
          </cell>
          <cell r="BD248">
            <v>50</v>
          </cell>
          <cell r="BE248" t="str">
            <v>ng/part</v>
          </cell>
          <cell r="BF248">
            <v>50</v>
          </cell>
          <cell r="BG248" t="str">
            <v>ng/part</v>
          </cell>
          <cell r="BH248">
            <v>50</v>
          </cell>
          <cell r="BI248" t="str">
            <v>ng/part</v>
          </cell>
        </row>
        <row r="249">
          <cell r="B249" t="str">
            <v>Recirculation Filter (2.5 Inch Enterprise)</v>
          </cell>
          <cell r="C249" t="str">
            <v>Electrostatic Media - Polypropylene Scrim - Polypropylene</v>
          </cell>
          <cell r="E249" t="str">
            <v>ng/sqcm</v>
          </cell>
          <cell r="F249">
            <v>30</v>
          </cell>
          <cell r="G249">
            <v>30</v>
          </cell>
          <cell r="H249">
            <v>30</v>
          </cell>
          <cell r="I249" t="str">
            <v>NA</v>
          </cell>
          <cell r="J249">
            <v>30</v>
          </cell>
          <cell r="K249">
            <v>30</v>
          </cell>
          <cell r="L249">
            <v>30</v>
          </cell>
          <cell r="M249">
            <v>100</v>
          </cell>
          <cell r="O249" t="str">
            <v>NA</v>
          </cell>
          <cell r="P249" t="str">
            <v>NA</v>
          </cell>
          <cell r="Q249" t="str">
            <v>NA</v>
          </cell>
          <cell r="R249" t="str">
            <v>NA</v>
          </cell>
          <cell r="S249" t="str">
            <v>NA</v>
          </cell>
          <cell r="T249" t="str">
            <v>NA</v>
          </cell>
          <cell r="U249">
            <v>100</v>
          </cell>
          <cell r="W249" t="str">
            <v>ng/sqcm</v>
          </cell>
          <cell r="X249" t="str">
            <v>NA</v>
          </cell>
          <cell r="Y249" t="str">
            <v>ng/sqcm</v>
          </cell>
          <cell r="AA249" t="str">
            <v>NA</v>
          </cell>
          <cell r="AB249" t="str">
            <v>NA</v>
          </cell>
          <cell r="AC249" t="str">
            <v>NA</v>
          </cell>
          <cell r="AD249" t="str">
            <v>NA</v>
          </cell>
          <cell r="AE249" t="str">
            <v>NA</v>
          </cell>
          <cell r="AF249" t="str">
            <v>NA</v>
          </cell>
          <cell r="AG249" t="str">
            <v>NA</v>
          </cell>
          <cell r="AH249" t="str">
            <v>NA</v>
          </cell>
          <cell r="AI249">
            <v>0</v>
          </cell>
          <cell r="AJ249" t="str">
            <v>ng/part</v>
          </cell>
          <cell r="AK249" t="str">
            <v>ng/part</v>
          </cell>
          <cell r="AL249" t="str">
            <v>NA</v>
          </cell>
          <cell r="AM249">
            <v>20</v>
          </cell>
          <cell r="AN249" t="str">
            <v>NA</v>
          </cell>
          <cell r="AO249" t="str">
            <v>NA</v>
          </cell>
          <cell r="AP249" t="str">
            <v>NA</v>
          </cell>
          <cell r="AQ249" t="str">
            <v>NA</v>
          </cell>
          <cell r="AR249" t="str">
            <v>NA</v>
          </cell>
          <cell r="AS249" t="str">
            <v>NA</v>
          </cell>
          <cell r="AT249" t="str">
            <v>NA</v>
          </cell>
          <cell r="AU249" t="str">
            <v>NA</v>
          </cell>
          <cell r="AV249" t="str">
            <v>NA</v>
          </cell>
          <cell r="AW249" t="str">
            <v>NA</v>
          </cell>
          <cell r="AX249" t="str">
            <v>NA</v>
          </cell>
          <cell r="AY249" t="str">
            <v>NA</v>
          </cell>
          <cell r="AZ249">
            <v>30</v>
          </cell>
          <cell r="BA249" t="str">
            <v>ng/part</v>
          </cell>
          <cell r="BB249">
            <v>5000</v>
          </cell>
          <cell r="BC249" t="str">
            <v>ng/part</v>
          </cell>
          <cell r="BD249" t="str">
            <v>NA</v>
          </cell>
          <cell r="BE249" t="str">
            <v>NA</v>
          </cell>
          <cell r="BF249" t="str">
            <v>NA</v>
          </cell>
          <cell r="BG249" t="str">
            <v>NA</v>
          </cell>
          <cell r="BH249" t="str">
            <v>NA</v>
          </cell>
          <cell r="BI249" t="str">
            <v>NA</v>
          </cell>
        </row>
        <row r="250">
          <cell r="B250" t="str">
            <v>Screw (excluding PCBA screws)(2.5 Inch Enterprise)</v>
          </cell>
          <cell r="C250" t="str">
            <v>Stainless Steel 302HQ/XM7 or 410 SS or Camtronic</v>
          </cell>
          <cell r="D250" t="str">
            <v>Electropolish</v>
          </cell>
          <cell r="E250" t="str">
            <v>ng/sqcm</v>
          </cell>
          <cell r="F250">
            <v>10</v>
          </cell>
          <cell r="G250">
            <v>10</v>
          </cell>
          <cell r="H250">
            <v>10</v>
          </cell>
          <cell r="I250" t="str">
            <v>NA</v>
          </cell>
          <cell r="J250">
            <v>10</v>
          </cell>
          <cell r="K250">
            <v>10</v>
          </cell>
          <cell r="L250">
            <v>10</v>
          </cell>
          <cell r="M250">
            <v>30</v>
          </cell>
          <cell r="O250" t="str">
            <v>NA</v>
          </cell>
          <cell r="P250" t="str">
            <v>NA</v>
          </cell>
          <cell r="Q250" t="str">
            <v>NA</v>
          </cell>
          <cell r="R250" t="str">
            <v>NA</v>
          </cell>
          <cell r="S250" t="str">
            <v>NA</v>
          </cell>
          <cell r="T250" t="str">
            <v>NA</v>
          </cell>
          <cell r="U250">
            <v>30</v>
          </cell>
          <cell r="W250" t="str">
            <v>ng/sqcm</v>
          </cell>
          <cell r="X250">
            <v>100</v>
          </cell>
          <cell r="Y250" t="str">
            <v>ng/sqcm</v>
          </cell>
          <cell r="AA250">
            <v>5</v>
          </cell>
          <cell r="AB250" t="str">
            <v>NA</v>
          </cell>
          <cell r="AC250" t="str">
            <v>NA</v>
          </cell>
          <cell r="AD250" t="str">
            <v>NA</v>
          </cell>
          <cell r="AE250">
            <v>120000</v>
          </cell>
          <cell r="AF250" t="str">
            <v>NA</v>
          </cell>
          <cell r="AG250" t="str">
            <v>NA</v>
          </cell>
          <cell r="AH250" t="str">
            <v>particles/sqcm</v>
          </cell>
          <cell r="AI250" t="str">
            <v>NA</v>
          </cell>
          <cell r="AJ250" t="str">
            <v>NA</v>
          </cell>
          <cell r="AK250" t="str">
            <v>NA</v>
          </cell>
          <cell r="AL250" t="str">
            <v>NA</v>
          </cell>
          <cell r="AM250" t="str">
            <v>NA</v>
          </cell>
          <cell r="AN250" t="str">
            <v>NA</v>
          </cell>
          <cell r="AO250" t="str">
            <v>NA</v>
          </cell>
          <cell r="AP250" t="str">
            <v>NA</v>
          </cell>
          <cell r="AQ250" t="str">
            <v>NA</v>
          </cell>
          <cell r="AR250" t="str">
            <v>NA</v>
          </cell>
          <cell r="AS250" t="str">
            <v>NA</v>
          </cell>
          <cell r="AT250" t="str">
            <v>NA</v>
          </cell>
          <cell r="AU250" t="str">
            <v>NA</v>
          </cell>
          <cell r="AV250" t="str">
            <v>NA</v>
          </cell>
          <cell r="AW250" t="str">
            <v>0 at 40x</v>
          </cell>
          <cell r="AX250" t="str">
            <v>NA</v>
          </cell>
          <cell r="AY250" t="str">
            <v>NA</v>
          </cell>
          <cell r="AZ250" t="str">
            <v>NA</v>
          </cell>
          <cell r="BA250" t="str">
            <v>NA</v>
          </cell>
          <cell r="BB250" t="str">
            <v>NA</v>
          </cell>
          <cell r="BC250" t="str">
            <v>NA</v>
          </cell>
          <cell r="BD250">
            <v>50</v>
          </cell>
          <cell r="BE250" t="str">
            <v>ng/part</v>
          </cell>
          <cell r="BF250">
            <v>50</v>
          </cell>
          <cell r="BG250" t="str">
            <v>ng/part</v>
          </cell>
          <cell r="BH250">
            <v>50</v>
          </cell>
          <cell r="BI250" t="str">
            <v>ng/part</v>
          </cell>
        </row>
        <row r="251">
          <cell r="B251" t="str">
            <v>Screw (excluding PCBA screws)(2.5 Inch Enterprise)</v>
          </cell>
          <cell r="C251" t="str">
            <v xml:space="preserve">Stainless Steel 302HQ/XM7 or 410 SS  </v>
          </cell>
          <cell r="D251" t="str">
            <v>Organic Coating</v>
          </cell>
          <cell r="E251" t="str">
            <v>ng/sqcm</v>
          </cell>
          <cell r="F251">
            <v>10</v>
          </cell>
          <cell r="G251">
            <v>10</v>
          </cell>
          <cell r="H251">
            <v>10</v>
          </cell>
          <cell r="I251" t="str">
            <v>NA</v>
          </cell>
          <cell r="J251">
            <v>10</v>
          </cell>
          <cell r="K251">
            <v>10</v>
          </cell>
          <cell r="L251">
            <v>10</v>
          </cell>
          <cell r="M251">
            <v>30</v>
          </cell>
          <cell r="O251" t="str">
            <v>NA</v>
          </cell>
          <cell r="P251" t="str">
            <v>NA</v>
          </cell>
          <cell r="Q251" t="str">
            <v>NA</v>
          </cell>
          <cell r="R251" t="str">
            <v>NA</v>
          </cell>
          <cell r="S251" t="str">
            <v>NA</v>
          </cell>
          <cell r="T251" t="str">
            <v>NA</v>
          </cell>
          <cell r="U251">
            <v>30</v>
          </cell>
          <cell r="W251" t="str">
            <v>ng/sqcm</v>
          </cell>
          <cell r="X251">
            <v>100</v>
          </cell>
          <cell r="Y251" t="str">
            <v>ng/sqcm</v>
          </cell>
          <cell r="AA251">
            <v>5</v>
          </cell>
          <cell r="AB251" t="str">
            <v>NA</v>
          </cell>
          <cell r="AC251" t="str">
            <v>NA</v>
          </cell>
          <cell r="AD251" t="str">
            <v>NA</v>
          </cell>
          <cell r="AE251">
            <v>120000</v>
          </cell>
          <cell r="AF251" t="str">
            <v>NA</v>
          </cell>
          <cell r="AG251" t="str">
            <v>NA</v>
          </cell>
          <cell r="AH251" t="str">
            <v>particles/sqcm</v>
          </cell>
          <cell r="AI251">
            <v>0</v>
          </cell>
          <cell r="AJ251" t="str">
            <v>ng/part</v>
          </cell>
          <cell r="AK251" t="str">
            <v>NA</v>
          </cell>
          <cell r="AL251" t="str">
            <v>NA</v>
          </cell>
          <cell r="AM251" t="str">
            <v>NA</v>
          </cell>
          <cell r="AN251" t="str">
            <v>NA</v>
          </cell>
          <cell r="AO251" t="str">
            <v>NA</v>
          </cell>
          <cell r="AP251" t="str">
            <v>NA</v>
          </cell>
          <cell r="AQ251" t="str">
            <v>NA</v>
          </cell>
          <cell r="AR251" t="str">
            <v>NA</v>
          </cell>
          <cell r="AS251" t="str">
            <v>NA</v>
          </cell>
          <cell r="AT251" t="str">
            <v>NA</v>
          </cell>
          <cell r="AU251" t="str">
            <v>NA</v>
          </cell>
          <cell r="AV251" t="str">
            <v>NA</v>
          </cell>
          <cell r="AW251" t="str">
            <v>0 at 40x</v>
          </cell>
          <cell r="AX251" t="str">
            <v>NA</v>
          </cell>
          <cell r="AY251" t="str">
            <v>NA</v>
          </cell>
          <cell r="AZ251">
            <v>30</v>
          </cell>
          <cell r="BA251" t="str">
            <v>ng/sqcm</v>
          </cell>
          <cell r="BB251">
            <v>500</v>
          </cell>
          <cell r="BC251" t="str">
            <v>ng/sqcm</v>
          </cell>
          <cell r="BD251" t="str">
            <v>NA</v>
          </cell>
          <cell r="BE251" t="str">
            <v>NA</v>
          </cell>
          <cell r="BF251" t="str">
            <v>NA</v>
          </cell>
          <cell r="BG251" t="str">
            <v>NA</v>
          </cell>
          <cell r="BH251" t="str">
            <v>NA</v>
          </cell>
          <cell r="BI251" t="str">
            <v>NA</v>
          </cell>
        </row>
        <row r="252">
          <cell r="B252" t="str">
            <v>Screw Seal (2.5 Inch Enterprise)</v>
          </cell>
          <cell r="C252" t="str">
            <v>Aluminium Acrylic Adhesive Polyester Film</v>
          </cell>
          <cell r="E252" t="str">
            <v>ng/sqcm</v>
          </cell>
          <cell r="F252">
            <v>10</v>
          </cell>
          <cell r="G252">
            <v>10</v>
          </cell>
          <cell r="H252">
            <v>10</v>
          </cell>
          <cell r="I252" t="str">
            <v>NA</v>
          </cell>
          <cell r="J252">
            <v>10</v>
          </cell>
          <cell r="K252">
            <v>10</v>
          </cell>
          <cell r="L252">
            <v>10</v>
          </cell>
          <cell r="M252">
            <v>30</v>
          </cell>
          <cell r="O252" t="str">
            <v>NA</v>
          </cell>
          <cell r="P252" t="str">
            <v>NA</v>
          </cell>
          <cell r="Q252" t="str">
            <v>NA</v>
          </cell>
          <cell r="R252" t="str">
            <v>NA</v>
          </cell>
          <cell r="S252" t="str">
            <v>NA</v>
          </cell>
          <cell r="T252" t="str">
            <v>NA</v>
          </cell>
          <cell r="U252">
            <v>30</v>
          </cell>
          <cell r="W252" t="str">
            <v>ng/sqcm</v>
          </cell>
          <cell r="X252" t="str">
            <v>NA</v>
          </cell>
          <cell r="Y252" t="str">
            <v>ng/sqcm</v>
          </cell>
          <cell r="AA252" t="str">
            <v>NA</v>
          </cell>
          <cell r="AB252" t="str">
            <v>NA</v>
          </cell>
          <cell r="AC252" t="str">
            <v>NA</v>
          </cell>
          <cell r="AD252" t="str">
            <v>NA</v>
          </cell>
          <cell r="AE252" t="str">
            <v>NA</v>
          </cell>
          <cell r="AF252" t="str">
            <v>NA</v>
          </cell>
          <cell r="AG252" t="str">
            <v>NA</v>
          </cell>
          <cell r="AH252" t="str">
            <v>NA</v>
          </cell>
          <cell r="AI252">
            <v>0</v>
          </cell>
          <cell r="AJ252" t="str">
            <v>ng/part</v>
          </cell>
          <cell r="AK252" t="str">
            <v>ng/part</v>
          </cell>
          <cell r="AL252" t="str">
            <v>NA</v>
          </cell>
          <cell r="AM252">
            <v>20</v>
          </cell>
          <cell r="AN252" t="str">
            <v>NA</v>
          </cell>
          <cell r="AO252" t="str">
            <v>NA</v>
          </cell>
          <cell r="AP252" t="str">
            <v>NA</v>
          </cell>
          <cell r="AQ252" t="str">
            <v>NA</v>
          </cell>
          <cell r="AR252" t="str">
            <v>NA</v>
          </cell>
          <cell r="AS252" t="str">
            <v>NA</v>
          </cell>
          <cell r="AT252" t="str">
            <v>NA</v>
          </cell>
          <cell r="AU252" t="str">
            <v>NA</v>
          </cell>
          <cell r="AV252" t="str">
            <v>NA</v>
          </cell>
          <cell r="AW252" t="str">
            <v>NA</v>
          </cell>
          <cell r="AX252" t="str">
            <v>ng/part</v>
          </cell>
          <cell r="AY252">
            <v>500</v>
          </cell>
          <cell r="AZ252">
            <v>30</v>
          </cell>
          <cell r="BA252" t="str">
            <v>ng/part</v>
          </cell>
          <cell r="BB252" t="str">
            <v>1000 (Exc 2-Ethyl Hexanol)</v>
          </cell>
          <cell r="BC252" t="str">
            <v>ng/part</v>
          </cell>
          <cell r="BD252" t="str">
            <v>NA</v>
          </cell>
          <cell r="BE252" t="str">
            <v>NA</v>
          </cell>
          <cell r="BF252" t="str">
            <v>NA</v>
          </cell>
          <cell r="BG252" t="str">
            <v>NA</v>
          </cell>
          <cell r="BH252" t="str">
            <v>NA</v>
          </cell>
          <cell r="BI252" t="str">
            <v>NA</v>
          </cell>
        </row>
        <row r="253">
          <cell r="B253" t="str">
            <v>Slider (2.5 Inch Enterprise)</v>
          </cell>
          <cell r="E253" t="str">
            <v>ng/sqcm</v>
          </cell>
          <cell r="F253">
            <v>10</v>
          </cell>
          <cell r="G253">
            <v>10</v>
          </cell>
          <cell r="H253">
            <v>10</v>
          </cell>
          <cell r="I253" t="str">
            <v>NA</v>
          </cell>
          <cell r="J253">
            <v>10</v>
          </cell>
          <cell r="K253">
            <v>10</v>
          </cell>
          <cell r="L253">
            <v>10</v>
          </cell>
          <cell r="M253">
            <v>60</v>
          </cell>
          <cell r="O253" t="str">
            <v>NA</v>
          </cell>
          <cell r="P253" t="str">
            <v>NA</v>
          </cell>
          <cell r="Q253" t="str">
            <v>NA</v>
          </cell>
          <cell r="R253" t="str">
            <v>NA</v>
          </cell>
          <cell r="S253" t="str">
            <v>NA</v>
          </cell>
          <cell r="T253" t="str">
            <v>NA</v>
          </cell>
          <cell r="U253" t="str">
            <v>NA</v>
          </cell>
          <cell r="W253" t="str">
            <v>ng/sqcm</v>
          </cell>
          <cell r="X253" t="str">
            <v>NA</v>
          </cell>
          <cell r="Y253" t="str">
            <v>ng/sqcm</v>
          </cell>
          <cell r="AA253" t="str">
            <v>NA</v>
          </cell>
          <cell r="AB253" t="str">
            <v>NA</v>
          </cell>
          <cell r="AC253" t="str">
            <v>NA</v>
          </cell>
          <cell r="AD253" t="str">
            <v>NA</v>
          </cell>
          <cell r="AE253" t="str">
            <v>NA</v>
          </cell>
          <cell r="AF253" t="str">
            <v>NA</v>
          </cell>
          <cell r="AG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NA</v>
          </cell>
          <cell r="AL253" t="str">
            <v>NA</v>
          </cell>
          <cell r="AM253" t="str">
            <v>NA</v>
          </cell>
          <cell r="AN253" t="str">
            <v>NA</v>
          </cell>
          <cell r="AO253" t="str">
            <v>NA</v>
          </cell>
          <cell r="AP253" t="str">
            <v>NA</v>
          </cell>
          <cell r="AQ253" t="str">
            <v>NA</v>
          </cell>
          <cell r="AR253" t="str">
            <v>NA</v>
          </cell>
          <cell r="AS253" t="str">
            <v>NA</v>
          </cell>
          <cell r="AT253" t="str">
            <v>NA</v>
          </cell>
          <cell r="AU253" t="str">
            <v>NA</v>
          </cell>
          <cell r="AV253" t="str">
            <v>NA</v>
          </cell>
          <cell r="AW253" t="str">
            <v>NA</v>
          </cell>
          <cell r="AX253" t="str">
            <v>NA</v>
          </cell>
          <cell r="AY253" t="str">
            <v>NA</v>
          </cell>
          <cell r="AZ253" t="str">
            <v>NA</v>
          </cell>
          <cell r="BA253" t="str">
            <v>NA</v>
          </cell>
          <cell r="BB253" t="str">
            <v>NA</v>
          </cell>
          <cell r="BC253" t="str">
            <v>NA</v>
          </cell>
          <cell r="BD253" t="str">
            <v>NA</v>
          </cell>
          <cell r="BE253" t="str">
            <v>NA</v>
          </cell>
          <cell r="BF253" t="str">
            <v>NA</v>
          </cell>
          <cell r="BG253" t="str">
            <v>NA</v>
          </cell>
          <cell r="BH253" t="str">
            <v>NA</v>
          </cell>
          <cell r="BI253" t="str">
            <v>NA</v>
          </cell>
        </row>
        <row r="254">
          <cell r="B254" t="str">
            <v>Suspension Damper (polyester with acrylic adhesive) (2.5 Inch Enterprise)</v>
          </cell>
          <cell r="E254" t="str">
            <v>ng/sqcm</v>
          </cell>
          <cell r="F254">
            <v>10</v>
          </cell>
          <cell r="G254">
            <v>10</v>
          </cell>
          <cell r="H254">
            <v>10</v>
          </cell>
          <cell r="I254" t="str">
            <v>NA</v>
          </cell>
          <cell r="J254">
            <v>10</v>
          </cell>
          <cell r="K254">
            <v>10</v>
          </cell>
          <cell r="L254">
            <v>10</v>
          </cell>
          <cell r="M254">
            <v>30</v>
          </cell>
          <cell r="O254" t="str">
            <v>NA</v>
          </cell>
          <cell r="P254" t="str">
            <v>NA</v>
          </cell>
          <cell r="Q254" t="str">
            <v>NA</v>
          </cell>
          <cell r="R254" t="str">
            <v>NA</v>
          </cell>
          <cell r="S254" t="str">
            <v>NA</v>
          </cell>
          <cell r="T254" t="str">
            <v>NA</v>
          </cell>
          <cell r="U254">
            <v>30</v>
          </cell>
          <cell r="W254" t="str">
            <v>ng/sqcm</v>
          </cell>
          <cell r="X254" t="str">
            <v>NA</v>
          </cell>
          <cell r="Y254" t="str">
            <v>ng/sqcm</v>
          </cell>
          <cell r="AA254" t="str">
            <v>NA</v>
          </cell>
          <cell r="AB254" t="str">
            <v>NA</v>
          </cell>
          <cell r="AC254" t="str">
            <v>NA</v>
          </cell>
          <cell r="AD254" t="str">
            <v>NA</v>
          </cell>
          <cell r="AE254" t="str">
            <v>NA</v>
          </cell>
          <cell r="AF254" t="str">
            <v>NA</v>
          </cell>
          <cell r="AG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  <cell r="AK254" t="str">
            <v>NA</v>
          </cell>
          <cell r="AL254" t="str">
            <v>NA</v>
          </cell>
          <cell r="AM254" t="str">
            <v>NA</v>
          </cell>
          <cell r="AN254" t="str">
            <v>NA</v>
          </cell>
          <cell r="AO254" t="str">
            <v>NA</v>
          </cell>
          <cell r="AP254" t="str">
            <v>NA</v>
          </cell>
          <cell r="AQ254" t="str">
            <v>NA</v>
          </cell>
          <cell r="AR254" t="str">
            <v>NA</v>
          </cell>
          <cell r="AS254" t="str">
            <v>NA</v>
          </cell>
          <cell r="AT254" t="str">
            <v>NA</v>
          </cell>
          <cell r="AU254" t="str">
            <v>NA</v>
          </cell>
          <cell r="AV254" t="str">
            <v>NA</v>
          </cell>
          <cell r="AW254" t="str">
            <v>NA</v>
          </cell>
          <cell r="AX254" t="str">
            <v>ng/part</v>
          </cell>
          <cell r="AY254">
            <v>1000</v>
          </cell>
          <cell r="AZ254">
            <v>30</v>
          </cell>
          <cell r="BA254" t="str">
            <v>ng/part</v>
          </cell>
          <cell r="BB254">
            <v>1000</v>
          </cell>
          <cell r="BC254" t="str">
            <v>ng/part</v>
          </cell>
          <cell r="BD254" t="str">
            <v>NA</v>
          </cell>
          <cell r="BE254" t="str">
            <v>NA</v>
          </cell>
          <cell r="BF254" t="str">
            <v>NA</v>
          </cell>
          <cell r="BG254" t="str">
            <v>NA</v>
          </cell>
          <cell r="BH254" t="str">
            <v>NA</v>
          </cell>
          <cell r="BI254" t="str">
            <v>NA</v>
          </cell>
        </row>
        <row r="255">
          <cell r="B255" t="str">
            <v>Suspension, DSA and Damper (2.5 Inch Enterprise)</v>
          </cell>
          <cell r="E255" t="str">
            <v>ng/sqcm</v>
          </cell>
          <cell r="F255">
            <v>10</v>
          </cell>
          <cell r="G255">
            <v>10</v>
          </cell>
          <cell r="H255">
            <v>10</v>
          </cell>
          <cell r="I255" t="str">
            <v>NA</v>
          </cell>
          <cell r="J255">
            <v>10</v>
          </cell>
          <cell r="K255">
            <v>10</v>
          </cell>
          <cell r="L255">
            <v>10</v>
          </cell>
          <cell r="M255">
            <v>30</v>
          </cell>
          <cell r="O255" t="str">
            <v>NA</v>
          </cell>
          <cell r="P255" t="str">
            <v>NA</v>
          </cell>
          <cell r="Q255" t="str">
            <v>NA</v>
          </cell>
          <cell r="R255" t="str">
            <v>NA</v>
          </cell>
          <cell r="S255" t="str">
            <v>NA</v>
          </cell>
          <cell r="T255" t="str">
            <v>NA</v>
          </cell>
          <cell r="U255" t="str">
            <v>30 (Excl K)</v>
          </cell>
          <cell r="W255" t="str">
            <v>ng/sqcm</v>
          </cell>
          <cell r="X255" t="str">
            <v>NA</v>
          </cell>
          <cell r="Y255" t="str">
            <v>ng/sqcm</v>
          </cell>
          <cell r="AA255">
            <v>5</v>
          </cell>
          <cell r="AB255" t="str">
            <v>NA</v>
          </cell>
          <cell r="AC255" t="str">
            <v>NA</v>
          </cell>
          <cell r="AD255" t="str">
            <v>NA</v>
          </cell>
          <cell r="AE255">
            <v>10000</v>
          </cell>
          <cell r="AF255" t="str">
            <v>NA</v>
          </cell>
          <cell r="AG255" t="str">
            <v>NA</v>
          </cell>
          <cell r="AH255" t="str">
            <v>particles/sqcm</v>
          </cell>
          <cell r="AI255" t="str">
            <v>NA</v>
          </cell>
          <cell r="AJ255" t="str">
            <v>NA</v>
          </cell>
          <cell r="AK255" t="str">
            <v>NA</v>
          </cell>
          <cell r="AL255" t="str">
            <v>NA</v>
          </cell>
          <cell r="AM255" t="str">
            <v>NA</v>
          </cell>
          <cell r="AN255" t="str">
            <v>NA</v>
          </cell>
          <cell r="AO255" t="str">
            <v>particles/sqcm</v>
          </cell>
          <cell r="AP255">
            <v>200</v>
          </cell>
          <cell r="AQ255" t="str">
            <v>particles/sqcm</v>
          </cell>
          <cell r="AR255">
            <v>100</v>
          </cell>
          <cell r="AS255" t="str">
            <v>particles/sqcm</v>
          </cell>
          <cell r="AT255">
            <v>2500</v>
          </cell>
          <cell r="AU255" t="str">
            <v>particles/sqcm</v>
          </cell>
          <cell r="AV255">
            <v>0</v>
          </cell>
          <cell r="AW255" t="str">
            <v>0 at 40x</v>
          </cell>
          <cell r="AX255" t="str">
            <v>NA</v>
          </cell>
          <cell r="AY255" t="str">
            <v>NA</v>
          </cell>
          <cell r="AZ255">
            <v>30</v>
          </cell>
          <cell r="BA255" t="str">
            <v>ng/part</v>
          </cell>
          <cell r="BB255">
            <v>1000</v>
          </cell>
          <cell r="BC255" t="str">
            <v>ng/part</v>
          </cell>
          <cell r="BD255">
            <v>50</v>
          </cell>
          <cell r="BE255" t="str">
            <v>ng/part</v>
          </cell>
          <cell r="BF255">
            <v>50</v>
          </cell>
          <cell r="BG255" t="str">
            <v>ng/part</v>
          </cell>
          <cell r="BH255">
            <v>50</v>
          </cell>
          <cell r="BI255" t="str">
            <v>ng/part</v>
          </cell>
        </row>
        <row r="256">
          <cell r="B256" t="str">
            <v>Suspension, DSA and No Damper (2.5 Inch Enterprise)</v>
          </cell>
          <cell r="E256" t="str">
            <v>ng/sqcm</v>
          </cell>
          <cell r="F256">
            <v>10</v>
          </cell>
          <cell r="G256">
            <v>10</v>
          </cell>
          <cell r="H256">
            <v>10</v>
          </cell>
          <cell r="I256" t="str">
            <v>NA</v>
          </cell>
          <cell r="J256">
            <v>10</v>
          </cell>
          <cell r="K256">
            <v>10</v>
          </cell>
          <cell r="L256">
            <v>10</v>
          </cell>
          <cell r="M256">
            <v>30</v>
          </cell>
          <cell r="O256" t="str">
            <v>NA</v>
          </cell>
          <cell r="P256" t="str">
            <v>NA</v>
          </cell>
          <cell r="Q256" t="str">
            <v>NA</v>
          </cell>
          <cell r="R256" t="str">
            <v>NA</v>
          </cell>
          <cell r="S256" t="str">
            <v>NA</v>
          </cell>
          <cell r="T256" t="str">
            <v>NA</v>
          </cell>
          <cell r="U256" t="str">
            <v>30 (Excl K)</v>
          </cell>
          <cell r="W256" t="str">
            <v>ng/sqcm</v>
          </cell>
          <cell r="X256" t="str">
            <v>NA</v>
          </cell>
          <cell r="Y256" t="str">
            <v>ng/sqcm</v>
          </cell>
          <cell r="AA256">
            <v>5</v>
          </cell>
          <cell r="AB256" t="str">
            <v>NA</v>
          </cell>
          <cell r="AC256" t="str">
            <v>NA</v>
          </cell>
          <cell r="AD256" t="str">
            <v>NA</v>
          </cell>
          <cell r="AE256">
            <v>10000</v>
          </cell>
          <cell r="AF256" t="str">
            <v>NA</v>
          </cell>
          <cell r="AG256" t="str">
            <v>NA</v>
          </cell>
          <cell r="AH256" t="str">
            <v>particles/sqcm</v>
          </cell>
          <cell r="AI256" t="str">
            <v>NA</v>
          </cell>
          <cell r="AJ256" t="str">
            <v>NA</v>
          </cell>
          <cell r="AK256" t="str">
            <v>NA</v>
          </cell>
          <cell r="AL256" t="str">
            <v>NA</v>
          </cell>
          <cell r="AM256" t="str">
            <v>NA</v>
          </cell>
          <cell r="AN256" t="str">
            <v>NA</v>
          </cell>
          <cell r="AO256" t="str">
            <v>particles/sqcm</v>
          </cell>
          <cell r="AP256">
            <v>200</v>
          </cell>
          <cell r="AQ256" t="str">
            <v>particles/sqcm</v>
          </cell>
          <cell r="AR256">
            <v>100</v>
          </cell>
          <cell r="AS256" t="str">
            <v>particles/sqcm</v>
          </cell>
          <cell r="AT256">
            <v>2500</v>
          </cell>
          <cell r="AU256" t="str">
            <v>particles/sqcm</v>
          </cell>
          <cell r="AV256">
            <v>0</v>
          </cell>
          <cell r="AW256" t="str">
            <v>0 at 40x</v>
          </cell>
          <cell r="AX256" t="str">
            <v>NA</v>
          </cell>
          <cell r="AY256" t="str">
            <v>NA</v>
          </cell>
          <cell r="AZ256">
            <v>30</v>
          </cell>
          <cell r="BA256" t="str">
            <v>ng/part</v>
          </cell>
          <cell r="BB256">
            <v>1000</v>
          </cell>
          <cell r="BC256" t="str">
            <v>ng/part</v>
          </cell>
          <cell r="BD256">
            <v>50</v>
          </cell>
          <cell r="BE256" t="str">
            <v>ng/part</v>
          </cell>
          <cell r="BF256">
            <v>50</v>
          </cell>
          <cell r="BG256" t="str">
            <v>ng/part</v>
          </cell>
          <cell r="BH256">
            <v>50</v>
          </cell>
          <cell r="BI256" t="str">
            <v>ng/part</v>
          </cell>
        </row>
        <row r="257">
          <cell r="B257" t="str">
            <v>Suspension, SSA and Damper (2.5 Inch Enterprise)</v>
          </cell>
          <cell r="E257" t="str">
            <v>ng/sqcm</v>
          </cell>
          <cell r="F257">
            <v>10</v>
          </cell>
          <cell r="G257">
            <v>10</v>
          </cell>
          <cell r="H257">
            <v>10</v>
          </cell>
          <cell r="I257" t="str">
            <v>NA</v>
          </cell>
          <cell r="J257">
            <v>10</v>
          </cell>
          <cell r="K257">
            <v>10</v>
          </cell>
          <cell r="L257">
            <v>10</v>
          </cell>
          <cell r="M257">
            <v>30</v>
          </cell>
          <cell r="O257" t="str">
            <v>NA</v>
          </cell>
          <cell r="P257" t="str">
            <v>NA</v>
          </cell>
          <cell r="Q257" t="str">
            <v>NA</v>
          </cell>
          <cell r="R257" t="str">
            <v>NA</v>
          </cell>
          <cell r="S257" t="str">
            <v>NA</v>
          </cell>
          <cell r="T257" t="str">
            <v>NA</v>
          </cell>
          <cell r="U257" t="str">
            <v>30 (Excl K)</v>
          </cell>
          <cell r="W257" t="str">
            <v>ng/sqcm</v>
          </cell>
          <cell r="X257" t="str">
            <v>NA</v>
          </cell>
          <cell r="Y257" t="str">
            <v>ng/sqcm</v>
          </cell>
          <cell r="AA257">
            <v>5</v>
          </cell>
          <cell r="AB257" t="str">
            <v>NA</v>
          </cell>
          <cell r="AC257" t="str">
            <v>NA</v>
          </cell>
          <cell r="AD257" t="str">
            <v>NA</v>
          </cell>
          <cell r="AE257">
            <v>6000</v>
          </cell>
          <cell r="AF257" t="str">
            <v>NA</v>
          </cell>
          <cell r="AG257" t="str">
            <v>NA</v>
          </cell>
          <cell r="AH257" t="str">
            <v>particles/sqcm</v>
          </cell>
          <cell r="AI257" t="str">
            <v>NA</v>
          </cell>
          <cell r="AJ257" t="str">
            <v>NA</v>
          </cell>
          <cell r="AK257" t="str">
            <v>NA</v>
          </cell>
          <cell r="AL257" t="str">
            <v>NA</v>
          </cell>
          <cell r="AM257" t="str">
            <v>NA</v>
          </cell>
          <cell r="AN257" t="str">
            <v>NA</v>
          </cell>
          <cell r="AO257" t="str">
            <v>particles/sqcm</v>
          </cell>
          <cell r="AP257">
            <v>50</v>
          </cell>
          <cell r="AQ257" t="str">
            <v>particles/sqcm</v>
          </cell>
          <cell r="AR257">
            <v>100</v>
          </cell>
          <cell r="AS257" t="str">
            <v>particles/sqcm</v>
          </cell>
          <cell r="AT257">
            <v>1500</v>
          </cell>
          <cell r="AU257" t="str">
            <v>particles/sqcm</v>
          </cell>
          <cell r="AV257">
            <v>0</v>
          </cell>
          <cell r="AW257" t="str">
            <v>0 at 40x</v>
          </cell>
          <cell r="AX257" t="str">
            <v>NA</v>
          </cell>
          <cell r="AY257" t="str">
            <v>NA</v>
          </cell>
          <cell r="AZ257">
            <v>30</v>
          </cell>
          <cell r="BA257" t="str">
            <v>ng/part</v>
          </cell>
          <cell r="BB257">
            <v>1000</v>
          </cell>
          <cell r="BC257" t="str">
            <v>ng/part</v>
          </cell>
          <cell r="BD257">
            <v>50</v>
          </cell>
          <cell r="BE257" t="str">
            <v>ng/part</v>
          </cell>
          <cell r="BF257">
            <v>50</v>
          </cell>
          <cell r="BG257" t="str">
            <v>ng/part</v>
          </cell>
          <cell r="BH257">
            <v>50</v>
          </cell>
          <cell r="BI257" t="str">
            <v>ng/part</v>
          </cell>
        </row>
        <row r="258">
          <cell r="B258" t="str">
            <v>Suspension, SSA and No Damper (2.5 Inch Enterprise)</v>
          </cell>
          <cell r="E258" t="str">
            <v>ng/sqcm</v>
          </cell>
          <cell r="F258">
            <v>10</v>
          </cell>
          <cell r="G258">
            <v>10</v>
          </cell>
          <cell r="H258">
            <v>10</v>
          </cell>
          <cell r="I258" t="str">
            <v>NA</v>
          </cell>
          <cell r="J258">
            <v>10</v>
          </cell>
          <cell r="K258">
            <v>10</v>
          </cell>
          <cell r="L258">
            <v>10</v>
          </cell>
          <cell r="M258">
            <v>30</v>
          </cell>
          <cell r="O258" t="str">
            <v>NA</v>
          </cell>
          <cell r="P258" t="str">
            <v>NA</v>
          </cell>
          <cell r="Q258" t="str">
            <v>NA</v>
          </cell>
          <cell r="R258" t="str">
            <v>NA</v>
          </cell>
          <cell r="S258" t="str">
            <v>NA</v>
          </cell>
          <cell r="T258" t="str">
            <v>NA</v>
          </cell>
          <cell r="U258" t="str">
            <v>30 (Excl K)</v>
          </cell>
          <cell r="W258" t="str">
            <v>ng/sqcm</v>
          </cell>
          <cell r="X258" t="str">
            <v>NA</v>
          </cell>
          <cell r="Y258" t="str">
            <v>ng/sqcm</v>
          </cell>
          <cell r="AA258">
            <v>5</v>
          </cell>
          <cell r="AB258" t="str">
            <v>NA</v>
          </cell>
          <cell r="AC258" t="str">
            <v>NA</v>
          </cell>
          <cell r="AD258" t="str">
            <v>NA</v>
          </cell>
          <cell r="AE258">
            <v>6000</v>
          </cell>
          <cell r="AF258" t="str">
            <v>NA</v>
          </cell>
          <cell r="AG258" t="str">
            <v>NA</v>
          </cell>
          <cell r="AH258" t="str">
            <v>particles/sqcm</v>
          </cell>
          <cell r="AI258" t="str">
            <v>NA</v>
          </cell>
          <cell r="AJ258" t="str">
            <v>NA</v>
          </cell>
          <cell r="AK258" t="str">
            <v>NA</v>
          </cell>
          <cell r="AL258" t="str">
            <v>NA</v>
          </cell>
          <cell r="AM258" t="str">
            <v>NA</v>
          </cell>
          <cell r="AN258" t="str">
            <v>NA</v>
          </cell>
          <cell r="AO258" t="str">
            <v>particles/sqcm</v>
          </cell>
          <cell r="AP258">
            <v>50</v>
          </cell>
          <cell r="AQ258" t="str">
            <v>particles/sqcm</v>
          </cell>
          <cell r="AR258">
            <v>100</v>
          </cell>
          <cell r="AS258" t="str">
            <v>particles/sqcm</v>
          </cell>
          <cell r="AT258">
            <v>1500</v>
          </cell>
          <cell r="AU258" t="str">
            <v>particles/sqcm</v>
          </cell>
          <cell r="AV258">
            <v>0</v>
          </cell>
          <cell r="AW258" t="str">
            <v>0 at 40x</v>
          </cell>
          <cell r="AX258" t="str">
            <v>NA</v>
          </cell>
          <cell r="AY258" t="str">
            <v>NA</v>
          </cell>
          <cell r="AZ258">
            <v>30</v>
          </cell>
          <cell r="BA258" t="str">
            <v>ng/part</v>
          </cell>
          <cell r="BB258">
            <v>1000</v>
          </cell>
          <cell r="BC258" t="str">
            <v>ng/part</v>
          </cell>
          <cell r="BD258">
            <v>50</v>
          </cell>
          <cell r="BE258" t="str">
            <v>ng/part</v>
          </cell>
          <cell r="BF258">
            <v>50</v>
          </cell>
          <cell r="BG258" t="str">
            <v>ng/part</v>
          </cell>
          <cell r="BH258">
            <v>50</v>
          </cell>
          <cell r="BI258" t="str">
            <v>ng/part</v>
          </cell>
        </row>
        <row r="259">
          <cell r="B259" t="str">
            <v>Thermal Pad (2.5 Inch Enterprise)</v>
          </cell>
          <cell r="E259" t="str">
            <v>NA</v>
          </cell>
          <cell r="F259" t="str">
            <v>NA</v>
          </cell>
          <cell r="G259" t="str">
            <v>NA</v>
          </cell>
          <cell r="H259" t="str">
            <v>NA</v>
          </cell>
          <cell r="I259" t="str">
            <v>NA</v>
          </cell>
          <cell r="J259" t="str">
            <v>NA</v>
          </cell>
          <cell r="K259" t="str">
            <v>NA</v>
          </cell>
          <cell r="L259" t="str">
            <v>NA</v>
          </cell>
          <cell r="M259" t="str">
            <v>NA</v>
          </cell>
          <cell r="O259" t="str">
            <v>NA</v>
          </cell>
          <cell r="P259" t="str">
            <v>NA</v>
          </cell>
          <cell r="Q259" t="str">
            <v>NA</v>
          </cell>
          <cell r="R259" t="str">
            <v>NA</v>
          </cell>
          <cell r="S259" t="str">
            <v>NA</v>
          </cell>
          <cell r="T259" t="str">
            <v>NA</v>
          </cell>
          <cell r="U259" t="str">
            <v>NA</v>
          </cell>
          <cell r="W259" t="str">
            <v>ng/sqcm</v>
          </cell>
          <cell r="X259" t="str">
            <v>NA</v>
          </cell>
          <cell r="Y259" t="str">
            <v>ng/sqcm</v>
          </cell>
          <cell r="AA259" t="str">
            <v>NA</v>
          </cell>
          <cell r="AB259" t="str">
            <v>NA</v>
          </cell>
          <cell r="AC259" t="str">
            <v>NA</v>
          </cell>
          <cell r="AD259" t="str">
            <v>NA</v>
          </cell>
          <cell r="AE259" t="str">
            <v>NA</v>
          </cell>
          <cell r="AF259" t="str">
            <v>NA</v>
          </cell>
          <cell r="AG259" t="str">
            <v>NA</v>
          </cell>
          <cell r="AH259" t="str">
            <v>NA</v>
          </cell>
          <cell r="AI259">
            <v>0</v>
          </cell>
          <cell r="AJ259" t="str">
            <v>ng/part</v>
          </cell>
          <cell r="AK259" t="str">
            <v>NA</v>
          </cell>
          <cell r="AL259" t="str">
            <v>NA</v>
          </cell>
          <cell r="AM259" t="str">
            <v>NA</v>
          </cell>
          <cell r="AN259" t="str">
            <v>NA</v>
          </cell>
          <cell r="AO259" t="str">
            <v>NA</v>
          </cell>
          <cell r="AP259" t="str">
            <v>NA</v>
          </cell>
          <cell r="AQ259" t="str">
            <v>NA</v>
          </cell>
          <cell r="AR259" t="str">
            <v>NA</v>
          </cell>
          <cell r="AS259" t="str">
            <v>NA</v>
          </cell>
          <cell r="AT259" t="str">
            <v>NA</v>
          </cell>
          <cell r="AU259" t="str">
            <v>NA</v>
          </cell>
          <cell r="AV259" t="str">
            <v>NA</v>
          </cell>
          <cell r="AW259" t="str">
            <v>NA</v>
          </cell>
          <cell r="AX259" t="str">
            <v>NA</v>
          </cell>
          <cell r="AY259" t="str">
            <v>NA</v>
          </cell>
          <cell r="AZ259">
            <v>10</v>
          </cell>
          <cell r="BA259" t="str">
            <v>µg/g</v>
          </cell>
          <cell r="BB259" t="str">
            <v>NA</v>
          </cell>
          <cell r="BC259" t="str">
            <v>NA</v>
          </cell>
          <cell r="BD259" t="str">
            <v>NA</v>
          </cell>
          <cell r="BE259" t="str">
            <v>NA</v>
          </cell>
          <cell r="BF259" t="str">
            <v>NA</v>
          </cell>
          <cell r="BG259" t="str">
            <v>NA</v>
          </cell>
          <cell r="BH259" t="str">
            <v>NA</v>
          </cell>
          <cell r="BI259" t="str">
            <v>NA</v>
          </cell>
        </row>
        <row r="260">
          <cell r="B260" t="str">
            <v>Thin Film Disk (2.5 Inch Enterprise)</v>
          </cell>
          <cell r="C260" t="str">
            <v>Glass or Aluminum Thermally Bonded</v>
          </cell>
          <cell r="E260" t="str">
            <v>ng/sqcm</v>
          </cell>
          <cell r="F260">
            <v>0.2</v>
          </cell>
          <cell r="G260">
            <v>0.2</v>
          </cell>
          <cell r="H260">
            <v>0.2</v>
          </cell>
          <cell r="I260" t="str">
            <v>NA</v>
          </cell>
          <cell r="J260">
            <v>0.2</v>
          </cell>
          <cell r="K260">
            <v>2</v>
          </cell>
          <cell r="L260">
            <v>0.2</v>
          </cell>
          <cell r="M260">
            <v>1</v>
          </cell>
          <cell r="O260" t="str">
            <v>NA</v>
          </cell>
          <cell r="P260" t="str">
            <v>NA</v>
          </cell>
          <cell r="Q260" t="str">
            <v>NA</v>
          </cell>
          <cell r="R260" t="str">
            <v>NA</v>
          </cell>
          <cell r="S260" t="str">
            <v>NA</v>
          </cell>
          <cell r="T260" t="str">
            <v>NA</v>
          </cell>
          <cell r="U260">
            <v>1</v>
          </cell>
          <cell r="W260" t="str">
            <v>ng/sqcm</v>
          </cell>
          <cell r="X260" t="str">
            <v>NA</v>
          </cell>
          <cell r="Y260" t="str">
            <v>ng/sqcm</v>
          </cell>
          <cell r="AA260" t="str">
            <v>NA</v>
          </cell>
          <cell r="AB260" t="str">
            <v>NA</v>
          </cell>
          <cell r="AC260" t="str">
            <v>NA</v>
          </cell>
          <cell r="AD260">
            <v>500</v>
          </cell>
          <cell r="AE260" t="str">
            <v>NA</v>
          </cell>
          <cell r="AF260">
            <v>150</v>
          </cell>
          <cell r="AG260">
            <v>15</v>
          </cell>
          <cell r="AH260" t="str">
            <v>particles/sqcm</v>
          </cell>
          <cell r="AI260" t="str">
            <v>NA</v>
          </cell>
          <cell r="AJ260" t="str">
            <v>NA</v>
          </cell>
          <cell r="AK260" t="str">
            <v>NA</v>
          </cell>
          <cell r="AL260" t="str">
            <v>NA</v>
          </cell>
          <cell r="AM260" t="str">
            <v>NA</v>
          </cell>
          <cell r="AN260" t="str">
            <v>NA</v>
          </cell>
          <cell r="AO260" t="str">
            <v>NA</v>
          </cell>
          <cell r="AP260" t="str">
            <v>NA</v>
          </cell>
          <cell r="AQ260" t="str">
            <v>NA</v>
          </cell>
          <cell r="AR260" t="str">
            <v>NA</v>
          </cell>
          <cell r="AS260" t="str">
            <v>NA</v>
          </cell>
          <cell r="AT260" t="str">
            <v>NA</v>
          </cell>
          <cell r="AU260" t="str">
            <v>NA</v>
          </cell>
          <cell r="AV260" t="str">
            <v>NA</v>
          </cell>
          <cell r="AW260" t="str">
            <v>50 at 200x</v>
          </cell>
          <cell r="AX260" t="str">
            <v>NA</v>
          </cell>
          <cell r="AY260" t="str">
            <v>NA</v>
          </cell>
          <cell r="AZ260" t="str">
            <v>NA</v>
          </cell>
          <cell r="BA260" t="str">
            <v>NA</v>
          </cell>
          <cell r="BB260" t="str">
            <v>NA</v>
          </cell>
          <cell r="BC260" t="str">
            <v>NA</v>
          </cell>
          <cell r="BD260" t="str">
            <v>NA</v>
          </cell>
          <cell r="BE260" t="str">
            <v>NA</v>
          </cell>
          <cell r="BF260" t="str">
            <v>NA</v>
          </cell>
          <cell r="BG260" t="str">
            <v>NA</v>
          </cell>
          <cell r="BH260" t="str">
            <v>NA</v>
          </cell>
          <cell r="BI260" t="str">
            <v>NA</v>
          </cell>
        </row>
        <row r="261">
          <cell r="B261" t="str">
            <v>Thin Film Disk (2.5 Inch Enterprise)</v>
          </cell>
          <cell r="C261" t="str">
            <v>Glass or Aluminium lower % UV Bonded</v>
          </cell>
          <cell r="E261" t="str">
            <v>ng/sqcm</v>
          </cell>
          <cell r="F261">
            <v>0.2</v>
          </cell>
          <cell r="G261">
            <v>0.2</v>
          </cell>
          <cell r="H261">
            <v>0.2</v>
          </cell>
          <cell r="I261" t="str">
            <v>NA</v>
          </cell>
          <cell r="J261">
            <v>0.2</v>
          </cell>
          <cell r="K261">
            <v>1</v>
          </cell>
          <cell r="L261">
            <v>0.2</v>
          </cell>
          <cell r="M261" t="str">
            <v>1 (Excl PO4)</v>
          </cell>
          <cell r="O261" t="str">
            <v>NA</v>
          </cell>
          <cell r="P261" t="str">
            <v>NA</v>
          </cell>
          <cell r="Q261" t="str">
            <v>NA</v>
          </cell>
          <cell r="R261" t="str">
            <v>NA</v>
          </cell>
          <cell r="S261" t="str">
            <v>NA</v>
          </cell>
          <cell r="T261" t="str">
            <v>NA</v>
          </cell>
          <cell r="U261">
            <v>1</v>
          </cell>
          <cell r="W261" t="str">
            <v>ng/sqcm</v>
          </cell>
          <cell r="X261" t="str">
            <v>NA</v>
          </cell>
          <cell r="Y261" t="str">
            <v>ng/sqcm</v>
          </cell>
          <cell r="AA261" t="str">
            <v>NA</v>
          </cell>
          <cell r="AB261" t="str">
            <v>NA</v>
          </cell>
          <cell r="AC261" t="str">
            <v>NA</v>
          </cell>
          <cell r="AD261">
            <v>500</v>
          </cell>
          <cell r="AE261" t="str">
            <v>NA</v>
          </cell>
          <cell r="AF261">
            <v>150</v>
          </cell>
          <cell r="AG261">
            <v>15</v>
          </cell>
          <cell r="AH261" t="str">
            <v>particles/sqcm</v>
          </cell>
          <cell r="AI261" t="str">
            <v>NA</v>
          </cell>
          <cell r="AJ261" t="str">
            <v>NA</v>
          </cell>
          <cell r="AK261" t="str">
            <v>NA</v>
          </cell>
          <cell r="AL261" t="str">
            <v>NA</v>
          </cell>
          <cell r="AM261" t="str">
            <v>NA</v>
          </cell>
          <cell r="AN261" t="str">
            <v>NA</v>
          </cell>
          <cell r="AO261" t="str">
            <v>NA</v>
          </cell>
          <cell r="AP261" t="str">
            <v>NA</v>
          </cell>
          <cell r="AQ261" t="str">
            <v>NA</v>
          </cell>
          <cell r="AR261" t="str">
            <v>NA</v>
          </cell>
          <cell r="AS261" t="str">
            <v>NA</v>
          </cell>
          <cell r="AT261" t="str">
            <v>NA</v>
          </cell>
          <cell r="AU261" t="str">
            <v>NA</v>
          </cell>
          <cell r="AV261" t="str">
            <v>NA</v>
          </cell>
          <cell r="AW261" t="str">
            <v>50 at 200x</v>
          </cell>
          <cell r="AX261" t="str">
            <v>NA</v>
          </cell>
          <cell r="AY261" t="str">
            <v>NA</v>
          </cell>
          <cell r="AZ261" t="str">
            <v>NA</v>
          </cell>
          <cell r="BA261" t="str">
            <v>NA</v>
          </cell>
          <cell r="BB261" t="str">
            <v>NA</v>
          </cell>
          <cell r="BC261" t="str">
            <v>NA</v>
          </cell>
          <cell r="BD261" t="str">
            <v>NA</v>
          </cell>
          <cell r="BE261" t="str">
            <v>NA</v>
          </cell>
          <cell r="BF261" t="str">
            <v>NA</v>
          </cell>
          <cell r="BG261" t="str">
            <v>NA</v>
          </cell>
          <cell r="BH261" t="str">
            <v>NA</v>
          </cell>
          <cell r="BI261" t="str">
            <v>NA</v>
          </cell>
        </row>
        <row r="262">
          <cell r="B262" t="str">
            <v>Thin Film Disk (2.5 Inch Enterprise)</v>
          </cell>
          <cell r="C262" t="str">
            <v>Glass or Aluminium higher % UV Bonded</v>
          </cell>
          <cell r="E262" t="str">
            <v>ng/sqcm</v>
          </cell>
          <cell r="F262">
            <v>0.2</v>
          </cell>
          <cell r="G262">
            <v>0.2</v>
          </cell>
          <cell r="H262">
            <v>0.2</v>
          </cell>
          <cell r="I262" t="str">
            <v>NA</v>
          </cell>
          <cell r="J262">
            <v>1.5</v>
          </cell>
          <cell r="K262">
            <v>2.5</v>
          </cell>
          <cell r="L262">
            <v>0.2</v>
          </cell>
          <cell r="M262" t="str">
            <v>1 (Excl PO4 and NO3)</v>
          </cell>
          <cell r="O262" t="str">
            <v>NA</v>
          </cell>
          <cell r="P262" t="str">
            <v>NA</v>
          </cell>
          <cell r="Q262" t="str">
            <v>NA</v>
          </cell>
          <cell r="R262" t="str">
            <v>NA</v>
          </cell>
          <cell r="S262" t="str">
            <v>NA</v>
          </cell>
          <cell r="T262" t="str">
            <v>NA</v>
          </cell>
          <cell r="U262">
            <v>1</v>
          </cell>
          <cell r="W262" t="str">
            <v>ng/sqcm</v>
          </cell>
          <cell r="X262" t="str">
            <v>NA</v>
          </cell>
          <cell r="Y262" t="str">
            <v>ng/sqcm</v>
          </cell>
          <cell r="AA262" t="str">
            <v>NA</v>
          </cell>
          <cell r="AB262" t="str">
            <v>NA</v>
          </cell>
          <cell r="AC262" t="str">
            <v>NA</v>
          </cell>
          <cell r="AD262">
            <v>500</v>
          </cell>
          <cell r="AE262" t="str">
            <v>NA</v>
          </cell>
          <cell r="AF262">
            <v>150</v>
          </cell>
          <cell r="AG262">
            <v>15</v>
          </cell>
          <cell r="AH262" t="str">
            <v>particles/sqcm</v>
          </cell>
          <cell r="AI262" t="str">
            <v>NA</v>
          </cell>
          <cell r="AJ262" t="str">
            <v>NA</v>
          </cell>
          <cell r="AK262" t="str">
            <v>NA</v>
          </cell>
          <cell r="AL262" t="str">
            <v>NA</v>
          </cell>
          <cell r="AM262" t="str">
            <v>NA</v>
          </cell>
          <cell r="AN262" t="str">
            <v>NA</v>
          </cell>
          <cell r="AO262" t="str">
            <v>NA</v>
          </cell>
          <cell r="AP262" t="str">
            <v>NA</v>
          </cell>
          <cell r="AQ262" t="str">
            <v>NA</v>
          </cell>
          <cell r="AR262" t="str">
            <v>NA</v>
          </cell>
          <cell r="AS262" t="str">
            <v>NA</v>
          </cell>
          <cell r="AT262" t="str">
            <v>NA</v>
          </cell>
          <cell r="AU262" t="str">
            <v>NA</v>
          </cell>
          <cell r="AV262" t="str">
            <v>NA</v>
          </cell>
          <cell r="AW262" t="str">
            <v>50 at 200x</v>
          </cell>
          <cell r="AX262" t="str">
            <v>NA</v>
          </cell>
          <cell r="AY262" t="str">
            <v>NA</v>
          </cell>
          <cell r="AZ262" t="str">
            <v>NA</v>
          </cell>
          <cell r="BA262" t="str">
            <v>NA</v>
          </cell>
          <cell r="BB262" t="str">
            <v>NA</v>
          </cell>
          <cell r="BC262" t="str">
            <v>NA</v>
          </cell>
          <cell r="BD262" t="str">
            <v>NA</v>
          </cell>
          <cell r="BE262" t="str">
            <v>NA</v>
          </cell>
          <cell r="BF262" t="str">
            <v>NA</v>
          </cell>
          <cell r="BG262" t="str">
            <v>NA</v>
          </cell>
          <cell r="BH262" t="str">
            <v>NA</v>
          </cell>
          <cell r="BI262" t="str">
            <v>NA</v>
          </cell>
        </row>
        <row r="263">
          <cell r="B263" t="str">
            <v>Top VCM Assy (2.5 Inch Enterprise)</v>
          </cell>
          <cell r="C263" t="str">
            <v>Plate - 1008/1010 Steel EN Plating Magnet-Nd-Fe-B Electrolytic Ni Plating</v>
          </cell>
          <cell r="E263" t="str">
            <v>ng/sqcm</v>
          </cell>
          <cell r="F263">
            <v>10</v>
          </cell>
          <cell r="G263">
            <v>10</v>
          </cell>
          <cell r="H263">
            <v>10</v>
          </cell>
          <cell r="I263" t="str">
            <v>NA</v>
          </cell>
          <cell r="J263">
            <v>10</v>
          </cell>
          <cell r="K263">
            <v>100</v>
          </cell>
          <cell r="L263">
            <v>10</v>
          </cell>
          <cell r="M263" t="str">
            <v>30 (Excl PO4)</v>
          </cell>
          <cell r="O263" t="str">
            <v>NA</v>
          </cell>
          <cell r="P263" t="str">
            <v>NA</v>
          </cell>
          <cell r="Q263" t="str">
            <v>NA</v>
          </cell>
          <cell r="R263" t="str">
            <v>NA</v>
          </cell>
          <cell r="S263" t="str">
            <v>NA</v>
          </cell>
          <cell r="T263" t="str">
            <v>NA</v>
          </cell>
          <cell r="U263">
            <v>30</v>
          </cell>
          <cell r="W263" t="str">
            <v>ng/sqcm</v>
          </cell>
          <cell r="X263">
            <v>100</v>
          </cell>
          <cell r="Y263" t="str">
            <v>ng/sqcm</v>
          </cell>
          <cell r="AA263">
            <v>5</v>
          </cell>
          <cell r="AB263" t="str">
            <v>NA</v>
          </cell>
          <cell r="AC263" t="str">
            <v>NA</v>
          </cell>
          <cell r="AD263" t="str">
            <v>NA</v>
          </cell>
          <cell r="AE263">
            <v>3000</v>
          </cell>
          <cell r="AF263" t="str">
            <v>NA</v>
          </cell>
          <cell r="AG263" t="str">
            <v>NA</v>
          </cell>
          <cell r="AH263" t="str">
            <v>particles/sqcm</v>
          </cell>
          <cell r="AI263" t="str">
            <v>NA</v>
          </cell>
          <cell r="AJ263" t="str">
            <v>NA</v>
          </cell>
          <cell r="AK263" t="str">
            <v>NA</v>
          </cell>
          <cell r="AL263" t="str">
            <v>NA</v>
          </cell>
          <cell r="AM263" t="str">
            <v>NA</v>
          </cell>
          <cell r="AN263" t="str">
            <v>NA</v>
          </cell>
          <cell r="AO263" t="str">
            <v>NA</v>
          </cell>
          <cell r="AP263" t="str">
            <v>NA</v>
          </cell>
          <cell r="AQ263" t="str">
            <v>NA</v>
          </cell>
          <cell r="AR263" t="str">
            <v>NA</v>
          </cell>
          <cell r="AS263" t="str">
            <v>NA</v>
          </cell>
          <cell r="AT263" t="str">
            <v>NA</v>
          </cell>
          <cell r="AU263" t="str">
            <v>particles/sqcm</v>
          </cell>
          <cell r="AV263">
            <v>0</v>
          </cell>
          <cell r="AW263" t="str">
            <v>0 at 40x</v>
          </cell>
          <cell r="AX263" t="str">
            <v>NA</v>
          </cell>
          <cell r="AY263" t="str">
            <v>NA</v>
          </cell>
          <cell r="AZ263">
            <v>30</v>
          </cell>
          <cell r="BA263" t="str">
            <v>ng/part</v>
          </cell>
          <cell r="BB263">
            <v>2000</v>
          </cell>
          <cell r="BC263" t="str">
            <v>ng/part</v>
          </cell>
          <cell r="BD263">
            <v>50</v>
          </cell>
          <cell r="BE263" t="str">
            <v>ng/part</v>
          </cell>
          <cell r="BF263">
            <v>50</v>
          </cell>
          <cell r="BG263" t="str">
            <v>ng/part</v>
          </cell>
          <cell r="BH263">
            <v>50</v>
          </cell>
          <cell r="BI263" t="str">
            <v>ng/part</v>
          </cell>
        </row>
        <row r="264">
          <cell r="B264" t="str">
            <v>Uncured ACF (2.5 Inch Enterprise)</v>
          </cell>
          <cell r="C264" t="str">
            <v>Adhesive and Liner</v>
          </cell>
          <cell r="E264" t="str">
            <v>NA</v>
          </cell>
          <cell r="F264" t="str">
            <v>NA</v>
          </cell>
          <cell r="G264" t="str">
            <v>NA</v>
          </cell>
          <cell r="H264" t="str">
            <v>NA</v>
          </cell>
          <cell r="I264" t="str">
            <v>NA</v>
          </cell>
          <cell r="J264" t="str">
            <v>NA</v>
          </cell>
          <cell r="K264" t="str">
            <v>NA</v>
          </cell>
          <cell r="L264" t="str">
            <v>NA</v>
          </cell>
          <cell r="M264" t="str">
            <v>NA</v>
          </cell>
          <cell r="O264" t="str">
            <v>NA</v>
          </cell>
          <cell r="P264" t="str">
            <v>NA</v>
          </cell>
          <cell r="Q264" t="str">
            <v>NA</v>
          </cell>
          <cell r="R264" t="str">
            <v>NA</v>
          </cell>
          <cell r="S264" t="str">
            <v>NA</v>
          </cell>
          <cell r="T264" t="str">
            <v>NA</v>
          </cell>
          <cell r="U264" t="str">
            <v>NA</v>
          </cell>
          <cell r="W264" t="str">
            <v>ng/sqcm</v>
          </cell>
          <cell r="X264" t="str">
            <v>100 (liner only)</v>
          </cell>
          <cell r="Y264" t="str">
            <v>ng/sqcm</v>
          </cell>
          <cell r="AA264" t="str">
            <v>5 (liner only)</v>
          </cell>
          <cell r="AB264" t="str">
            <v>NA</v>
          </cell>
          <cell r="AC264" t="str">
            <v>NA</v>
          </cell>
          <cell r="AD264" t="str">
            <v>NA</v>
          </cell>
          <cell r="AE264" t="str">
            <v>NA</v>
          </cell>
          <cell r="AF264" t="str">
            <v>NA</v>
          </cell>
          <cell r="AG264" t="str">
            <v>NA</v>
          </cell>
          <cell r="AH264" t="str">
            <v>NA</v>
          </cell>
          <cell r="AI264">
            <v>0</v>
          </cell>
          <cell r="AJ264" t="str">
            <v>ng/part</v>
          </cell>
          <cell r="AK264" t="str">
            <v>NA</v>
          </cell>
          <cell r="AL264" t="str">
            <v>NA</v>
          </cell>
          <cell r="AM264" t="str">
            <v>NA</v>
          </cell>
          <cell r="AN264" t="str">
            <v>NA</v>
          </cell>
          <cell r="AO264" t="str">
            <v>NA</v>
          </cell>
          <cell r="AP264" t="str">
            <v>NA</v>
          </cell>
          <cell r="AQ264" t="str">
            <v>NA</v>
          </cell>
          <cell r="AR264" t="str">
            <v>NA</v>
          </cell>
          <cell r="AS264" t="str">
            <v>NA</v>
          </cell>
          <cell r="AT264" t="str">
            <v>NA</v>
          </cell>
          <cell r="AU264" t="str">
            <v>NA</v>
          </cell>
          <cell r="AV264" t="str">
            <v>NA</v>
          </cell>
          <cell r="AW264" t="str">
            <v>NA</v>
          </cell>
          <cell r="AX264" t="str">
            <v>NA</v>
          </cell>
          <cell r="AY264" t="str">
            <v>NA</v>
          </cell>
          <cell r="AZ264" t="str">
            <v>NA</v>
          </cell>
          <cell r="BA264" t="str">
            <v>NA</v>
          </cell>
          <cell r="BB264" t="str">
            <v>NA</v>
          </cell>
          <cell r="BC264" t="str">
            <v>NA</v>
          </cell>
          <cell r="BD264" t="str">
            <v>NA</v>
          </cell>
          <cell r="BE264" t="str">
            <v>NA</v>
          </cell>
          <cell r="BF264" t="str">
            <v>NA</v>
          </cell>
          <cell r="BG264" t="str">
            <v>NA</v>
          </cell>
          <cell r="BH264" t="str">
            <v>NA</v>
          </cell>
          <cell r="BI264" t="str">
            <v>NA</v>
          </cell>
        </row>
        <row r="268">
          <cell r="B268" t="str">
            <v>2.5 Inch Mobile</v>
          </cell>
        </row>
        <row r="269">
          <cell r="B269" t="str">
            <v>96-004575 Rev AU</v>
          </cell>
          <cell r="C269" t="str">
            <v xml:space="preserve"> 2.5 Inch Drive Programs -HDA</v>
          </cell>
        </row>
        <row r="270">
          <cell r="B270" t="str">
            <v>===================</v>
          </cell>
        </row>
        <row r="272">
          <cell r="B272" t="str">
            <v>Acoustic Gasket after Exposure to 130C for 24 hours (2.5 Inch Mobile)</v>
          </cell>
          <cell r="C272" t="str">
            <v>Polyurethane</v>
          </cell>
          <cell r="E272" t="str">
            <v>µg/g</v>
          </cell>
          <cell r="F272">
            <v>80</v>
          </cell>
          <cell r="G272">
            <v>80</v>
          </cell>
          <cell r="H272">
            <v>80</v>
          </cell>
          <cell r="I272" t="str">
            <v>NA</v>
          </cell>
          <cell r="J272">
            <v>80</v>
          </cell>
          <cell r="K272">
            <v>80</v>
          </cell>
          <cell r="L272">
            <v>80</v>
          </cell>
          <cell r="M272">
            <v>160</v>
          </cell>
          <cell r="O272" t="str">
            <v>NA</v>
          </cell>
          <cell r="P272" t="str">
            <v>NA</v>
          </cell>
          <cell r="Q272" t="str">
            <v>NA</v>
          </cell>
          <cell r="R272" t="str">
            <v>NA</v>
          </cell>
          <cell r="S272" t="str">
            <v>NA</v>
          </cell>
          <cell r="T272" t="str">
            <v>NA</v>
          </cell>
          <cell r="U272">
            <v>160</v>
          </cell>
          <cell r="W272" t="str">
            <v>ng/sqcm</v>
          </cell>
          <cell r="X272" t="str">
            <v>NA</v>
          </cell>
          <cell r="Y272" t="str">
            <v>ng/sqcm</v>
          </cell>
          <cell r="AA272" t="str">
            <v>NA</v>
          </cell>
          <cell r="AB272" t="str">
            <v>NA</v>
          </cell>
          <cell r="AC272" t="str">
            <v>NA</v>
          </cell>
          <cell r="AD272" t="str">
            <v>NA</v>
          </cell>
          <cell r="AE272" t="str">
            <v>NA</v>
          </cell>
          <cell r="AF272" t="str">
            <v>NA</v>
          </cell>
          <cell r="AG272" t="str">
            <v>NA</v>
          </cell>
          <cell r="AH272" t="str">
            <v>NA</v>
          </cell>
          <cell r="AI272">
            <v>0</v>
          </cell>
          <cell r="AJ272" t="str">
            <v>ng/g</v>
          </cell>
          <cell r="AK272" t="str">
            <v>NA</v>
          </cell>
          <cell r="AL272" t="str">
            <v>NA</v>
          </cell>
          <cell r="AM272" t="str">
            <v>NA</v>
          </cell>
          <cell r="AN272" t="str">
            <v>NA</v>
          </cell>
          <cell r="AO272" t="str">
            <v>NA</v>
          </cell>
          <cell r="AP272" t="str">
            <v>NA</v>
          </cell>
          <cell r="AQ272" t="str">
            <v>NA</v>
          </cell>
          <cell r="AR272" t="str">
            <v>NA</v>
          </cell>
          <cell r="AS272" t="str">
            <v>NA</v>
          </cell>
          <cell r="AT272" t="str">
            <v>NA</v>
          </cell>
          <cell r="AU272" t="str">
            <v>NA</v>
          </cell>
          <cell r="AV272" t="str">
            <v>NA</v>
          </cell>
          <cell r="AW272" t="str">
            <v>NA</v>
          </cell>
          <cell r="AX272" t="str">
            <v>NA</v>
          </cell>
          <cell r="AY272" t="str">
            <v>NA</v>
          </cell>
          <cell r="AZ272">
            <v>40</v>
          </cell>
          <cell r="BA272" t="str">
            <v>µg/g</v>
          </cell>
          <cell r="BB272">
            <v>3000</v>
          </cell>
          <cell r="BC272" t="str">
            <v>µg/g</v>
          </cell>
          <cell r="BD272" t="str">
            <v>NA</v>
          </cell>
          <cell r="BE272" t="str">
            <v>NA</v>
          </cell>
          <cell r="BF272" t="str">
            <v>NA</v>
          </cell>
          <cell r="BG272" t="str">
            <v>NA</v>
          </cell>
          <cell r="BH272" t="str">
            <v>NA</v>
          </cell>
          <cell r="BI272" t="str">
            <v>NA</v>
          </cell>
        </row>
        <row r="273">
          <cell r="B273" t="str">
            <v>Acoustic Gasket As Received (2.5 Inch Mobile)</v>
          </cell>
          <cell r="C273" t="str">
            <v>Polyurethane</v>
          </cell>
          <cell r="E273" t="str">
            <v>µg/g</v>
          </cell>
          <cell r="F273">
            <v>50</v>
          </cell>
          <cell r="G273">
            <v>50</v>
          </cell>
          <cell r="H273">
            <v>50</v>
          </cell>
          <cell r="I273" t="str">
            <v>NA</v>
          </cell>
          <cell r="J273">
            <v>50</v>
          </cell>
          <cell r="K273">
            <v>50</v>
          </cell>
          <cell r="L273">
            <v>50</v>
          </cell>
          <cell r="M273">
            <v>100</v>
          </cell>
          <cell r="O273" t="str">
            <v>NA</v>
          </cell>
          <cell r="P273" t="str">
            <v>NA</v>
          </cell>
          <cell r="Q273" t="str">
            <v>NA</v>
          </cell>
          <cell r="R273" t="str">
            <v>NA</v>
          </cell>
          <cell r="S273" t="str">
            <v>NA</v>
          </cell>
          <cell r="T273" t="str">
            <v>NA</v>
          </cell>
          <cell r="U273">
            <v>100</v>
          </cell>
          <cell r="W273" t="str">
            <v>ng/sqcm</v>
          </cell>
          <cell r="X273" t="str">
            <v>NA</v>
          </cell>
          <cell r="Y273" t="str">
            <v>ng/sqcm</v>
          </cell>
          <cell r="AA273" t="str">
            <v>NA</v>
          </cell>
          <cell r="AB273" t="str">
            <v>NA</v>
          </cell>
          <cell r="AC273" t="str">
            <v>NA</v>
          </cell>
          <cell r="AD273" t="str">
            <v>NA</v>
          </cell>
          <cell r="AE273" t="str">
            <v>NA</v>
          </cell>
          <cell r="AF273" t="str">
            <v>NA</v>
          </cell>
          <cell r="AG273" t="str">
            <v>NA</v>
          </cell>
          <cell r="AH273" t="str">
            <v>NA</v>
          </cell>
          <cell r="AI273">
            <v>0</v>
          </cell>
          <cell r="AJ273" t="str">
            <v>ng/g</v>
          </cell>
          <cell r="AK273" t="str">
            <v>NA</v>
          </cell>
          <cell r="AL273" t="str">
            <v>NA</v>
          </cell>
          <cell r="AM273" t="str">
            <v>NA</v>
          </cell>
          <cell r="AN273" t="str">
            <v>NA</v>
          </cell>
          <cell r="AO273" t="str">
            <v>NA</v>
          </cell>
          <cell r="AP273" t="str">
            <v>NA</v>
          </cell>
          <cell r="AQ273" t="str">
            <v>NA</v>
          </cell>
          <cell r="AR273" t="str">
            <v>NA</v>
          </cell>
          <cell r="AS273" t="str">
            <v>NA</v>
          </cell>
          <cell r="AT273" t="str">
            <v>NA</v>
          </cell>
          <cell r="AU273" t="str">
            <v>NA</v>
          </cell>
          <cell r="AV273" t="str">
            <v>NA</v>
          </cell>
          <cell r="AW273" t="str">
            <v>NA</v>
          </cell>
          <cell r="AX273" t="str">
            <v>NA</v>
          </cell>
          <cell r="AY273" t="str">
            <v>NA</v>
          </cell>
          <cell r="AZ273">
            <v>40</v>
          </cell>
          <cell r="BA273" t="str">
            <v>µg/g</v>
          </cell>
          <cell r="BB273">
            <v>3000</v>
          </cell>
          <cell r="BC273" t="str">
            <v>µg/g</v>
          </cell>
          <cell r="BD273" t="str">
            <v>NA</v>
          </cell>
          <cell r="BE273" t="str">
            <v>NA</v>
          </cell>
          <cell r="BF273" t="str">
            <v>NA</v>
          </cell>
          <cell r="BG273" t="str">
            <v>NA</v>
          </cell>
          <cell r="BH273" t="str">
            <v>NA</v>
          </cell>
          <cell r="BI273" t="str">
            <v>NA</v>
          </cell>
        </row>
        <row r="274">
          <cell r="B274" t="str">
            <v>Acoustic Gasket Raw Material after Exposure to 130C for 24 hours (2.5 Inch Mobile)</v>
          </cell>
          <cell r="C274" t="str">
            <v>Polyurethane</v>
          </cell>
          <cell r="E274" t="str">
            <v>µg/g</v>
          </cell>
          <cell r="F274">
            <v>50</v>
          </cell>
          <cell r="G274">
            <v>50</v>
          </cell>
          <cell r="H274">
            <v>50</v>
          </cell>
          <cell r="I274" t="str">
            <v>NA</v>
          </cell>
          <cell r="J274">
            <v>50</v>
          </cell>
          <cell r="K274">
            <v>50</v>
          </cell>
          <cell r="L274">
            <v>50</v>
          </cell>
          <cell r="M274">
            <v>100</v>
          </cell>
          <cell r="O274" t="str">
            <v>NA</v>
          </cell>
          <cell r="P274" t="str">
            <v>NA</v>
          </cell>
          <cell r="Q274" t="str">
            <v>NA</v>
          </cell>
          <cell r="R274" t="str">
            <v>NA</v>
          </cell>
          <cell r="S274" t="str">
            <v>NA</v>
          </cell>
          <cell r="T274" t="str">
            <v>NA</v>
          </cell>
          <cell r="U274">
            <v>100</v>
          </cell>
          <cell r="W274" t="str">
            <v>ng/sqcm</v>
          </cell>
          <cell r="X274" t="str">
            <v>NA</v>
          </cell>
          <cell r="Y274" t="str">
            <v>ng/sqcm</v>
          </cell>
          <cell r="AA274" t="str">
            <v>NA</v>
          </cell>
          <cell r="AB274" t="str">
            <v>NA</v>
          </cell>
          <cell r="AC274" t="str">
            <v>NA</v>
          </cell>
          <cell r="AD274" t="str">
            <v>NA</v>
          </cell>
          <cell r="AE274" t="str">
            <v>NA</v>
          </cell>
          <cell r="AF274" t="str">
            <v>NA</v>
          </cell>
          <cell r="AG274" t="str">
            <v>NA</v>
          </cell>
          <cell r="AH274" t="str">
            <v>NA</v>
          </cell>
          <cell r="AI274">
            <v>0</v>
          </cell>
          <cell r="AJ274" t="str">
            <v>ng/g</v>
          </cell>
          <cell r="AK274" t="str">
            <v>NA</v>
          </cell>
          <cell r="AL274" t="str">
            <v>NA</v>
          </cell>
          <cell r="AM274" t="str">
            <v>NA</v>
          </cell>
          <cell r="AN274" t="str">
            <v>NA</v>
          </cell>
          <cell r="AO274" t="str">
            <v>NA</v>
          </cell>
          <cell r="AP274" t="str">
            <v>NA</v>
          </cell>
          <cell r="AQ274" t="str">
            <v>NA</v>
          </cell>
          <cell r="AR274" t="str">
            <v>NA</v>
          </cell>
          <cell r="AS274" t="str">
            <v>NA</v>
          </cell>
          <cell r="AT274" t="str">
            <v>NA</v>
          </cell>
          <cell r="AU274" t="str">
            <v>NA</v>
          </cell>
          <cell r="AV274" t="str">
            <v>NA</v>
          </cell>
          <cell r="AW274" t="str">
            <v>NA</v>
          </cell>
          <cell r="AX274" t="str">
            <v>NA</v>
          </cell>
          <cell r="AY274" t="str">
            <v>NA</v>
          </cell>
          <cell r="AZ274">
            <v>40</v>
          </cell>
          <cell r="BA274" t="str">
            <v>µg/g</v>
          </cell>
          <cell r="BB274">
            <v>3000</v>
          </cell>
          <cell r="BC274" t="str">
            <v>µg/g</v>
          </cell>
          <cell r="BD274" t="str">
            <v>NA</v>
          </cell>
          <cell r="BE274" t="str">
            <v>NA</v>
          </cell>
          <cell r="BF274" t="str">
            <v>NA</v>
          </cell>
          <cell r="BG274" t="str">
            <v>NA</v>
          </cell>
          <cell r="BH274" t="str">
            <v>NA</v>
          </cell>
          <cell r="BI274" t="str">
            <v>NA</v>
          </cell>
        </row>
        <row r="275">
          <cell r="B275" t="str">
            <v>Acoustic Gasket Raw Material As Received (2.5 Inch Mobile)</v>
          </cell>
          <cell r="C275" t="str">
            <v>Polyurethane</v>
          </cell>
          <cell r="E275" t="str">
            <v>µg/g</v>
          </cell>
          <cell r="F275">
            <v>50</v>
          </cell>
          <cell r="G275">
            <v>50</v>
          </cell>
          <cell r="H275">
            <v>50</v>
          </cell>
          <cell r="I275" t="str">
            <v>NA</v>
          </cell>
          <cell r="J275">
            <v>50</v>
          </cell>
          <cell r="K275">
            <v>50</v>
          </cell>
          <cell r="L275">
            <v>50</v>
          </cell>
          <cell r="M275">
            <v>100</v>
          </cell>
          <cell r="O275" t="str">
            <v>NA</v>
          </cell>
          <cell r="P275" t="str">
            <v>NA</v>
          </cell>
          <cell r="Q275" t="str">
            <v>NA</v>
          </cell>
          <cell r="R275" t="str">
            <v>NA</v>
          </cell>
          <cell r="S275" t="str">
            <v>NA</v>
          </cell>
          <cell r="T275" t="str">
            <v>NA</v>
          </cell>
          <cell r="U275">
            <v>100</v>
          </cell>
          <cell r="W275" t="str">
            <v>ng/sqcm</v>
          </cell>
          <cell r="X275" t="str">
            <v>NA</v>
          </cell>
          <cell r="Y275" t="str">
            <v>ng/sqcm</v>
          </cell>
          <cell r="AA275" t="str">
            <v>NA</v>
          </cell>
          <cell r="AB275" t="str">
            <v>NA</v>
          </cell>
          <cell r="AC275" t="str">
            <v>NA</v>
          </cell>
          <cell r="AD275" t="str">
            <v>NA</v>
          </cell>
          <cell r="AE275" t="str">
            <v>NA</v>
          </cell>
          <cell r="AF275" t="str">
            <v>NA</v>
          </cell>
          <cell r="AG275" t="str">
            <v>NA</v>
          </cell>
          <cell r="AH275" t="str">
            <v>NA</v>
          </cell>
          <cell r="AI275">
            <v>0</v>
          </cell>
          <cell r="AJ275" t="str">
            <v>ng/g</v>
          </cell>
          <cell r="AK275" t="str">
            <v>NA</v>
          </cell>
          <cell r="AL275" t="str">
            <v>NA</v>
          </cell>
          <cell r="AM275" t="str">
            <v>NA</v>
          </cell>
          <cell r="AN275" t="str">
            <v>NA</v>
          </cell>
          <cell r="AO275" t="str">
            <v>NA</v>
          </cell>
          <cell r="AP275" t="str">
            <v>NA</v>
          </cell>
          <cell r="AQ275" t="str">
            <v>NA</v>
          </cell>
          <cell r="AR275" t="str">
            <v>NA</v>
          </cell>
          <cell r="AS275" t="str">
            <v>NA</v>
          </cell>
          <cell r="AT275" t="str">
            <v>NA</v>
          </cell>
          <cell r="AU275" t="str">
            <v>NA</v>
          </cell>
          <cell r="AV275" t="str">
            <v>NA</v>
          </cell>
          <cell r="AW275" t="str">
            <v>NA</v>
          </cell>
          <cell r="AX275" t="str">
            <v>NA</v>
          </cell>
          <cell r="AY275" t="str">
            <v>NA</v>
          </cell>
          <cell r="AZ275">
            <v>40</v>
          </cell>
          <cell r="BA275" t="str">
            <v>µg/g</v>
          </cell>
          <cell r="BB275">
            <v>3000</v>
          </cell>
          <cell r="BC275" t="str">
            <v>µg/g</v>
          </cell>
          <cell r="BD275" t="str">
            <v>NA</v>
          </cell>
          <cell r="BE275" t="str">
            <v>NA</v>
          </cell>
          <cell r="BF275" t="str">
            <v>NA</v>
          </cell>
          <cell r="BG275" t="str">
            <v>NA</v>
          </cell>
          <cell r="BH275" t="str">
            <v>NA</v>
          </cell>
          <cell r="BI275" t="str">
            <v>NA</v>
          </cell>
        </row>
        <row r="276">
          <cell r="B276" t="str">
            <v xml:space="preserve">Acoustic Gasket/ Adhesive/ PET after Exposure to 130C for 24 hours (2.5 Inch Mobile) </v>
          </cell>
          <cell r="C276" t="str">
            <v>Polyurethane</v>
          </cell>
          <cell r="E276" t="str">
            <v>µg/g</v>
          </cell>
          <cell r="F276">
            <v>80</v>
          </cell>
          <cell r="G276">
            <v>80</v>
          </cell>
          <cell r="H276">
            <v>80</v>
          </cell>
          <cell r="I276" t="str">
            <v>NA</v>
          </cell>
          <cell r="J276">
            <v>80</v>
          </cell>
          <cell r="K276">
            <v>80</v>
          </cell>
          <cell r="L276">
            <v>80</v>
          </cell>
          <cell r="M276">
            <v>160</v>
          </cell>
          <cell r="O276" t="str">
            <v>NA</v>
          </cell>
          <cell r="P276" t="str">
            <v>NA</v>
          </cell>
          <cell r="Q276" t="str">
            <v>NA</v>
          </cell>
          <cell r="R276" t="str">
            <v>NA</v>
          </cell>
          <cell r="S276" t="str">
            <v>NA</v>
          </cell>
          <cell r="T276" t="str">
            <v>NA</v>
          </cell>
          <cell r="U276">
            <v>160</v>
          </cell>
          <cell r="W276" t="str">
            <v>ng/sqcm</v>
          </cell>
          <cell r="X276" t="str">
            <v>NA</v>
          </cell>
          <cell r="Y276" t="str">
            <v>ng/sqcm</v>
          </cell>
          <cell r="AA276" t="str">
            <v>NA</v>
          </cell>
          <cell r="AB276" t="str">
            <v>NA</v>
          </cell>
          <cell r="AC276" t="str">
            <v>NA</v>
          </cell>
          <cell r="AD276" t="str">
            <v>NA</v>
          </cell>
          <cell r="AE276" t="str">
            <v>NA</v>
          </cell>
          <cell r="AF276" t="str">
            <v>NA</v>
          </cell>
          <cell r="AG276" t="str">
            <v>NA</v>
          </cell>
          <cell r="AH276" t="str">
            <v>NA</v>
          </cell>
          <cell r="AI276">
            <v>0</v>
          </cell>
          <cell r="AJ276" t="str">
            <v>ng/g</v>
          </cell>
          <cell r="AK276" t="str">
            <v>NA</v>
          </cell>
          <cell r="AL276" t="str">
            <v>NA</v>
          </cell>
          <cell r="AM276" t="str">
            <v>NA</v>
          </cell>
          <cell r="AN276" t="str">
            <v>NA</v>
          </cell>
          <cell r="AO276" t="str">
            <v>NA</v>
          </cell>
          <cell r="AP276" t="str">
            <v>NA</v>
          </cell>
          <cell r="AQ276" t="str">
            <v>NA</v>
          </cell>
          <cell r="AR276" t="str">
            <v>NA</v>
          </cell>
          <cell r="AS276" t="str">
            <v>NA</v>
          </cell>
          <cell r="AT276" t="str">
            <v>NA</v>
          </cell>
          <cell r="AU276" t="str">
            <v>NA</v>
          </cell>
          <cell r="AV276" t="str">
            <v>NA</v>
          </cell>
          <cell r="AW276" t="str">
            <v>NA</v>
          </cell>
          <cell r="AX276" t="str">
            <v>NA</v>
          </cell>
          <cell r="AY276" t="str">
            <v>NA</v>
          </cell>
          <cell r="AZ276">
            <v>40</v>
          </cell>
          <cell r="BA276" t="str">
            <v>µg/g</v>
          </cell>
          <cell r="BB276">
            <v>3000</v>
          </cell>
          <cell r="BC276" t="str">
            <v>µg/g</v>
          </cell>
          <cell r="BD276" t="str">
            <v>NA</v>
          </cell>
          <cell r="BE276" t="str">
            <v>NA</v>
          </cell>
          <cell r="BF276" t="str">
            <v>NA</v>
          </cell>
          <cell r="BG276" t="str">
            <v>NA</v>
          </cell>
          <cell r="BH276" t="str">
            <v>NA</v>
          </cell>
          <cell r="BI276" t="str">
            <v>NA</v>
          </cell>
        </row>
        <row r="277">
          <cell r="B277" t="str">
            <v>Acoustic Gasket/ Adhesive/ PET As Received (2.5 Inch Mobile)</v>
          </cell>
          <cell r="C277" t="str">
            <v>Polyurethane</v>
          </cell>
          <cell r="E277" t="str">
            <v>µg/g</v>
          </cell>
          <cell r="F277">
            <v>50</v>
          </cell>
          <cell r="G277">
            <v>50</v>
          </cell>
          <cell r="H277">
            <v>50</v>
          </cell>
          <cell r="I277" t="str">
            <v>NA</v>
          </cell>
          <cell r="J277">
            <v>50</v>
          </cell>
          <cell r="K277">
            <v>50</v>
          </cell>
          <cell r="L277">
            <v>50</v>
          </cell>
          <cell r="M277">
            <v>100</v>
          </cell>
          <cell r="O277" t="str">
            <v>NA</v>
          </cell>
          <cell r="P277" t="str">
            <v>NA</v>
          </cell>
          <cell r="Q277" t="str">
            <v>NA</v>
          </cell>
          <cell r="R277" t="str">
            <v>NA</v>
          </cell>
          <cell r="S277" t="str">
            <v>NA</v>
          </cell>
          <cell r="T277" t="str">
            <v>NA</v>
          </cell>
          <cell r="U277">
            <v>100</v>
          </cell>
          <cell r="W277" t="str">
            <v>ng/sqcm</v>
          </cell>
          <cell r="X277" t="str">
            <v>NA</v>
          </cell>
          <cell r="Y277" t="str">
            <v>ng/sqcm</v>
          </cell>
          <cell r="AA277" t="str">
            <v>NA</v>
          </cell>
          <cell r="AB277" t="str">
            <v>NA</v>
          </cell>
          <cell r="AC277" t="str">
            <v>NA</v>
          </cell>
          <cell r="AD277" t="str">
            <v>NA</v>
          </cell>
          <cell r="AE277" t="str">
            <v>NA</v>
          </cell>
          <cell r="AF277" t="str">
            <v>NA</v>
          </cell>
          <cell r="AG277" t="str">
            <v>NA</v>
          </cell>
          <cell r="AH277" t="str">
            <v>NA</v>
          </cell>
          <cell r="AI277">
            <v>0</v>
          </cell>
          <cell r="AJ277" t="str">
            <v>ng/g</v>
          </cell>
          <cell r="AK277" t="str">
            <v>NA</v>
          </cell>
          <cell r="AL277" t="str">
            <v>NA</v>
          </cell>
          <cell r="AM277" t="str">
            <v>NA</v>
          </cell>
          <cell r="AN277" t="str">
            <v>NA</v>
          </cell>
          <cell r="AO277" t="str">
            <v>NA</v>
          </cell>
          <cell r="AP277" t="str">
            <v>NA</v>
          </cell>
          <cell r="AQ277" t="str">
            <v>NA</v>
          </cell>
          <cell r="AR277" t="str">
            <v>NA</v>
          </cell>
          <cell r="AS277" t="str">
            <v>NA</v>
          </cell>
          <cell r="AT277" t="str">
            <v>NA</v>
          </cell>
          <cell r="AU277" t="str">
            <v>NA</v>
          </cell>
          <cell r="AV277" t="str">
            <v>NA</v>
          </cell>
          <cell r="AW277" t="str">
            <v>NA</v>
          </cell>
          <cell r="AX277" t="str">
            <v>NA</v>
          </cell>
          <cell r="AY277" t="str">
            <v>NA</v>
          </cell>
          <cell r="AZ277">
            <v>40</v>
          </cell>
          <cell r="BA277" t="str">
            <v>µg/g</v>
          </cell>
          <cell r="BB277">
            <v>3000</v>
          </cell>
          <cell r="BC277" t="str">
            <v>µg/g</v>
          </cell>
          <cell r="BD277" t="str">
            <v>NA</v>
          </cell>
          <cell r="BE277" t="str">
            <v>NA</v>
          </cell>
          <cell r="BF277" t="str">
            <v>NA</v>
          </cell>
          <cell r="BG277" t="str">
            <v>NA</v>
          </cell>
          <cell r="BH277" t="str">
            <v>NA</v>
          </cell>
          <cell r="BI277" t="str">
            <v>NA</v>
          </cell>
        </row>
        <row r="278">
          <cell r="B278" t="str">
            <v>Actuator Coil Assembly (ACA) (2.5 Inch Mobile)</v>
          </cell>
          <cell r="C278" t="str">
            <v>Arm Block - AL 6061 (CP/ECD) Tolerance Ring</v>
          </cell>
          <cell r="E278" t="str">
            <v>ng/sqcm</v>
          </cell>
          <cell r="F278">
            <v>10</v>
          </cell>
          <cell r="G278">
            <v>10</v>
          </cell>
          <cell r="H278">
            <v>10</v>
          </cell>
          <cell r="I278" t="str">
            <v>NA</v>
          </cell>
          <cell r="J278">
            <v>10</v>
          </cell>
          <cell r="K278">
            <v>10</v>
          </cell>
          <cell r="L278">
            <v>10</v>
          </cell>
          <cell r="M278">
            <v>30</v>
          </cell>
          <cell r="O278" t="str">
            <v>NA</v>
          </cell>
          <cell r="P278" t="str">
            <v>NA</v>
          </cell>
          <cell r="Q278" t="str">
            <v>NA</v>
          </cell>
          <cell r="R278" t="str">
            <v>NA</v>
          </cell>
          <cell r="S278" t="str">
            <v>NA</v>
          </cell>
          <cell r="T278" t="str">
            <v>NA</v>
          </cell>
          <cell r="U278">
            <v>30</v>
          </cell>
          <cell r="W278" t="str">
            <v>ng/sqcm</v>
          </cell>
          <cell r="X278">
            <v>100</v>
          </cell>
          <cell r="Y278" t="str">
            <v>ng/sqcm</v>
          </cell>
          <cell r="AA278">
            <v>5</v>
          </cell>
          <cell r="AB278" t="str">
            <v>NA</v>
          </cell>
          <cell r="AC278" t="str">
            <v>NA</v>
          </cell>
          <cell r="AD278" t="str">
            <v>NA</v>
          </cell>
          <cell r="AE278">
            <v>6500</v>
          </cell>
          <cell r="AF278" t="str">
            <v>NA</v>
          </cell>
          <cell r="AG278" t="str">
            <v>NA</v>
          </cell>
          <cell r="AH278" t="str">
            <v>particles/sqcm</v>
          </cell>
          <cell r="AI278">
            <v>0</v>
          </cell>
          <cell r="AJ278" t="str">
            <v>ng/part</v>
          </cell>
          <cell r="AK278" t="str">
            <v>NA</v>
          </cell>
          <cell r="AL278" t="str">
            <v>NA</v>
          </cell>
          <cell r="AM278" t="str">
            <v>NA</v>
          </cell>
          <cell r="AN278" t="str">
            <v>NA</v>
          </cell>
          <cell r="AO278" t="str">
            <v>NA</v>
          </cell>
          <cell r="AP278" t="str">
            <v>NA</v>
          </cell>
          <cell r="AQ278" t="str">
            <v>NA</v>
          </cell>
          <cell r="AR278" t="str">
            <v>NA</v>
          </cell>
          <cell r="AS278" t="str">
            <v>NA</v>
          </cell>
          <cell r="AT278" t="str">
            <v>NA</v>
          </cell>
          <cell r="AU278" t="str">
            <v>NA</v>
          </cell>
          <cell r="AV278" t="str">
            <v>NA</v>
          </cell>
          <cell r="AW278" t="str">
            <v>0 at 40x</v>
          </cell>
          <cell r="AX278" t="str">
            <v>ng/part</v>
          </cell>
          <cell r="AY278">
            <v>2000</v>
          </cell>
          <cell r="AZ278">
            <v>30</v>
          </cell>
          <cell r="BA278" t="str">
            <v>ng/part</v>
          </cell>
          <cell r="BB278">
            <v>5000</v>
          </cell>
          <cell r="BC278" t="str">
            <v>ng/part</v>
          </cell>
          <cell r="BD278">
            <v>50</v>
          </cell>
          <cell r="BE278" t="str">
            <v>ng/part</v>
          </cell>
          <cell r="BF278">
            <v>50</v>
          </cell>
          <cell r="BG278" t="str">
            <v>ng/part</v>
          </cell>
          <cell r="BH278">
            <v>50</v>
          </cell>
          <cell r="BI278" t="str">
            <v>ng/part</v>
          </cell>
        </row>
        <row r="279">
          <cell r="B279" t="str">
            <v>Actuator Coil Assembly (ACA) with Arm Damper (2.5 Inch Mobile)</v>
          </cell>
          <cell r="C279" t="str">
            <v>Arm Block - AL 6061 (CP/ECD) Tolerance Ring</v>
          </cell>
          <cell r="E279" t="str">
            <v>ng/sqcm</v>
          </cell>
          <cell r="F279">
            <v>10</v>
          </cell>
          <cell r="G279">
            <v>10</v>
          </cell>
          <cell r="H279">
            <v>10</v>
          </cell>
          <cell r="I279" t="str">
            <v>NA</v>
          </cell>
          <cell r="J279">
            <v>10</v>
          </cell>
          <cell r="K279">
            <v>10</v>
          </cell>
          <cell r="L279">
            <v>10</v>
          </cell>
          <cell r="M279">
            <v>30</v>
          </cell>
          <cell r="O279" t="str">
            <v>NA</v>
          </cell>
          <cell r="P279" t="str">
            <v>NA</v>
          </cell>
          <cell r="Q279" t="str">
            <v>NA</v>
          </cell>
          <cell r="R279" t="str">
            <v>NA</v>
          </cell>
          <cell r="S279" t="str">
            <v>NA</v>
          </cell>
          <cell r="T279" t="str">
            <v>NA</v>
          </cell>
          <cell r="U279">
            <v>30</v>
          </cell>
          <cell r="W279" t="str">
            <v>ng/sqcm</v>
          </cell>
          <cell r="X279">
            <v>200</v>
          </cell>
          <cell r="Y279" t="str">
            <v>ng/sqcm</v>
          </cell>
          <cell r="AA279">
            <v>5</v>
          </cell>
          <cell r="AB279" t="str">
            <v>NA</v>
          </cell>
          <cell r="AC279" t="str">
            <v>NA</v>
          </cell>
          <cell r="AD279" t="str">
            <v>NA</v>
          </cell>
          <cell r="AE279">
            <v>6500</v>
          </cell>
          <cell r="AF279" t="str">
            <v>NA</v>
          </cell>
          <cell r="AG279" t="str">
            <v>NA</v>
          </cell>
          <cell r="AH279" t="str">
            <v>particles/sqcm</v>
          </cell>
          <cell r="AI279">
            <v>0</v>
          </cell>
          <cell r="AJ279" t="str">
            <v>ng/part</v>
          </cell>
          <cell r="AK279" t="str">
            <v>NA</v>
          </cell>
          <cell r="AL279" t="str">
            <v>NA</v>
          </cell>
          <cell r="AM279" t="str">
            <v>NA</v>
          </cell>
          <cell r="AN279" t="str">
            <v>NA</v>
          </cell>
          <cell r="AO279" t="str">
            <v>NA</v>
          </cell>
          <cell r="AP279" t="str">
            <v>NA</v>
          </cell>
          <cell r="AQ279" t="str">
            <v>NA</v>
          </cell>
          <cell r="AR279" t="str">
            <v>NA</v>
          </cell>
          <cell r="AS279" t="str">
            <v>NA</v>
          </cell>
          <cell r="AT279" t="str">
            <v>NA</v>
          </cell>
          <cell r="AU279" t="str">
            <v>NA</v>
          </cell>
          <cell r="AV279" t="str">
            <v>NA</v>
          </cell>
          <cell r="AW279" t="str">
            <v>0 at 40x</v>
          </cell>
          <cell r="AX279" t="str">
            <v>ng/part</v>
          </cell>
          <cell r="AY279">
            <v>2000</v>
          </cell>
          <cell r="AZ279">
            <v>30</v>
          </cell>
          <cell r="BA279" t="str">
            <v>ng/part</v>
          </cell>
          <cell r="BB279">
            <v>8000</v>
          </cell>
          <cell r="BC279" t="str">
            <v>ng/part</v>
          </cell>
          <cell r="BD279">
            <v>50</v>
          </cell>
          <cell r="BE279" t="str">
            <v>ng/part</v>
          </cell>
          <cell r="BF279">
            <v>50</v>
          </cell>
          <cell r="BG279" t="str">
            <v>ng/part</v>
          </cell>
          <cell r="BH279">
            <v>50</v>
          </cell>
          <cell r="BI279" t="str">
            <v>ng/part</v>
          </cell>
        </row>
        <row r="280">
          <cell r="B280" t="str">
            <v>Actuator Flex Assembly (AFA) (2.5 Inch Mobile)</v>
          </cell>
          <cell r="C280" t="str">
            <v>Arm Block - AL 6061 (CP/ECD) Tolerance Ring</v>
          </cell>
          <cell r="E280" t="str">
            <v>ng/sqcm</v>
          </cell>
          <cell r="F280">
            <v>10</v>
          </cell>
          <cell r="G280">
            <v>10</v>
          </cell>
          <cell r="H280">
            <v>10</v>
          </cell>
          <cell r="I280" t="str">
            <v>NA</v>
          </cell>
          <cell r="J280">
            <v>10</v>
          </cell>
          <cell r="K280">
            <v>10</v>
          </cell>
          <cell r="L280">
            <v>10</v>
          </cell>
          <cell r="M280">
            <v>30</v>
          </cell>
          <cell r="O280" t="str">
            <v>NA</v>
          </cell>
          <cell r="P280" t="str">
            <v>NA</v>
          </cell>
          <cell r="Q280" t="str">
            <v>NA</v>
          </cell>
          <cell r="R280" t="str">
            <v>NA</v>
          </cell>
          <cell r="S280" t="str">
            <v>NA</v>
          </cell>
          <cell r="T280" t="str">
            <v>NA</v>
          </cell>
          <cell r="U280">
            <v>30</v>
          </cell>
          <cell r="W280" t="str">
            <v>ng/sqcm</v>
          </cell>
          <cell r="X280">
            <v>100</v>
          </cell>
          <cell r="Y280" t="str">
            <v>ng/sqcm</v>
          </cell>
          <cell r="AA280">
            <v>5</v>
          </cell>
          <cell r="AB280" t="str">
            <v>NA</v>
          </cell>
          <cell r="AC280" t="str">
            <v>NA</v>
          </cell>
          <cell r="AD280" t="str">
            <v>NA</v>
          </cell>
          <cell r="AE280">
            <v>18000</v>
          </cell>
          <cell r="AF280" t="str">
            <v>NA</v>
          </cell>
          <cell r="AG280" t="str">
            <v>NA</v>
          </cell>
          <cell r="AH280" t="str">
            <v>particles/sqcm</v>
          </cell>
          <cell r="AI280">
            <v>0</v>
          </cell>
          <cell r="AJ280" t="str">
            <v>ng/part</v>
          </cell>
          <cell r="AK280" t="str">
            <v>NA</v>
          </cell>
          <cell r="AL280" t="str">
            <v>NA</v>
          </cell>
          <cell r="AM280" t="str">
            <v>NA</v>
          </cell>
          <cell r="AN280" t="str">
            <v>NA</v>
          </cell>
          <cell r="AO280" t="str">
            <v>NA</v>
          </cell>
          <cell r="AP280" t="str">
            <v>NA</v>
          </cell>
          <cell r="AQ280" t="str">
            <v>NA</v>
          </cell>
          <cell r="AR280" t="str">
            <v>NA</v>
          </cell>
          <cell r="AS280" t="str">
            <v>NA</v>
          </cell>
          <cell r="AT280" t="str">
            <v>NA</v>
          </cell>
          <cell r="AU280" t="str">
            <v>NA</v>
          </cell>
          <cell r="AV280" t="str">
            <v>NA</v>
          </cell>
          <cell r="AW280" t="str">
            <v>0 at 40x (80C/ 80RH/ 120hrs)</v>
          </cell>
          <cell r="AX280" t="str">
            <v>ng/part</v>
          </cell>
          <cell r="AY280">
            <v>2000</v>
          </cell>
          <cell r="AZ280">
            <v>30</v>
          </cell>
          <cell r="BA280" t="str">
            <v>ng/part</v>
          </cell>
          <cell r="BB280">
            <v>2000</v>
          </cell>
          <cell r="BC280" t="str">
            <v>ng/part</v>
          </cell>
          <cell r="BD280">
            <v>100</v>
          </cell>
          <cell r="BE280" t="str">
            <v>ng/part</v>
          </cell>
          <cell r="BF280">
            <v>50</v>
          </cell>
          <cell r="BG280" t="str">
            <v>ng/part</v>
          </cell>
          <cell r="BH280">
            <v>50</v>
          </cell>
          <cell r="BI280" t="str">
            <v>ng/part</v>
          </cell>
        </row>
        <row r="281">
          <cell r="B281" t="str">
            <v>Actuator Pivot Flex Assembly (APFA) (2.5 Inch Mobile)</v>
          </cell>
          <cell r="C281" t="str">
            <v>Arm Block - AL 6061 (CP/ECD) Tolerance Ring</v>
          </cell>
          <cell r="E281" t="str">
            <v>ng/sqcm</v>
          </cell>
          <cell r="F281">
            <v>10</v>
          </cell>
          <cell r="G281">
            <v>10</v>
          </cell>
          <cell r="H281">
            <v>10</v>
          </cell>
          <cell r="I281" t="str">
            <v>NA</v>
          </cell>
          <cell r="J281">
            <v>10</v>
          </cell>
          <cell r="K281">
            <v>10</v>
          </cell>
          <cell r="L281">
            <v>10</v>
          </cell>
          <cell r="M281">
            <v>30</v>
          </cell>
          <cell r="O281" t="str">
            <v>NA</v>
          </cell>
          <cell r="P281" t="str">
            <v>NA</v>
          </cell>
          <cell r="Q281" t="str">
            <v>NA</v>
          </cell>
          <cell r="R281" t="str">
            <v>NA</v>
          </cell>
          <cell r="S281" t="str">
            <v>NA</v>
          </cell>
          <cell r="T281" t="str">
            <v>NA</v>
          </cell>
          <cell r="U281">
            <v>30</v>
          </cell>
          <cell r="W281" t="str">
            <v>ng/sqcm</v>
          </cell>
          <cell r="X281">
            <v>100</v>
          </cell>
          <cell r="Y281" t="str">
            <v>ng/sqcm</v>
          </cell>
          <cell r="AA281">
            <v>5</v>
          </cell>
          <cell r="AB281" t="str">
            <v>NA</v>
          </cell>
          <cell r="AC281" t="str">
            <v>NA</v>
          </cell>
          <cell r="AD281" t="str">
            <v>NA</v>
          </cell>
          <cell r="AE281">
            <v>18000</v>
          </cell>
          <cell r="AF281" t="str">
            <v>NA</v>
          </cell>
          <cell r="AG281" t="str">
            <v>NA</v>
          </cell>
          <cell r="AH281" t="str">
            <v>particles/sqcm</v>
          </cell>
          <cell r="AI281">
            <v>0</v>
          </cell>
          <cell r="AJ281" t="str">
            <v>ng/part</v>
          </cell>
          <cell r="AK281" t="str">
            <v>NA</v>
          </cell>
          <cell r="AL281" t="str">
            <v>NA</v>
          </cell>
          <cell r="AM281" t="str">
            <v>NA</v>
          </cell>
          <cell r="AN281" t="str">
            <v>NA</v>
          </cell>
          <cell r="AO281" t="str">
            <v>particles/sqcm</v>
          </cell>
          <cell r="AP281" t="str">
            <v>&lt;400</v>
          </cell>
          <cell r="AQ281" t="str">
            <v>particles/sqcm</v>
          </cell>
          <cell r="AR281" t="str">
            <v>&lt;100</v>
          </cell>
          <cell r="AS281" t="str">
            <v>particles/sqcm</v>
          </cell>
          <cell r="AT281" t="str">
            <v>&lt;1000</v>
          </cell>
          <cell r="AU281" t="str">
            <v>particles/sqcm</v>
          </cell>
          <cell r="AV281">
            <v>0</v>
          </cell>
          <cell r="AW281" t="str">
            <v>0 at 40x (80C/ 80RH/ 120hrs)</v>
          </cell>
          <cell r="AX281" t="str">
            <v>ng/part</v>
          </cell>
          <cell r="AY281">
            <v>2000</v>
          </cell>
          <cell r="AZ281">
            <v>30</v>
          </cell>
          <cell r="BA281" t="str">
            <v>ng/part</v>
          </cell>
          <cell r="BB281">
            <v>5000</v>
          </cell>
          <cell r="BC281" t="str">
            <v>ng/part</v>
          </cell>
          <cell r="BD281">
            <v>100</v>
          </cell>
          <cell r="BE281" t="str">
            <v>ng/part</v>
          </cell>
          <cell r="BF281">
            <v>50</v>
          </cell>
          <cell r="BG281" t="str">
            <v>ng/part</v>
          </cell>
          <cell r="BH281">
            <v>50</v>
          </cell>
          <cell r="BI281" t="str">
            <v>ng/part</v>
          </cell>
        </row>
        <row r="282">
          <cell r="B282" t="str">
            <v>Actuator Pivot Flex Assembly (APFA) with Arm Damper (2.5 Inch Mobile)</v>
          </cell>
          <cell r="C282" t="str">
            <v>Arm Block - AL 6061 (CP/ECD) Tolerance Ring</v>
          </cell>
          <cell r="E282" t="str">
            <v>ng/sqcm</v>
          </cell>
          <cell r="F282">
            <v>10</v>
          </cell>
          <cell r="G282">
            <v>10</v>
          </cell>
          <cell r="H282">
            <v>10</v>
          </cell>
          <cell r="I282" t="str">
            <v>NA</v>
          </cell>
          <cell r="J282">
            <v>10</v>
          </cell>
          <cell r="K282">
            <v>10</v>
          </cell>
          <cell r="L282">
            <v>10</v>
          </cell>
          <cell r="M282">
            <v>30</v>
          </cell>
          <cell r="O282" t="str">
            <v>NA</v>
          </cell>
          <cell r="P282" t="str">
            <v>NA</v>
          </cell>
          <cell r="Q282" t="str">
            <v>NA</v>
          </cell>
          <cell r="R282" t="str">
            <v>NA</v>
          </cell>
          <cell r="S282" t="str">
            <v>NA</v>
          </cell>
          <cell r="T282" t="str">
            <v>NA</v>
          </cell>
          <cell r="U282">
            <v>30</v>
          </cell>
          <cell r="W282" t="str">
            <v>ng/sqcm</v>
          </cell>
          <cell r="X282">
            <v>100</v>
          </cell>
          <cell r="Y282" t="str">
            <v>ng/sqcm</v>
          </cell>
          <cell r="AA282">
            <v>5</v>
          </cell>
          <cell r="AB282" t="str">
            <v>NA</v>
          </cell>
          <cell r="AC282" t="str">
            <v>NA</v>
          </cell>
          <cell r="AD282" t="str">
            <v>NA</v>
          </cell>
          <cell r="AE282">
            <v>18000</v>
          </cell>
          <cell r="AF282" t="str">
            <v>NA</v>
          </cell>
          <cell r="AG282" t="str">
            <v>NA</v>
          </cell>
          <cell r="AH282" t="str">
            <v>particles/sqcm</v>
          </cell>
          <cell r="AI282">
            <v>0</v>
          </cell>
          <cell r="AJ282" t="str">
            <v>ng/part</v>
          </cell>
          <cell r="AK282" t="str">
            <v>NA</v>
          </cell>
          <cell r="AL282" t="str">
            <v>NA</v>
          </cell>
          <cell r="AM282" t="str">
            <v>NA</v>
          </cell>
          <cell r="AN282" t="str">
            <v>NA</v>
          </cell>
          <cell r="AO282" t="str">
            <v>particles/sqcm</v>
          </cell>
          <cell r="AP282" t="str">
            <v>&lt;400</v>
          </cell>
          <cell r="AQ282" t="str">
            <v>particles/sqcm</v>
          </cell>
          <cell r="AR282" t="str">
            <v>&lt;100</v>
          </cell>
          <cell r="AS282" t="str">
            <v>particles/sqcm</v>
          </cell>
          <cell r="AT282" t="str">
            <v>&lt;1000</v>
          </cell>
          <cell r="AU282" t="str">
            <v>particles/sqcm</v>
          </cell>
          <cell r="AV282">
            <v>0</v>
          </cell>
          <cell r="AW282" t="str">
            <v>0 at 40x (80C/ 80RH/ 120hrs)</v>
          </cell>
          <cell r="AX282" t="str">
            <v>ng/part</v>
          </cell>
          <cell r="AY282">
            <v>2000</v>
          </cell>
          <cell r="AZ282">
            <v>30</v>
          </cell>
          <cell r="BA282" t="str">
            <v>ng/part</v>
          </cell>
          <cell r="BB282">
            <v>8000</v>
          </cell>
          <cell r="BC282" t="str">
            <v>ng/part</v>
          </cell>
          <cell r="BD282">
            <v>100</v>
          </cell>
          <cell r="BE282" t="str">
            <v>ng/part</v>
          </cell>
          <cell r="BF282">
            <v>50</v>
          </cell>
          <cell r="BG282" t="str">
            <v>ng/part</v>
          </cell>
          <cell r="BH282">
            <v>50</v>
          </cell>
          <cell r="BI282" t="str">
            <v>ng/part</v>
          </cell>
        </row>
        <row r="283">
          <cell r="B283" t="str">
            <v>Actuator Flex Assembly (AFA) with Arm Damper (2.5 Inch Mobile)</v>
          </cell>
          <cell r="C283" t="str">
            <v>Arm Block - AL 6061 (CP/ECD) Tolerance Ring</v>
          </cell>
          <cell r="E283" t="str">
            <v>ng/sqcm</v>
          </cell>
          <cell r="F283">
            <v>10</v>
          </cell>
          <cell r="G283">
            <v>10</v>
          </cell>
          <cell r="H283">
            <v>10</v>
          </cell>
          <cell r="I283" t="str">
            <v>NA</v>
          </cell>
          <cell r="J283">
            <v>10</v>
          </cell>
          <cell r="K283">
            <v>10</v>
          </cell>
          <cell r="L283">
            <v>10</v>
          </cell>
          <cell r="M283">
            <v>30</v>
          </cell>
          <cell r="O283" t="str">
            <v>NA</v>
          </cell>
          <cell r="P283" t="str">
            <v>NA</v>
          </cell>
          <cell r="Q283" t="str">
            <v>NA</v>
          </cell>
          <cell r="R283" t="str">
            <v>NA</v>
          </cell>
          <cell r="S283" t="str">
            <v>NA</v>
          </cell>
          <cell r="T283" t="str">
            <v>NA</v>
          </cell>
          <cell r="U283">
            <v>30</v>
          </cell>
          <cell r="W283" t="str">
            <v>ng/sqcm</v>
          </cell>
          <cell r="X283">
            <v>100</v>
          </cell>
          <cell r="Y283" t="str">
            <v>ng/sqcm</v>
          </cell>
          <cell r="AA283">
            <v>5</v>
          </cell>
          <cell r="AB283" t="str">
            <v>NA</v>
          </cell>
          <cell r="AC283" t="str">
            <v>NA</v>
          </cell>
          <cell r="AD283" t="str">
            <v>NA</v>
          </cell>
          <cell r="AE283">
            <v>18000</v>
          </cell>
          <cell r="AF283" t="str">
            <v>NA</v>
          </cell>
          <cell r="AG283" t="str">
            <v>NA</v>
          </cell>
          <cell r="AH283" t="str">
            <v>particles/sqcm</v>
          </cell>
          <cell r="AI283">
            <v>0</v>
          </cell>
          <cell r="AJ283" t="str">
            <v>ng/part</v>
          </cell>
          <cell r="AK283" t="str">
            <v>NA</v>
          </cell>
          <cell r="AL283" t="str">
            <v>NA</v>
          </cell>
          <cell r="AM283" t="str">
            <v>NA</v>
          </cell>
          <cell r="AN283" t="str">
            <v>NA</v>
          </cell>
          <cell r="AO283" t="str">
            <v>NA</v>
          </cell>
          <cell r="AP283" t="str">
            <v>NA</v>
          </cell>
          <cell r="AQ283" t="str">
            <v>NA</v>
          </cell>
          <cell r="AR283" t="str">
            <v>NA</v>
          </cell>
          <cell r="AS283" t="str">
            <v>NA</v>
          </cell>
          <cell r="AT283" t="str">
            <v>NA</v>
          </cell>
          <cell r="AU283" t="str">
            <v>NA</v>
          </cell>
          <cell r="AV283" t="str">
            <v>NA</v>
          </cell>
          <cell r="AW283" t="str">
            <v>0 at 40x (80C/ 80RH/ 120hrs)</v>
          </cell>
          <cell r="AX283" t="str">
            <v>ng/part</v>
          </cell>
          <cell r="AY283">
            <v>2000</v>
          </cell>
          <cell r="AZ283">
            <v>30</v>
          </cell>
          <cell r="BA283" t="str">
            <v>ng/part</v>
          </cell>
          <cell r="BB283">
            <v>5000</v>
          </cell>
          <cell r="BC283" t="str">
            <v>ng/part</v>
          </cell>
          <cell r="BD283">
            <v>100</v>
          </cell>
          <cell r="BE283" t="str">
            <v>ng/part</v>
          </cell>
          <cell r="BF283">
            <v>50</v>
          </cell>
          <cell r="BG283" t="str">
            <v>ng/part</v>
          </cell>
          <cell r="BH283">
            <v>50</v>
          </cell>
          <cell r="BI283" t="str">
            <v>ng/part</v>
          </cell>
        </row>
        <row r="284">
          <cell r="B284" t="str">
            <v>Arm Damper (2.5 Inch Mobile)</v>
          </cell>
          <cell r="C284" t="str">
            <v>Stainless Steel (Passivated) Acrylic Adhesive</v>
          </cell>
          <cell r="E284" t="str">
            <v>ng/sqcm</v>
          </cell>
          <cell r="F284">
            <v>10</v>
          </cell>
          <cell r="G284">
            <v>10</v>
          </cell>
          <cell r="H284">
            <v>10</v>
          </cell>
          <cell r="I284" t="str">
            <v>NA</v>
          </cell>
          <cell r="J284">
            <v>10</v>
          </cell>
          <cell r="K284">
            <v>10</v>
          </cell>
          <cell r="L284">
            <v>10</v>
          </cell>
          <cell r="M284">
            <v>30</v>
          </cell>
          <cell r="O284" t="str">
            <v>NA</v>
          </cell>
          <cell r="P284" t="str">
            <v>NA</v>
          </cell>
          <cell r="Q284" t="str">
            <v>NA</v>
          </cell>
          <cell r="R284" t="str">
            <v>NA</v>
          </cell>
          <cell r="S284" t="str">
            <v>NA</v>
          </cell>
          <cell r="T284" t="str">
            <v>NA</v>
          </cell>
          <cell r="U284">
            <v>30</v>
          </cell>
          <cell r="W284" t="str">
            <v>ng/sqcm</v>
          </cell>
          <cell r="X284" t="str">
            <v>NA</v>
          </cell>
          <cell r="Y284" t="str">
            <v>ng/sqcm</v>
          </cell>
          <cell r="AA284" t="str">
            <v>NA</v>
          </cell>
          <cell r="AB284" t="str">
            <v>NA</v>
          </cell>
          <cell r="AC284" t="str">
            <v>NA</v>
          </cell>
          <cell r="AD284" t="str">
            <v>NA</v>
          </cell>
          <cell r="AE284" t="str">
            <v>NA</v>
          </cell>
          <cell r="AF284" t="str">
            <v>NA</v>
          </cell>
          <cell r="AG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NA</v>
          </cell>
          <cell r="AL284" t="str">
            <v>NA</v>
          </cell>
          <cell r="AM284" t="str">
            <v>NA</v>
          </cell>
          <cell r="AN284" t="str">
            <v>NA</v>
          </cell>
          <cell r="AO284" t="str">
            <v>NA</v>
          </cell>
          <cell r="AP284" t="str">
            <v>NA</v>
          </cell>
          <cell r="AQ284" t="str">
            <v>NA</v>
          </cell>
          <cell r="AR284" t="str">
            <v>NA</v>
          </cell>
          <cell r="AS284" t="str">
            <v>NA</v>
          </cell>
          <cell r="AT284" t="str">
            <v>NA</v>
          </cell>
          <cell r="AU284" t="str">
            <v>NA</v>
          </cell>
          <cell r="AV284" t="str">
            <v>NA</v>
          </cell>
          <cell r="AW284" t="str">
            <v>0 at 40x</v>
          </cell>
          <cell r="AX284" t="str">
            <v>NA</v>
          </cell>
          <cell r="AY284" t="str">
            <v>NA</v>
          </cell>
          <cell r="AZ284">
            <v>30</v>
          </cell>
          <cell r="BA284" t="str">
            <v>ng/part</v>
          </cell>
          <cell r="BB284">
            <v>4000</v>
          </cell>
          <cell r="BC284" t="str">
            <v>ng/part</v>
          </cell>
          <cell r="BD284" t="str">
            <v>NA</v>
          </cell>
          <cell r="BE284" t="str">
            <v>NA</v>
          </cell>
          <cell r="BF284" t="str">
            <v>NA</v>
          </cell>
          <cell r="BG284" t="str">
            <v>NA</v>
          </cell>
          <cell r="BH284" t="str">
            <v>NA</v>
          </cell>
          <cell r="BI284" t="str">
            <v>NA</v>
          </cell>
        </row>
        <row r="285">
          <cell r="B285" t="str">
            <v>Balance Plug (2.5 Inch Mobile)</v>
          </cell>
          <cell r="C285" t="str">
            <v>FKM</v>
          </cell>
          <cell r="E285" t="str">
            <v>ng/sqcm</v>
          </cell>
          <cell r="F285" t="str">
            <v>NA</v>
          </cell>
          <cell r="G285">
            <v>10</v>
          </cell>
          <cell r="H285">
            <v>10</v>
          </cell>
          <cell r="I285" t="str">
            <v>NA</v>
          </cell>
          <cell r="J285">
            <v>10</v>
          </cell>
          <cell r="K285">
            <v>10</v>
          </cell>
          <cell r="L285">
            <v>10</v>
          </cell>
          <cell r="M285" t="str">
            <v>30 (Excl fluoride)</v>
          </cell>
          <cell r="O285" t="str">
            <v>NA</v>
          </cell>
          <cell r="P285" t="str">
            <v>NA</v>
          </cell>
          <cell r="Q285" t="str">
            <v>NA</v>
          </cell>
          <cell r="R285" t="str">
            <v>NA</v>
          </cell>
          <cell r="S285" t="str">
            <v>NA</v>
          </cell>
          <cell r="T285" t="str">
            <v>NA</v>
          </cell>
          <cell r="U285" t="str">
            <v>30 (Excl Mg and Na)</v>
          </cell>
          <cell r="W285" t="str">
            <v>ng/sqcm</v>
          </cell>
          <cell r="X285" t="str">
            <v>NA</v>
          </cell>
          <cell r="Y285" t="str">
            <v>ng/sqcm</v>
          </cell>
          <cell r="AA285">
            <v>5</v>
          </cell>
          <cell r="AB285" t="str">
            <v>NA</v>
          </cell>
          <cell r="AC285" t="str">
            <v>NA</v>
          </cell>
          <cell r="AD285" t="str">
            <v>NA</v>
          </cell>
          <cell r="AE285" t="str">
            <v>NA</v>
          </cell>
          <cell r="AF285" t="str">
            <v>NA</v>
          </cell>
          <cell r="AG285" t="str">
            <v>NA</v>
          </cell>
          <cell r="AH285" t="str">
            <v>NA</v>
          </cell>
          <cell r="AI285">
            <v>0</v>
          </cell>
          <cell r="AJ285" t="str">
            <v>ng/part</v>
          </cell>
          <cell r="AK285" t="str">
            <v>NA</v>
          </cell>
          <cell r="AL285" t="str">
            <v>NA</v>
          </cell>
          <cell r="AM285" t="str">
            <v>NA</v>
          </cell>
          <cell r="AN285" t="str">
            <v>NA</v>
          </cell>
          <cell r="AO285" t="str">
            <v>NA</v>
          </cell>
          <cell r="AP285" t="str">
            <v>NA</v>
          </cell>
          <cell r="AQ285" t="str">
            <v>NA</v>
          </cell>
          <cell r="AR285" t="str">
            <v>NA</v>
          </cell>
          <cell r="AS285" t="str">
            <v>NA</v>
          </cell>
          <cell r="AT285" t="str">
            <v>NA</v>
          </cell>
          <cell r="AU285" t="str">
            <v>NA</v>
          </cell>
          <cell r="AV285" t="str">
            <v>NA</v>
          </cell>
          <cell r="AW285" t="str">
            <v>NA</v>
          </cell>
          <cell r="AX285" t="str">
            <v>NA</v>
          </cell>
          <cell r="AY285" t="str">
            <v>NA</v>
          </cell>
          <cell r="AZ285">
            <v>30</v>
          </cell>
          <cell r="BA285" t="str">
            <v>ng/part</v>
          </cell>
          <cell r="BB285">
            <v>500</v>
          </cell>
          <cell r="BC285" t="str">
            <v>ng/part</v>
          </cell>
          <cell r="BD285" t="str">
            <v>NA</v>
          </cell>
          <cell r="BE285" t="str">
            <v>NA</v>
          </cell>
          <cell r="BF285" t="str">
            <v>NA</v>
          </cell>
          <cell r="BG285" t="str">
            <v>NA</v>
          </cell>
          <cell r="BH285" t="str">
            <v>NA</v>
          </cell>
          <cell r="BI285" t="str">
            <v>NA</v>
          </cell>
        </row>
        <row r="286">
          <cell r="B286" t="str">
            <v>Balance Ring (2.5 Inch Mobile)</v>
          </cell>
          <cell r="C286" t="str">
            <v>Stainless Steel 300 Series Chemical Polish</v>
          </cell>
          <cell r="E286" t="str">
            <v>ng/sqcm</v>
          </cell>
          <cell r="F286">
            <v>10</v>
          </cell>
          <cell r="G286">
            <v>10</v>
          </cell>
          <cell r="H286">
            <v>10</v>
          </cell>
          <cell r="I286" t="str">
            <v>NA</v>
          </cell>
          <cell r="J286">
            <v>10</v>
          </cell>
          <cell r="K286">
            <v>10</v>
          </cell>
          <cell r="L286">
            <v>10</v>
          </cell>
          <cell r="M286">
            <v>30</v>
          </cell>
          <cell r="O286" t="str">
            <v>NA</v>
          </cell>
          <cell r="P286" t="str">
            <v>NA</v>
          </cell>
          <cell r="Q286" t="str">
            <v>NA</v>
          </cell>
          <cell r="R286" t="str">
            <v>NA</v>
          </cell>
          <cell r="S286" t="str">
            <v>NA</v>
          </cell>
          <cell r="T286" t="str">
            <v>NA</v>
          </cell>
          <cell r="U286">
            <v>30</v>
          </cell>
          <cell r="W286" t="str">
            <v>ng/sqcm</v>
          </cell>
          <cell r="X286">
            <v>100</v>
          </cell>
          <cell r="Y286" t="str">
            <v>ng/sqcm</v>
          </cell>
          <cell r="AA286">
            <v>5</v>
          </cell>
          <cell r="AB286" t="str">
            <v>NA</v>
          </cell>
          <cell r="AC286" t="str">
            <v>NA</v>
          </cell>
          <cell r="AD286" t="str">
            <v>NA</v>
          </cell>
          <cell r="AE286">
            <v>5000</v>
          </cell>
          <cell r="AF286" t="str">
            <v>NA</v>
          </cell>
          <cell r="AG286" t="str">
            <v>NA</v>
          </cell>
          <cell r="AH286" t="str">
            <v>particles/sqcm</v>
          </cell>
          <cell r="AI286" t="str">
            <v>NA</v>
          </cell>
          <cell r="AJ286" t="str">
            <v>NA</v>
          </cell>
          <cell r="AK286" t="str">
            <v>NA</v>
          </cell>
          <cell r="AL286" t="str">
            <v>NA</v>
          </cell>
          <cell r="AM286" t="str">
            <v>NA</v>
          </cell>
          <cell r="AN286" t="str">
            <v>NA</v>
          </cell>
          <cell r="AO286" t="str">
            <v>NA</v>
          </cell>
          <cell r="AP286" t="str">
            <v>NA</v>
          </cell>
          <cell r="AQ286" t="str">
            <v>NA</v>
          </cell>
          <cell r="AR286" t="str">
            <v>NA</v>
          </cell>
          <cell r="AS286" t="str">
            <v>NA</v>
          </cell>
          <cell r="AT286" t="str">
            <v>NA</v>
          </cell>
          <cell r="AU286" t="str">
            <v>NA</v>
          </cell>
          <cell r="AV286" t="str">
            <v>NA</v>
          </cell>
          <cell r="AW286" t="str">
            <v>0 at 40x</v>
          </cell>
          <cell r="AX286" t="str">
            <v>NA</v>
          </cell>
          <cell r="AY286" t="str">
            <v>NA</v>
          </cell>
          <cell r="AZ286" t="str">
            <v>NA</v>
          </cell>
          <cell r="BA286" t="str">
            <v>NA</v>
          </cell>
          <cell r="BB286" t="str">
            <v>NA</v>
          </cell>
          <cell r="BC286" t="str">
            <v>NA</v>
          </cell>
          <cell r="BD286">
            <v>50</v>
          </cell>
          <cell r="BE286" t="str">
            <v>ng/part</v>
          </cell>
          <cell r="BF286">
            <v>50</v>
          </cell>
          <cell r="BG286" t="str">
            <v>ng/part</v>
          </cell>
          <cell r="BH286">
            <v>50</v>
          </cell>
          <cell r="BI286" t="str">
            <v>ng/part</v>
          </cell>
        </row>
        <row r="287">
          <cell r="B287" t="str">
            <v>Balance Weight (2.5 Inch Mobile)</v>
          </cell>
          <cell r="C287" t="str">
            <v>Stainless Steel 300 Series (Passivated)</v>
          </cell>
          <cell r="E287" t="str">
            <v>ng/sqcm</v>
          </cell>
          <cell r="F287">
            <v>20</v>
          </cell>
          <cell r="G287">
            <v>20</v>
          </cell>
          <cell r="H287">
            <v>20</v>
          </cell>
          <cell r="I287" t="str">
            <v>NA</v>
          </cell>
          <cell r="J287">
            <v>20</v>
          </cell>
          <cell r="K287">
            <v>20</v>
          </cell>
          <cell r="L287">
            <v>20</v>
          </cell>
          <cell r="M287">
            <v>60</v>
          </cell>
          <cell r="O287" t="str">
            <v>NA</v>
          </cell>
          <cell r="P287" t="str">
            <v>NA</v>
          </cell>
          <cell r="Q287" t="str">
            <v>NA</v>
          </cell>
          <cell r="R287" t="str">
            <v>NA</v>
          </cell>
          <cell r="S287" t="str">
            <v>NA</v>
          </cell>
          <cell r="T287" t="str">
            <v>NA</v>
          </cell>
          <cell r="U287">
            <v>60</v>
          </cell>
          <cell r="W287" t="str">
            <v>ng/sqcm</v>
          </cell>
          <cell r="X287">
            <v>200</v>
          </cell>
          <cell r="Y287" t="str">
            <v>ng/sqcm</v>
          </cell>
          <cell r="AA287">
            <v>5</v>
          </cell>
          <cell r="AB287" t="str">
            <v>NA</v>
          </cell>
          <cell r="AC287" t="str">
            <v>NA</v>
          </cell>
          <cell r="AD287" t="str">
            <v>NA</v>
          </cell>
          <cell r="AE287">
            <v>4000</v>
          </cell>
          <cell r="AF287" t="str">
            <v>NA</v>
          </cell>
          <cell r="AG287" t="str">
            <v>NA</v>
          </cell>
          <cell r="AH287" t="str">
            <v>particles/sqcm</v>
          </cell>
          <cell r="AI287" t="str">
            <v>NA</v>
          </cell>
          <cell r="AJ287" t="str">
            <v>NA</v>
          </cell>
          <cell r="AK287" t="str">
            <v>ng/part</v>
          </cell>
          <cell r="AL287">
            <v>300</v>
          </cell>
          <cell r="AM287" t="str">
            <v>NA</v>
          </cell>
          <cell r="AN287" t="str">
            <v>NA</v>
          </cell>
          <cell r="AO287" t="str">
            <v>NA</v>
          </cell>
          <cell r="AP287" t="str">
            <v>NA</v>
          </cell>
          <cell r="AQ287" t="str">
            <v>NA</v>
          </cell>
          <cell r="AR287" t="str">
            <v>NA</v>
          </cell>
          <cell r="AS287" t="str">
            <v>NA</v>
          </cell>
          <cell r="AT287" t="str">
            <v>NA</v>
          </cell>
          <cell r="AU287" t="str">
            <v>NA</v>
          </cell>
          <cell r="AV287" t="str">
            <v>NA</v>
          </cell>
          <cell r="AW287" t="str">
            <v>0 at 40x</v>
          </cell>
          <cell r="AX287" t="str">
            <v>NA</v>
          </cell>
          <cell r="AY287" t="str">
            <v>NA</v>
          </cell>
          <cell r="AZ287" t="str">
            <v>NA</v>
          </cell>
          <cell r="BA287" t="str">
            <v>NA</v>
          </cell>
          <cell r="BB287" t="str">
            <v>NA</v>
          </cell>
          <cell r="BC287" t="str">
            <v>NA</v>
          </cell>
          <cell r="BD287">
            <v>50</v>
          </cell>
          <cell r="BE287" t="str">
            <v>ng/part</v>
          </cell>
          <cell r="BF287">
            <v>50</v>
          </cell>
          <cell r="BG287" t="str">
            <v>ng/part</v>
          </cell>
          <cell r="BH287">
            <v>50</v>
          </cell>
          <cell r="BI287" t="str">
            <v>ng/part</v>
          </cell>
        </row>
        <row r="288">
          <cell r="B288" t="str">
            <v>Bottom VCM Assy (2.5 Inch Mobile)</v>
          </cell>
          <cell r="C288" t="str">
            <v>Plate - 1008/1010 Steel EN Plating Magnet-Nd-Fe-B Electrolytic Ni Plating</v>
          </cell>
          <cell r="E288" t="str">
            <v>ng/sqcm</v>
          </cell>
          <cell r="F288">
            <v>10</v>
          </cell>
          <cell r="G288">
            <v>10</v>
          </cell>
          <cell r="H288">
            <v>10</v>
          </cell>
          <cell r="I288" t="str">
            <v>NA</v>
          </cell>
          <cell r="J288">
            <v>10</v>
          </cell>
          <cell r="K288">
            <v>100</v>
          </cell>
          <cell r="L288">
            <v>10</v>
          </cell>
          <cell r="M288" t="str">
            <v>30 (Excl PO4)</v>
          </cell>
          <cell r="O288" t="str">
            <v>NA</v>
          </cell>
          <cell r="P288" t="str">
            <v>NA</v>
          </cell>
          <cell r="Q288" t="str">
            <v>NA</v>
          </cell>
          <cell r="R288" t="str">
            <v>NA</v>
          </cell>
          <cell r="S288" t="str">
            <v>NA</v>
          </cell>
          <cell r="T288" t="str">
            <v>NA</v>
          </cell>
          <cell r="U288">
            <v>30</v>
          </cell>
          <cell r="W288" t="str">
            <v>ng/sqcm</v>
          </cell>
          <cell r="X288">
            <v>100</v>
          </cell>
          <cell r="Y288" t="str">
            <v>ng/sqcm</v>
          </cell>
          <cell r="AA288">
            <v>5</v>
          </cell>
          <cell r="AB288" t="str">
            <v>NA</v>
          </cell>
          <cell r="AC288" t="str">
            <v>NA</v>
          </cell>
          <cell r="AD288" t="str">
            <v>NA</v>
          </cell>
          <cell r="AE288">
            <v>3000</v>
          </cell>
          <cell r="AF288" t="str">
            <v>NA</v>
          </cell>
          <cell r="AG288" t="str">
            <v>NA</v>
          </cell>
          <cell r="AH288" t="str">
            <v>particles/sqcm</v>
          </cell>
          <cell r="AI288">
            <v>0</v>
          </cell>
          <cell r="AJ288" t="str">
            <v>ng/part</v>
          </cell>
          <cell r="AK288" t="str">
            <v>NA</v>
          </cell>
          <cell r="AL288" t="str">
            <v>NA</v>
          </cell>
          <cell r="AM288" t="str">
            <v>NA</v>
          </cell>
          <cell r="AN288" t="str">
            <v>NA</v>
          </cell>
          <cell r="AO288" t="str">
            <v>NA</v>
          </cell>
          <cell r="AP288" t="str">
            <v>NA</v>
          </cell>
          <cell r="AQ288" t="str">
            <v>NA</v>
          </cell>
          <cell r="AR288" t="str">
            <v>NA</v>
          </cell>
          <cell r="AS288" t="str">
            <v>NA</v>
          </cell>
          <cell r="AT288" t="str">
            <v>NA</v>
          </cell>
          <cell r="AU288" t="str">
            <v>particles/sqcm</v>
          </cell>
          <cell r="AV288">
            <v>0</v>
          </cell>
          <cell r="AW288" t="str">
            <v>0 at 40x</v>
          </cell>
          <cell r="AX288" t="str">
            <v>NA</v>
          </cell>
          <cell r="AY288" t="str">
            <v>NA</v>
          </cell>
          <cell r="AZ288">
            <v>30</v>
          </cell>
          <cell r="BA288" t="str">
            <v>ng/part</v>
          </cell>
          <cell r="BB288">
            <v>2000</v>
          </cell>
          <cell r="BC288" t="str">
            <v>ng/part</v>
          </cell>
          <cell r="BD288">
            <v>50</v>
          </cell>
          <cell r="BE288" t="str">
            <v>ng/part</v>
          </cell>
          <cell r="BF288">
            <v>50</v>
          </cell>
          <cell r="BG288" t="str">
            <v>ng/part</v>
          </cell>
          <cell r="BH288">
            <v>50</v>
          </cell>
          <cell r="BI288" t="str">
            <v>ng/part</v>
          </cell>
        </row>
        <row r="289">
          <cell r="B289" t="str">
            <v>Bottom VCM Plate (for single magnet programs)(2.5 Inch Mobile)</v>
          </cell>
          <cell r="C289" t="str">
            <v xml:space="preserve">Plate - 1008/1010 Steel EN Plating  </v>
          </cell>
          <cell r="E289" t="str">
            <v>ng/sqcm</v>
          </cell>
          <cell r="F289">
            <v>10</v>
          </cell>
          <cell r="G289">
            <v>10</v>
          </cell>
          <cell r="H289">
            <v>10</v>
          </cell>
          <cell r="I289" t="str">
            <v>NA</v>
          </cell>
          <cell r="J289">
            <v>10</v>
          </cell>
          <cell r="K289">
            <v>100</v>
          </cell>
          <cell r="L289">
            <v>10</v>
          </cell>
          <cell r="M289" t="str">
            <v>30 (Excl PO4)</v>
          </cell>
          <cell r="O289" t="str">
            <v>NA</v>
          </cell>
          <cell r="P289" t="str">
            <v>NA</v>
          </cell>
          <cell r="Q289" t="str">
            <v>NA</v>
          </cell>
          <cell r="R289" t="str">
            <v>NA</v>
          </cell>
          <cell r="S289" t="str">
            <v>NA</v>
          </cell>
          <cell r="T289" t="str">
            <v>NA</v>
          </cell>
          <cell r="U289">
            <v>30</v>
          </cell>
          <cell r="W289" t="str">
            <v>ng/sqcm</v>
          </cell>
          <cell r="X289">
            <v>100</v>
          </cell>
          <cell r="Y289" t="str">
            <v>ng/sqcm</v>
          </cell>
          <cell r="AA289">
            <v>5</v>
          </cell>
          <cell r="AB289" t="str">
            <v>NA</v>
          </cell>
          <cell r="AC289" t="str">
            <v>NA</v>
          </cell>
          <cell r="AD289" t="str">
            <v>NA</v>
          </cell>
          <cell r="AE289">
            <v>3000</v>
          </cell>
          <cell r="AF289" t="str">
            <v>NA</v>
          </cell>
          <cell r="AG289" t="str">
            <v>NA</v>
          </cell>
          <cell r="AH289" t="str">
            <v>particles/sqcm</v>
          </cell>
          <cell r="AI289" t="str">
            <v>NA</v>
          </cell>
          <cell r="AJ289" t="str">
            <v>NA</v>
          </cell>
          <cell r="AK289" t="str">
            <v>NA</v>
          </cell>
          <cell r="AL289" t="str">
            <v>NA</v>
          </cell>
          <cell r="AM289" t="str">
            <v>NA</v>
          </cell>
          <cell r="AN289" t="str">
            <v>NA</v>
          </cell>
          <cell r="AO289" t="str">
            <v>NA</v>
          </cell>
          <cell r="AP289" t="str">
            <v>NA</v>
          </cell>
          <cell r="AQ289" t="str">
            <v>NA</v>
          </cell>
          <cell r="AR289" t="str">
            <v>NA</v>
          </cell>
          <cell r="AS289" t="str">
            <v>NA</v>
          </cell>
          <cell r="AT289" t="str">
            <v>NA</v>
          </cell>
          <cell r="AU289" t="str">
            <v>particles/sqcm</v>
          </cell>
          <cell r="AV289">
            <v>0</v>
          </cell>
          <cell r="AW289" t="str">
            <v>0 at 40x</v>
          </cell>
          <cell r="AX289" t="str">
            <v>NA</v>
          </cell>
          <cell r="AY289" t="str">
            <v>NA</v>
          </cell>
          <cell r="AZ289" t="str">
            <v>NA</v>
          </cell>
          <cell r="BA289" t="str">
            <v>NA</v>
          </cell>
          <cell r="BB289" t="str">
            <v>NA</v>
          </cell>
          <cell r="BC289" t="str">
            <v>NA</v>
          </cell>
          <cell r="BD289">
            <v>50</v>
          </cell>
          <cell r="BE289" t="str">
            <v>ng/part</v>
          </cell>
          <cell r="BF289">
            <v>50</v>
          </cell>
          <cell r="BG289" t="str">
            <v>ng/part</v>
          </cell>
          <cell r="BH289">
            <v>50</v>
          </cell>
          <cell r="BI289" t="str">
            <v>ng/part</v>
          </cell>
        </row>
        <row r="290">
          <cell r="B290" t="str">
            <v>Breather/Absorbent Filter Assy (2.5 Inch Mobile)</v>
          </cell>
          <cell r="C290" t="str">
            <v>Body - PTFE Absorbent - Carbon Acrylic Adhesive Polyester Liner</v>
          </cell>
          <cell r="E290" t="str">
            <v>ng/sqcm</v>
          </cell>
          <cell r="F290">
            <v>20</v>
          </cell>
          <cell r="G290">
            <v>20</v>
          </cell>
          <cell r="H290">
            <v>20</v>
          </cell>
          <cell r="I290" t="str">
            <v>NA</v>
          </cell>
          <cell r="J290">
            <v>20</v>
          </cell>
          <cell r="K290">
            <v>20</v>
          </cell>
          <cell r="L290">
            <v>20</v>
          </cell>
          <cell r="M290" t="str">
            <v>60 (Tested with liner attached)</v>
          </cell>
          <cell r="O290" t="str">
            <v>NA</v>
          </cell>
          <cell r="P290" t="str">
            <v>NA</v>
          </cell>
          <cell r="Q290" t="str">
            <v>NA</v>
          </cell>
          <cell r="R290" t="str">
            <v>NA</v>
          </cell>
          <cell r="S290" t="str">
            <v>NA</v>
          </cell>
          <cell r="T290" t="str">
            <v>NA</v>
          </cell>
          <cell r="U290" t="str">
            <v>60 (Tested with liner attached)</v>
          </cell>
          <cell r="W290" t="str">
            <v>ng/sqcm</v>
          </cell>
          <cell r="X290" t="str">
            <v>NA</v>
          </cell>
          <cell r="Y290" t="str">
            <v>ng/sqcm</v>
          </cell>
          <cell r="AA290" t="str">
            <v>NA</v>
          </cell>
          <cell r="AB290" t="str">
            <v>NA</v>
          </cell>
          <cell r="AC290" t="str">
            <v>NA</v>
          </cell>
          <cell r="AD290" t="str">
            <v>NA</v>
          </cell>
          <cell r="AE290">
            <v>10000</v>
          </cell>
          <cell r="AF290" t="str">
            <v>NA</v>
          </cell>
          <cell r="AG290" t="str">
            <v>NA</v>
          </cell>
          <cell r="AH290" t="str">
            <v>particles/sqcm</v>
          </cell>
          <cell r="AI290">
            <v>0</v>
          </cell>
          <cell r="AJ290" t="str">
            <v>ng/part</v>
          </cell>
          <cell r="AK290" t="str">
            <v>ng/part</v>
          </cell>
          <cell r="AL290" t="str">
            <v>NA</v>
          </cell>
          <cell r="AM290">
            <v>20</v>
          </cell>
          <cell r="AN290" t="str">
            <v>NA</v>
          </cell>
          <cell r="AO290" t="str">
            <v>NA</v>
          </cell>
          <cell r="AP290" t="str">
            <v>NA</v>
          </cell>
          <cell r="AQ290" t="str">
            <v>NA</v>
          </cell>
          <cell r="AR290" t="str">
            <v>NA</v>
          </cell>
          <cell r="AS290" t="str">
            <v>NA</v>
          </cell>
          <cell r="AT290" t="str">
            <v>NA</v>
          </cell>
          <cell r="AU290" t="str">
            <v>NA</v>
          </cell>
          <cell r="AV290" t="str">
            <v>NA</v>
          </cell>
          <cell r="AW290" t="str">
            <v>NA</v>
          </cell>
          <cell r="AX290" t="str">
            <v>NA</v>
          </cell>
          <cell r="AY290" t="str">
            <v>NA</v>
          </cell>
          <cell r="AZ290">
            <v>60</v>
          </cell>
          <cell r="BA290" t="str">
            <v>ng/part</v>
          </cell>
          <cell r="BB290">
            <v>1000</v>
          </cell>
          <cell r="BC290" t="str">
            <v>ng/part</v>
          </cell>
          <cell r="BD290" t="str">
            <v>NA</v>
          </cell>
          <cell r="BE290" t="str">
            <v>NA</v>
          </cell>
          <cell r="BF290" t="str">
            <v>NA</v>
          </cell>
          <cell r="BG290" t="str">
            <v>NA</v>
          </cell>
          <cell r="BH290" t="str">
            <v>NA</v>
          </cell>
          <cell r="BI290" t="str">
            <v>NA</v>
          </cell>
        </row>
        <row r="291">
          <cell r="B291" t="str">
            <v>Connector (Class 2) (2.5 Inch Mobile)</v>
          </cell>
          <cell r="C291" t="str">
            <v>Liquid Crystal Polymer Glass Fiber Filled</v>
          </cell>
          <cell r="E291" t="str">
            <v>NA</v>
          </cell>
          <cell r="F291" t="str">
            <v>NA</v>
          </cell>
          <cell r="G291" t="str">
            <v>NA</v>
          </cell>
          <cell r="H291" t="str">
            <v>NA</v>
          </cell>
          <cell r="I291" t="str">
            <v>NA</v>
          </cell>
          <cell r="J291" t="str">
            <v>NA</v>
          </cell>
          <cell r="K291" t="str">
            <v>NA</v>
          </cell>
          <cell r="L291" t="str">
            <v>NA</v>
          </cell>
          <cell r="M291" t="str">
            <v>NA</v>
          </cell>
          <cell r="O291" t="str">
            <v>NA</v>
          </cell>
          <cell r="P291" t="str">
            <v>NA</v>
          </cell>
          <cell r="Q291" t="str">
            <v>NA</v>
          </cell>
          <cell r="R291" t="str">
            <v>NA</v>
          </cell>
          <cell r="S291" t="str">
            <v>NA</v>
          </cell>
          <cell r="T291" t="str">
            <v>NA</v>
          </cell>
          <cell r="U291" t="str">
            <v>NA</v>
          </cell>
          <cell r="W291" t="str">
            <v>ng/sqcm</v>
          </cell>
          <cell r="X291" t="str">
            <v>NA</v>
          </cell>
          <cell r="Y291" t="str">
            <v>ng/sqcm</v>
          </cell>
          <cell r="AA291" t="str">
            <v>NA</v>
          </cell>
          <cell r="AB291" t="str">
            <v>NA</v>
          </cell>
          <cell r="AC291" t="str">
            <v>NA</v>
          </cell>
          <cell r="AD291" t="str">
            <v>NA</v>
          </cell>
          <cell r="AE291">
            <v>500000</v>
          </cell>
          <cell r="AF291" t="str">
            <v>NA</v>
          </cell>
          <cell r="AG291" t="str">
            <v>NA</v>
          </cell>
          <cell r="AH291" t="str">
            <v>particles/sqcm</v>
          </cell>
          <cell r="AI291" t="str">
            <v>NA</v>
          </cell>
          <cell r="AJ291" t="str">
            <v>NA</v>
          </cell>
          <cell r="AK291" t="str">
            <v>NA</v>
          </cell>
          <cell r="AL291" t="str">
            <v>NA</v>
          </cell>
          <cell r="AM291" t="str">
            <v>NA</v>
          </cell>
          <cell r="AN291" t="str">
            <v>NA</v>
          </cell>
          <cell r="AO291" t="str">
            <v>particles/sqcm</v>
          </cell>
          <cell r="AP291">
            <v>300</v>
          </cell>
          <cell r="AQ291" t="str">
            <v>particles/sqcm</v>
          </cell>
          <cell r="AR291">
            <v>100</v>
          </cell>
          <cell r="AS291" t="str">
            <v>particles/sqcm</v>
          </cell>
          <cell r="AT291">
            <v>700</v>
          </cell>
          <cell r="AU291" t="str">
            <v>NA</v>
          </cell>
          <cell r="AV291" t="str">
            <v>NA</v>
          </cell>
          <cell r="AW291" t="str">
            <v>NA</v>
          </cell>
          <cell r="AX291" t="str">
            <v>NA</v>
          </cell>
          <cell r="AY291" t="str">
            <v>NA</v>
          </cell>
          <cell r="AZ291" t="str">
            <v>NA</v>
          </cell>
          <cell r="BA291" t="str">
            <v>NA</v>
          </cell>
          <cell r="BB291" t="str">
            <v>NA</v>
          </cell>
          <cell r="BC291" t="str">
            <v>NA</v>
          </cell>
          <cell r="BD291" t="str">
            <v>NA</v>
          </cell>
          <cell r="BE291" t="str">
            <v>NA</v>
          </cell>
          <cell r="BF291" t="str">
            <v>NA</v>
          </cell>
          <cell r="BG291" t="str">
            <v>NA</v>
          </cell>
          <cell r="BH291" t="str">
            <v>NA</v>
          </cell>
          <cell r="BI291" t="str">
            <v>NA</v>
          </cell>
        </row>
        <row r="292">
          <cell r="B292" t="str">
            <v>Cover Asm (EN plated) (2.5 Inch Mobile)</v>
          </cell>
          <cell r="C292" t="str">
            <v xml:space="preserve">Aluminium 5052-H32 </v>
          </cell>
          <cell r="D292" t="str">
            <v>EN plated</v>
          </cell>
          <cell r="E292" t="str">
            <v>ng/sqcm</v>
          </cell>
          <cell r="F292">
            <v>10</v>
          </cell>
          <cell r="G292">
            <v>10</v>
          </cell>
          <cell r="H292">
            <v>10</v>
          </cell>
          <cell r="I292" t="str">
            <v>NA</v>
          </cell>
          <cell r="J292">
            <v>10</v>
          </cell>
          <cell r="K292">
            <v>100</v>
          </cell>
          <cell r="L292">
            <v>10</v>
          </cell>
          <cell r="M292" t="str">
            <v>30 Excl.PO4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  <cell r="S292" t="str">
            <v>NA</v>
          </cell>
          <cell r="T292" t="str">
            <v>NA</v>
          </cell>
          <cell r="U292">
            <v>30</v>
          </cell>
          <cell r="W292" t="str">
            <v>ng/sqcm</v>
          </cell>
          <cell r="X292">
            <v>100</v>
          </cell>
          <cell r="Y292" t="str">
            <v>ng/sqcm</v>
          </cell>
          <cell r="AA292">
            <v>5</v>
          </cell>
          <cell r="AB292" t="str">
            <v>NA</v>
          </cell>
          <cell r="AC292" t="str">
            <v>NA</v>
          </cell>
          <cell r="AD292" t="str">
            <v>NA</v>
          </cell>
          <cell r="AE292">
            <v>1000</v>
          </cell>
          <cell r="AF292" t="str">
            <v>NA</v>
          </cell>
          <cell r="AG292" t="str">
            <v>NA</v>
          </cell>
          <cell r="AH292" t="str">
            <v>particles/sqcm</v>
          </cell>
          <cell r="AI292" t="str">
            <v>NA</v>
          </cell>
          <cell r="AJ292" t="str">
            <v>NA</v>
          </cell>
          <cell r="AK292" t="str">
            <v>NA</v>
          </cell>
          <cell r="AL292" t="str">
            <v>NA</v>
          </cell>
          <cell r="AM292" t="str">
            <v>NA</v>
          </cell>
          <cell r="AN292" t="str">
            <v>NA</v>
          </cell>
          <cell r="AO292" t="str">
            <v>particles/sqcm</v>
          </cell>
          <cell r="AP292">
            <v>30</v>
          </cell>
          <cell r="AQ292" t="str">
            <v>particles/sqcm</v>
          </cell>
          <cell r="AR292">
            <v>20</v>
          </cell>
          <cell r="AS292" t="str">
            <v>particles/sqcm</v>
          </cell>
          <cell r="AT292">
            <v>100</v>
          </cell>
          <cell r="AU292" t="str">
            <v>particles/sqcm</v>
          </cell>
          <cell r="AV292" t="str">
            <v>NA</v>
          </cell>
          <cell r="AW292" t="str">
            <v>0 at 40x</v>
          </cell>
          <cell r="AX292" t="str">
            <v>NA</v>
          </cell>
          <cell r="AY292" t="str">
            <v>NA</v>
          </cell>
          <cell r="AZ292">
            <v>15</v>
          </cell>
          <cell r="BA292" t="str">
            <v>ng/part</v>
          </cell>
          <cell r="BB292">
            <v>30000</v>
          </cell>
          <cell r="BC292" t="str">
            <v>ng/part</v>
          </cell>
          <cell r="BD292">
            <v>100</v>
          </cell>
          <cell r="BE292" t="str">
            <v>ng/part</v>
          </cell>
          <cell r="BF292">
            <v>50</v>
          </cell>
          <cell r="BG292" t="str">
            <v>ng/part</v>
          </cell>
          <cell r="BH292">
            <v>50</v>
          </cell>
          <cell r="BI292" t="str">
            <v>ng/part</v>
          </cell>
        </row>
        <row r="293">
          <cell r="B293" t="str">
            <v>Cover Asm (Organic coat) without gasket (2.5 Inch Mobile)</v>
          </cell>
          <cell r="C293" t="str">
            <v xml:space="preserve">Aluminium 5052-H32 </v>
          </cell>
          <cell r="D293" t="str">
            <v>Organic coat</v>
          </cell>
          <cell r="E293" t="str">
            <v>ng/sqcm</v>
          </cell>
          <cell r="F293">
            <v>10</v>
          </cell>
          <cell r="G293">
            <v>10</v>
          </cell>
          <cell r="H293">
            <v>10</v>
          </cell>
          <cell r="I293" t="str">
            <v>NA</v>
          </cell>
          <cell r="J293">
            <v>10</v>
          </cell>
          <cell r="K293">
            <v>10</v>
          </cell>
          <cell r="L293">
            <v>10</v>
          </cell>
          <cell r="M293">
            <v>30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  <cell r="S293" t="str">
            <v>NA</v>
          </cell>
          <cell r="T293" t="str">
            <v>NA</v>
          </cell>
          <cell r="U293">
            <v>30</v>
          </cell>
          <cell r="W293" t="str">
            <v>ng/sqcm</v>
          </cell>
          <cell r="X293">
            <v>100</v>
          </cell>
          <cell r="Y293" t="str">
            <v>ng/sqcm</v>
          </cell>
          <cell r="AA293">
            <v>5</v>
          </cell>
          <cell r="AB293" t="str">
            <v>NA</v>
          </cell>
          <cell r="AC293" t="str">
            <v>NA</v>
          </cell>
          <cell r="AD293" t="str">
            <v>NA</v>
          </cell>
          <cell r="AE293">
            <v>6000</v>
          </cell>
          <cell r="AF293" t="str">
            <v>NA</v>
          </cell>
          <cell r="AG293" t="str">
            <v>NA</v>
          </cell>
          <cell r="AH293" t="str">
            <v>particles/sqcm</v>
          </cell>
          <cell r="AI293" t="str">
            <v>NA</v>
          </cell>
          <cell r="AJ293" t="str">
            <v>NA</v>
          </cell>
          <cell r="AK293" t="str">
            <v>NA</v>
          </cell>
          <cell r="AL293" t="str">
            <v>NA</v>
          </cell>
          <cell r="AM293" t="str">
            <v>NA</v>
          </cell>
          <cell r="AN293" t="str">
            <v>NA</v>
          </cell>
          <cell r="AO293" t="str">
            <v>particles/sqcm</v>
          </cell>
          <cell r="AP293">
            <v>50</v>
          </cell>
          <cell r="AQ293" t="str">
            <v>particles/sqcm</v>
          </cell>
          <cell r="AR293">
            <v>20</v>
          </cell>
          <cell r="AS293" t="str">
            <v>particles/sqcm</v>
          </cell>
          <cell r="AT293">
            <v>100</v>
          </cell>
          <cell r="AU293" t="str">
            <v>particles/sqcm</v>
          </cell>
          <cell r="AV293" t="str">
            <v>NA</v>
          </cell>
          <cell r="AW293" t="str">
            <v>0 at 40x</v>
          </cell>
          <cell r="AX293" t="str">
            <v>NA</v>
          </cell>
          <cell r="AY293" t="str">
            <v>NA</v>
          </cell>
          <cell r="AZ293">
            <v>30</v>
          </cell>
          <cell r="BA293" t="str">
            <v>ng/part</v>
          </cell>
          <cell r="BB293">
            <v>1000</v>
          </cell>
          <cell r="BC293" t="str">
            <v>ng/part</v>
          </cell>
          <cell r="BD293">
            <v>100</v>
          </cell>
          <cell r="BE293" t="str">
            <v>ng/part</v>
          </cell>
          <cell r="BF293">
            <v>50</v>
          </cell>
          <cell r="BG293" t="str">
            <v>ng/part</v>
          </cell>
          <cell r="BH293">
            <v>50</v>
          </cell>
          <cell r="BI293" t="str">
            <v>ng/part</v>
          </cell>
        </row>
        <row r="294">
          <cell r="B294" t="str">
            <v>Cover Asm (Organic coat)(2.5 Inch Mobile)</v>
          </cell>
          <cell r="C294" t="str">
            <v xml:space="preserve">Aluminium 5052-H32 </v>
          </cell>
          <cell r="D294" t="str">
            <v>Organic coat</v>
          </cell>
          <cell r="E294" t="str">
            <v>ng/sqcm</v>
          </cell>
          <cell r="F294">
            <v>10</v>
          </cell>
          <cell r="G294">
            <v>10</v>
          </cell>
          <cell r="H294">
            <v>10</v>
          </cell>
          <cell r="I294" t="str">
            <v>NA</v>
          </cell>
          <cell r="J294">
            <v>10</v>
          </cell>
          <cell r="K294">
            <v>10</v>
          </cell>
          <cell r="L294">
            <v>10</v>
          </cell>
          <cell r="M294">
            <v>30</v>
          </cell>
          <cell r="O294" t="str">
            <v>NA</v>
          </cell>
          <cell r="P294" t="str">
            <v>NA</v>
          </cell>
          <cell r="Q294" t="str">
            <v>NA</v>
          </cell>
          <cell r="R294" t="str">
            <v>NA</v>
          </cell>
          <cell r="S294" t="str">
            <v>NA</v>
          </cell>
          <cell r="T294" t="str">
            <v>NA</v>
          </cell>
          <cell r="U294">
            <v>30</v>
          </cell>
          <cell r="W294" t="str">
            <v>ng/sqcm</v>
          </cell>
          <cell r="X294">
            <v>100</v>
          </cell>
          <cell r="Y294" t="str">
            <v>ng/sqcm</v>
          </cell>
          <cell r="AA294">
            <v>5</v>
          </cell>
          <cell r="AB294" t="str">
            <v>NA</v>
          </cell>
          <cell r="AC294" t="str">
            <v>NA</v>
          </cell>
          <cell r="AD294" t="str">
            <v>NA</v>
          </cell>
          <cell r="AE294">
            <v>6000</v>
          </cell>
          <cell r="AF294" t="str">
            <v>NA</v>
          </cell>
          <cell r="AG294" t="str">
            <v>NA</v>
          </cell>
          <cell r="AH294" t="str">
            <v>particles/sqcm</v>
          </cell>
          <cell r="AI294" t="str">
            <v>NA</v>
          </cell>
          <cell r="AJ294" t="str">
            <v>NA</v>
          </cell>
          <cell r="AK294" t="str">
            <v>NA</v>
          </cell>
          <cell r="AL294" t="str">
            <v>NA</v>
          </cell>
          <cell r="AM294" t="str">
            <v>NA</v>
          </cell>
          <cell r="AN294" t="str">
            <v>NA</v>
          </cell>
          <cell r="AO294" t="str">
            <v>particles/sqcm</v>
          </cell>
          <cell r="AP294">
            <v>50</v>
          </cell>
          <cell r="AQ294" t="str">
            <v>particles/sqcm</v>
          </cell>
          <cell r="AR294">
            <v>20</v>
          </cell>
          <cell r="AS294" t="str">
            <v>particles/sqcm</v>
          </cell>
          <cell r="AT294">
            <v>100</v>
          </cell>
          <cell r="AU294" t="str">
            <v>particles/sqcm</v>
          </cell>
          <cell r="AV294" t="str">
            <v>NA</v>
          </cell>
          <cell r="AW294" t="str">
            <v>0 at 40x</v>
          </cell>
          <cell r="AX294" t="str">
            <v>NA</v>
          </cell>
          <cell r="AY294" t="str">
            <v>NA</v>
          </cell>
          <cell r="AZ294">
            <v>30</v>
          </cell>
          <cell r="BA294" t="str">
            <v>ng/part</v>
          </cell>
          <cell r="BB294">
            <v>30000</v>
          </cell>
          <cell r="BC294" t="str">
            <v>ng/part</v>
          </cell>
          <cell r="BD294">
            <v>100</v>
          </cell>
          <cell r="BE294" t="str">
            <v>ng/part</v>
          </cell>
          <cell r="BF294">
            <v>50</v>
          </cell>
          <cell r="BG294" t="str">
            <v>ng/part</v>
          </cell>
          <cell r="BH294">
            <v>50</v>
          </cell>
          <cell r="BI294" t="str">
            <v>ng/part</v>
          </cell>
        </row>
        <row r="295">
          <cell r="B295" t="str">
            <v>Cover Asm (Passivated)(2.5 Inch Mobile)</v>
          </cell>
          <cell r="C295" t="str">
            <v xml:space="preserve"> 304 or 430 Stainless Steel Passivated</v>
          </cell>
          <cell r="D295" t="str">
            <v>Passivate</v>
          </cell>
          <cell r="E295" t="str">
            <v>ng/sqcm</v>
          </cell>
          <cell r="F295">
            <v>10</v>
          </cell>
          <cell r="G295">
            <v>10</v>
          </cell>
          <cell r="H295">
            <v>10</v>
          </cell>
          <cell r="I295" t="str">
            <v>NA</v>
          </cell>
          <cell r="J295">
            <v>10</v>
          </cell>
          <cell r="K295">
            <v>10</v>
          </cell>
          <cell r="L295">
            <v>10</v>
          </cell>
          <cell r="M295">
            <v>30</v>
          </cell>
          <cell r="O295" t="str">
            <v>NA</v>
          </cell>
          <cell r="P295" t="str">
            <v>NA</v>
          </cell>
          <cell r="Q295" t="str">
            <v>NA</v>
          </cell>
          <cell r="R295" t="str">
            <v>NA</v>
          </cell>
          <cell r="S295" t="str">
            <v>NA</v>
          </cell>
          <cell r="T295" t="str">
            <v>NA</v>
          </cell>
          <cell r="U295">
            <v>30</v>
          </cell>
          <cell r="W295" t="str">
            <v>ng/sqcm</v>
          </cell>
          <cell r="X295">
            <v>100</v>
          </cell>
          <cell r="Y295" t="str">
            <v>ng/sqcm</v>
          </cell>
          <cell r="AA295">
            <v>5</v>
          </cell>
          <cell r="AB295" t="str">
            <v>NA</v>
          </cell>
          <cell r="AC295" t="str">
            <v>NA</v>
          </cell>
          <cell r="AD295" t="str">
            <v>NA</v>
          </cell>
          <cell r="AE295">
            <v>6000</v>
          </cell>
          <cell r="AF295" t="str">
            <v>NA</v>
          </cell>
          <cell r="AG295" t="str">
            <v>NA</v>
          </cell>
          <cell r="AH295" t="str">
            <v>particles/sqcm</v>
          </cell>
          <cell r="AI295" t="str">
            <v>NA</v>
          </cell>
          <cell r="AJ295" t="str">
            <v>NA</v>
          </cell>
          <cell r="AK295" t="str">
            <v>NA</v>
          </cell>
          <cell r="AL295" t="str">
            <v>NA</v>
          </cell>
          <cell r="AM295" t="str">
            <v>NA</v>
          </cell>
          <cell r="AN295" t="str">
            <v>NA</v>
          </cell>
          <cell r="AO295" t="str">
            <v>particles/sqcm</v>
          </cell>
          <cell r="AP295">
            <v>50</v>
          </cell>
          <cell r="AQ295" t="str">
            <v>particles/sqcm</v>
          </cell>
          <cell r="AR295">
            <v>20</v>
          </cell>
          <cell r="AS295" t="str">
            <v>particles/sqcm</v>
          </cell>
          <cell r="AT295">
            <v>6000</v>
          </cell>
          <cell r="AU295" t="str">
            <v>particles/sqcm</v>
          </cell>
          <cell r="AV295" t="str">
            <v>NA</v>
          </cell>
          <cell r="AW295" t="str">
            <v>0 at 40x</v>
          </cell>
          <cell r="AX295" t="str">
            <v>NA</v>
          </cell>
          <cell r="AY295" t="str">
            <v>NA</v>
          </cell>
          <cell r="AZ295">
            <v>30</v>
          </cell>
          <cell r="BA295" t="str">
            <v>ng/part</v>
          </cell>
          <cell r="BB295">
            <v>30000</v>
          </cell>
          <cell r="BC295" t="str">
            <v>ng/part</v>
          </cell>
          <cell r="BD295">
            <v>100</v>
          </cell>
          <cell r="BE295" t="str">
            <v>ng/part</v>
          </cell>
          <cell r="BF295">
            <v>50</v>
          </cell>
          <cell r="BG295" t="str">
            <v>ng/part</v>
          </cell>
          <cell r="BH295">
            <v>50</v>
          </cell>
          <cell r="BI295" t="str">
            <v>ng/part</v>
          </cell>
        </row>
        <row r="296">
          <cell r="B296" t="str">
            <v>Cover Damper and Label(2.5 Inch Mobile)</v>
          </cell>
          <cell r="C296" t="str">
            <v>steel Acrylic Adhesive</v>
          </cell>
          <cell r="E296" t="str">
            <v>ng/sqcm</v>
          </cell>
          <cell r="F296">
            <v>10</v>
          </cell>
          <cell r="G296">
            <v>10</v>
          </cell>
          <cell r="H296">
            <v>10</v>
          </cell>
          <cell r="I296" t="str">
            <v>NA</v>
          </cell>
          <cell r="J296">
            <v>10</v>
          </cell>
          <cell r="K296">
            <v>10</v>
          </cell>
          <cell r="L296">
            <v>10</v>
          </cell>
          <cell r="M296">
            <v>30</v>
          </cell>
          <cell r="O296" t="str">
            <v>NA</v>
          </cell>
          <cell r="P296" t="str">
            <v>NA</v>
          </cell>
          <cell r="Q296" t="str">
            <v>NA</v>
          </cell>
          <cell r="R296" t="str">
            <v>NA</v>
          </cell>
          <cell r="S296" t="str">
            <v>NA</v>
          </cell>
          <cell r="T296" t="str">
            <v>NA</v>
          </cell>
          <cell r="U296">
            <v>30</v>
          </cell>
          <cell r="W296" t="str">
            <v>ng/sqcm</v>
          </cell>
          <cell r="X296" t="str">
            <v>NA</v>
          </cell>
          <cell r="Y296" t="str">
            <v>ng/sqcm</v>
          </cell>
          <cell r="AA296" t="str">
            <v>NA</v>
          </cell>
          <cell r="AB296" t="str">
            <v>NA</v>
          </cell>
          <cell r="AC296" t="str">
            <v>NA</v>
          </cell>
          <cell r="AD296" t="str">
            <v>NA</v>
          </cell>
          <cell r="AE296" t="str">
            <v>NA</v>
          </cell>
          <cell r="AF296" t="str">
            <v>NA</v>
          </cell>
          <cell r="AG296" t="str">
            <v>NA</v>
          </cell>
          <cell r="AH296" t="str">
            <v>particles/sqcm</v>
          </cell>
          <cell r="AI296" t="str">
            <v>NA</v>
          </cell>
          <cell r="AJ296" t="str">
            <v>NA</v>
          </cell>
          <cell r="AK296" t="str">
            <v>ng/g</v>
          </cell>
          <cell r="AL296" t="str">
            <v>NA</v>
          </cell>
          <cell r="AM296" t="str">
            <v>NA</v>
          </cell>
          <cell r="AN296" t="str">
            <v>NA</v>
          </cell>
          <cell r="AO296" t="str">
            <v>particles/sqcm</v>
          </cell>
          <cell r="AP296" t="str">
            <v>NA</v>
          </cell>
          <cell r="AQ296" t="str">
            <v>particles/sqcm</v>
          </cell>
          <cell r="AR296" t="str">
            <v>NA</v>
          </cell>
          <cell r="AS296" t="str">
            <v>particles/sqcm</v>
          </cell>
          <cell r="AT296" t="str">
            <v>NA</v>
          </cell>
          <cell r="AU296" t="str">
            <v>particles/sqcm</v>
          </cell>
          <cell r="AV296" t="str">
            <v>NA</v>
          </cell>
          <cell r="AW296" t="str">
            <v>NA</v>
          </cell>
          <cell r="AX296" t="str">
            <v>ng/sqcm</v>
          </cell>
          <cell r="AY296">
            <v>500</v>
          </cell>
          <cell r="AZ296">
            <v>15</v>
          </cell>
          <cell r="BA296" t="str">
            <v>ng/sqcm</v>
          </cell>
          <cell r="BB296">
            <v>1000</v>
          </cell>
          <cell r="BC296" t="str">
            <v>ng/sqcm</v>
          </cell>
          <cell r="BD296" t="str">
            <v>NA</v>
          </cell>
          <cell r="BE296" t="str">
            <v>NA</v>
          </cell>
          <cell r="BF296" t="str">
            <v>NA</v>
          </cell>
          <cell r="BG296" t="str">
            <v>NA</v>
          </cell>
          <cell r="BH296" t="str">
            <v>NA</v>
          </cell>
          <cell r="BI296" t="str">
            <v>NA</v>
          </cell>
        </row>
        <row r="297">
          <cell r="B297" t="str">
            <v>Cover Gasket(on coupon)(2.5 Inch Mobile)</v>
          </cell>
          <cell r="C297" t="str">
            <v>Urethane Acrylate</v>
          </cell>
          <cell r="E297" t="str">
            <v>ng/g</v>
          </cell>
          <cell r="F297">
            <v>500</v>
          </cell>
          <cell r="G297">
            <v>500</v>
          </cell>
          <cell r="H297">
            <v>500</v>
          </cell>
          <cell r="I297" t="str">
            <v>NA</v>
          </cell>
          <cell r="J297">
            <v>500</v>
          </cell>
          <cell r="K297">
            <v>500</v>
          </cell>
          <cell r="L297">
            <v>500</v>
          </cell>
          <cell r="M297">
            <v>1000</v>
          </cell>
          <cell r="O297" t="str">
            <v>NA</v>
          </cell>
          <cell r="P297" t="str">
            <v>NA</v>
          </cell>
          <cell r="Q297" t="str">
            <v>NA</v>
          </cell>
          <cell r="R297" t="str">
            <v>NA</v>
          </cell>
          <cell r="S297" t="str">
            <v>NA</v>
          </cell>
          <cell r="T297" t="str">
            <v>NA</v>
          </cell>
          <cell r="U297">
            <v>1000</v>
          </cell>
          <cell r="W297" t="str">
            <v>ng/sqcm</v>
          </cell>
          <cell r="X297" t="str">
            <v>NA</v>
          </cell>
          <cell r="Y297" t="str">
            <v>ng/sqcm</v>
          </cell>
          <cell r="AA297" t="str">
            <v>NA</v>
          </cell>
          <cell r="AB297" t="str">
            <v>NA</v>
          </cell>
          <cell r="AC297" t="str">
            <v>NA</v>
          </cell>
          <cell r="AD297" t="str">
            <v>NA</v>
          </cell>
          <cell r="AE297" t="str">
            <v>NA</v>
          </cell>
          <cell r="AF297" t="str">
            <v>NA</v>
          </cell>
          <cell r="AG297" t="str">
            <v>NA</v>
          </cell>
          <cell r="AH297" t="str">
            <v>particles/sqcm</v>
          </cell>
          <cell r="AI297" t="str">
            <v>NA</v>
          </cell>
          <cell r="AJ297" t="str">
            <v>NA</v>
          </cell>
          <cell r="AK297" t="str">
            <v>ng/g</v>
          </cell>
          <cell r="AL297" t="str">
            <v>NA</v>
          </cell>
          <cell r="AM297">
            <v>20</v>
          </cell>
          <cell r="AN297" t="str">
            <v>NA</v>
          </cell>
          <cell r="AO297" t="str">
            <v>particles/sqcm</v>
          </cell>
          <cell r="AP297" t="str">
            <v>NA</v>
          </cell>
          <cell r="AQ297" t="str">
            <v>particles/sqcm</v>
          </cell>
          <cell r="AR297" t="str">
            <v>NA</v>
          </cell>
          <cell r="AS297" t="str">
            <v>particles/sqcm</v>
          </cell>
          <cell r="AT297" t="str">
            <v>NA</v>
          </cell>
          <cell r="AU297" t="str">
            <v>particles/sqcm</v>
          </cell>
          <cell r="AV297" t="str">
            <v>NA</v>
          </cell>
          <cell r="AW297" t="str">
            <v>NA</v>
          </cell>
          <cell r="AX297" t="str">
            <v>NA</v>
          </cell>
          <cell r="AY297" t="str">
            <v>NA</v>
          </cell>
          <cell r="AZ297">
            <v>30</v>
          </cell>
          <cell r="BA297" t="str">
            <v>ng/g</v>
          </cell>
          <cell r="BB297">
            <v>60000</v>
          </cell>
          <cell r="BC297" t="str">
            <v>ng/g</v>
          </cell>
          <cell r="BD297" t="str">
            <v>NA</v>
          </cell>
          <cell r="BE297" t="str">
            <v>NA</v>
          </cell>
          <cell r="BF297" t="str">
            <v>NA</v>
          </cell>
          <cell r="BG297" t="str">
            <v>NA</v>
          </cell>
          <cell r="BH297" t="str">
            <v>NA</v>
          </cell>
          <cell r="BI297" t="str">
            <v>NA</v>
          </cell>
        </row>
        <row r="298">
          <cell r="B298" t="str">
            <v>Cover Gasket(removed from cover)(2.5 Inch Mobile)</v>
          </cell>
          <cell r="C298" t="str">
            <v>Urethane Acrylate</v>
          </cell>
          <cell r="E298" t="str">
            <v>ng/g</v>
          </cell>
          <cell r="F298">
            <v>500</v>
          </cell>
          <cell r="G298">
            <v>500</v>
          </cell>
          <cell r="H298">
            <v>500</v>
          </cell>
          <cell r="I298" t="str">
            <v>NA</v>
          </cell>
          <cell r="J298">
            <v>500</v>
          </cell>
          <cell r="K298">
            <v>500</v>
          </cell>
          <cell r="L298">
            <v>500</v>
          </cell>
          <cell r="M298">
            <v>1000</v>
          </cell>
          <cell r="O298" t="str">
            <v>NA</v>
          </cell>
          <cell r="P298" t="str">
            <v>NA</v>
          </cell>
          <cell r="Q298" t="str">
            <v>NA</v>
          </cell>
          <cell r="R298" t="str">
            <v>NA</v>
          </cell>
          <cell r="S298" t="str">
            <v>NA</v>
          </cell>
          <cell r="T298" t="str">
            <v>NA</v>
          </cell>
          <cell r="U298">
            <v>1000</v>
          </cell>
          <cell r="W298" t="str">
            <v>ng/sqcm</v>
          </cell>
          <cell r="X298" t="str">
            <v>NA</v>
          </cell>
          <cell r="Y298" t="str">
            <v>ng/sqcm</v>
          </cell>
          <cell r="AA298" t="str">
            <v>NA</v>
          </cell>
          <cell r="AB298" t="str">
            <v>NA</v>
          </cell>
          <cell r="AC298" t="str">
            <v>NA</v>
          </cell>
          <cell r="AD298" t="str">
            <v>NA</v>
          </cell>
          <cell r="AE298" t="str">
            <v>NA</v>
          </cell>
          <cell r="AF298" t="str">
            <v>NA</v>
          </cell>
          <cell r="AG298" t="str">
            <v>NA</v>
          </cell>
          <cell r="AH298" t="str">
            <v>particles/sqcm</v>
          </cell>
          <cell r="AI298" t="str">
            <v>NA</v>
          </cell>
          <cell r="AJ298" t="str">
            <v>NA</v>
          </cell>
          <cell r="AK298" t="str">
            <v>ng/g</v>
          </cell>
          <cell r="AL298" t="str">
            <v>NA</v>
          </cell>
          <cell r="AM298">
            <v>20</v>
          </cell>
          <cell r="AN298" t="str">
            <v>NA</v>
          </cell>
          <cell r="AO298" t="str">
            <v>particles/sqcm</v>
          </cell>
          <cell r="AP298" t="str">
            <v>NA</v>
          </cell>
          <cell r="AQ298" t="str">
            <v>particles/sqcm</v>
          </cell>
          <cell r="AR298" t="str">
            <v>NA</v>
          </cell>
          <cell r="AS298" t="str">
            <v>particles/sqcm</v>
          </cell>
          <cell r="AT298" t="str">
            <v>NA</v>
          </cell>
          <cell r="AU298" t="str">
            <v>particles/sqcm</v>
          </cell>
          <cell r="AV298" t="str">
            <v>NA</v>
          </cell>
          <cell r="AW298" t="str">
            <v>NA</v>
          </cell>
          <cell r="AX298" t="str">
            <v>NA</v>
          </cell>
          <cell r="AY298" t="str">
            <v>NA</v>
          </cell>
          <cell r="AZ298" t="str">
            <v>NA</v>
          </cell>
          <cell r="BA298" t="str">
            <v>NA</v>
          </cell>
          <cell r="BB298" t="str">
            <v>NA</v>
          </cell>
          <cell r="BC298" t="str">
            <v>NA</v>
          </cell>
          <cell r="BD298" t="str">
            <v>NA</v>
          </cell>
          <cell r="BE298" t="str">
            <v>NA</v>
          </cell>
          <cell r="BF298" t="str">
            <v>NA</v>
          </cell>
          <cell r="BG298" t="str">
            <v>NA</v>
          </cell>
          <cell r="BH298" t="str">
            <v>NA</v>
          </cell>
          <cell r="BI298" t="str">
            <v>NA</v>
          </cell>
        </row>
        <row r="299">
          <cell r="B299" t="str">
            <v>Cured ACF (2.5 Inch Mobile)</v>
          </cell>
          <cell r="C299" t="str">
            <v>Adhesive and Liner</v>
          </cell>
          <cell r="E299" t="str">
            <v>ng/sqcm</v>
          </cell>
          <cell r="F299">
            <v>10</v>
          </cell>
          <cell r="G299">
            <v>10</v>
          </cell>
          <cell r="H299">
            <v>10</v>
          </cell>
          <cell r="I299" t="str">
            <v>NA</v>
          </cell>
          <cell r="J299">
            <v>10</v>
          </cell>
          <cell r="K299">
            <v>10</v>
          </cell>
          <cell r="L299">
            <v>10</v>
          </cell>
          <cell r="M299">
            <v>30</v>
          </cell>
          <cell r="O299" t="str">
            <v>NA</v>
          </cell>
          <cell r="P299" t="str">
            <v>NA</v>
          </cell>
          <cell r="Q299" t="str">
            <v>NA</v>
          </cell>
          <cell r="R299" t="str">
            <v>NA</v>
          </cell>
          <cell r="S299" t="str">
            <v>NA</v>
          </cell>
          <cell r="T299" t="str">
            <v>NA</v>
          </cell>
          <cell r="U299">
            <v>30</v>
          </cell>
          <cell r="W299" t="str">
            <v>ng/sqcm</v>
          </cell>
          <cell r="X299">
            <v>100</v>
          </cell>
          <cell r="Y299" t="str">
            <v>ng/sqcm</v>
          </cell>
          <cell r="AA299">
            <v>5</v>
          </cell>
          <cell r="AB299" t="str">
            <v>NA</v>
          </cell>
          <cell r="AC299" t="str">
            <v>NA</v>
          </cell>
          <cell r="AD299" t="str">
            <v>NA</v>
          </cell>
          <cell r="AE299" t="str">
            <v>NA</v>
          </cell>
          <cell r="AF299" t="str">
            <v>NA</v>
          </cell>
          <cell r="AG299" t="str">
            <v>NA</v>
          </cell>
          <cell r="AH299" t="str">
            <v>NA</v>
          </cell>
          <cell r="AI299">
            <v>0</v>
          </cell>
          <cell r="AJ299" t="str">
            <v>ng/part</v>
          </cell>
          <cell r="AK299" t="str">
            <v>NA</v>
          </cell>
          <cell r="AL299" t="str">
            <v>NA</v>
          </cell>
          <cell r="AM299" t="str">
            <v>NA</v>
          </cell>
          <cell r="AN299" t="str">
            <v>NA</v>
          </cell>
          <cell r="AO299" t="str">
            <v>NA</v>
          </cell>
          <cell r="AP299" t="str">
            <v>NA</v>
          </cell>
          <cell r="AQ299" t="str">
            <v>NA</v>
          </cell>
          <cell r="AR299" t="str">
            <v>NA</v>
          </cell>
          <cell r="AS299" t="str">
            <v>NA</v>
          </cell>
          <cell r="AT299" t="str">
            <v>NA</v>
          </cell>
          <cell r="AU299" t="str">
            <v>NA</v>
          </cell>
          <cell r="AV299" t="str">
            <v>NA</v>
          </cell>
          <cell r="AW299" t="str">
            <v>NA</v>
          </cell>
          <cell r="AX299" t="str">
            <v>ng/part</v>
          </cell>
          <cell r="AY299">
            <v>2000</v>
          </cell>
          <cell r="AZ299">
            <v>30</v>
          </cell>
          <cell r="BA299" t="str">
            <v>ng/part</v>
          </cell>
          <cell r="BB299">
            <v>5000</v>
          </cell>
          <cell r="BC299" t="str">
            <v>ng/part</v>
          </cell>
          <cell r="BD299">
            <v>50</v>
          </cell>
          <cell r="BE299" t="str">
            <v>ng/part</v>
          </cell>
          <cell r="BF299">
            <v>50</v>
          </cell>
          <cell r="BG299" t="str">
            <v>ng/part</v>
          </cell>
          <cell r="BH299">
            <v>50</v>
          </cell>
          <cell r="BI299" t="str">
            <v>ng/part</v>
          </cell>
        </row>
        <row r="300">
          <cell r="B300" t="str">
            <v>Dampers used outside the drive (2.5 Inch Mobile)</v>
          </cell>
          <cell r="E300" t="str">
            <v>NA</v>
          </cell>
          <cell r="F300" t="str">
            <v>NA</v>
          </cell>
          <cell r="G300" t="str">
            <v>NA</v>
          </cell>
          <cell r="H300" t="str">
            <v>NA</v>
          </cell>
          <cell r="I300" t="str">
            <v>NA</v>
          </cell>
          <cell r="J300" t="str">
            <v>NA</v>
          </cell>
          <cell r="K300" t="str">
            <v>NA</v>
          </cell>
          <cell r="L300" t="str">
            <v>NA</v>
          </cell>
          <cell r="M300" t="str">
            <v>NA</v>
          </cell>
          <cell r="O300" t="str">
            <v>NA</v>
          </cell>
          <cell r="P300" t="str">
            <v>NA</v>
          </cell>
          <cell r="Q300" t="str">
            <v>NA</v>
          </cell>
          <cell r="R300" t="str">
            <v>NA</v>
          </cell>
          <cell r="S300" t="str">
            <v>NA</v>
          </cell>
          <cell r="T300" t="str">
            <v>NA</v>
          </cell>
          <cell r="U300" t="str">
            <v>NA</v>
          </cell>
          <cell r="W300" t="str">
            <v>ng/sqcm</v>
          </cell>
          <cell r="X300" t="str">
            <v>NA</v>
          </cell>
          <cell r="Y300" t="str">
            <v>ng/sqcm</v>
          </cell>
          <cell r="AA300" t="str">
            <v>NA</v>
          </cell>
          <cell r="AB300" t="str">
            <v>NA</v>
          </cell>
          <cell r="AC300" t="str">
            <v>NA</v>
          </cell>
          <cell r="AD300" t="str">
            <v>NA</v>
          </cell>
          <cell r="AE300" t="str">
            <v>NA</v>
          </cell>
          <cell r="AF300" t="str">
            <v>NA</v>
          </cell>
          <cell r="AG300" t="str">
            <v>NA</v>
          </cell>
          <cell r="AH300" t="str">
            <v>NA</v>
          </cell>
          <cell r="AI300">
            <v>0</v>
          </cell>
          <cell r="AJ300" t="str">
            <v>ng/part</v>
          </cell>
          <cell r="AK300" t="str">
            <v>NA</v>
          </cell>
          <cell r="AL300" t="str">
            <v>NA</v>
          </cell>
          <cell r="AM300" t="str">
            <v>NA</v>
          </cell>
          <cell r="AN300" t="str">
            <v>NA</v>
          </cell>
          <cell r="AO300" t="str">
            <v>NA</v>
          </cell>
          <cell r="AP300" t="str">
            <v>NA</v>
          </cell>
          <cell r="AQ300" t="str">
            <v>NA</v>
          </cell>
          <cell r="AR300" t="str">
            <v>NA</v>
          </cell>
          <cell r="AS300" t="str">
            <v>NA</v>
          </cell>
          <cell r="AT300" t="str">
            <v>NA</v>
          </cell>
          <cell r="AU300" t="str">
            <v>NA</v>
          </cell>
          <cell r="AV300" t="str">
            <v>NA</v>
          </cell>
          <cell r="AW300" t="str">
            <v>NA</v>
          </cell>
          <cell r="AX300" t="str">
            <v>NA</v>
          </cell>
          <cell r="AY300" t="str">
            <v>NA</v>
          </cell>
          <cell r="AZ300">
            <v>60</v>
          </cell>
          <cell r="BA300" t="str">
            <v>ng/sqcm</v>
          </cell>
          <cell r="BB300" t="str">
            <v>NA</v>
          </cell>
          <cell r="BC300" t="str">
            <v>NA</v>
          </cell>
          <cell r="BD300" t="str">
            <v>NA</v>
          </cell>
          <cell r="BE300" t="str">
            <v>NA</v>
          </cell>
          <cell r="BF300" t="str">
            <v>NA</v>
          </cell>
          <cell r="BG300" t="str">
            <v>NA</v>
          </cell>
          <cell r="BH300" t="str">
            <v>NA</v>
          </cell>
          <cell r="BI300" t="str">
            <v>NA</v>
          </cell>
        </row>
        <row r="301">
          <cell r="B301" t="str">
            <v>Disk Clamp stainless steel (EN plating) class 2(2.5 Inch Mobile)</v>
          </cell>
          <cell r="C301" t="str">
            <v>410 or 420 stainless steel(EN plating)</v>
          </cell>
          <cell r="D301" t="str">
            <v>Electroless Nickel</v>
          </cell>
          <cell r="E301" t="str">
            <v>ng/sqcm</v>
          </cell>
          <cell r="F301">
            <v>20</v>
          </cell>
          <cell r="G301">
            <v>20</v>
          </cell>
          <cell r="H301">
            <v>20</v>
          </cell>
          <cell r="I301" t="str">
            <v>NA</v>
          </cell>
          <cell r="J301">
            <v>10</v>
          </cell>
          <cell r="K301">
            <v>100</v>
          </cell>
          <cell r="L301">
            <v>10</v>
          </cell>
          <cell r="M301" t="str">
            <v>30 (Excl PO4)</v>
          </cell>
          <cell r="N301">
            <v>1</v>
          </cell>
          <cell r="O301" t="str">
            <v>NA</v>
          </cell>
          <cell r="P301" t="str">
            <v>NA</v>
          </cell>
          <cell r="Q301" t="str">
            <v>NA</v>
          </cell>
          <cell r="R301" t="str">
            <v>NA</v>
          </cell>
          <cell r="S301" t="str">
            <v>NA</v>
          </cell>
          <cell r="T301" t="str">
            <v>NA</v>
          </cell>
          <cell r="U301">
            <v>50</v>
          </cell>
          <cell r="W301" t="str">
            <v>ng/sqcm</v>
          </cell>
          <cell r="X301">
            <v>200</v>
          </cell>
          <cell r="Y301" t="str">
            <v>ng/sqcm</v>
          </cell>
          <cell r="AA301">
            <v>5</v>
          </cell>
          <cell r="AB301" t="str">
            <v>NA</v>
          </cell>
          <cell r="AC301" t="str">
            <v>NA</v>
          </cell>
          <cell r="AD301" t="str">
            <v>NA</v>
          </cell>
          <cell r="AE301">
            <v>2500</v>
          </cell>
          <cell r="AF301" t="str">
            <v>NA</v>
          </cell>
          <cell r="AG301" t="str">
            <v>NA</v>
          </cell>
          <cell r="AH301" t="str">
            <v>particles/sqcm</v>
          </cell>
          <cell r="AI301" t="str">
            <v>NA</v>
          </cell>
          <cell r="AJ301" t="str">
            <v>NA</v>
          </cell>
          <cell r="AK301" t="str">
            <v>NA</v>
          </cell>
          <cell r="AL301" t="str">
            <v>NA</v>
          </cell>
          <cell r="AM301" t="str">
            <v>NA</v>
          </cell>
          <cell r="AN301" t="str">
            <v>NA</v>
          </cell>
          <cell r="AO301" t="str">
            <v>particles/sqcm</v>
          </cell>
          <cell r="AP301" t="str">
            <v>NA</v>
          </cell>
          <cell r="AQ301" t="str">
            <v>particles/sqcm</v>
          </cell>
          <cell r="AR301" t="str">
            <v>NA</v>
          </cell>
          <cell r="AS301" t="str">
            <v>particles/sqcm</v>
          </cell>
          <cell r="AT301" t="str">
            <v>NA</v>
          </cell>
          <cell r="AU301" t="str">
            <v>particles/sqcm</v>
          </cell>
          <cell r="AV301" t="str">
            <v>NA</v>
          </cell>
          <cell r="AW301" t="str">
            <v>0 at 40x</v>
          </cell>
          <cell r="AX301" t="str">
            <v>NA</v>
          </cell>
          <cell r="AY301" t="str">
            <v>NA</v>
          </cell>
          <cell r="AZ301" t="str">
            <v>NA</v>
          </cell>
          <cell r="BA301" t="str">
            <v>NA</v>
          </cell>
          <cell r="BB301" t="str">
            <v>NA</v>
          </cell>
          <cell r="BC301" t="str">
            <v>NA</v>
          </cell>
          <cell r="BD301">
            <v>50</v>
          </cell>
          <cell r="BE301" t="str">
            <v>ng/part</v>
          </cell>
          <cell r="BF301">
            <v>50</v>
          </cell>
          <cell r="BG301" t="str">
            <v>ng/part</v>
          </cell>
          <cell r="BH301">
            <v>50</v>
          </cell>
          <cell r="BI301" t="str">
            <v>ng/part</v>
          </cell>
        </row>
        <row r="302">
          <cell r="B302" t="str">
            <v>Disk Clamp stainless steel(EN plating)(2.5 Inch Mobile)</v>
          </cell>
          <cell r="C302" t="str">
            <v>410 or 420 stainless steel(EN plating)</v>
          </cell>
          <cell r="D302" t="str">
            <v>Electroless Nickel</v>
          </cell>
          <cell r="E302" t="str">
            <v>ng/sqcm</v>
          </cell>
          <cell r="F302">
            <v>10</v>
          </cell>
          <cell r="G302">
            <v>10</v>
          </cell>
          <cell r="H302">
            <v>10</v>
          </cell>
          <cell r="I302" t="str">
            <v>NA</v>
          </cell>
          <cell r="J302">
            <v>10</v>
          </cell>
          <cell r="K302">
            <v>100</v>
          </cell>
          <cell r="L302">
            <v>10</v>
          </cell>
          <cell r="M302" t="str">
            <v>30 (Excl PO4)</v>
          </cell>
          <cell r="N302">
            <v>1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  <cell r="S302" t="str">
            <v>NA</v>
          </cell>
          <cell r="T302" t="str">
            <v>NA</v>
          </cell>
          <cell r="U302">
            <v>30</v>
          </cell>
          <cell r="W302" t="str">
            <v>ng/sqcm</v>
          </cell>
          <cell r="X302">
            <v>100</v>
          </cell>
          <cell r="Y302" t="str">
            <v>ng/sqcm</v>
          </cell>
          <cell r="AA302">
            <v>5</v>
          </cell>
          <cell r="AB302" t="str">
            <v>NA</v>
          </cell>
          <cell r="AC302" t="str">
            <v>NA</v>
          </cell>
          <cell r="AD302" t="str">
            <v>NA</v>
          </cell>
          <cell r="AE302">
            <v>1500</v>
          </cell>
          <cell r="AF302" t="str">
            <v>NA</v>
          </cell>
          <cell r="AG302" t="str">
            <v>NA</v>
          </cell>
          <cell r="AH302" t="str">
            <v>particles/sqcm</v>
          </cell>
          <cell r="AI302" t="str">
            <v>NA</v>
          </cell>
          <cell r="AJ302" t="str">
            <v>NA</v>
          </cell>
          <cell r="AK302" t="str">
            <v>NA</v>
          </cell>
          <cell r="AL302" t="str">
            <v>NA</v>
          </cell>
          <cell r="AM302" t="str">
            <v>NA</v>
          </cell>
          <cell r="AN302" t="str">
            <v>NA</v>
          </cell>
          <cell r="AO302" t="str">
            <v>particles/sqcm</v>
          </cell>
          <cell r="AP302" t="str">
            <v>NA</v>
          </cell>
          <cell r="AQ302" t="str">
            <v>particles/sqcm</v>
          </cell>
          <cell r="AR302" t="str">
            <v>NA</v>
          </cell>
          <cell r="AS302" t="str">
            <v>particles/sqcm</v>
          </cell>
          <cell r="AT302" t="str">
            <v>NA</v>
          </cell>
          <cell r="AU302" t="str">
            <v>particles/sqcm</v>
          </cell>
          <cell r="AV302" t="str">
            <v>NA</v>
          </cell>
          <cell r="AW302" t="str">
            <v>0 at 40x</v>
          </cell>
          <cell r="AX302" t="str">
            <v>NA</v>
          </cell>
          <cell r="AY302" t="str">
            <v>NA</v>
          </cell>
          <cell r="AZ302" t="str">
            <v>NA</v>
          </cell>
          <cell r="BA302" t="str">
            <v>NA</v>
          </cell>
          <cell r="BB302" t="str">
            <v>NA</v>
          </cell>
          <cell r="BC302" t="str">
            <v>NA</v>
          </cell>
          <cell r="BD302">
            <v>50</v>
          </cell>
          <cell r="BE302" t="str">
            <v>ng/part</v>
          </cell>
          <cell r="BF302">
            <v>50</v>
          </cell>
          <cell r="BG302" t="str">
            <v>ng/part</v>
          </cell>
          <cell r="BH302">
            <v>50</v>
          </cell>
          <cell r="BI302" t="str">
            <v>ng/part</v>
          </cell>
        </row>
        <row r="303">
          <cell r="B303" t="str">
            <v>Disk Spacer (2.5 Inch Mobile)</v>
          </cell>
          <cell r="C303" t="str">
            <v>DHS-1 Stainless Steel Passivation</v>
          </cell>
          <cell r="E303" t="str">
            <v>ng/sqcm</v>
          </cell>
          <cell r="F303">
            <v>10</v>
          </cell>
          <cell r="G303">
            <v>10</v>
          </cell>
          <cell r="H303">
            <v>10</v>
          </cell>
          <cell r="I303" t="str">
            <v>NA</v>
          </cell>
          <cell r="J303">
            <v>10</v>
          </cell>
          <cell r="K303">
            <v>10</v>
          </cell>
          <cell r="L303">
            <v>10</v>
          </cell>
          <cell r="M303">
            <v>30</v>
          </cell>
          <cell r="O303" t="str">
            <v>NA</v>
          </cell>
          <cell r="P303" t="str">
            <v>NA</v>
          </cell>
          <cell r="Q303" t="str">
            <v>NA</v>
          </cell>
          <cell r="R303" t="str">
            <v>NA</v>
          </cell>
          <cell r="S303" t="str">
            <v>NA</v>
          </cell>
          <cell r="T303" t="str">
            <v>NA</v>
          </cell>
          <cell r="U303">
            <v>30</v>
          </cell>
          <cell r="W303" t="str">
            <v>ng/sqcm</v>
          </cell>
          <cell r="X303">
            <v>100</v>
          </cell>
          <cell r="Y303" t="str">
            <v>ng/sqcm</v>
          </cell>
          <cell r="AA303">
            <v>5</v>
          </cell>
          <cell r="AB303" t="str">
            <v>NA</v>
          </cell>
          <cell r="AC303" t="str">
            <v>NA</v>
          </cell>
          <cell r="AD303" t="str">
            <v>NA</v>
          </cell>
          <cell r="AE303">
            <v>5000</v>
          </cell>
          <cell r="AF303" t="str">
            <v>NA</v>
          </cell>
          <cell r="AG303" t="str">
            <v>NA</v>
          </cell>
          <cell r="AH303" t="str">
            <v>particles/sqcm</v>
          </cell>
          <cell r="AI303" t="str">
            <v>NA</v>
          </cell>
          <cell r="AJ303" t="str">
            <v>NA</v>
          </cell>
          <cell r="AK303" t="str">
            <v>NA</v>
          </cell>
          <cell r="AL303" t="str">
            <v>NA</v>
          </cell>
          <cell r="AM303" t="str">
            <v>NA</v>
          </cell>
          <cell r="AN303" t="str">
            <v>NA</v>
          </cell>
          <cell r="AO303" t="str">
            <v>NA</v>
          </cell>
          <cell r="AP303" t="str">
            <v>NA</v>
          </cell>
          <cell r="AQ303" t="str">
            <v>NA</v>
          </cell>
          <cell r="AR303" t="str">
            <v>NA</v>
          </cell>
          <cell r="AS303" t="str">
            <v>NA</v>
          </cell>
          <cell r="AT303" t="str">
            <v>NA</v>
          </cell>
          <cell r="AU303" t="str">
            <v>NA</v>
          </cell>
          <cell r="AV303" t="str">
            <v>NA</v>
          </cell>
          <cell r="AW303" t="str">
            <v>0 at 40x</v>
          </cell>
          <cell r="AX303" t="str">
            <v>NA</v>
          </cell>
          <cell r="AY303" t="str">
            <v>NA</v>
          </cell>
          <cell r="AZ303" t="str">
            <v>NA</v>
          </cell>
          <cell r="BA303" t="str">
            <v>NA</v>
          </cell>
          <cell r="BB303" t="str">
            <v>NA</v>
          </cell>
          <cell r="BC303" t="str">
            <v>NA</v>
          </cell>
          <cell r="BD303">
            <v>50</v>
          </cell>
          <cell r="BE303" t="str">
            <v>ng/part</v>
          </cell>
          <cell r="BF303">
            <v>50</v>
          </cell>
          <cell r="BG303" t="str">
            <v>ng/part</v>
          </cell>
          <cell r="BH303">
            <v>50</v>
          </cell>
          <cell r="BI303" t="str">
            <v>ng/part</v>
          </cell>
        </row>
        <row r="304">
          <cell r="B304" t="str">
            <v>Disk Spacer (2.5 Inch Mobile) - Class2</v>
          </cell>
          <cell r="C304" t="str">
            <v>DHS-1 Stainless Steel Passivation</v>
          </cell>
          <cell r="E304" t="str">
            <v>ng/sqcm</v>
          </cell>
          <cell r="F304">
            <v>20</v>
          </cell>
          <cell r="G304">
            <v>20</v>
          </cell>
          <cell r="H304">
            <v>20</v>
          </cell>
          <cell r="I304" t="str">
            <v>NA</v>
          </cell>
          <cell r="J304">
            <v>20</v>
          </cell>
          <cell r="K304">
            <v>20</v>
          </cell>
          <cell r="L304">
            <v>20</v>
          </cell>
          <cell r="M304">
            <v>50</v>
          </cell>
          <cell r="O304" t="str">
            <v>NA</v>
          </cell>
          <cell r="P304" t="str">
            <v>NA</v>
          </cell>
          <cell r="Q304" t="str">
            <v>NA</v>
          </cell>
          <cell r="R304" t="str">
            <v>NA</v>
          </cell>
          <cell r="S304" t="str">
            <v>NA</v>
          </cell>
          <cell r="T304" t="str">
            <v>NA</v>
          </cell>
          <cell r="U304">
            <v>50</v>
          </cell>
          <cell r="W304" t="str">
            <v>ng/sqcm</v>
          </cell>
          <cell r="X304">
            <v>200</v>
          </cell>
          <cell r="Y304" t="str">
            <v>ng/sqcm</v>
          </cell>
          <cell r="AA304">
            <v>5</v>
          </cell>
          <cell r="AB304" t="str">
            <v>NA</v>
          </cell>
          <cell r="AC304" t="str">
            <v>NA</v>
          </cell>
          <cell r="AD304" t="str">
            <v>NA</v>
          </cell>
          <cell r="AE304">
            <v>6000</v>
          </cell>
          <cell r="AF304" t="str">
            <v>NA</v>
          </cell>
          <cell r="AG304" t="str">
            <v>NA</v>
          </cell>
          <cell r="AH304" t="str">
            <v>particles/sqcm</v>
          </cell>
          <cell r="AI304" t="str">
            <v>NA</v>
          </cell>
          <cell r="AJ304" t="str">
            <v>NA</v>
          </cell>
          <cell r="AK304" t="str">
            <v>NA</v>
          </cell>
          <cell r="AL304" t="str">
            <v>NA</v>
          </cell>
          <cell r="AM304" t="str">
            <v>NA</v>
          </cell>
          <cell r="AN304" t="str">
            <v>NA</v>
          </cell>
          <cell r="AO304" t="str">
            <v>NA</v>
          </cell>
          <cell r="AP304" t="str">
            <v>NA</v>
          </cell>
          <cell r="AQ304" t="str">
            <v>NA</v>
          </cell>
          <cell r="AR304" t="str">
            <v>NA</v>
          </cell>
          <cell r="AS304" t="str">
            <v>NA</v>
          </cell>
          <cell r="AT304" t="str">
            <v>NA</v>
          </cell>
          <cell r="AU304" t="str">
            <v>NA</v>
          </cell>
          <cell r="AV304" t="str">
            <v>NA</v>
          </cell>
          <cell r="AW304" t="str">
            <v>0 at 40x</v>
          </cell>
          <cell r="AX304" t="str">
            <v>NA</v>
          </cell>
          <cell r="AY304" t="str">
            <v>NA</v>
          </cell>
          <cell r="AZ304" t="str">
            <v>NA</v>
          </cell>
          <cell r="BA304" t="str">
            <v>NA</v>
          </cell>
          <cell r="BB304" t="str">
            <v>NA</v>
          </cell>
          <cell r="BC304" t="str">
            <v>NA</v>
          </cell>
          <cell r="BD304">
            <v>50</v>
          </cell>
          <cell r="BE304" t="str">
            <v>ng/part</v>
          </cell>
          <cell r="BF304">
            <v>50</v>
          </cell>
          <cell r="BG304" t="str">
            <v>ng/part</v>
          </cell>
          <cell r="BH304">
            <v>50</v>
          </cell>
          <cell r="BI304" t="str">
            <v>ng/part</v>
          </cell>
        </row>
        <row r="305">
          <cell r="B305" t="str">
            <v>Drive S/N and HSA Label Ink Ribbon (2.5 Inch Mobile)</v>
          </cell>
          <cell r="E305" t="str">
            <v>ng/sqcm</v>
          </cell>
          <cell r="F305">
            <v>50</v>
          </cell>
          <cell r="G305">
            <v>50</v>
          </cell>
          <cell r="H305">
            <v>50</v>
          </cell>
          <cell r="I305" t="str">
            <v>NA</v>
          </cell>
          <cell r="J305">
            <v>50</v>
          </cell>
          <cell r="K305">
            <v>50</v>
          </cell>
          <cell r="L305">
            <v>50</v>
          </cell>
          <cell r="M305">
            <v>50</v>
          </cell>
          <cell r="O305" t="str">
            <v>NA</v>
          </cell>
          <cell r="P305" t="str">
            <v>NA</v>
          </cell>
          <cell r="Q305" t="str">
            <v>NA</v>
          </cell>
          <cell r="R305" t="str">
            <v>NA</v>
          </cell>
          <cell r="S305" t="str">
            <v>NA</v>
          </cell>
          <cell r="T305" t="str">
            <v>NA</v>
          </cell>
          <cell r="U305">
            <v>100</v>
          </cell>
          <cell r="W305" t="str">
            <v>ng/sqcm</v>
          </cell>
          <cell r="X305" t="str">
            <v>NA</v>
          </cell>
          <cell r="Y305" t="str">
            <v>ng/sqcm</v>
          </cell>
          <cell r="AA305" t="str">
            <v>ND</v>
          </cell>
          <cell r="AB305" t="str">
            <v>ND</v>
          </cell>
          <cell r="AC305" t="str">
            <v>ND</v>
          </cell>
          <cell r="AD305" t="str">
            <v>NA</v>
          </cell>
          <cell r="AE305" t="str">
            <v>NA</v>
          </cell>
          <cell r="AF305" t="str">
            <v>NA</v>
          </cell>
          <cell r="AG305" t="str">
            <v>NA</v>
          </cell>
          <cell r="AH305" t="str">
            <v>NA</v>
          </cell>
          <cell r="AI305">
            <v>0</v>
          </cell>
          <cell r="AJ305" t="str">
            <v>ng/sqcm</v>
          </cell>
          <cell r="AK305" t="str">
            <v>NA</v>
          </cell>
          <cell r="AL305" t="str">
            <v>NA</v>
          </cell>
          <cell r="AM305" t="str">
            <v>NA</v>
          </cell>
          <cell r="AN305" t="str">
            <v>NA</v>
          </cell>
          <cell r="AO305" t="str">
            <v>NA</v>
          </cell>
          <cell r="AP305" t="str">
            <v>NA</v>
          </cell>
          <cell r="AQ305" t="str">
            <v>NA</v>
          </cell>
          <cell r="AR305" t="str">
            <v>NA</v>
          </cell>
          <cell r="AS305" t="str">
            <v>NA</v>
          </cell>
          <cell r="AT305" t="str">
            <v>NA</v>
          </cell>
          <cell r="AU305" t="str">
            <v>NA</v>
          </cell>
          <cell r="AV305" t="str">
            <v>NA</v>
          </cell>
          <cell r="AW305" t="str">
            <v>NA</v>
          </cell>
          <cell r="AX305" t="str">
            <v>NA</v>
          </cell>
          <cell r="AY305" t="str">
            <v>NA</v>
          </cell>
          <cell r="AZ305">
            <v>15</v>
          </cell>
          <cell r="BA305" t="str">
            <v>ng/sqcm</v>
          </cell>
          <cell r="BB305">
            <v>5000</v>
          </cell>
          <cell r="BC305" t="str">
            <v>ng/sqcm</v>
          </cell>
          <cell r="BD305">
            <v>50</v>
          </cell>
          <cell r="BE305" t="str">
            <v>ng/sqcm</v>
          </cell>
          <cell r="BF305">
            <v>10</v>
          </cell>
          <cell r="BG305" t="str">
            <v>ng/sqcm</v>
          </cell>
          <cell r="BH305">
            <v>10</v>
          </cell>
          <cell r="BI305" t="str">
            <v>ng/sqcm</v>
          </cell>
        </row>
        <row r="306">
          <cell r="B306" t="str">
            <v>Drive S/N Label (2.5 Inch Mobile)</v>
          </cell>
          <cell r="E306" t="str">
            <v>NA</v>
          </cell>
          <cell r="F306" t="str">
            <v>NA</v>
          </cell>
          <cell r="G306" t="str">
            <v>NA</v>
          </cell>
          <cell r="H306" t="str">
            <v>NA</v>
          </cell>
          <cell r="I306" t="str">
            <v>NA</v>
          </cell>
          <cell r="J306" t="str">
            <v>NA</v>
          </cell>
          <cell r="K306" t="str">
            <v>NA</v>
          </cell>
          <cell r="L306" t="str">
            <v>NA</v>
          </cell>
          <cell r="M306" t="str">
            <v>NA</v>
          </cell>
          <cell r="O306" t="str">
            <v>NA</v>
          </cell>
          <cell r="P306" t="str">
            <v>NA</v>
          </cell>
          <cell r="Q306" t="str">
            <v>NA</v>
          </cell>
          <cell r="R306" t="str">
            <v>NA</v>
          </cell>
          <cell r="S306" t="str">
            <v>NA</v>
          </cell>
          <cell r="T306" t="str">
            <v>NA</v>
          </cell>
          <cell r="U306" t="str">
            <v>NA</v>
          </cell>
          <cell r="W306" t="str">
            <v>ng/sqcm</v>
          </cell>
          <cell r="X306" t="str">
            <v>NA</v>
          </cell>
          <cell r="Y306" t="str">
            <v>ng/sqcm</v>
          </cell>
          <cell r="AA306" t="str">
            <v>NA</v>
          </cell>
          <cell r="AB306" t="str">
            <v>NA</v>
          </cell>
          <cell r="AC306" t="str">
            <v>NA</v>
          </cell>
          <cell r="AD306" t="str">
            <v>NA</v>
          </cell>
          <cell r="AE306" t="str">
            <v>NA</v>
          </cell>
          <cell r="AF306" t="str">
            <v>NA</v>
          </cell>
          <cell r="AG306" t="str">
            <v>NA</v>
          </cell>
          <cell r="AH306" t="str">
            <v>NA</v>
          </cell>
          <cell r="AI306">
            <v>0</v>
          </cell>
          <cell r="AJ306" t="str">
            <v>ng/sqcm</v>
          </cell>
          <cell r="AK306" t="str">
            <v>NA</v>
          </cell>
          <cell r="AL306" t="str">
            <v>NA</v>
          </cell>
          <cell r="AM306" t="str">
            <v>NA</v>
          </cell>
          <cell r="AN306" t="str">
            <v>NA</v>
          </cell>
          <cell r="AO306" t="str">
            <v>NA</v>
          </cell>
          <cell r="AP306" t="str">
            <v>NA</v>
          </cell>
          <cell r="AQ306" t="str">
            <v>NA</v>
          </cell>
          <cell r="AR306" t="str">
            <v>NA</v>
          </cell>
          <cell r="AS306" t="str">
            <v>NA</v>
          </cell>
          <cell r="AT306" t="str">
            <v>NA</v>
          </cell>
          <cell r="AU306" t="str">
            <v>NA</v>
          </cell>
          <cell r="AV306" t="str">
            <v>NA</v>
          </cell>
          <cell r="AW306" t="str">
            <v>NA</v>
          </cell>
          <cell r="AX306" t="str">
            <v>NA</v>
          </cell>
          <cell r="AY306" t="str">
            <v>NA</v>
          </cell>
          <cell r="AZ306">
            <v>60</v>
          </cell>
          <cell r="BA306" t="str">
            <v>ng/sqcm</v>
          </cell>
          <cell r="BB306" t="str">
            <v>NA</v>
          </cell>
          <cell r="BC306" t="str">
            <v>NA</v>
          </cell>
          <cell r="BD306" t="str">
            <v>NA</v>
          </cell>
          <cell r="BE306" t="str">
            <v>NA</v>
          </cell>
          <cell r="BF306" t="str">
            <v>NA</v>
          </cell>
          <cell r="BG306" t="str">
            <v>NA</v>
          </cell>
          <cell r="BH306" t="str">
            <v>NA</v>
          </cell>
          <cell r="BI306" t="str">
            <v>NA</v>
          </cell>
        </row>
        <row r="307">
          <cell r="B307" t="str">
            <v>Flex Bracket (2.5 Inch Mobile)</v>
          </cell>
          <cell r="C307" t="str">
            <v>Polycarbonate</v>
          </cell>
          <cell r="E307" t="str">
            <v>ng/sqcm</v>
          </cell>
          <cell r="F307">
            <v>20</v>
          </cell>
          <cell r="G307">
            <v>20</v>
          </cell>
          <cell r="H307">
            <v>20</v>
          </cell>
          <cell r="I307" t="str">
            <v>NA</v>
          </cell>
          <cell r="J307">
            <v>20</v>
          </cell>
          <cell r="K307">
            <v>20</v>
          </cell>
          <cell r="L307">
            <v>20</v>
          </cell>
          <cell r="M307">
            <v>60</v>
          </cell>
          <cell r="O307" t="str">
            <v>NA</v>
          </cell>
          <cell r="P307" t="str">
            <v>NA</v>
          </cell>
          <cell r="Q307" t="str">
            <v>NA</v>
          </cell>
          <cell r="R307" t="str">
            <v>NA</v>
          </cell>
          <cell r="S307" t="str">
            <v>NA</v>
          </cell>
          <cell r="T307" t="str">
            <v>NA</v>
          </cell>
          <cell r="U307">
            <v>60</v>
          </cell>
          <cell r="W307" t="str">
            <v>ng/sqcm</v>
          </cell>
          <cell r="X307">
            <v>200</v>
          </cell>
          <cell r="Y307" t="str">
            <v>ng/sqcm</v>
          </cell>
          <cell r="AA307">
            <v>5</v>
          </cell>
          <cell r="AB307" t="str">
            <v>NA</v>
          </cell>
          <cell r="AC307" t="str">
            <v>NA</v>
          </cell>
          <cell r="AD307" t="str">
            <v>NA</v>
          </cell>
          <cell r="AE307">
            <v>5000</v>
          </cell>
          <cell r="AF307" t="str">
            <v>NA</v>
          </cell>
          <cell r="AG307" t="str">
            <v>NA</v>
          </cell>
          <cell r="AH307" t="str">
            <v>particles/sqcm</v>
          </cell>
          <cell r="AI307">
            <v>0</v>
          </cell>
          <cell r="AJ307" t="str">
            <v>ng/part</v>
          </cell>
          <cell r="AK307" t="str">
            <v>NA</v>
          </cell>
          <cell r="AL307" t="str">
            <v>NA</v>
          </cell>
          <cell r="AM307" t="str">
            <v>NA</v>
          </cell>
          <cell r="AN307" t="str">
            <v>NA</v>
          </cell>
          <cell r="AO307" t="str">
            <v>NA</v>
          </cell>
          <cell r="AP307" t="str">
            <v>NA</v>
          </cell>
          <cell r="AQ307" t="str">
            <v>NA</v>
          </cell>
          <cell r="AR307" t="str">
            <v>NA</v>
          </cell>
          <cell r="AS307" t="str">
            <v>NA</v>
          </cell>
          <cell r="AT307" t="str">
            <v>NA</v>
          </cell>
          <cell r="AU307" t="str">
            <v>NA</v>
          </cell>
          <cell r="AV307" t="str">
            <v>NA</v>
          </cell>
          <cell r="AW307" t="str">
            <v>NA</v>
          </cell>
          <cell r="AX307" t="str">
            <v>NA</v>
          </cell>
          <cell r="AY307" t="str">
            <v>NA</v>
          </cell>
          <cell r="AZ307">
            <v>30</v>
          </cell>
          <cell r="BA307" t="str">
            <v>ng/part</v>
          </cell>
          <cell r="BB307">
            <v>500</v>
          </cell>
          <cell r="BC307" t="str">
            <v>ng/part</v>
          </cell>
          <cell r="BD307">
            <v>50</v>
          </cell>
          <cell r="BE307" t="str">
            <v>ng/part</v>
          </cell>
          <cell r="BF307">
            <v>50</v>
          </cell>
          <cell r="BG307" t="str">
            <v>ng/part</v>
          </cell>
          <cell r="BH307">
            <v>50</v>
          </cell>
          <cell r="BI307" t="str">
            <v>ng/part</v>
          </cell>
        </row>
        <row r="308">
          <cell r="B308" t="str">
            <v>Flex Circuit &amp; Flex Circuit Assembly(FCOF) 2.5 Inch Mobile</v>
          </cell>
          <cell r="E308" t="str">
            <v>ng/sqcm</v>
          </cell>
          <cell r="F308">
            <v>20</v>
          </cell>
          <cell r="G308">
            <v>20</v>
          </cell>
          <cell r="H308">
            <v>20</v>
          </cell>
          <cell r="I308" t="str">
            <v>NA</v>
          </cell>
          <cell r="J308">
            <v>20</v>
          </cell>
          <cell r="K308">
            <v>20</v>
          </cell>
          <cell r="L308">
            <v>20</v>
          </cell>
          <cell r="M308">
            <v>60</v>
          </cell>
          <cell r="O308" t="str">
            <v>NA</v>
          </cell>
          <cell r="P308" t="str">
            <v>NA</v>
          </cell>
          <cell r="Q308" t="str">
            <v>NA</v>
          </cell>
          <cell r="R308" t="str">
            <v>NA</v>
          </cell>
          <cell r="S308" t="str">
            <v>NA</v>
          </cell>
          <cell r="T308" t="str">
            <v>NA</v>
          </cell>
          <cell r="U308">
            <v>60</v>
          </cell>
          <cell r="W308" t="str">
            <v>ng/sqcm</v>
          </cell>
          <cell r="X308">
            <v>200</v>
          </cell>
          <cell r="Y308" t="str">
            <v>ng/sqcm</v>
          </cell>
          <cell r="AA308">
            <v>5</v>
          </cell>
          <cell r="AB308" t="str">
            <v>NA</v>
          </cell>
          <cell r="AC308" t="str">
            <v>NA</v>
          </cell>
          <cell r="AD308" t="str">
            <v>NA</v>
          </cell>
          <cell r="AE308">
            <v>15000</v>
          </cell>
          <cell r="AF308" t="str">
            <v>NA</v>
          </cell>
          <cell r="AG308" t="str">
            <v>NA</v>
          </cell>
          <cell r="AH308" t="str">
            <v>particles/sqcm</v>
          </cell>
          <cell r="AI308">
            <v>0</v>
          </cell>
          <cell r="AJ308" t="str">
            <v>ng/part</v>
          </cell>
          <cell r="AK308" t="str">
            <v>NA</v>
          </cell>
          <cell r="AL308" t="str">
            <v>NA</v>
          </cell>
          <cell r="AM308" t="str">
            <v>NA</v>
          </cell>
          <cell r="AN308" t="str">
            <v>NA</v>
          </cell>
          <cell r="AO308" t="str">
            <v>NA</v>
          </cell>
          <cell r="AP308" t="str">
            <v>NA</v>
          </cell>
          <cell r="AQ308" t="str">
            <v>NA</v>
          </cell>
          <cell r="AR308" t="str">
            <v>NA</v>
          </cell>
          <cell r="AS308" t="str">
            <v>NA</v>
          </cell>
          <cell r="AT308" t="str">
            <v>NA</v>
          </cell>
          <cell r="AU308" t="str">
            <v>NA</v>
          </cell>
          <cell r="AV308" t="str">
            <v>NA</v>
          </cell>
          <cell r="AW308" t="str">
            <v>NA</v>
          </cell>
          <cell r="AX308" t="str">
            <v>NA</v>
          </cell>
          <cell r="AY308" t="str">
            <v>NA</v>
          </cell>
          <cell r="AZ308">
            <v>30</v>
          </cell>
          <cell r="BA308" t="str">
            <v>ng/part</v>
          </cell>
          <cell r="BB308">
            <v>500</v>
          </cell>
          <cell r="BC308" t="str">
            <v>ng/part</v>
          </cell>
          <cell r="BD308">
            <v>50</v>
          </cell>
          <cell r="BE308" t="str">
            <v>ng/part</v>
          </cell>
          <cell r="BF308">
            <v>50</v>
          </cell>
          <cell r="BG308" t="str">
            <v>ng/part</v>
          </cell>
          <cell r="BH308">
            <v>50</v>
          </cell>
          <cell r="BI308" t="str">
            <v>ng/part</v>
          </cell>
        </row>
        <row r="309">
          <cell r="B309" t="str">
            <v>Flex Circuit Gasket (2.5 Inch Mobile)</v>
          </cell>
          <cell r="C309" t="str">
            <v>FKM</v>
          </cell>
          <cell r="E309" t="str">
            <v>ng/sqcm</v>
          </cell>
          <cell r="F309" t="str">
            <v>NA</v>
          </cell>
          <cell r="G309">
            <v>10</v>
          </cell>
          <cell r="H309">
            <v>10</v>
          </cell>
          <cell r="I309" t="str">
            <v>NA</v>
          </cell>
          <cell r="J309">
            <v>10</v>
          </cell>
          <cell r="K309">
            <v>10</v>
          </cell>
          <cell r="L309">
            <v>10</v>
          </cell>
          <cell r="M309" t="str">
            <v>30 (Excl Fl)</v>
          </cell>
          <cell r="O309" t="str">
            <v>NA</v>
          </cell>
          <cell r="P309" t="str">
            <v>NA</v>
          </cell>
          <cell r="Q309" t="str">
            <v>NA</v>
          </cell>
          <cell r="R309" t="str">
            <v>NA</v>
          </cell>
          <cell r="S309" t="str">
            <v>NA</v>
          </cell>
          <cell r="T309" t="str">
            <v>NA</v>
          </cell>
          <cell r="U309" t="str">
            <v>30 (Excl Mg and Ca)</v>
          </cell>
          <cell r="W309" t="str">
            <v>ng/sqcm</v>
          </cell>
          <cell r="X309" t="str">
            <v>NA</v>
          </cell>
          <cell r="Y309" t="str">
            <v>ng/sqcm</v>
          </cell>
          <cell r="AA309" t="str">
            <v>NA</v>
          </cell>
          <cell r="AB309" t="str">
            <v>NA</v>
          </cell>
          <cell r="AC309" t="str">
            <v>NA</v>
          </cell>
          <cell r="AD309" t="str">
            <v>NA</v>
          </cell>
          <cell r="AE309" t="str">
            <v>NA</v>
          </cell>
          <cell r="AF309" t="str">
            <v>NA</v>
          </cell>
          <cell r="AG309" t="str">
            <v>NA</v>
          </cell>
          <cell r="AH309" t="str">
            <v>NA</v>
          </cell>
          <cell r="AI309">
            <v>0</v>
          </cell>
          <cell r="AJ309" t="str">
            <v>ng/part</v>
          </cell>
          <cell r="AK309" t="str">
            <v>ng/part</v>
          </cell>
          <cell r="AL309">
            <v>100</v>
          </cell>
          <cell r="AM309">
            <v>20</v>
          </cell>
          <cell r="AN309" t="str">
            <v>NA</v>
          </cell>
          <cell r="AO309" t="str">
            <v>NA</v>
          </cell>
          <cell r="AP309" t="str">
            <v>NA</v>
          </cell>
          <cell r="AQ309" t="str">
            <v>NA</v>
          </cell>
          <cell r="AR309" t="str">
            <v>NA</v>
          </cell>
          <cell r="AS309" t="str">
            <v>NA</v>
          </cell>
          <cell r="AT309" t="str">
            <v>NA</v>
          </cell>
          <cell r="AU309" t="str">
            <v>NA</v>
          </cell>
          <cell r="AV309" t="str">
            <v>NA</v>
          </cell>
          <cell r="AW309" t="str">
            <v>NA</v>
          </cell>
          <cell r="AX309" t="str">
            <v>NA</v>
          </cell>
          <cell r="AY309" t="str">
            <v>NA</v>
          </cell>
          <cell r="AZ309">
            <v>30</v>
          </cell>
          <cell r="BA309" t="str">
            <v>ng/part</v>
          </cell>
          <cell r="BB309">
            <v>500</v>
          </cell>
          <cell r="BC309" t="str">
            <v>ng/part</v>
          </cell>
          <cell r="BD309" t="str">
            <v>NA</v>
          </cell>
          <cell r="BE309" t="str">
            <v>NA</v>
          </cell>
          <cell r="BF309" t="str">
            <v>NA</v>
          </cell>
          <cell r="BG309" t="str">
            <v>NA</v>
          </cell>
          <cell r="BH309" t="str">
            <v>NA</v>
          </cell>
          <cell r="BI309" t="str">
            <v>NA</v>
          </cell>
        </row>
        <row r="310">
          <cell r="B310" t="str">
            <v>Flex Circuit Gasket (2.5 Inch Mobile)</v>
          </cell>
          <cell r="C310" t="str">
            <v>EPDM</v>
          </cell>
          <cell r="E310" t="str">
            <v>ng/sqcm</v>
          </cell>
          <cell r="F310">
            <v>10</v>
          </cell>
          <cell r="G310">
            <v>10</v>
          </cell>
          <cell r="H310">
            <v>10</v>
          </cell>
          <cell r="I310" t="str">
            <v>NA</v>
          </cell>
          <cell r="J310">
            <v>10</v>
          </cell>
          <cell r="K310">
            <v>10</v>
          </cell>
          <cell r="L310">
            <v>10</v>
          </cell>
          <cell r="M310">
            <v>30</v>
          </cell>
          <cell r="O310" t="str">
            <v>NA</v>
          </cell>
          <cell r="P310" t="str">
            <v>NA</v>
          </cell>
          <cell r="Q310" t="str">
            <v>NA</v>
          </cell>
          <cell r="R310" t="str">
            <v>NA</v>
          </cell>
          <cell r="S310" t="str">
            <v>NA</v>
          </cell>
          <cell r="T310" t="str">
            <v>NA</v>
          </cell>
          <cell r="U310">
            <v>30</v>
          </cell>
          <cell r="W310" t="str">
            <v>ng/sqcm</v>
          </cell>
          <cell r="X310" t="str">
            <v>NA</v>
          </cell>
          <cell r="Y310" t="str">
            <v>ng/sqcm</v>
          </cell>
          <cell r="AA310" t="str">
            <v>NA</v>
          </cell>
          <cell r="AB310" t="str">
            <v>NA</v>
          </cell>
          <cell r="AC310" t="str">
            <v>NA</v>
          </cell>
          <cell r="AD310" t="str">
            <v>NA</v>
          </cell>
          <cell r="AE310" t="str">
            <v>NA</v>
          </cell>
          <cell r="AF310" t="str">
            <v>NA</v>
          </cell>
          <cell r="AG310" t="str">
            <v>NA</v>
          </cell>
          <cell r="AH310" t="str">
            <v>NA</v>
          </cell>
          <cell r="AI310">
            <v>0</v>
          </cell>
          <cell r="AJ310" t="str">
            <v>ng/part</v>
          </cell>
          <cell r="AK310" t="str">
            <v>ng/part</v>
          </cell>
          <cell r="AL310">
            <v>100</v>
          </cell>
          <cell r="AM310">
            <v>20</v>
          </cell>
          <cell r="AN310" t="str">
            <v>NA</v>
          </cell>
          <cell r="AO310" t="str">
            <v>NA</v>
          </cell>
          <cell r="AP310" t="str">
            <v>NA</v>
          </cell>
          <cell r="AQ310" t="str">
            <v>NA</v>
          </cell>
          <cell r="AR310" t="str">
            <v>NA</v>
          </cell>
          <cell r="AS310" t="str">
            <v>NA</v>
          </cell>
          <cell r="AT310" t="str">
            <v>NA</v>
          </cell>
          <cell r="AU310" t="str">
            <v>NA</v>
          </cell>
          <cell r="AV310" t="str">
            <v>NA</v>
          </cell>
          <cell r="AW310" t="str">
            <v>NA</v>
          </cell>
          <cell r="AX310" t="str">
            <v>NA</v>
          </cell>
          <cell r="AY310" t="str">
            <v>NA</v>
          </cell>
          <cell r="AZ310">
            <v>30</v>
          </cell>
          <cell r="BA310" t="str">
            <v>ng/part</v>
          </cell>
          <cell r="BB310">
            <v>500</v>
          </cell>
          <cell r="BC310" t="str">
            <v>ng/part</v>
          </cell>
          <cell r="BD310" t="str">
            <v>NA</v>
          </cell>
          <cell r="BE310" t="str">
            <v>NA</v>
          </cell>
          <cell r="BF310" t="str">
            <v>NA</v>
          </cell>
          <cell r="BG310" t="str">
            <v>NA</v>
          </cell>
          <cell r="BH310" t="str">
            <v>NA</v>
          </cell>
          <cell r="BI310" t="str">
            <v>NA</v>
          </cell>
        </row>
        <row r="311">
          <cell r="B311" t="str">
            <v>HGA Assembly, DSA and Damper (2.5 Inch Mobile)</v>
          </cell>
          <cell r="E311" t="str">
            <v>ng/sqcm</v>
          </cell>
          <cell r="F311">
            <v>10</v>
          </cell>
          <cell r="G311">
            <v>10</v>
          </cell>
          <cell r="H311">
            <v>10</v>
          </cell>
          <cell r="I311" t="str">
            <v>NA</v>
          </cell>
          <cell r="J311">
            <v>10</v>
          </cell>
          <cell r="K311">
            <v>10</v>
          </cell>
          <cell r="L311">
            <v>10</v>
          </cell>
          <cell r="M311">
            <v>30</v>
          </cell>
          <cell r="O311" t="str">
            <v>NA</v>
          </cell>
          <cell r="P311" t="str">
            <v>NA</v>
          </cell>
          <cell r="Q311" t="str">
            <v>NA</v>
          </cell>
          <cell r="R311" t="str">
            <v>NA</v>
          </cell>
          <cell r="S311" t="str">
            <v>NA</v>
          </cell>
          <cell r="T311" t="str">
            <v>NA</v>
          </cell>
          <cell r="U311" t="str">
            <v>30 (Excl K)</v>
          </cell>
          <cell r="W311" t="str">
            <v>ng/sqcm</v>
          </cell>
          <cell r="X311" t="str">
            <v>NA</v>
          </cell>
          <cell r="Y311" t="str">
            <v>ng/sqcm</v>
          </cell>
          <cell r="AA311" t="str">
            <v>NA</v>
          </cell>
          <cell r="AB311" t="str">
            <v>NA</v>
          </cell>
          <cell r="AC311" t="str">
            <v>NA</v>
          </cell>
          <cell r="AD311" t="str">
            <v>NA</v>
          </cell>
          <cell r="AE311">
            <v>11000</v>
          </cell>
          <cell r="AF311" t="str">
            <v>NA</v>
          </cell>
          <cell r="AG311" t="str">
            <v>NA</v>
          </cell>
          <cell r="AH311" t="str">
            <v>particles/sqcm</v>
          </cell>
          <cell r="AI311" t="str">
            <v>NA</v>
          </cell>
          <cell r="AJ311" t="str">
            <v>NA</v>
          </cell>
          <cell r="AK311" t="str">
            <v>NA</v>
          </cell>
          <cell r="AL311" t="str">
            <v>NA</v>
          </cell>
          <cell r="AM311" t="str">
            <v>NA</v>
          </cell>
          <cell r="AN311" t="str">
            <v>NA</v>
          </cell>
          <cell r="AO311" t="str">
            <v>particles/sqcm</v>
          </cell>
          <cell r="AP311">
            <v>200</v>
          </cell>
          <cell r="AQ311" t="str">
            <v>particles/sqcm</v>
          </cell>
          <cell r="AR311">
            <v>100</v>
          </cell>
          <cell r="AS311" t="str">
            <v>particles/sqcm</v>
          </cell>
          <cell r="AT311">
            <v>3000</v>
          </cell>
          <cell r="AU311" t="str">
            <v>particles/sqcm</v>
          </cell>
          <cell r="AV311">
            <v>0</v>
          </cell>
          <cell r="AW311" t="str">
            <v>0 at 40x</v>
          </cell>
          <cell r="AX311" t="str">
            <v>NA</v>
          </cell>
          <cell r="AY311" t="str">
            <v>NA</v>
          </cell>
          <cell r="AZ311">
            <v>30</v>
          </cell>
          <cell r="BA311" t="str">
            <v>ng/part</v>
          </cell>
          <cell r="BB311">
            <v>1000</v>
          </cell>
          <cell r="BC311" t="str">
            <v>ng/part</v>
          </cell>
          <cell r="BD311">
            <v>50</v>
          </cell>
          <cell r="BE311" t="str">
            <v>ng/part</v>
          </cell>
          <cell r="BF311">
            <v>50</v>
          </cell>
          <cell r="BG311" t="str">
            <v>ng/part</v>
          </cell>
          <cell r="BH311">
            <v>50</v>
          </cell>
          <cell r="BI311" t="str">
            <v>ng/part</v>
          </cell>
        </row>
        <row r="312">
          <cell r="B312" t="str">
            <v>HGA Assembly, DSA and No Damper (2.5 Inch Mobile)</v>
          </cell>
          <cell r="E312" t="str">
            <v>ng/sqcm</v>
          </cell>
          <cell r="F312">
            <v>10</v>
          </cell>
          <cell r="G312">
            <v>10</v>
          </cell>
          <cell r="H312">
            <v>10</v>
          </cell>
          <cell r="I312" t="str">
            <v>NA</v>
          </cell>
          <cell r="J312">
            <v>10</v>
          </cell>
          <cell r="K312">
            <v>10</v>
          </cell>
          <cell r="L312">
            <v>10</v>
          </cell>
          <cell r="M312">
            <v>30</v>
          </cell>
          <cell r="O312" t="str">
            <v>NA</v>
          </cell>
          <cell r="P312" t="str">
            <v>NA</v>
          </cell>
          <cell r="Q312" t="str">
            <v>NA</v>
          </cell>
          <cell r="R312" t="str">
            <v>NA</v>
          </cell>
          <cell r="S312" t="str">
            <v>NA</v>
          </cell>
          <cell r="T312" t="str">
            <v>NA</v>
          </cell>
          <cell r="U312" t="str">
            <v>30 (Excl K)</v>
          </cell>
          <cell r="W312" t="str">
            <v>ng/sqcm</v>
          </cell>
          <cell r="X312" t="str">
            <v>NA</v>
          </cell>
          <cell r="Y312" t="str">
            <v>ng/sqcm</v>
          </cell>
          <cell r="AA312" t="str">
            <v>NA</v>
          </cell>
          <cell r="AB312" t="str">
            <v>NA</v>
          </cell>
          <cell r="AC312" t="str">
            <v>NA</v>
          </cell>
          <cell r="AD312" t="str">
            <v>NA</v>
          </cell>
          <cell r="AE312">
            <v>11000</v>
          </cell>
          <cell r="AF312" t="str">
            <v>NA</v>
          </cell>
          <cell r="AG312" t="str">
            <v>NA</v>
          </cell>
          <cell r="AH312" t="str">
            <v>particles/sqcm</v>
          </cell>
          <cell r="AI312" t="str">
            <v>NA</v>
          </cell>
          <cell r="AJ312" t="str">
            <v>NA</v>
          </cell>
          <cell r="AK312" t="str">
            <v>NA</v>
          </cell>
          <cell r="AL312" t="str">
            <v>NA</v>
          </cell>
          <cell r="AM312" t="str">
            <v>NA</v>
          </cell>
          <cell r="AN312" t="str">
            <v>NA</v>
          </cell>
          <cell r="AO312" t="str">
            <v>particles/sqcm</v>
          </cell>
          <cell r="AP312">
            <v>200</v>
          </cell>
          <cell r="AQ312" t="str">
            <v>particles/sqcm</v>
          </cell>
          <cell r="AR312">
            <v>100</v>
          </cell>
          <cell r="AS312" t="str">
            <v>particles/sqcm</v>
          </cell>
          <cell r="AT312">
            <v>3000</v>
          </cell>
          <cell r="AU312" t="str">
            <v>particles/sqcm</v>
          </cell>
          <cell r="AV312">
            <v>0</v>
          </cell>
          <cell r="AW312" t="str">
            <v>0 at 40x</v>
          </cell>
          <cell r="AX312" t="str">
            <v>NA</v>
          </cell>
          <cell r="AY312" t="str">
            <v>NA</v>
          </cell>
          <cell r="AZ312">
            <v>30</v>
          </cell>
          <cell r="BA312" t="str">
            <v>ng/part</v>
          </cell>
          <cell r="BB312">
            <v>1000</v>
          </cell>
          <cell r="BC312" t="str">
            <v>ng/part</v>
          </cell>
          <cell r="BD312">
            <v>50</v>
          </cell>
          <cell r="BE312" t="str">
            <v>ng/part</v>
          </cell>
          <cell r="BF312">
            <v>50</v>
          </cell>
          <cell r="BG312" t="str">
            <v>ng/part</v>
          </cell>
          <cell r="BH312">
            <v>50</v>
          </cell>
          <cell r="BI312" t="str">
            <v>ng/part</v>
          </cell>
        </row>
        <row r="313">
          <cell r="B313" t="str">
            <v>HGA Assembly, SSA and Damper (2.5 Inch Mobile)</v>
          </cell>
          <cell r="E313" t="str">
            <v>ng/sqcm</v>
          </cell>
          <cell r="F313">
            <v>10</v>
          </cell>
          <cell r="G313">
            <v>10</v>
          </cell>
          <cell r="H313">
            <v>10</v>
          </cell>
          <cell r="I313" t="str">
            <v>NA</v>
          </cell>
          <cell r="J313">
            <v>10</v>
          </cell>
          <cell r="K313">
            <v>10</v>
          </cell>
          <cell r="L313">
            <v>10</v>
          </cell>
          <cell r="M313">
            <v>30</v>
          </cell>
          <cell r="O313" t="str">
            <v>NA</v>
          </cell>
          <cell r="P313" t="str">
            <v>NA</v>
          </cell>
          <cell r="Q313" t="str">
            <v>NA</v>
          </cell>
          <cell r="R313" t="str">
            <v>NA</v>
          </cell>
          <cell r="S313" t="str">
            <v>NA</v>
          </cell>
          <cell r="T313" t="str">
            <v>NA</v>
          </cell>
          <cell r="U313" t="str">
            <v>30 (Excl K)</v>
          </cell>
          <cell r="W313" t="str">
            <v>ng/sqcm</v>
          </cell>
          <cell r="X313" t="str">
            <v>NA</v>
          </cell>
          <cell r="Y313" t="str">
            <v>ng/sqcm</v>
          </cell>
          <cell r="AA313" t="str">
            <v>NA</v>
          </cell>
          <cell r="AB313" t="str">
            <v>NA</v>
          </cell>
          <cell r="AC313" t="str">
            <v>NA</v>
          </cell>
          <cell r="AD313" t="str">
            <v>NA</v>
          </cell>
          <cell r="AE313">
            <v>7000</v>
          </cell>
          <cell r="AF313" t="str">
            <v>NA</v>
          </cell>
          <cell r="AG313" t="str">
            <v>NA</v>
          </cell>
          <cell r="AH313" t="str">
            <v>particles/sqcm</v>
          </cell>
          <cell r="AI313" t="str">
            <v>NA</v>
          </cell>
          <cell r="AJ313" t="str">
            <v>NA</v>
          </cell>
          <cell r="AK313" t="str">
            <v>NA</v>
          </cell>
          <cell r="AL313" t="str">
            <v>NA</v>
          </cell>
          <cell r="AM313" t="str">
            <v>NA</v>
          </cell>
          <cell r="AN313" t="str">
            <v>NA</v>
          </cell>
          <cell r="AO313" t="str">
            <v>particles/sqcm</v>
          </cell>
          <cell r="AP313">
            <v>50</v>
          </cell>
          <cell r="AQ313" t="str">
            <v>particles/sqcm</v>
          </cell>
          <cell r="AR313">
            <v>100</v>
          </cell>
          <cell r="AS313" t="str">
            <v>particles/sqcm</v>
          </cell>
          <cell r="AT313">
            <v>2000</v>
          </cell>
          <cell r="AU313" t="str">
            <v>particles/sqcm</v>
          </cell>
          <cell r="AV313">
            <v>0</v>
          </cell>
          <cell r="AW313" t="str">
            <v>0 at 40x</v>
          </cell>
          <cell r="AX313" t="str">
            <v>NA</v>
          </cell>
          <cell r="AY313" t="str">
            <v>NA</v>
          </cell>
          <cell r="AZ313">
            <v>30</v>
          </cell>
          <cell r="BA313" t="str">
            <v>ng/part</v>
          </cell>
          <cell r="BB313">
            <v>1000</v>
          </cell>
          <cell r="BC313" t="str">
            <v>ng/part</v>
          </cell>
          <cell r="BD313">
            <v>50</v>
          </cell>
          <cell r="BE313" t="str">
            <v>ng/part</v>
          </cell>
          <cell r="BF313">
            <v>50</v>
          </cell>
          <cell r="BG313" t="str">
            <v>ng/part</v>
          </cell>
          <cell r="BH313">
            <v>50</v>
          </cell>
          <cell r="BI313" t="str">
            <v>ng/part</v>
          </cell>
        </row>
        <row r="314">
          <cell r="B314" t="str">
            <v>HGA Assembly, SSA and No Damper (2.5 Inch Mobile)</v>
          </cell>
          <cell r="E314" t="str">
            <v>ng/sqcm</v>
          </cell>
          <cell r="F314">
            <v>10</v>
          </cell>
          <cell r="G314">
            <v>10</v>
          </cell>
          <cell r="H314">
            <v>10</v>
          </cell>
          <cell r="I314" t="str">
            <v>NA</v>
          </cell>
          <cell r="J314">
            <v>10</v>
          </cell>
          <cell r="K314">
            <v>10</v>
          </cell>
          <cell r="L314">
            <v>10</v>
          </cell>
          <cell r="M314">
            <v>30</v>
          </cell>
          <cell r="O314" t="str">
            <v>NA</v>
          </cell>
          <cell r="P314" t="str">
            <v>NA</v>
          </cell>
          <cell r="Q314" t="str">
            <v>NA</v>
          </cell>
          <cell r="R314" t="str">
            <v>NA</v>
          </cell>
          <cell r="S314" t="str">
            <v>NA</v>
          </cell>
          <cell r="T314" t="str">
            <v>NA</v>
          </cell>
          <cell r="U314" t="str">
            <v>30 (Excl K)</v>
          </cell>
          <cell r="W314" t="str">
            <v>ng/sqcm</v>
          </cell>
          <cell r="X314" t="str">
            <v>NA</v>
          </cell>
          <cell r="Y314" t="str">
            <v>ng/sqcm</v>
          </cell>
          <cell r="AA314" t="str">
            <v>NA</v>
          </cell>
          <cell r="AB314" t="str">
            <v>NA</v>
          </cell>
          <cell r="AC314" t="str">
            <v>NA</v>
          </cell>
          <cell r="AD314" t="str">
            <v>NA</v>
          </cell>
          <cell r="AE314">
            <v>7000</v>
          </cell>
          <cell r="AF314" t="str">
            <v>NA</v>
          </cell>
          <cell r="AG314" t="str">
            <v>NA</v>
          </cell>
          <cell r="AH314" t="str">
            <v>particles/sqcm</v>
          </cell>
          <cell r="AI314" t="str">
            <v>NA</v>
          </cell>
          <cell r="AJ314" t="str">
            <v>NA</v>
          </cell>
          <cell r="AK314" t="str">
            <v>NA</v>
          </cell>
          <cell r="AL314" t="str">
            <v>NA</v>
          </cell>
          <cell r="AM314" t="str">
            <v>NA</v>
          </cell>
          <cell r="AN314" t="str">
            <v>NA</v>
          </cell>
          <cell r="AO314" t="str">
            <v>particles/sqcm</v>
          </cell>
          <cell r="AP314">
            <v>50</v>
          </cell>
          <cell r="AQ314" t="str">
            <v>particles/sqcm</v>
          </cell>
          <cell r="AR314">
            <v>100</v>
          </cell>
          <cell r="AS314" t="str">
            <v>particles/sqcm</v>
          </cell>
          <cell r="AT314">
            <v>2000</v>
          </cell>
          <cell r="AU314" t="str">
            <v>particles/sqcm</v>
          </cell>
          <cell r="AV314">
            <v>0</v>
          </cell>
          <cell r="AW314" t="str">
            <v>0 at 40x</v>
          </cell>
          <cell r="AX314" t="str">
            <v>NA</v>
          </cell>
          <cell r="AY314" t="str">
            <v>NA</v>
          </cell>
          <cell r="AZ314">
            <v>30</v>
          </cell>
          <cell r="BA314" t="str">
            <v>ng/part</v>
          </cell>
          <cell r="BB314">
            <v>1000</v>
          </cell>
          <cell r="BC314" t="str">
            <v>ng/part</v>
          </cell>
          <cell r="BD314">
            <v>50</v>
          </cell>
          <cell r="BE314" t="str">
            <v>ng/part</v>
          </cell>
          <cell r="BF314">
            <v>50</v>
          </cell>
          <cell r="BG314" t="str">
            <v>ng/part</v>
          </cell>
          <cell r="BH314">
            <v>50</v>
          </cell>
          <cell r="BI314" t="str">
            <v>ng/part</v>
          </cell>
        </row>
        <row r="315">
          <cell r="B315" t="str">
            <v>HSA Assembly (2.5 Inch Mobile)</v>
          </cell>
          <cell r="C315" t="str">
            <v>Arm Block - AL 6061 (CP/ECD) Tolerance Ring</v>
          </cell>
          <cell r="E315" t="str">
            <v>ng/sqcm</v>
          </cell>
          <cell r="F315">
            <v>10</v>
          </cell>
          <cell r="G315">
            <v>10</v>
          </cell>
          <cell r="H315">
            <v>10</v>
          </cell>
          <cell r="I315" t="str">
            <v>NA</v>
          </cell>
          <cell r="J315">
            <v>10</v>
          </cell>
          <cell r="K315">
            <v>10</v>
          </cell>
          <cell r="L315">
            <v>10</v>
          </cell>
          <cell r="M315">
            <v>30</v>
          </cell>
          <cell r="O315" t="str">
            <v>NA</v>
          </cell>
          <cell r="P315" t="str">
            <v>NA</v>
          </cell>
          <cell r="Q315" t="str">
            <v>NA</v>
          </cell>
          <cell r="R315" t="str">
            <v>NA</v>
          </cell>
          <cell r="S315" t="str">
            <v>NA</v>
          </cell>
          <cell r="T315" t="str">
            <v>NA</v>
          </cell>
          <cell r="U315">
            <v>30</v>
          </cell>
          <cell r="W315" t="str">
            <v>ng/sqcm</v>
          </cell>
          <cell r="X315">
            <v>100</v>
          </cell>
          <cell r="Y315" t="str">
            <v>ng/sqcm</v>
          </cell>
          <cell r="AA315">
            <v>5</v>
          </cell>
          <cell r="AB315" t="str">
            <v>NA</v>
          </cell>
          <cell r="AC315" t="str">
            <v>NA</v>
          </cell>
          <cell r="AD315" t="str">
            <v>NA</v>
          </cell>
          <cell r="AE315">
            <v>18000</v>
          </cell>
          <cell r="AF315" t="str">
            <v>NA</v>
          </cell>
          <cell r="AG315" t="str">
            <v>NA</v>
          </cell>
          <cell r="AH315" t="str">
            <v>particles/sqcm</v>
          </cell>
          <cell r="AI315">
            <v>0</v>
          </cell>
          <cell r="AJ315" t="str">
            <v>ng/part</v>
          </cell>
          <cell r="AK315" t="str">
            <v>NA</v>
          </cell>
          <cell r="AL315" t="str">
            <v>NA</v>
          </cell>
          <cell r="AM315" t="str">
            <v>NA</v>
          </cell>
          <cell r="AN315" t="str">
            <v>NA</v>
          </cell>
          <cell r="AO315" t="str">
            <v>particles/sqcm</v>
          </cell>
          <cell r="AP315" t="str">
            <v>&lt;400</v>
          </cell>
          <cell r="AQ315" t="str">
            <v>particles/sqcm</v>
          </cell>
          <cell r="AR315" t="str">
            <v>&lt;100</v>
          </cell>
          <cell r="AS315" t="str">
            <v>particles/sqcm</v>
          </cell>
          <cell r="AT315" t="str">
            <v>&lt;1000</v>
          </cell>
          <cell r="AU315" t="str">
            <v>particles/sqcm</v>
          </cell>
          <cell r="AV315">
            <v>0</v>
          </cell>
          <cell r="AW315" t="str">
            <v>0 at 40x (80C/ 80RH/ 120hrs)</v>
          </cell>
          <cell r="AX315" t="str">
            <v>ng/part</v>
          </cell>
          <cell r="AY315">
            <v>2000</v>
          </cell>
          <cell r="AZ315">
            <v>30</v>
          </cell>
          <cell r="BA315" t="str">
            <v>ng/part</v>
          </cell>
          <cell r="BB315">
            <v>5000</v>
          </cell>
          <cell r="BC315" t="str">
            <v>ng/part</v>
          </cell>
          <cell r="BD315">
            <v>100</v>
          </cell>
          <cell r="BE315" t="str">
            <v>ng/part</v>
          </cell>
          <cell r="BF315">
            <v>50</v>
          </cell>
          <cell r="BG315" t="str">
            <v>ng/part</v>
          </cell>
          <cell r="BH315">
            <v>50</v>
          </cell>
          <cell r="BI315" t="str">
            <v>ng/part</v>
          </cell>
        </row>
        <row r="316">
          <cell r="B316" t="str">
            <v>HSA Assembly with ACF (2.5 Inch Mobile)</v>
          </cell>
          <cell r="C316" t="str">
            <v>Arm Block - Al6061 (CP/ECD) Tolerance Ring</v>
          </cell>
          <cell r="E316" t="str">
            <v>ng/sqcm</v>
          </cell>
          <cell r="F316">
            <v>10</v>
          </cell>
          <cell r="G316">
            <v>10</v>
          </cell>
          <cell r="H316">
            <v>10</v>
          </cell>
          <cell r="I316" t="str">
            <v>NA</v>
          </cell>
          <cell r="J316">
            <v>10</v>
          </cell>
          <cell r="K316">
            <v>10</v>
          </cell>
          <cell r="L316">
            <v>10</v>
          </cell>
          <cell r="M316">
            <v>30</v>
          </cell>
          <cell r="O316" t="str">
            <v>NA</v>
          </cell>
          <cell r="P316" t="str">
            <v>NA</v>
          </cell>
          <cell r="Q316" t="str">
            <v>NA</v>
          </cell>
          <cell r="R316" t="str">
            <v>NA</v>
          </cell>
          <cell r="S316" t="str">
            <v>NA</v>
          </cell>
          <cell r="T316" t="str">
            <v>NA</v>
          </cell>
          <cell r="U316">
            <v>30</v>
          </cell>
          <cell r="W316" t="str">
            <v>ng/sqcm</v>
          </cell>
          <cell r="X316">
            <v>100</v>
          </cell>
          <cell r="Y316" t="str">
            <v>ng/sqcm</v>
          </cell>
          <cell r="AA316">
            <v>5</v>
          </cell>
          <cell r="AB316" t="str">
            <v>NA</v>
          </cell>
          <cell r="AC316" t="str">
            <v>NA</v>
          </cell>
          <cell r="AD316" t="str">
            <v>NA</v>
          </cell>
          <cell r="AE316">
            <v>18000</v>
          </cell>
          <cell r="AF316" t="str">
            <v>NA</v>
          </cell>
          <cell r="AG316" t="str">
            <v>NA</v>
          </cell>
          <cell r="AH316" t="str">
            <v>particles/sqcm</v>
          </cell>
          <cell r="AI316">
            <v>0</v>
          </cell>
          <cell r="AJ316" t="str">
            <v>ng/part</v>
          </cell>
          <cell r="AK316" t="str">
            <v>NA</v>
          </cell>
          <cell r="AL316" t="str">
            <v>NA</v>
          </cell>
          <cell r="AM316" t="str">
            <v>NA</v>
          </cell>
          <cell r="AN316" t="str">
            <v>NA</v>
          </cell>
          <cell r="AO316" t="str">
            <v>particles/sqcm</v>
          </cell>
          <cell r="AP316">
            <v>400</v>
          </cell>
          <cell r="AQ316" t="str">
            <v>particles/sqcm</v>
          </cell>
          <cell r="AR316">
            <v>100</v>
          </cell>
          <cell r="AS316" t="str">
            <v>particles/sqcm</v>
          </cell>
          <cell r="AT316">
            <v>1000</v>
          </cell>
          <cell r="AU316" t="str">
            <v>particles/sqcm</v>
          </cell>
          <cell r="AV316">
            <v>0</v>
          </cell>
          <cell r="AW316" t="str">
            <v>0 at 40x (80C/80RH/120hrs)</v>
          </cell>
          <cell r="AX316" t="str">
            <v>ng/part</v>
          </cell>
          <cell r="AY316">
            <v>2000</v>
          </cell>
          <cell r="AZ316">
            <v>30</v>
          </cell>
          <cell r="BA316" t="str">
            <v>ng/part</v>
          </cell>
          <cell r="BB316">
            <v>5000</v>
          </cell>
          <cell r="BC316" t="str">
            <v>ng/part</v>
          </cell>
          <cell r="BD316">
            <v>100</v>
          </cell>
          <cell r="BE316" t="str">
            <v>ng/part</v>
          </cell>
          <cell r="BF316">
            <v>50</v>
          </cell>
          <cell r="BG316" t="str">
            <v>ng/part</v>
          </cell>
          <cell r="BH316">
            <v>50</v>
          </cell>
          <cell r="BI316" t="str">
            <v>ng/part</v>
          </cell>
        </row>
        <row r="317">
          <cell r="B317" t="str">
            <v>HSA Assembly with Arm Damper and ACF (2.5 Inch Mobile)</v>
          </cell>
          <cell r="C317" t="str">
            <v>Arm Block - Al6061 (CP/ECD) Tolerance Ring</v>
          </cell>
          <cell r="E317" t="str">
            <v>ng/sqcm</v>
          </cell>
          <cell r="F317">
            <v>10</v>
          </cell>
          <cell r="G317">
            <v>10</v>
          </cell>
          <cell r="H317">
            <v>10</v>
          </cell>
          <cell r="I317" t="str">
            <v>NA</v>
          </cell>
          <cell r="J317">
            <v>10</v>
          </cell>
          <cell r="K317">
            <v>10</v>
          </cell>
          <cell r="L317">
            <v>10</v>
          </cell>
          <cell r="M317">
            <v>30</v>
          </cell>
          <cell r="O317" t="str">
            <v>NA</v>
          </cell>
          <cell r="P317" t="str">
            <v>NA</v>
          </cell>
          <cell r="Q317" t="str">
            <v>NA</v>
          </cell>
          <cell r="R317" t="str">
            <v>NA</v>
          </cell>
          <cell r="S317" t="str">
            <v>NA</v>
          </cell>
          <cell r="T317" t="str">
            <v>NA</v>
          </cell>
          <cell r="U317">
            <v>30</v>
          </cell>
          <cell r="W317" t="str">
            <v>ng/sqcm</v>
          </cell>
          <cell r="X317">
            <v>100</v>
          </cell>
          <cell r="Y317" t="str">
            <v>ng/sqcm</v>
          </cell>
          <cell r="AA317">
            <v>5</v>
          </cell>
          <cell r="AB317" t="str">
            <v>NA</v>
          </cell>
          <cell r="AC317" t="str">
            <v>NA</v>
          </cell>
          <cell r="AD317" t="str">
            <v>NA</v>
          </cell>
          <cell r="AE317">
            <v>18000</v>
          </cell>
          <cell r="AF317" t="str">
            <v>NA</v>
          </cell>
          <cell r="AG317" t="str">
            <v>NA</v>
          </cell>
          <cell r="AH317" t="str">
            <v>particles/sqcm</v>
          </cell>
          <cell r="AI317">
            <v>0</v>
          </cell>
          <cell r="AJ317" t="str">
            <v>ng/part</v>
          </cell>
          <cell r="AK317" t="str">
            <v>NA</v>
          </cell>
          <cell r="AL317" t="str">
            <v>NA</v>
          </cell>
          <cell r="AM317" t="str">
            <v>NA</v>
          </cell>
          <cell r="AN317" t="str">
            <v>NA</v>
          </cell>
          <cell r="AO317" t="str">
            <v>particles/sqcm</v>
          </cell>
          <cell r="AP317">
            <v>400</v>
          </cell>
          <cell r="AQ317" t="str">
            <v>particles/sqcm</v>
          </cell>
          <cell r="AR317">
            <v>100</v>
          </cell>
          <cell r="AS317" t="str">
            <v>particles/sqcm</v>
          </cell>
          <cell r="AT317">
            <v>1000</v>
          </cell>
          <cell r="AU317" t="str">
            <v>particles/sqcm</v>
          </cell>
          <cell r="AV317">
            <v>0</v>
          </cell>
          <cell r="AW317" t="str">
            <v>0 at 40x (80C/80RH/120hrs)</v>
          </cell>
          <cell r="AX317" t="str">
            <v>ng/part</v>
          </cell>
          <cell r="AY317">
            <v>2000</v>
          </cell>
          <cell r="AZ317">
            <v>30</v>
          </cell>
          <cell r="BA317" t="str">
            <v>ng/part</v>
          </cell>
          <cell r="BB317">
            <v>8000</v>
          </cell>
          <cell r="BC317" t="str">
            <v>ng/part</v>
          </cell>
          <cell r="BD317">
            <v>100</v>
          </cell>
          <cell r="BE317" t="str">
            <v>ng/part</v>
          </cell>
          <cell r="BF317">
            <v>50</v>
          </cell>
          <cell r="BG317" t="str">
            <v>ng/part</v>
          </cell>
          <cell r="BH317">
            <v>50</v>
          </cell>
          <cell r="BI317" t="str">
            <v>ng/part</v>
          </cell>
        </row>
        <row r="318">
          <cell r="B318" t="str">
            <v>HSA Label (2.5 Inch Mobile)</v>
          </cell>
          <cell r="C318" t="str">
            <v>Polyester Film Acrylic Adhesive</v>
          </cell>
          <cell r="E318" t="str">
            <v>ng/sqcm</v>
          </cell>
          <cell r="F318">
            <v>10</v>
          </cell>
          <cell r="G318">
            <v>10</v>
          </cell>
          <cell r="H318">
            <v>10</v>
          </cell>
          <cell r="I318" t="str">
            <v>NA</v>
          </cell>
          <cell r="J318">
            <v>10</v>
          </cell>
          <cell r="K318">
            <v>10</v>
          </cell>
          <cell r="L318" t="str">
            <v>NA</v>
          </cell>
          <cell r="M318" t="str">
            <v>10 (Excl SO4)</v>
          </cell>
          <cell r="O318" t="str">
            <v>NA</v>
          </cell>
          <cell r="P318" t="str">
            <v>NA</v>
          </cell>
          <cell r="Q318" t="str">
            <v>NA</v>
          </cell>
          <cell r="R318" t="str">
            <v>NA</v>
          </cell>
          <cell r="S318" t="str">
            <v>NA</v>
          </cell>
          <cell r="T318" t="str">
            <v>NA</v>
          </cell>
          <cell r="U318">
            <v>30</v>
          </cell>
          <cell r="W318" t="str">
            <v>ng/sqcm</v>
          </cell>
          <cell r="X318" t="str">
            <v>NA</v>
          </cell>
          <cell r="Y318" t="str">
            <v>ng/sqcm</v>
          </cell>
          <cell r="AA318" t="str">
            <v>NA</v>
          </cell>
          <cell r="AB318" t="str">
            <v>NA</v>
          </cell>
          <cell r="AC318" t="str">
            <v>NA</v>
          </cell>
          <cell r="AD318" t="str">
            <v>NA</v>
          </cell>
          <cell r="AE318" t="str">
            <v>NA</v>
          </cell>
          <cell r="AF318" t="str">
            <v>NA</v>
          </cell>
          <cell r="AG318" t="str">
            <v>NA</v>
          </cell>
          <cell r="AH318" t="str">
            <v>NA</v>
          </cell>
          <cell r="AI318">
            <v>0</v>
          </cell>
          <cell r="AJ318" t="str">
            <v>ng/part</v>
          </cell>
          <cell r="AK318" t="str">
            <v>ng/part</v>
          </cell>
          <cell r="AL318" t="str">
            <v>NA</v>
          </cell>
          <cell r="AM318">
            <v>20</v>
          </cell>
          <cell r="AN318" t="str">
            <v>NA</v>
          </cell>
          <cell r="AO318" t="str">
            <v>NA</v>
          </cell>
          <cell r="AP318" t="str">
            <v>NA</v>
          </cell>
          <cell r="AQ318" t="str">
            <v>NA</v>
          </cell>
          <cell r="AR318" t="str">
            <v>NA</v>
          </cell>
          <cell r="AS318" t="str">
            <v>NA</v>
          </cell>
          <cell r="AT318" t="str">
            <v>NA</v>
          </cell>
          <cell r="AU318" t="str">
            <v>NA</v>
          </cell>
          <cell r="AV318" t="str">
            <v>NA</v>
          </cell>
          <cell r="AW318" t="str">
            <v>NA</v>
          </cell>
          <cell r="AX318" t="str">
            <v>ng/part</v>
          </cell>
          <cell r="AY318">
            <v>500</v>
          </cell>
          <cell r="AZ318">
            <v>30</v>
          </cell>
          <cell r="BA318" t="str">
            <v>ng/part</v>
          </cell>
          <cell r="BB318">
            <v>1000</v>
          </cell>
          <cell r="BC318" t="str">
            <v>ng/part</v>
          </cell>
          <cell r="BD318" t="str">
            <v>NA</v>
          </cell>
          <cell r="BE318" t="str">
            <v>NA</v>
          </cell>
          <cell r="BF318" t="str">
            <v>NA</v>
          </cell>
          <cell r="BG318" t="str">
            <v>NA</v>
          </cell>
          <cell r="BH318" t="str">
            <v>NA</v>
          </cell>
          <cell r="BI318" t="str">
            <v>NA</v>
          </cell>
        </row>
        <row r="319">
          <cell r="B319" t="str">
            <v>HSA Shipping Comb (2.5 Inch Mobile)</v>
          </cell>
          <cell r="C319" t="str">
            <v>Polycarbonate Carbon Nanotubes</v>
          </cell>
          <cell r="E319" t="str">
            <v>ng/sqcm</v>
          </cell>
          <cell r="F319">
            <v>10</v>
          </cell>
          <cell r="G319">
            <v>10</v>
          </cell>
          <cell r="H319">
            <v>10</v>
          </cell>
          <cell r="I319" t="str">
            <v>NA</v>
          </cell>
          <cell r="J319">
            <v>10</v>
          </cell>
          <cell r="K319">
            <v>10</v>
          </cell>
          <cell r="L319">
            <v>10</v>
          </cell>
          <cell r="M319">
            <v>30</v>
          </cell>
          <cell r="O319" t="str">
            <v>NA</v>
          </cell>
          <cell r="P319" t="str">
            <v>NA</v>
          </cell>
          <cell r="Q319" t="str">
            <v>NA</v>
          </cell>
          <cell r="R319" t="str">
            <v>NA</v>
          </cell>
          <cell r="S319" t="str">
            <v>NA</v>
          </cell>
          <cell r="T319" t="str">
            <v>NA</v>
          </cell>
          <cell r="U319">
            <v>30</v>
          </cell>
          <cell r="W319" t="str">
            <v>ng/sqcm</v>
          </cell>
          <cell r="X319">
            <v>200</v>
          </cell>
          <cell r="Y319" t="str">
            <v>ng/sqcm</v>
          </cell>
          <cell r="AA319">
            <v>5</v>
          </cell>
          <cell r="AB319" t="str">
            <v>NA</v>
          </cell>
          <cell r="AC319" t="str">
            <v>NA</v>
          </cell>
          <cell r="AD319" t="str">
            <v>NA</v>
          </cell>
          <cell r="AE319">
            <v>30000</v>
          </cell>
          <cell r="AF319" t="str">
            <v>NA</v>
          </cell>
          <cell r="AG319" t="str">
            <v>NA</v>
          </cell>
          <cell r="AH319" t="str">
            <v>particles/sqcm</v>
          </cell>
          <cell r="AI319">
            <v>0</v>
          </cell>
          <cell r="AJ319" t="str">
            <v>ng/part</v>
          </cell>
          <cell r="AK319" t="str">
            <v>NA</v>
          </cell>
          <cell r="AL319" t="str">
            <v>NA</v>
          </cell>
          <cell r="AM319" t="str">
            <v>NA</v>
          </cell>
          <cell r="AN319" t="str">
            <v>NA</v>
          </cell>
          <cell r="AO319" t="str">
            <v>NA</v>
          </cell>
          <cell r="AP319" t="str">
            <v>NA</v>
          </cell>
          <cell r="AQ319" t="str">
            <v>NA</v>
          </cell>
          <cell r="AR319" t="str">
            <v>NA</v>
          </cell>
          <cell r="AS319" t="str">
            <v>NA</v>
          </cell>
          <cell r="AT319" t="str">
            <v>NA</v>
          </cell>
          <cell r="AU319" t="str">
            <v>NA</v>
          </cell>
          <cell r="AV319" t="str">
            <v>NA</v>
          </cell>
          <cell r="AW319" t="str">
            <v>NA</v>
          </cell>
          <cell r="AX319" t="str">
            <v>NA</v>
          </cell>
          <cell r="AY319" t="str">
            <v>NA</v>
          </cell>
          <cell r="AZ319">
            <v>30</v>
          </cell>
          <cell r="BA319" t="str">
            <v>ng/part</v>
          </cell>
          <cell r="BB319">
            <v>500</v>
          </cell>
          <cell r="BC319" t="str">
            <v>ng/part</v>
          </cell>
          <cell r="BD319">
            <v>50</v>
          </cell>
          <cell r="BE319" t="str">
            <v>ng/part</v>
          </cell>
          <cell r="BF319">
            <v>50</v>
          </cell>
          <cell r="BG319" t="str">
            <v>ng/part</v>
          </cell>
          <cell r="BH319">
            <v>50</v>
          </cell>
          <cell r="BI319" t="str">
            <v>ng/part</v>
          </cell>
        </row>
        <row r="320">
          <cell r="B320" t="str">
            <v>ID Crashstop (2.5 Inch Mobile)</v>
          </cell>
          <cell r="C320" t="str">
            <v>EPDM</v>
          </cell>
          <cell r="E320" t="str">
            <v>ng/sqcm</v>
          </cell>
          <cell r="F320">
            <v>10</v>
          </cell>
          <cell r="G320">
            <v>10</v>
          </cell>
          <cell r="H320">
            <v>10</v>
          </cell>
          <cell r="I320" t="str">
            <v>NA</v>
          </cell>
          <cell r="J320">
            <v>10</v>
          </cell>
          <cell r="K320">
            <v>10</v>
          </cell>
          <cell r="L320">
            <v>10</v>
          </cell>
          <cell r="M320">
            <v>30</v>
          </cell>
          <cell r="O320" t="str">
            <v>NA</v>
          </cell>
          <cell r="P320" t="str">
            <v>NA</v>
          </cell>
          <cell r="Q320" t="str">
            <v>NA</v>
          </cell>
          <cell r="R320" t="str">
            <v>NA</v>
          </cell>
          <cell r="S320" t="str">
            <v>NA</v>
          </cell>
          <cell r="T320" t="str">
            <v>NA</v>
          </cell>
          <cell r="U320">
            <v>30</v>
          </cell>
          <cell r="W320" t="str">
            <v>ng/sqcm</v>
          </cell>
          <cell r="X320" t="str">
            <v>NA</v>
          </cell>
          <cell r="Y320" t="str">
            <v>ng/sqcm</v>
          </cell>
          <cell r="AA320">
            <v>5</v>
          </cell>
          <cell r="AB320" t="str">
            <v>NA</v>
          </cell>
          <cell r="AC320" t="str">
            <v>NA</v>
          </cell>
          <cell r="AD320" t="str">
            <v>NA</v>
          </cell>
          <cell r="AE320" t="str">
            <v>NA</v>
          </cell>
          <cell r="AF320" t="str">
            <v>NA</v>
          </cell>
          <cell r="AG320" t="str">
            <v>NA</v>
          </cell>
          <cell r="AH320" t="str">
            <v>NA</v>
          </cell>
          <cell r="AI320">
            <v>0</v>
          </cell>
          <cell r="AJ320" t="str">
            <v>ng/part</v>
          </cell>
          <cell r="AK320" t="str">
            <v>NA</v>
          </cell>
          <cell r="AL320" t="str">
            <v>NA</v>
          </cell>
          <cell r="AM320" t="str">
            <v>NA</v>
          </cell>
          <cell r="AN320" t="str">
            <v>NA</v>
          </cell>
          <cell r="AO320" t="str">
            <v>NA</v>
          </cell>
          <cell r="AP320" t="str">
            <v>NA</v>
          </cell>
          <cell r="AQ320" t="str">
            <v>NA</v>
          </cell>
          <cell r="AR320" t="str">
            <v>NA</v>
          </cell>
          <cell r="AS320" t="str">
            <v>NA</v>
          </cell>
          <cell r="AT320" t="str">
            <v>NA</v>
          </cell>
          <cell r="AU320" t="str">
            <v>NA</v>
          </cell>
          <cell r="AV320" t="str">
            <v>NA</v>
          </cell>
          <cell r="AW320" t="str">
            <v>NA</v>
          </cell>
          <cell r="AX320" t="str">
            <v>NA</v>
          </cell>
          <cell r="AY320" t="str">
            <v>NA</v>
          </cell>
          <cell r="AZ320">
            <v>30</v>
          </cell>
          <cell r="BA320" t="str">
            <v>ng/part</v>
          </cell>
          <cell r="BB320">
            <v>1000</v>
          </cell>
          <cell r="BC320" t="str">
            <v>ng/part</v>
          </cell>
          <cell r="BD320" t="str">
            <v>NA</v>
          </cell>
          <cell r="BE320" t="str">
            <v>NA</v>
          </cell>
          <cell r="BF320" t="str">
            <v>NA</v>
          </cell>
          <cell r="BG320" t="str">
            <v>NA</v>
          </cell>
          <cell r="BH320" t="str">
            <v>NA</v>
          </cell>
          <cell r="BI320" t="str">
            <v>NA</v>
          </cell>
        </row>
        <row r="321">
          <cell r="B321" t="str">
            <v>ID Crashstop (2.5 Inch Mobile)</v>
          </cell>
          <cell r="C321" t="str">
            <v>Polyurethane</v>
          </cell>
          <cell r="E321" t="str">
            <v>ng/sqcm</v>
          </cell>
          <cell r="F321">
            <v>10</v>
          </cell>
          <cell r="G321">
            <v>10</v>
          </cell>
          <cell r="H321">
            <v>10</v>
          </cell>
          <cell r="I321" t="str">
            <v>NA</v>
          </cell>
          <cell r="J321">
            <v>10</v>
          </cell>
          <cell r="K321">
            <v>10</v>
          </cell>
          <cell r="L321">
            <v>10</v>
          </cell>
          <cell r="M321">
            <v>30</v>
          </cell>
          <cell r="O321" t="str">
            <v>NA</v>
          </cell>
          <cell r="P321" t="str">
            <v>NA</v>
          </cell>
          <cell r="Q321" t="str">
            <v>NA</v>
          </cell>
          <cell r="R321" t="str">
            <v>NA</v>
          </cell>
          <cell r="S321" t="str">
            <v>NA</v>
          </cell>
          <cell r="T321" t="str">
            <v>NA</v>
          </cell>
          <cell r="U321">
            <v>30</v>
          </cell>
          <cell r="W321" t="str">
            <v>ng/sqcm</v>
          </cell>
          <cell r="X321" t="str">
            <v>NA</v>
          </cell>
          <cell r="Y321" t="str">
            <v>ng/sqcm</v>
          </cell>
          <cell r="AA321" t="str">
            <v>NA</v>
          </cell>
          <cell r="AB321" t="str">
            <v>NA</v>
          </cell>
          <cell r="AC321" t="str">
            <v>NA</v>
          </cell>
          <cell r="AD321" t="str">
            <v>NA</v>
          </cell>
          <cell r="AE321" t="str">
            <v>NA</v>
          </cell>
          <cell r="AF321" t="str">
            <v>NA</v>
          </cell>
          <cell r="AG321" t="str">
            <v>NA</v>
          </cell>
          <cell r="AH321" t="str">
            <v>NA</v>
          </cell>
          <cell r="AI321">
            <v>0</v>
          </cell>
          <cell r="AJ321" t="str">
            <v>ng/part</v>
          </cell>
          <cell r="AK321" t="str">
            <v>NA</v>
          </cell>
          <cell r="AL321" t="str">
            <v>NA</v>
          </cell>
          <cell r="AM321" t="str">
            <v>NA</v>
          </cell>
          <cell r="AN321" t="str">
            <v>NA</v>
          </cell>
          <cell r="AO321" t="str">
            <v>NA</v>
          </cell>
          <cell r="AP321" t="str">
            <v>NA</v>
          </cell>
          <cell r="AQ321" t="str">
            <v>NA</v>
          </cell>
          <cell r="AR321" t="str">
            <v>NA</v>
          </cell>
          <cell r="AS321" t="str">
            <v>NA</v>
          </cell>
          <cell r="AT321" t="str">
            <v>NA</v>
          </cell>
          <cell r="AU321" t="str">
            <v>NA</v>
          </cell>
          <cell r="AV321" t="str">
            <v>NA</v>
          </cell>
          <cell r="AW321" t="str">
            <v>NA</v>
          </cell>
          <cell r="AX321" t="str">
            <v>NA</v>
          </cell>
          <cell r="AY321" t="str">
            <v>NA</v>
          </cell>
          <cell r="AZ321">
            <v>30</v>
          </cell>
          <cell r="BA321" t="str">
            <v>ng/part</v>
          </cell>
          <cell r="BB321">
            <v>2000</v>
          </cell>
          <cell r="BC321" t="str">
            <v>ng/part</v>
          </cell>
          <cell r="BD321" t="str">
            <v>NA</v>
          </cell>
          <cell r="BE321" t="str">
            <v>NA</v>
          </cell>
          <cell r="BF321" t="str">
            <v>NA</v>
          </cell>
          <cell r="BG321" t="str">
            <v>NA</v>
          </cell>
          <cell r="BH321" t="str">
            <v>NA</v>
          </cell>
          <cell r="BI321" t="str">
            <v>NA</v>
          </cell>
        </row>
        <row r="322">
          <cell r="B322" t="str">
            <v>Inside the Drive HSA Label (2.5 Inch Mobile)</v>
          </cell>
          <cell r="E322" t="str">
            <v>ng/sqcm</v>
          </cell>
          <cell r="F322">
            <v>10</v>
          </cell>
          <cell r="G322">
            <v>10</v>
          </cell>
          <cell r="H322">
            <v>10</v>
          </cell>
          <cell r="I322" t="str">
            <v>NA</v>
          </cell>
          <cell r="J322">
            <v>10</v>
          </cell>
          <cell r="K322">
            <v>10</v>
          </cell>
          <cell r="L322" t="str">
            <v>NA</v>
          </cell>
          <cell r="M322" t="str">
            <v>10 (Excl SO4)</v>
          </cell>
          <cell r="O322" t="str">
            <v>NA</v>
          </cell>
          <cell r="P322" t="str">
            <v>NA</v>
          </cell>
          <cell r="Q322" t="str">
            <v>NA</v>
          </cell>
          <cell r="R322" t="str">
            <v>NA</v>
          </cell>
          <cell r="S322" t="str">
            <v>NA</v>
          </cell>
          <cell r="T322" t="str">
            <v>NA</v>
          </cell>
          <cell r="U322">
            <v>30</v>
          </cell>
          <cell r="W322" t="str">
            <v>ng/sqcm</v>
          </cell>
          <cell r="X322" t="str">
            <v>NA</v>
          </cell>
          <cell r="Y322" t="str">
            <v>ng/sqcm</v>
          </cell>
          <cell r="AA322" t="str">
            <v>NA</v>
          </cell>
          <cell r="AB322" t="str">
            <v>NA</v>
          </cell>
          <cell r="AC322" t="str">
            <v>NA</v>
          </cell>
          <cell r="AD322" t="str">
            <v>NA</v>
          </cell>
          <cell r="AE322" t="str">
            <v>NA</v>
          </cell>
          <cell r="AF322" t="str">
            <v>NA</v>
          </cell>
          <cell r="AG322" t="str">
            <v>NA</v>
          </cell>
          <cell r="AH322" t="str">
            <v>NA</v>
          </cell>
          <cell r="AI322">
            <v>0</v>
          </cell>
          <cell r="AJ322" t="str">
            <v>ng/sqcm</v>
          </cell>
          <cell r="AK322" t="str">
            <v>NA</v>
          </cell>
          <cell r="AL322" t="str">
            <v>NA</v>
          </cell>
          <cell r="AM322" t="str">
            <v>NA</v>
          </cell>
          <cell r="AN322" t="str">
            <v>NA</v>
          </cell>
          <cell r="AO322" t="str">
            <v>NA</v>
          </cell>
          <cell r="AP322" t="str">
            <v>NA</v>
          </cell>
          <cell r="AQ322" t="str">
            <v>NA</v>
          </cell>
          <cell r="AR322" t="str">
            <v>NA</v>
          </cell>
          <cell r="AS322" t="str">
            <v>NA</v>
          </cell>
          <cell r="AT322" t="str">
            <v>NA</v>
          </cell>
          <cell r="AU322" t="str">
            <v>NA</v>
          </cell>
          <cell r="AV322" t="str">
            <v>NA</v>
          </cell>
          <cell r="AW322" t="str">
            <v>NA</v>
          </cell>
          <cell r="AX322" t="str">
            <v>ng/sqcm</v>
          </cell>
          <cell r="AY322">
            <v>500</v>
          </cell>
          <cell r="AZ322">
            <v>15</v>
          </cell>
          <cell r="BA322" t="str">
            <v>ng/sqcm</v>
          </cell>
          <cell r="BB322">
            <v>1000</v>
          </cell>
          <cell r="BC322" t="str">
            <v>ng/sqcm</v>
          </cell>
          <cell r="BD322" t="str">
            <v>NA</v>
          </cell>
          <cell r="BE322" t="str">
            <v>NA</v>
          </cell>
          <cell r="BF322" t="str">
            <v>NA</v>
          </cell>
          <cell r="BG322" t="str">
            <v>NA</v>
          </cell>
          <cell r="BH322" t="str">
            <v>NA</v>
          </cell>
          <cell r="BI322" t="str">
            <v>NA</v>
          </cell>
        </row>
        <row r="323">
          <cell r="B323" t="str">
            <v>Inside the Drive Product Label (2.5 Inch Mobile)</v>
          </cell>
          <cell r="E323" t="str">
            <v>ng/sqcm</v>
          </cell>
          <cell r="F323">
            <v>10</v>
          </cell>
          <cell r="G323">
            <v>10</v>
          </cell>
          <cell r="H323">
            <v>10</v>
          </cell>
          <cell r="I323" t="str">
            <v>NA</v>
          </cell>
          <cell r="J323">
            <v>10</v>
          </cell>
          <cell r="K323">
            <v>10</v>
          </cell>
          <cell r="L323" t="str">
            <v>NA</v>
          </cell>
          <cell r="M323" t="str">
            <v>10 (Excl SO4)</v>
          </cell>
          <cell r="O323" t="str">
            <v>NA</v>
          </cell>
          <cell r="P323" t="str">
            <v>NA</v>
          </cell>
          <cell r="Q323" t="str">
            <v>NA</v>
          </cell>
          <cell r="R323" t="str">
            <v>NA</v>
          </cell>
          <cell r="S323" t="str">
            <v>NA</v>
          </cell>
          <cell r="T323" t="str">
            <v>NA</v>
          </cell>
          <cell r="U323">
            <v>30</v>
          </cell>
          <cell r="W323" t="str">
            <v>ng/sqcm</v>
          </cell>
          <cell r="X323" t="str">
            <v>NA</v>
          </cell>
          <cell r="Y323" t="str">
            <v>ng/sqcm</v>
          </cell>
          <cell r="AA323" t="str">
            <v>NA</v>
          </cell>
          <cell r="AB323" t="str">
            <v>NA</v>
          </cell>
          <cell r="AC323" t="str">
            <v>NA</v>
          </cell>
          <cell r="AD323" t="str">
            <v>NA</v>
          </cell>
          <cell r="AE323" t="str">
            <v>NA</v>
          </cell>
          <cell r="AF323" t="str">
            <v>NA</v>
          </cell>
          <cell r="AG323" t="str">
            <v>NA</v>
          </cell>
          <cell r="AH323" t="str">
            <v>NA</v>
          </cell>
          <cell r="AI323">
            <v>0</v>
          </cell>
          <cell r="AJ323" t="str">
            <v>ng/sqcm</v>
          </cell>
          <cell r="AK323" t="str">
            <v>NA</v>
          </cell>
          <cell r="AL323" t="str">
            <v>NA</v>
          </cell>
          <cell r="AM323" t="str">
            <v>NA</v>
          </cell>
          <cell r="AN323" t="str">
            <v>NA</v>
          </cell>
          <cell r="AO323" t="str">
            <v>NA</v>
          </cell>
          <cell r="AP323" t="str">
            <v>NA</v>
          </cell>
          <cell r="AQ323" t="str">
            <v>NA</v>
          </cell>
          <cell r="AR323" t="str">
            <v>NA</v>
          </cell>
          <cell r="AS323" t="str">
            <v>NA</v>
          </cell>
          <cell r="AT323" t="str">
            <v>NA</v>
          </cell>
          <cell r="AU323" t="str">
            <v>NA</v>
          </cell>
          <cell r="AV323" t="str">
            <v>NA</v>
          </cell>
          <cell r="AW323" t="str">
            <v>NA</v>
          </cell>
          <cell r="AX323" t="str">
            <v>ng/sqcm</v>
          </cell>
          <cell r="AY323">
            <v>500</v>
          </cell>
          <cell r="AZ323">
            <v>15</v>
          </cell>
          <cell r="BA323" t="str">
            <v>ng/sqcm</v>
          </cell>
          <cell r="BB323">
            <v>1000</v>
          </cell>
          <cell r="BC323" t="str">
            <v>ng/sqcm</v>
          </cell>
          <cell r="BD323">
            <v>100</v>
          </cell>
          <cell r="BE323" t="str">
            <v>ng/sqcm</v>
          </cell>
          <cell r="BF323">
            <v>10</v>
          </cell>
          <cell r="BG323" t="str">
            <v>ng/sqcm</v>
          </cell>
          <cell r="BH323">
            <v>10</v>
          </cell>
          <cell r="BI323" t="str">
            <v>ng/sqcm</v>
          </cell>
        </row>
        <row r="324">
          <cell r="B324" t="str">
            <v>Latch Interposer</v>
          </cell>
          <cell r="C324" t="str">
            <v>Arm-Polycarbonate PTFE Filled or Acetal PTFE Filled
Ball - 430/440 Steel</v>
          </cell>
          <cell r="E324" t="str">
            <v>ng/sqcm</v>
          </cell>
          <cell r="F324">
            <v>10</v>
          </cell>
          <cell r="G324">
            <v>10</v>
          </cell>
          <cell r="H324">
            <v>10</v>
          </cell>
          <cell r="I324" t="str">
            <v>NA</v>
          </cell>
          <cell r="J324">
            <v>10</v>
          </cell>
          <cell r="K324">
            <v>10</v>
          </cell>
          <cell r="L324">
            <v>10</v>
          </cell>
          <cell r="M324">
            <v>30</v>
          </cell>
          <cell r="O324" t="str">
            <v>NA</v>
          </cell>
          <cell r="P324" t="str">
            <v>NA</v>
          </cell>
          <cell r="Q324" t="str">
            <v>NA</v>
          </cell>
          <cell r="R324" t="str">
            <v>NA</v>
          </cell>
          <cell r="S324" t="str">
            <v>NA</v>
          </cell>
          <cell r="T324" t="str">
            <v>NA</v>
          </cell>
          <cell r="U324">
            <v>30</v>
          </cell>
          <cell r="W324" t="str">
            <v>ng/sqcm</v>
          </cell>
          <cell r="X324">
            <v>100</v>
          </cell>
          <cell r="Y324" t="str">
            <v>ng/sqcm</v>
          </cell>
          <cell r="AA324">
            <v>5</v>
          </cell>
          <cell r="AB324" t="str">
            <v>NA</v>
          </cell>
          <cell r="AC324" t="str">
            <v>NA</v>
          </cell>
          <cell r="AD324" t="str">
            <v>NA</v>
          </cell>
          <cell r="AE324">
            <v>40000</v>
          </cell>
          <cell r="AF324" t="str">
            <v>NA</v>
          </cell>
          <cell r="AG324" t="str">
            <v>NA</v>
          </cell>
          <cell r="AH324" t="str">
            <v>particles/sqcm</v>
          </cell>
          <cell r="AI324">
            <v>0</v>
          </cell>
          <cell r="AJ324" t="str">
            <v>ng/part</v>
          </cell>
          <cell r="AK324" t="str">
            <v>NA</v>
          </cell>
          <cell r="AL324" t="str">
            <v>NA</v>
          </cell>
          <cell r="AM324" t="str">
            <v>NA</v>
          </cell>
          <cell r="AN324" t="str">
            <v>NA</v>
          </cell>
          <cell r="AO324" t="str">
            <v>NA</v>
          </cell>
          <cell r="AP324" t="str">
            <v>NA</v>
          </cell>
          <cell r="AQ324" t="str">
            <v>NA</v>
          </cell>
          <cell r="AR324" t="str">
            <v>NA</v>
          </cell>
          <cell r="AS324" t="str">
            <v>NA</v>
          </cell>
          <cell r="AT324" t="str">
            <v>NA</v>
          </cell>
          <cell r="AU324" t="str">
            <v>NA</v>
          </cell>
          <cell r="AV324" t="str">
            <v>NA</v>
          </cell>
          <cell r="AW324" t="str">
            <v>0 at 40x</v>
          </cell>
          <cell r="AX324" t="str">
            <v>NA</v>
          </cell>
          <cell r="AY324" t="str">
            <v>NA</v>
          </cell>
          <cell r="AZ324">
            <v>30</v>
          </cell>
          <cell r="BA324" t="str">
            <v>ng/part</v>
          </cell>
          <cell r="BB324">
            <v>1000</v>
          </cell>
          <cell r="BC324" t="str">
            <v>ng/part</v>
          </cell>
          <cell r="BD324">
            <v>50</v>
          </cell>
          <cell r="BE324" t="str">
            <v>ng/part</v>
          </cell>
          <cell r="BF324">
            <v>50</v>
          </cell>
          <cell r="BG324" t="str">
            <v>ng/part</v>
          </cell>
          <cell r="BH324">
            <v>50</v>
          </cell>
          <cell r="BI324" t="str">
            <v>ng/part</v>
          </cell>
        </row>
        <row r="325">
          <cell r="B325" t="str">
            <v>Machined/Cast Base (2.5 Inch Mobile)</v>
          </cell>
          <cell r="C325" t="str">
            <v>Aluminum 380/383/ADC-12</v>
          </cell>
          <cell r="D325" t="str">
            <v xml:space="preserve">E-coat </v>
          </cell>
          <cell r="E325" t="str">
            <v>ng/sqcm</v>
          </cell>
          <cell r="F325">
            <v>20</v>
          </cell>
          <cell r="G325">
            <v>20</v>
          </cell>
          <cell r="H325">
            <v>20</v>
          </cell>
          <cell r="I325" t="str">
            <v>NA</v>
          </cell>
          <cell r="J325">
            <v>20</v>
          </cell>
          <cell r="K325">
            <v>20</v>
          </cell>
          <cell r="L325">
            <v>20</v>
          </cell>
          <cell r="M325">
            <v>50</v>
          </cell>
          <cell r="O325" t="str">
            <v>NA</v>
          </cell>
          <cell r="P325" t="str">
            <v>NA</v>
          </cell>
          <cell r="Q325" t="str">
            <v>NA</v>
          </cell>
          <cell r="R325" t="str">
            <v>NA</v>
          </cell>
          <cell r="S325" t="str">
            <v>NA</v>
          </cell>
          <cell r="T325" t="str">
            <v>NA</v>
          </cell>
          <cell r="U325">
            <v>50</v>
          </cell>
          <cell r="W325" t="str">
            <v>ng/sqcm</v>
          </cell>
          <cell r="X325">
            <v>300</v>
          </cell>
          <cell r="Y325" t="str">
            <v>ng/sqcm</v>
          </cell>
          <cell r="AA325">
            <v>5</v>
          </cell>
          <cell r="AB325" t="str">
            <v>NA</v>
          </cell>
          <cell r="AC325" t="str">
            <v>NA</v>
          </cell>
          <cell r="AD325" t="str">
            <v>NA</v>
          </cell>
          <cell r="AE325">
            <v>13000</v>
          </cell>
          <cell r="AF325" t="str">
            <v>NA</v>
          </cell>
          <cell r="AG325" t="str">
            <v>NA</v>
          </cell>
          <cell r="AH325" t="str">
            <v>particles/sqcm</v>
          </cell>
          <cell r="AI325" t="str">
            <v>NA</v>
          </cell>
          <cell r="AJ325" t="str">
            <v>NA</v>
          </cell>
          <cell r="AK325" t="str">
            <v>NA</v>
          </cell>
          <cell r="AL325" t="str">
            <v>NA</v>
          </cell>
          <cell r="AM325" t="str">
            <v>NA</v>
          </cell>
          <cell r="AN325" t="str">
            <v>NA</v>
          </cell>
          <cell r="AO325" t="str">
            <v>particles/sqcm</v>
          </cell>
          <cell r="AP325" t="str">
            <v>NA</v>
          </cell>
          <cell r="AQ325" t="str">
            <v>particles/sqcm</v>
          </cell>
          <cell r="AR325" t="str">
            <v>NA</v>
          </cell>
          <cell r="AS325" t="str">
            <v>particles/sqcm</v>
          </cell>
          <cell r="AT325" t="str">
            <v>NA</v>
          </cell>
          <cell r="AU325" t="str">
            <v>particles/sqcm</v>
          </cell>
          <cell r="AV325" t="str">
            <v>NA</v>
          </cell>
          <cell r="AW325" t="str">
            <v>0 at 40x</v>
          </cell>
          <cell r="AX325" t="str">
            <v>NA</v>
          </cell>
          <cell r="AY325" t="str">
            <v>NA</v>
          </cell>
          <cell r="AZ325" t="str">
            <v>NA</v>
          </cell>
          <cell r="BA325" t="str">
            <v>NA</v>
          </cell>
          <cell r="BB325">
            <v>6000</v>
          </cell>
          <cell r="BC325" t="str">
            <v>ng/part</v>
          </cell>
          <cell r="BD325">
            <v>8500</v>
          </cell>
          <cell r="BE325" t="str">
            <v>ng/part</v>
          </cell>
          <cell r="BF325">
            <v>300</v>
          </cell>
          <cell r="BG325" t="str">
            <v>ng/part</v>
          </cell>
          <cell r="BH325">
            <v>50</v>
          </cell>
          <cell r="BI325" t="str">
            <v>ng/part</v>
          </cell>
        </row>
        <row r="326">
          <cell r="B326" t="str">
            <v>Motor Hub (2.5 Inch Mobile)</v>
          </cell>
          <cell r="C326" t="str">
            <v>DHS-1 Steel</v>
          </cell>
          <cell r="D326" t="str">
            <v>-</v>
          </cell>
          <cell r="E326" t="str">
            <v>ng/sqcm</v>
          </cell>
          <cell r="F326">
            <v>20</v>
          </cell>
          <cell r="G326">
            <v>20</v>
          </cell>
          <cell r="H326">
            <v>20</v>
          </cell>
          <cell r="I326" t="str">
            <v>NA</v>
          </cell>
          <cell r="J326">
            <v>20</v>
          </cell>
          <cell r="K326">
            <v>20</v>
          </cell>
          <cell r="L326">
            <v>20</v>
          </cell>
          <cell r="M326">
            <v>50</v>
          </cell>
          <cell r="O326" t="str">
            <v>NA</v>
          </cell>
          <cell r="P326" t="str">
            <v>NA</v>
          </cell>
          <cell r="Q326" t="str">
            <v>NA</v>
          </cell>
          <cell r="R326" t="str">
            <v>NA</v>
          </cell>
          <cell r="S326" t="str">
            <v>NA</v>
          </cell>
          <cell r="T326" t="str">
            <v>NA</v>
          </cell>
          <cell r="U326">
            <v>50</v>
          </cell>
          <cell r="W326" t="str">
            <v>ng/sqcm</v>
          </cell>
          <cell r="X326" t="str">
            <v>NA</v>
          </cell>
          <cell r="Y326" t="str">
            <v>ng/sqcm</v>
          </cell>
          <cell r="AA326">
            <v>5</v>
          </cell>
          <cell r="AB326" t="str">
            <v>NA</v>
          </cell>
          <cell r="AC326" t="str">
            <v>NA</v>
          </cell>
          <cell r="AD326" t="str">
            <v>NA</v>
          </cell>
          <cell r="AE326" t="str">
            <v>100,000 before wash</v>
          </cell>
          <cell r="AF326" t="str">
            <v>NA</v>
          </cell>
          <cell r="AG326" t="str">
            <v>NA</v>
          </cell>
          <cell r="AH326" t="str">
            <v>particles/sqcm</v>
          </cell>
          <cell r="AI326" t="str">
            <v>NA</v>
          </cell>
          <cell r="AJ326" t="str">
            <v>NA</v>
          </cell>
          <cell r="AK326" t="str">
            <v>NA</v>
          </cell>
          <cell r="AL326" t="str">
            <v>NA</v>
          </cell>
          <cell r="AM326" t="str">
            <v>NA</v>
          </cell>
          <cell r="AN326" t="str">
            <v>NA</v>
          </cell>
          <cell r="AO326" t="str">
            <v>particles/sqcm</v>
          </cell>
          <cell r="AP326" t="str">
            <v>NA</v>
          </cell>
          <cell r="AQ326" t="str">
            <v>particles/sqcm</v>
          </cell>
          <cell r="AR326" t="str">
            <v>NA</v>
          </cell>
          <cell r="AS326" t="str">
            <v>particles/sqcm</v>
          </cell>
          <cell r="AT326" t="str">
            <v>NA</v>
          </cell>
          <cell r="AU326" t="str">
            <v>particles/sqcm</v>
          </cell>
          <cell r="AV326" t="str">
            <v>NA</v>
          </cell>
          <cell r="AW326" t="str">
            <v>0 at 40x</v>
          </cell>
          <cell r="AX326" t="str">
            <v>NA</v>
          </cell>
          <cell r="AY326" t="str">
            <v>NA</v>
          </cell>
          <cell r="AZ326" t="str">
            <v>NA</v>
          </cell>
          <cell r="BA326" t="str">
            <v>NA</v>
          </cell>
          <cell r="BB326" t="str">
            <v>NA</v>
          </cell>
          <cell r="BC326" t="str">
            <v>ng/part</v>
          </cell>
          <cell r="BD326">
            <v>50</v>
          </cell>
          <cell r="BE326" t="str">
            <v>ng/part</v>
          </cell>
          <cell r="BF326">
            <v>50</v>
          </cell>
          <cell r="BG326" t="str">
            <v>ng/part</v>
          </cell>
          <cell r="BH326">
            <v>50</v>
          </cell>
          <cell r="BI326" t="str">
            <v>ng/part</v>
          </cell>
        </row>
        <row r="327">
          <cell r="B327" t="str">
            <v>Motor Stator Assembly and stator Coil (2.5 Inch Mobile)</v>
          </cell>
          <cell r="C327" t="str">
            <v>DHS-1 Steel</v>
          </cell>
          <cell r="E327" t="str">
            <v>ng/sqcm</v>
          </cell>
          <cell r="F327" t="str">
            <v>NA</v>
          </cell>
          <cell r="G327" t="str">
            <v>NA</v>
          </cell>
          <cell r="H327" t="str">
            <v>NA</v>
          </cell>
          <cell r="I327" t="str">
            <v>NA</v>
          </cell>
          <cell r="J327" t="str">
            <v>NA</v>
          </cell>
          <cell r="K327" t="str">
            <v>NA</v>
          </cell>
          <cell r="L327" t="str">
            <v>NA</v>
          </cell>
          <cell r="M327" t="str">
            <v>NA</v>
          </cell>
          <cell r="O327" t="str">
            <v>NA</v>
          </cell>
          <cell r="P327" t="str">
            <v>NA</v>
          </cell>
          <cell r="Q327" t="str">
            <v>NA</v>
          </cell>
          <cell r="R327" t="str">
            <v>NA</v>
          </cell>
          <cell r="S327" t="str">
            <v>NA</v>
          </cell>
          <cell r="T327" t="str">
            <v>NA</v>
          </cell>
          <cell r="U327" t="str">
            <v>NA</v>
          </cell>
          <cell r="W327" t="str">
            <v>ng/sqcm</v>
          </cell>
          <cell r="X327" t="str">
            <v>NA</v>
          </cell>
          <cell r="Y327" t="str">
            <v>ng/sqcm</v>
          </cell>
          <cell r="AA327">
            <v>5</v>
          </cell>
          <cell r="AB327" t="str">
            <v>NA</v>
          </cell>
          <cell r="AC327" t="str">
            <v>NA</v>
          </cell>
          <cell r="AD327" t="str">
            <v>NA</v>
          </cell>
          <cell r="AE327" t="str">
            <v>NA</v>
          </cell>
          <cell r="AF327" t="str">
            <v>NA</v>
          </cell>
          <cell r="AG327" t="str">
            <v>NA</v>
          </cell>
          <cell r="AH327" t="str">
            <v>particles/sqcm</v>
          </cell>
          <cell r="AI327" t="str">
            <v>NA</v>
          </cell>
          <cell r="AJ327" t="str">
            <v>NA</v>
          </cell>
          <cell r="AK327" t="str">
            <v>NA</v>
          </cell>
          <cell r="AL327" t="str">
            <v>NA</v>
          </cell>
          <cell r="AM327" t="str">
            <v>NA</v>
          </cell>
          <cell r="AN327" t="str">
            <v>NA</v>
          </cell>
          <cell r="AO327" t="str">
            <v>particles/sqcm</v>
          </cell>
          <cell r="AP327" t="str">
            <v>NA</v>
          </cell>
          <cell r="AQ327" t="str">
            <v>NA</v>
          </cell>
          <cell r="AR327" t="str">
            <v>NA</v>
          </cell>
          <cell r="AS327" t="str">
            <v>NA</v>
          </cell>
          <cell r="AT327" t="str">
            <v>NA</v>
          </cell>
          <cell r="AU327" t="str">
            <v>NA</v>
          </cell>
          <cell r="AV327" t="str">
            <v>NA</v>
          </cell>
          <cell r="AW327" t="str">
            <v>0 at 40x</v>
          </cell>
          <cell r="AX327" t="str">
            <v>NA</v>
          </cell>
          <cell r="AY327" t="str">
            <v>NA</v>
          </cell>
          <cell r="AZ327" t="str">
            <v>NA</v>
          </cell>
          <cell r="BA327" t="str">
            <v>NA</v>
          </cell>
          <cell r="BB327" t="str">
            <v>NA</v>
          </cell>
          <cell r="BC327" t="str">
            <v>ng/part</v>
          </cell>
          <cell r="BD327">
            <v>500</v>
          </cell>
          <cell r="BE327" t="str">
            <v>ng/part</v>
          </cell>
          <cell r="BF327" t="str">
            <v>NA</v>
          </cell>
          <cell r="BG327" t="str">
            <v>ng/part</v>
          </cell>
          <cell r="BH327" t="str">
            <v>NA</v>
          </cell>
          <cell r="BI327" t="str">
            <v>ng/part</v>
          </cell>
        </row>
        <row r="328">
          <cell r="B328" t="str">
            <v>Motor Screw Seal (2.5 Inch Mobile)</v>
          </cell>
          <cell r="C328" t="str">
            <v>Aluminium Acrylic Adhesive Polyester Film</v>
          </cell>
          <cell r="E328" t="str">
            <v>ng/sqcm</v>
          </cell>
          <cell r="F328">
            <v>10</v>
          </cell>
          <cell r="G328">
            <v>10</v>
          </cell>
          <cell r="H328">
            <v>10</v>
          </cell>
          <cell r="I328" t="str">
            <v>NA</v>
          </cell>
          <cell r="J328">
            <v>10</v>
          </cell>
          <cell r="K328">
            <v>10</v>
          </cell>
          <cell r="L328">
            <v>10</v>
          </cell>
          <cell r="M328">
            <v>30</v>
          </cell>
          <cell r="O328" t="str">
            <v>NA</v>
          </cell>
          <cell r="P328" t="str">
            <v>NA</v>
          </cell>
          <cell r="Q328" t="str">
            <v>NA</v>
          </cell>
          <cell r="R328" t="str">
            <v>NA</v>
          </cell>
          <cell r="S328" t="str">
            <v>NA</v>
          </cell>
          <cell r="T328" t="str">
            <v>NA</v>
          </cell>
          <cell r="U328">
            <v>30</v>
          </cell>
          <cell r="W328" t="str">
            <v>ng/sqcm</v>
          </cell>
          <cell r="X328" t="str">
            <v>NA</v>
          </cell>
          <cell r="Y328" t="str">
            <v>ng/sqcm</v>
          </cell>
          <cell r="AA328" t="str">
            <v>NA</v>
          </cell>
          <cell r="AB328" t="str">
            <v>NA</v>
          </cell>
          <cell r="AC328" t="str">
            <v>NA</v>
          </cell>
          <cell r="AD328" t="str">
            <v>NA</v>
          </cell>
          <cell r="AE328" t="str">
            <v>NA</v>
          </cell>
          <cell r="AF328" t="str">
            <v>NA</v>
          </cell>
          <cell r="AG328" t="str">
            <v>NA</v>
          </cell>
          <cell r="AH328" t="str">
            <v>NA</v>
          </cell>
          <cell r="AI328">
            <v>0</v>
          </cell>
          <cell r="AJ328" t="str">
            <v>ng/part</v>
          </cell>
          <cell r="AK328" t="str">
            <v>ng/part</v>
          </cell>
          <cell r="AL328" t="str">
            <v>NA</v>
          </cell>
          <cell r="AM328">
            <v>20</v>
          </cell>
          <cell r="AN328" t="str">
            <v>NA</v>
          </cell>
          <cell r="AO328" t="str">
            <v>NA</v>
          </cell>
          <cell r="AP328" t="str">
            <v>NA</v>
          </cell>
          <cell r="AQ328" t="str">
            <v>NA</v>
          </cell>
          <cell r="AR328" t="str">
            <v>NA</v>
          </cell>
          <cell r="AS328" t="str">
            <v>NA</v>
          </cell>
          <cell r="AT328" t="str">
            <v>NA</v>
          </cell>
          <cell r="AU328" t="str">
            <v>NA</v>
          </cell>
          <cell r="AV328" t="str">
            <v>NA</v>
          </cell>
          <cell r="AW328" t="str">
            <v>NA</v>
          </cell>
          <cell r="AX328" t="str">
            <v>ng/part</v>
          </cell>
          <cell r="AY328">
            <v>500</v>
          </cell>
          <cell r="AZ328">
            <v>15</v>
          </cell>
          <cell r="BA328" t="str">
            <v>ng/part</v>
          </cell>
          <cell r="BB328">
            <v>1000</v>
          </cell>
          <cell r="BC328" t="str">
            <v>ng/part</v>
          </cell>
          <cell r="BD328" t="str">
            <v>NA</v>
          </cell>
          <cell r="BE328" t="str">
            <v>NA</v>
          </cell>
          <cell r="BF328" t="str">
            <v>NA</v>
          </cell>
          <cell r="BG328" t="str">
            <v>NA</v>
          </cell>
          <cell r="BH328" t="str">
            <v>NA</v>
          </cell>
          <cell r="BI328" t="str">
            <v>NA</v>
          </cell>
        </row>
        <row r="329">
          <cell r="B329" t="str">
            <v>Motor/ Base Assy (2.5 Inch Mobile)</v>
          </cell>
          <cell r="C329" t="str">
            <v>See Motor Spec</v>
          </cell>
          <cell r="D329" t="str">
            <v>See Motor Spec</v>
          </cell>
          <cell r="E329" t="str">
            <v>ng/sqcm</v>
          </cell>
          <cell r="F329">
            <v>10</v>
          </cell>
          <cell r="G329">
            <v>10</v>
          </cell>
          <cell r="H329">
            <v>10</v>
          </cell>
          <cell r="I329" t="str">
            <v>NA</v>
          </cell>
          <cell r="J329">
            <v>10</v>
          </cell>
          <cell r="K329">
            <v>10</v>
          </cell>
          <cell r="L329">
            <v>10</v>
          </cell>
          <cell r="M329">
            <v>30</v>
          </cell>
          <cell r="O329" t="str">
            <v>NA</v>
          </cell>
          <cell r="P329" t="str">
            <v>NA</v>
          </cell>
          <cell r="Q329" t="str">
            <v>NA</v>
          </cell>
          <cell r="R329" t="str">
            <v>NA</v>
          </cell>
          <cell r="S329" t="str">
            <v>NA</v>
          </cell>
          <cell r="T329" t="str">
            <v>NA</v>
          </cell>
          <cell r="U329">
            <v>30</v>
          </cell>
          <cell r="W329" t="str">
            <v>ng/sqcm</v>
          </cell>
          <cell r="X329">
            <v>200</v>
          </cell>
          <cell r="Y329" t="str">
            <v>ng/sqcm</v>
          </cell>
          <cell r="AA329">
            <v>5</v>
          </cell>
          <cell r="AB329" t="str">
            <v>NA</v>
          </cell>
          <cell r="AC329" t="str">
            <v>NA</v>
          </cell>
          <cell r="AD329" t="str">
            <v>NA</v>
          </cell>
          <cell r="AE329">
            <v>13000</v>
          </cell>
          <cell r="AF329" t="str">
            <v>NA</v>
          </cell>
          <cell r="AG329" t="str">
            <v>NA</v>
          </cell>
          <cell r="AH329" t="str">
            <v>particles/sqcm</v>
          </cell>
          <cell r="AI329" t="str">
            <v>NA</v>
          </cell>
          <cell r="AJ329" t="str">
            <v>NA</v>
          </cell>
          <cell r="AK329" t="str">
            <v>NA</v>
          </cell>
          <cell r="AL329" t="str">
            <v>NA</v>
          </cell>
          <cell r="AM329" t="str">
            <v>NA</v>
          </cell>
          <cell r="AN329" t="str">
            <v>NA</v>
          </cell>
          <cell r="AO329" t="str">
            <v>particles/sqcm</v>
          </cell>
          <cell r="AP329" t="str">
            <v>base area &lt; 100
Hub &lt;700</v>
          </cell>
          <cell r="AQ329" t="str">
            <v>particles/sqcm</v>
          </cell>
          <cell r="AR329" t="str">
            <v>base area &lt; 50
hub &lt;100</v>
          </cell>
          <cell r="AS329" t="str">
            <v>particles/sqcm</v>
          </cell>
          <cell r="AT329" t="str">
            <v>base area &lt; 150
hub &lt;300</v>
          </cell>
          <cell r="AU329" t="str">
            <v>particles/sqcm</v>
          </cell>
          <cell r="AV329" t="str">
            <v>Magnet &lt;40
Hub = 0
Base = 0</v>
          </cell>
          <cell r="AW329" t="str">
            <v>0 at 40x</v>
          </cell>
          <cell r="AX329" t="str">
            <v>ng/part</v>
          </cell>
          <cell r="AY329">
            <v>10000</v>
          </cell>
          <cell r="AZ329">
            <v>30</v>
          </cell>
          <cell r="BA329" t="str">
            <v>ng/part</v>
          </cell>
          <cell r="BB329">
            <v>15000</v>
          </cell>
          <cell r="BC329" t="str">
            <v>ng/part</v>
          </cell>
          <cell r="BD329">
            <v>8500</v>
          </cell>
          <cell r="BE329" t="str">
            <v>ng/part</v>
          </cell>
          <cell r="BF329">
            <v>300</v>
          </cell>
          <cell r="BG329" t="str">
            <v>ng/part</v>
          </cell>
          <cell r="BH329">
            <v>50</v>
          </cell>
          <cell r="BI329" t="str">
            <v>ng/part</v>
          </cell>
        </row>
        <row r="330">
          <cell r="B330" t="str">
            <v>Other Parts used outside drive (2.5 Inch Mobile)</v>
          </cell>
          <cell r="E330" t="str">
            <v>NA</v>
          </cell>
          <cell r="F330" t="str">
            <v>NA</v>
          </cell>
          <cell r="G330" t="str">
            <v>NA</v>
          </cell>
          <cell r="H330" t="str">
            <v>NA</v>
          </cell>
          <cell r="I330" t="str">
            <v>NA</v>
          </cell>
          <cell r="J330" t="str">
            <v>NA</v>
          </cell>
          <cell r="K330" t="str">
            <v>NA</v>
          </cell>
          <cell r="L330" t="str">
            <v>NA</v>
          </cell>
          <cell r="M330" t="str">
            <v>NA</v>
          </cell>
          <cell r="O330" t="str">
            <v>NA</v>
          </cell>
          <cell r="P330" t="str">
            <v>NA</v>
          </cell>
          <cell r="Q330" t="str">
            <v>NA</v>
          </cell>
          <cell r="R330" t="str">
            <v>NA</v>
          </cell>
          <cell r="S330" t="str">
            <v>NA</v>
          </cell>
          <cell r="T330" t="str">
            <v>NA</v>
          </cell>
          <cell r="U330" t="str">
            <v>NA</v>
          </cell>
          <cell r="W330" t="str">
            <v>ng/sqcm</v>
          </cell>
          <cell r="X330" t="str">
            <v>NA</v>
          </cell>
          <cell r="Y330" t="str">
            <v>ng/sqcm</v>
          </cell>
          <cell r="AA330" t="str">
            <v>NA</v>
          </cell>
          <cell r="AB330" t="str">
            <v>NA</v>
          </cell>
          <cell r="AC330" t="str">
            <v>NA</v>
          </cell>
          <cell r="AD330" t="str">
            <v>NA</v>
          </cell>
          <cell r="AE330" t="str">
            <v>NA</v>
          </cell>
          <cell r="AF330" t="str">
            <v>NA</v>
          </cell>
          <cell r="AG330" t="str">
            <v>NA</v>
          </cell>
          <cell r="AH330" t="str">
            <v>NA</v>
          </cell>
          <cell r="AI330">
            <v>0</v>
          </cell>
          <cell r="AJ330" t="str">
            <v>ng/part</v>
          </cell>
          <cell r="AK330" t="str">
            <v>NA</v>
          </cell>
          <cell r="AL330" t="str">
            <v>NA</v>
          </cell>
          <cell r="AM330" t="str">
            <v>NA</v>
          </cell>
          <cell r="AN330" t="str">
            <v>NA</v>
          </cell>
          <cell r="AO330" t="str">
            <v>NA</v>
          </cell>
          <cell r="AP330" t="str">
            <v>NA</v>
          </cell>
          <cell r="AQ330" t="str">
            <v>NA</v>
          </cell>
          <cell r="AR330" t="str">
            <v>NA</v>
          </cell>
          <cell r="AS330" t="str">
            <v>NA</v>
          </cell>
          <cell r="AT330" t="str">
            <v>NA</v>
          </cell>
          <cell r="AU330" t="str">
            <v>NA</v>
          </cell>
          <cell r="AV330" t="str">
            <v>NA</v>
          </cell>
          <cell r="AW330" t="str">
            <v>NA</v>
          </cell>
          <cell r="AX330" t="str">
            <v>NA</v>
          </cell>
          <cell r="AY330" t="str">
            <v>NA</v>
          </cell>
          <cell r="AZ330">
            <v>10</v>
          </cell>
          <cell r="BA330" t="str">
            <v>µg/g</v>
          </cell>
          <cell r="BB330" t="str">
            <v>NA</v>
          </cell>
          <cell r="BC330" t="str">
            <v>NA</v>
          </cell>
          <cell r="BD330" t="str">
            <v>NA</v>
          </cell>
          <cell r="BE330" t="str">
            <v>NA</v>
          </cell>
          <cell r="BF330" t="str">
            <v>NA</v>
          </cell>
          <cell r="BG330" t="str">
            <v>NA</v>
          </cell>
          <cell r="BH330" t="str">
            <v>NA</v>
          </cell>
          <cell r="BI330" t="str">
            <v>NA</v>
          </cell>
        </row>
        <row r="331">
          <cell r="B331" t="str">
            <v>Outside the Drive Product Labels (2.5 Inch Mobile)</v>
          </cell>
          <cell r="E331" t="str">
            <v>NA</v>
          </cell>
          <cell r="F331" t="str">
            <v>NA</v>
          </cell>
          <cell r="G331" t="str">
            <v>NA</v>
          </cell>
          <cell r="H331" t="str">
            <v>NA</v>
          </cell>
          <cell r="I331" t="str">
            <v>NA</v>
          </cell>
          <cell r="J331" t="str">
            <v>NA</v>
          </cell>
          <cell r="K331" t="str">
            <v>NA</v>
          </cell>
          <cell r="L331" t="str">
            <v>NA</v>
          </cell>
          <cell r="M331" t="str">
            <v>NA</v>
          </cell>
          <cell r="O331" t="str">
            <v>NA</v>
          </cell>
          <cell r="P331" t="str">
            <v>NA</v>
          </cell>
          <cell r="Q331" t="str">
            <v>NA</v>
          </cell>
          <cell r="R331" t="str">
            <v>NA</v>
          </cell>
          <cell r="S331" t="str">
            <v>NA</v>
          </cell>
          <cell r="T331" t="str">
            <v>NA</v>
          </cell>
          <cell r="U331" t="str">
            <v>NA</v>
          </cell>
          <cell r="W331" t="str">
            <v>ng/sqcm</v>
          </cell>
          <cell r="X331" t="str">
            <v>NA</v>
          </cell>
          <cell r="Y331" t="str">
            <v>ng/sqcm</v>
          </cell>
          <cell r="AA331" t="str">
            <v>NA</v>
          </cell>
          <cell r="AB331" t="str">
            <v>NA</v>
          </cell>
          <cell r="AC331" t="str">
            <v>NA</v>
          </cell>
          <cell r="AD331" t="str">
            <v>NA</v>
          </cell>
          <cell r="AE331" t="str">
            <v>NA</v>
          </cell>
          <cell r="AF331" t="str">
            <v>NA</v>
          </cell>
          <cell r="AG331" t="str">
            <v>NA</v>
          </cell>
          <cell r="AH331" t="str">
            <v>NA</v>
          </cell>
          <cell r="AI331">
            <v>0</v>
          </cell>
          <cell r="AJ331" t="str">
            <v>ng/sqcm</v>
          </cell>
          <cell r="AK331" t="str">
            <v>NA</v>
          </cell>
          <cell r="AL331" t="str">
            <v>NA</v>
          </cell>
          <cell r="AM331" t="str">
            <v>NA</v>
          </cell>
          <cell r="AN331" t="str">
            <v>NA</v>
          </cell>
          <cell r="AO331" t="str">
            <v>NA</v>
          </cell>
          <cell r="AP331" t="str">
            <v>NA</v>
          </cell>
          <cell r="AQ331" t="str">
            <v>NA</v>
          </cell>
          <cell r="AR331" t="str">
            <v>NA</v>
          </cell>
          <cell r="AS331" t="str">
            <v>NA</v>
          </cell>
          <cell r="AT331" t="str">
            <v>NA</v>
          </cell>
          <cell r="AU331" t="str">
            <v>NA</v>
          </cell>
          <cell r="AV331" t="str">
            <v>NA</v>
          </cell>
          <cell r="AW331" t="str">
            <v>NA</v>
          </cell>
          <cell r="AX331" t="str">
            <v>NA</v>
          </cell>
          <cell r="AY331" t="str">
            <v>NA</v>
          </cell>
          <cell r="AZ331">
            <v>60</v>
          </cell>
          <cell r="BA331" t="str">
            <v>ng/sqcm</v>
          </cell>
          <cell r="BB331" t="str">
            <v>NA</v>
          </cell>
          <cell r="BC331" t="str">
            <v>NA</v>
          </cell>
          <cell r="BD331" t="str">
            <v>NA</v>
          </cell>
          <cell r="BE331" t="str">
            <v>NA</v>
          </cell>
          <cell r="BF331" t="str">
            <v>NA</v>
          </cell>
          <cell r="BG331" t="str">
            <v>NA</v>
          </cell>
          <cell r="BH331" t="str">
            <v>NA</v>
          </cell>
          <cell r="BI331" t="str">
            <v>NA</v>
          </cell>
        </row>
        <row r="332">
          <cell r="B332" t="str">
            <v>Pivot (2.5 Inch Mobile)</v>
          </cell>
          <cell r="E332" t="str">
            <v>ng/sqcm</v>
          </cell>
          <cell r="F332">
            <v>40</v>
          </cell>
          <cell r="G332">
            <v>40</v>
          </cell>
          <cell r="H332">
            <v>40</v>
          </cell>
          <cell r="I332" t="str">
            <v>NA</v>
          </cell>
          <cell r="J332">
            <v>40</v>
          </cell>
          <cell r="K332">
            <v>40</v>
          </cell>
          <cell r="L332">
            <v>40</v>
          </cell>
          <cell r="M332">
            <v>100</v>
          </cell>
          <cell r="O332" t="str">
            <v>NA</v>
          </cell>
          <cell r="P332" t="str">
            <v>NA</v>
          </cell>
          <cell r="Q332" t="str">
            <v>NA</v>
          </cell>
          <cell r="R332" t="str">
            <v>NA</v>
          </cell>
          <cell r="S332" t="str">
            <v>NA</v>
          </cell>
          <cell r="T332" t="str">
            <v>NA</v>
          </cell>
          <cell r="U332">
            <v>100</v>
          </cell>
          <cell r="W332" t="str">
            <v>ng/sqcm</v>
          </cell>
          <cell r="X332" t="str">
            <v>NA</v>
          </cell>
          <cell r="Y332" t="str">
            <v>ng/sqcm</v>
          </cell>
          <cell r="AA332" t="str">
            <v>NA</v>
          </cell>
          <cell r="AB332" t="str">
            <v>NA</v>
          </cell>
          <cell r="AC332" t="str">
            <v>NA</v>
          </cell>
          <cell r="AD332" t="str">
            <v>NA</v>
          </cell>
          <cell r="AE332" t="str">
            <v>NA</v>
          </cell>
          <cell r="AF332" t="str">
            <v>NA</v>
          </cell>
          <cell r="AG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ng/part</v>
          </cell>
          <cell r="AL332" t="str">
            <v>NA</v>
          </cell>
          <cell r="AM332" t="str">
            <v>NA</v>
          </cell>
          <cell r="AN332" t="str">
            <v>NA</v>
          </cell>
          <cell r="AO332" t="str">
            <v>NA</v>
          </cell>
          <cell r="AP332" t="str">
            <v>NA</v>
          </cell>
          <cell r="AQ332" t="str">
            <v>NA</v>
          </cell>
          <cell r="AR332" t="str">
            <v>NA</v>
          </cell>
          <cell r="AS332" t="str">
            <v>NA</v>
          </cell>
          <cell r="AT332" t="str">
            <v>NA</v>
          </cell>
          <cell r="AU332" t="str">
            <v>NA</v>
          </cell>
          <cell r="AV332" t="str">
            <v>NA</v>
          </cell>
          <cell r="AW332" t="str">
            <v>0 at 40x</v>
          </cell>
          <cell r="AX332" t="str">
            <v>ng/part</v>
          </cell>
          <cell r="AY332">
            <v>3000</v>
          </cell>
          <cell r="AZ332">
            <v>30</v>
          </cell>
          <cell r="BA332" t="str">
            <v>ng/part</v>
          </cell>
          <cell r="BB332">
            <v>10000</v>
          </cell>
          <cell r="BC332" t="str">
            <v>ng/part</v>
          </cell>
          <cell r="BD332" t="str">
            <v>NA</v>
          </cell>
          <cell r="BE332" t="str">
            <v>NA</v>
          </cell>
          <cell r="BF332" t="str">
            <v>NA</v>
          </cell>
          <cell r="BG332" t="str">
            <v>NA</v>
          </cell>
          <cell r="BH332" t="str">
            <v>NA</v>
          </cell>
          <cell r="BI332" t="str">
            <v>NA</v>
          </cell>
        </row>
        <row r="333">
          <cell r="B333" t="str">
            <v>Pressure sensitive Adhesives (internal to the drive) (2.5 Inch Mobile)</v>
          </cell>
          <cell r="E333" t="str">
            <v>ng/sqcm</v>
          </cell>
          <cell r="F333">
            <v>10</v>
          </cell>
          <cell r="G333">
            <v>10</v>
          </cell>
          <cell r="H333">
            <v>10</v>
          </cell>
          <cell r="I333" t="str">
            <v>NA</v>
          </cell>
          <cell r="J333">
            <v>10</v>
          </cell>
          <cell r="K333">
            <v>10</v>
          </cell>
          <cell r="L333">
            <v>10</v>
          </cell>
          <cell r="M333">
            <v>30</v>
          </cell>
          <cell r="O333" t="str">
            <v>NA</v>
          </cell>
          <cell r="P333" t="str">
            <v>NA</v>
          </cell>
          <cell r="Q333" t="str">
            <v>NA</v>
          </cell>
          <cell r="R333" t="str">
            <v>NA</v>
          </cell>
          <cell r="S333" t="str">
            <v>NA</v>
          </cell>
          <cell r="T333" t="str">
            <v>NA</v>
          </cell>
          <cell r="U333">
            <v>30</v>
          </cell>
          <cell r="W333" t="str">
            <v>ng/sqcm</v>
          </cell>
          <cell r="X333" t="str">
            <v>NA</v>
          </cell>
          <cell r="Y333" t="str">
            <v>ng/sqcm</v>
          </cell>
          <cell r="AA333" t="str">
            <v>NA</v>
          </cell>
          <cell r="AB333" t="str">
            <v>NA</v>
          </cell>
          <cell r="AC333" t="str">
            <v>NA</v>
          </cell>
          <cell r="AD333" t="str">
            <v>NA</v>
          </cell>
          <cell r="AE333" t="str">
            <v>NA</v>
          </cell>
          <cell r="AF333" t="str">
            <v>NA</v>
          </cell>
          <cell r="AG333" t="str">
            <v>NA</v>
          </cell>
          <cell r="AH333" t="str">
            <v>NA</v>
          </cell>
          <cell r="AI333">
            <v>0</v>
          </cell>
          <cell r="AJ333" t="str">
            <v>ng/part</v>
          </cell>
          <cell r="AK333" t="str">
            <v>ng/sqcm</v>
          </cell>
          <cell r="AL333">
            <v>20</v>
          </cell>
          <cell r="AM333">
            <v>20</v>
          </cell>
          <cell r="AN333">
            <v>20</v>
          </cell>
          <cell r="AO333" t="str">
            <v>NA</v>
          </cell>
          <cell r="AP333" t="str">
            <v>NA</v>
          </cell>
          <cell r="AQ333" t="str">
            <v>NA</v>
          </cell>
          <cell r="AR333" t="str">
            <v>NA</v>
          </cell>
          <cell r="AS333" t="str">
            <v>NA</v>
          </cell>
          <cell r="AT333" t="str">
            <v>NA</v>
          </cell>
          <cell r="AU333" t="str">
            <v>NA</v>
          </cell>
          <cell r="AV333" t="str">
            <v>NA</v>
          </cell>
          <cell r="AW333" t="str">
            <v>NA</v>
          </cell>
          <cell r="AX333" t="str">
            <v>ng/sqcm</v>
          </cell>
          <cell r="AY333">
            <v>500</v>
          </cell>
          <cell r="AZ333">
            <v>15</v>
          </cell>
          <cell r="BA333" t="str">
            <v>ng/sqcm</v>
          </cell>
          <cell r="BB333" t="str">
            <v>1,000 (Excl 2 Ethyl Hexanol)</v>
          </cell>
          <cell r="BC333" t="str">
            <v>ng/sqcm</v>
          </cell>
          <cell r="BD333" t="str">
            <v>NA</v>
          </cell>
          <cell r="BE333" t="str">
            <v>NA</v>
          </cell>
          <cell r="BF333" t="str">
            <v>NA</v>
          </cell>
          <cell r="BG333" t="str">
            <v>NA</v>
          </cell>
          <cell r="BH333" t="str">
            <v>NA</v>
          </cell>
          <cell r="BI333" t="str">
            <v>NA</v>
          </cell>
        </row>
        <row r="334">
          <cell r="B334" t="str">
            <v>Ramp (2.5 Inch Mobile)</v>
          </cell>
          <cell r="C334" t="str">
            <v>Poly acetal</v>
          </cell>
          <cell r="E334" t="str">
            <v>ng/sqcm</v>
          </cell>
          <cell r="F334">
            <v>10</v>
          </cell>
          <cell r="G334">
            <v>10</v>
          </cell>
          <cell r="H334">
            <v>10</v>
          </cell>
          <cell r="I334" t="str">
            <v>NA</v>
          </cell>
          <cell r="J334">
            <v>10</v>
          </cell>
          <cell r="K334">
            <v>10</v>
          </cell>
          <cell r="L334">
            <v>10</v>
          </cell>
          <cell r="M334">
            <v>30</v>
          </cell>
          <cell r="O334" t="str">
            <v>NA</v>
          </cell>
          <cell r="P334" t="str">
            <v>NA</v>
          </cell>
          <cell r="Q334" t="str">
            <v>NA</v>
          </cell>
          <cell r="R334" t="str">
            <v>NA</v>
          </cell>
          <cell r="S334" t="str">
            <v>NA</v>
          </cell>
          <cell r="T334" t="str">
            <v>NA</v>
          </cell>
          <cell r="U334">
            <v>30</v>
          </cell>
          <cell r="W334" t="str">
            <v>ng/sqcm</v>
          </cell>
          <cell r="X334">
            <v>100</v>
          </cell>
          <cell r="Y334" t="str">
            <v>ng/sqcm</v>
          </cell>
          <cell r="AA334">
            <v>5</v>
          </cell>
          <cell r="AB334" t="str">
            <v>NA</v>
          </cell>
          <cell r="AC334" t="str">
            <v>NA</v>
          </cell>
          <cell r="AD334" t="str">
            <v>NA</v>
          </cell>
          <cell r="AE334">
            <v>5000</v>
          </cell>
          <cell r="AF334" t="str">
            <v>NA</v>
          </cell>
          <cell r="AG334" t="str">
            <v>NA</v>
          </cell>
          <cell r="AH334" t="str">
            <v>particles/sqcm</v>
          </cell>
          <cell r="AI334">
            <v>0</v>
          </cell>
          <cell r="AJ334" t="str">
            <v>ng/part</v>
          </cell>
          <cell r="AK334" t="str">
            <v>NA</v>
          </cell>
          <cell r="AL334" t="str">
            <v>NA</v>
          </cell>
          <cell r="AM334" t="str">
            <v>NA</v>
          </cell>
          <cell r="AN334" t="str">
            <v>NA</v>
          </cell>
          <cell r="AO334" t="str">
            <v>NA</v>
          </cell>
          <cell r="AP334" t="str">
            <v>NA</v>
          </cell>
          <cell r="AQ334" t="str">
            <v>NA</v>
          </cell>
          <cell r="AR334" t="str">
            <v>NA</v>
          </cell>
          <cell r="AS334" t="str">
            <v>NA</v>
          </cell>
          <cell r="AT334" t="str">
            <v>NA</v>
          </cell>
          <cell r="AU334" t="str">
            <v>NA</v>
          </cell>
          <cell r="AV334" t="str">
            <v>NA</v>
          </cell>
          <cell r="AW334" t="str">
            <v>NA</v>
          </cell>
          <cell r="AX334" t="str">
            <v>NA</v>
          </cell>
          <cell r="AY334" t="str">
            <v>NA</v>
          </cell>
          <cell r="AZ334">
            <v>30</v>
          </cell>
          <cell r="BA334" t="str">
            <v>ng/part</v>
          </cell>
          <cell r="BB334">
            <v>1000</v>
          </cell>
          <cell r="BC334" t="str">
            <v>ng/part</v>
          </cell>
          <cell r="BD334">
            <v>50</v>
          </cell>
          <cell r="BE334" t="str">
            <v>ng/part</v>
          </cell>
          <cell r="BF334">
            <v>50</v>
          </cell>
          <cell r="BG334" t="str">
            <v>ng/part</v>
          </cell>
          <cell r="BH334">
            <v>50</v>
          </cell>
          <cell r="BI334" t="str">
            <v>ng/part</v>
          </cell>
        </row>
        <row r="335">
          <cell r="B335" t="str">
            <v>Ramp with Ultem Insert (2.5 Inch Mobile)</v>
          </cell>
          <cell r="C335" t="str">
            <v>Poly acetal 
Poly ether imide</v>
          </cell>
          <cell r="E335" t="str">
            <v>ng/sqcm</v>
          </cell>
          <cell r="F335">
            <v>10</v>
          </cell>
          <cell r="G335">
            <v>10</v>
          </cell>
          <cell r="H335">
            <v>10</v>
          </cell>
          <cell r="I335" t="str">
            <v>NA</v>
          </cell>
          <cell r="J335">
            <v>10</v>
          </cell>
          <cell r="K335">
            <v>10</v>
          </cell>
          <cell r="L335">
            <v>10</v>
          </cell>
          <cell r="M335">
            <v>30</v>
          </cell>
          <cell r="O335" t="str">
            <v>NA</v>
          </cell>
          <cell r="P335" t="str">
            <v>NA</v>
          </cell>
          <cell r="Q335" t="str">
            <v>NA</v>
          </cell>
          <cell r="R335" t="str">
            <v>NA</v>
          </cell>
          <cell r="S335" t="str">
            <v>NA</v>
          </cell>
          <cell r="T335" t="str">
            <v>NA</v>
          </cell>
          <cell r="U335">
            <v>30</v>
          </cell>
          <cell r="W335" t="str">
            <v>ng/sqcm</v>
          </cell>
          <cell r="X335">
            <v>100</v>
          </cell>
          <cell r="Y335" t="str">
            <v>ng/sqcm</v>
          </cell>
          <cell r="AA335">
            <v>5</v>
          </cell>
          <cell r="AB335" t="str">
            <v>NA</v>
          </cell>
          <cell r="AC335" t="str">
            <v>NA</v>
          </cell>
          <cell r="AD335" t="str">
            <v>NA</v>
          </cell>
          <cell r="AE335">
            <v>5000</v>
          </cell>
          <cell r="AF335" t="str">
            <v>NA</v>
          </cell>
          <cell r="AG335" t="str">
            <v>NA</v>
          </cell>
          <cell r="AH335" t="str">
            <v>particles/sqcm</v>
          </cell>
          <cell r="AI335">
            <v>0</v>
          </cell>
          <cell r="AJ335" t="str">
            <v>ng/part</v>
          </cell>
          <cell r="AK335" t="str">
            <v>NA</v>
          </cell>
          <cell r="AL335" t="str">
            <v>NA</v>
          </cell>
          <cell r="AM335" t="str">
            <v>NA</v>
          </cell>
          <cell r="AN335" t="str">
            <v>NA</v>
          </cell>
          <cell r="AO335" t="str">
            <v>NA</v>
          </cell>
          <cell r="AP335" t="str">
            <v>NA</v>
          </cell>
          <cell r="AQ335" t="str">
            <v>NA</v>
          </cell>
          <cell r="AR335" t="str">
            <v>NA</v>
          </cell>
          <cell r="AS335" t="str">
            <v>NA</v>
          </cell>
          <cell r="AT335" t="str">
            <v>NA</v>
          </cell>
          <cell r="AU335" t="str">
            <v>NA</v>
          </cell>
          <cell r="AV335" t="str">
            <v>NA</v>
          </cell>
          <cell r="AW335" t="str">
            <v>NA</v>
          </cell>
          <cell r="AX335" t="str">
            <v>NA</v>
          </cell>
          <cell r="AY335" t="str">
            <v>NA</v>
          </cell>
          <cell r="AZ335">
            <v>30</v>
          </cell>
          <cell r="BA335" t="str">
            <v>ng/part</v>
          </cell>
          <cell r="BB335">
            <v>1000</v>
          </cell>
          <cell r="BC335" t="str">
            <v>ng/part</v>
          </cell>
          <cell r="BD335">
            <v>50</v>
          </cell>
          <cell r="BE335" t="str">
            <v>ng/part</v>
          </cell>
          <cell r="BF335">
            <v>50</v>
          </cell>
          <cell r="BG335" t="str">
            <v>ng/part</v>
          </cell>
          <cell r="BH335">
            <v>50</v>
          </cell>
          <cell r="BI335" t="str">
            <v>ng/part</v>
          </cell>
        </row>
        <row r="336">
          <cell r="B336" t="str">
            <v>Recirculation Filter (2.5 Inch Mobile)</v>
          </cell>
          <cell r="C336" t="str">
            <v>Electrostatic Media - Polypropylene Scrim - Polypropylene</v>
          </cell>
          <cell r="E336" t="str">
            <v>ng/sqcm</v>
          </cell>
          <cell r="F336">
            <v>30</v>
          </cell>
          <cell r="G336">
            <v>30</v>
          </cell>
          <cell r="H336">
            <v>30</v>
          </cell>
          <cell r="I336" t="str">
            <v>NA</v>
          </cell>
          <cell r="J336">
            <v>30</v>
          </cell>
          <cell r="K336">
            <v>30</v>
          </cell>
          <cell r="L336">
            <v>30</v>
          </cell>
          <cell r="M336">
            <v>100</v>
          </cell>
          <cell r="O336" t="str">
            <v>NA</v>
          </cell>
          <cell r="P336" t="str">
            <v>NA</v>
          </cell>
          <cell r="Q336" t="str">
            <v>NA</v>
          </cell>
          <cell r="R336" t="str">
            <v>NA</v>
          </cell>
          <cell r="S336" t="str">
            <v>NA</v>
          </cell>
          <cell r="T336" t="str">
            <v>NA</v>
          </cell>
          <cell r="U336">
            <v>100</v>
          </cell>
          <cell r="W336" t="str">
            <v>ng/sqcm</v>
          </cell>
          <cell r="X336" t="str">
            <v>NA</v>
          </cell>
          <cell r="Y336" t="str">
            <v>ng/sqcm</v>
          </cell>
          <cell r="AA336" t="str">
            <v>NA</v>
          </cell>
          <cell r="AB336" t="str">
            <v>NA</v>
          </cell>
          <cell r="AC336" t="str">
            <v>NA</v>
          </cell>
          <cell r="AD336" t="str">
            <v>NA</v>
          </cell>
          <cell r="AE336" t="str">
            <v>NA</v>
          </cell>
          <cell r="AF336" t="str">
            <v>NA</v>
          </cell>
          <cell r="AG336" t="str">
            <v>NA</v>
          </cell>
          <cell r="AH336" t="str">
            <v>NA</v>
          </cell>
          <cell r="AI336">
            <v>0</v>
          </cell>
          <cell r="AJ336" t="str">
            <v>ng/part</v>
          </cell>
          <cell r="AK336" t="str">
            <v>ng/part</v>
          </cell>
          <cell r="AL336" t="str">
            <v>NA</v>
          </cell>
          <cell r="AM336">
            <v>20</v>
          </cell>
          <cell r="AN336" t="str">
            <v>NA</v>
          </cell>
          <cell r="AO336" t="str">
            <v>NA</v>
          </cell>
          <cell r="AP336" t="str">
            <v>NA</v>
          </cell>
          <cell r="AQ336" t="str">
            <v>NA</v>
          </cell>
          <cell r="AR336" t="str">
            <v>NA</v>
          </cell>
          <cell r="AS336" t="str">
            <v>NA</v>
          </cell>
          <cell r="AT336" t="str">
            <v>NA</v>
          </cell>
          <cell r="AU336" t="str">
            <v>NA</v>
          </cell>
          <cell r="AV336" t="str">
            <v>NA</v>
          </cell>
          <cell r="AW336" t="str">
            <v>NA</v>
          </cell>
          <cell r="AX336" t="str">
            <v>NA</v>
          </cell>
          <cell r="AY336" t="str">
            <v>NA</v>
          </cell>
          <cell r="AZ336">
            <v>30</v>
          </cell>
          <cell r="BA336" t="str">
            <v>ng/part</v>
          </cell>
          <cell r="BB336">
            <v>5000</v>
          </cell>
          <cell r="BC336" t="str">
            <v>ng/part</v>
          </cell>
          <cell r="BD336" t="str">
            <v>NA</v>
          </cell>
          <cell r="BE336" t="str">
            <v>NA</v>
          </cell>
          <cell r="BF336" t="str">
            <v>NA</v>
          </cell>
          <cell r="BG336" t="str">
            <v>NA</v>
          </cell>
          <cell r="BH336" t="str">
            <v>NA</v>
          </cell>
          <cell r="BI336" t="str">
            <v>NA</v>
          </cell>
        </row>
        <row r="337">
          <cell r="B337" t="str">
            <v>Screw (excluding PCBA screws)(2.5 Inch Mobile)</v>
          </cell>
          <cell r="C337" t="str">
            <v>Stainless Steel 302HQ/XM7 or 410 SS or Camtronic</v>
          </cell>
          <cell r="D337" t="str">
            <v>Electropolish</v>
          </cell>
          <cell r="E337" t="str">
            <v>ng/sqcm</v>
          </cell>
          <cell r="F337">
            <v>10</v>
          </cell>
          <cell r="G337">
            <v>10</v>
          </cell>
          <cell r="H337">
            <v>10</v>
          </cell>
          <cell r="I337" t="str">
            <v>NA</v>
          </cell>
          <cell r="J337">
            <v>10</v>
          </cell>
          <cell r="K337">
            <v>10</v>
          </cell>
          <cell r="L337">
            <v>10</v>
          </cell>
          <cell r="M337">
            <v>30</v>
          </cell>
          <cell r="O337" t="str">
            <v>NA</v>
          </cell>
          <cell r="P337" t="str">
            <v>NA</v>
          </cell>
          <cell r="Q337" t="str">
            <v>NA</v>
          </cell>
          <cell r="R337" t="str">
            <v>NA</v>
          </cell>
          <cell r="S337" t="str">
            <v>NA</v>
          </cell>
          <cell r="T337" t="str">
            <v>NA</v>
          </cell>
          <cell r="U337">
            <v>30</v>
          </cell>
          <cell r="W337" t="str">
            <v>ng/sqcm</v>
          </cell>
          <cell r="X337">
            <v>100</v>
          </cell>
          <cell r="Y337" t="str">
            <v>ng/sqcm</v>
          </cell>
          <cell r="AA337">
            <v>5</v>
          </cell>
          <cell r="AB337" t="str">
            <v>NA</v>
          </cell>
          <cell r="AC337" t="str">
            <v>NA</v>
          </cell>
          <cell r="AD337" t="str">
            <v>NA</v>
          </cell>
          <cell r="AE337">
            <v>120000</v>
          </cell>
          <cell r="AF337" t="str">
            <v>NA</v>
          </cell>
          <cell r="AG337" t="str">
            <v>NA</v>
          </cell>
          <cell r="AH337" t="str">
            <v>particles/sqcm</v>
          </cell>
          <cell r="AI337" t="str">
            <v>NA</v>
          </cell>
          <cell r="AJ337" t="str">
            <v>NA</v>
          </cell>
          <cell r="AK337" t="str">
            <v>NA</v>
          </cell>
          <cell r="AL337" t="str">
            <v>NA</v>
          </cell>
          <cell r="AM337" t="str">
            <v>NA</v>
          </cell>
          <cell r="AN337" t="str">
            <v>NA</v>
          </cell>
          <cell r="AO337" t="str">
            <v>NA</v>
          </cell>
          <cell r="AP337" t="str">
            <v>NA</v>
          </cell>
          <cell r="AQ337" t="str">
            <v>NA</v>
          </cell>
          <cell r="AR337" t="str">
            <v>NA</v>
          </cell>
          <cell r="AS337" t="str">
            <v>NA</v>
          </cell>
          <cell r="AT337" t="str">
            <v>NA</v>
          </cell>
          <cell r="AU337" t="str">
            <v>NA</v>
          </cell>
          <cell r="AV337" t="str">
            <v>NA</v>
          </cell>
          <cell r="AW337" t="str">
            <v>0 at 40x</v>
          </cell>
          <cell r="AX337" t="str">
            <v>NA</v>
          </cell>
          <cell r="AY337" t="str">
            <v>NA</v>
          </cell>
          <cell r="AZ337" t="str">
            <v>NA</v>
          </cell>
          <cell r="BA337" t="str">
            <v>NA</v>
          </cell>
          <cell r="BB337" t="str">
            <v>NA</v>
          </cell>
          <cell r="BC337" t="str">
            <v>NA</v>
          </cell>
          <cell r="BD337">
            <v>50</v>
          </cell>
          <cell r="BE337" t="str">
            <v>ng/part</v>
          </cell>
          <cell r="BF337">
            <v>50</v>
          </cell>
          <cell r="BG337" t="str">
            <v>ng/part</v>
          </cell>
          <cell r="BH337">
            <v>50</v>
          </cell>
          <cell r="BI337" t="str">
            <v>ng/part</v>
          </cell>
        </row>
        <row r="338">
          <cell r="B338" t="str">
            <v>Screw (excluding PCBA screws)(2.5 Inch Mobile)</v>
          </cell>
          <cell r="C338" t="str">
            <v xml:space="preserve">Stainless Steel 302HQ/XM7 or 410 SS  </v>
          </cell>
          <cell r="D338" t="str">
            <v>Organic Coating</v>
          </cell>
          <cell r="E338" t="str">
            <v>ng/sqcm</v>
          </cell>
          <cell r="F338">
            <v>10</v>
          </cell>
          <cell r="G338">
            <v>10</v>
          </cell>
          <cell r="H338">
            <v>10</v>
          </cell>
          <cell r="I338" t="str">
            <v>NA</v>
          </cell>
          <cell r="J338">
            <v>10</v>
          </cell>
          <cell r="K338">
            <v>10</v>
          </cell>
          <cell r="L338">
            <v>10</v>
          </cell>
          <cell r="M338">
            <v>30</v>
          </cell>
          <cell r="O338" t="str">
            <v>NA</v>
          </cell>
          <cell r="P338" t="str">
            <v>NA</v>
          </cell>
          <cell r="Q338" t="str">
            <v>NA</v>
          </cell>
          <cell r="R338" t="str">
            <v>NA</v>
          </cell>
          <cell r="S338" t="str">
            <v>NA</v>
          </cell>
          <cell r="T338" t="str">
            <v>NA</v>
          </cell>
          <cell r="U338">
            <v>30</v>
          </cell>
          <cell r="W338" t="str">
            <v>ng/sqcm</v>
          </cell>
          <cell r="X338">
            <v>100</v>
          </cell>
          <cell r="Y338" t="str">
            <v>ng/sqcm</v>
          </cell>
          <cell r="AA338">
            <v>5</v>
          </cell>
          <cell r="AB338" t="str">
            <v>NA</v>
          </cell>
          <cell r="AC338" t="str">
            <v>NA</v>
          </cell>
          <cell r="AD338" t="str">
            <v>NA</v>
          </cell>
          <cell r="AE338">
            <v>120000</v>
          </cell>
          <cell r="AF338" t="str">
            <v>NA</v>
          </cell>
          <cell r="AG338" t="str">
            <v>NA</v>
          </cell>
          <cell r="AH338" t="str">
            <v>particles/sqcm</v>
          </cell>
          <cell r="AI338">
            <v>0</v>
          </cell>
          <cell r="AJ338" t="str">
            <v>ng/part</v>
          </cell>
          <cell r="AK338" t="str">
            <v>NA</v>
          </cell>
          <cell r="AL338" t="str">
            <v>NA</v>
          </cell>
          <cell r="AM338" t="str">
            <v>NA</v>
          </cell>
          <cell r="AN338" t="str">
            <v>NA</v>
          </cell>
          <cell r="AO338" t="str">
            <v>NA</v>
          </cell>
          <cell r="AP338" t="str">
            <v>NA</v>
          </cell>
          <cell r="AQ338" t="str">
            <v>NA</v>
          </cell>
          <cell r="AR338" t="str">
            <v>NA</v>
          </cell>
          <cell r="AS338" t="str">
            <v>NA</v>
          </cell>
          <cell r="AT338" t="str">
            <v>NA</v>
          </cell>
          <cell r="AU338" t="str">
            <v>NA</v>
          </cell>
          <cell r="AV338" t="str">
            <v>NA</v>
          </cell>
          <cell r="AW338" t="str">
            <v>0 at 40x</v>
          </cell>
          <cell r="AX338" t="str">
            <v>NA</v>
          </cell>
          <cell r="AY338" t="str">
            <v>NA</v>
          </cell>
          <cell r="AZ338">
            <v>30</v>
          </cell>
          <cell r="BA338" t="str">
            <v>ng/sqcm</v>
          </cell>
          <cell r="BB338">
            <v>500</v>
          </cell>
          <cell r="BC338" t="str">
            <v>ng/sqcm</v>
          </cell>
          <cell r="BD338" t="str">
            <v>NA</v>
          </cell>
          <cell r="BE338" t="str">
            <v>NA</v>
          </cell>
          <cell r="BF338" t="str">
            <v>NA</v>
          </cell>
          <cell r="BG338" t="str">
            <v>NA</v>
          </cell>
          <cell r="BH338" t="str">
            <v>NA</v>
          </cell>
          <cell r="BI338" t="str">
            <v>NA</v>
          </cell>
        </row>
        <row r="339">
          <cell r="B339" t="str">
            <v>Screw Seal (2.5 Inch Mobile)</v>
          </cell>
          <cell r="C339" t="str">
            <v>Aluminium Acrylic Adhesive Polyester Film</v>
          </cell>
          <cell r="E339" t="str">
            <v>ng/sqcm</v>
          </cell>
          <cell r="F339">
            <v>10</v>
          </cell>
          <cell r="G339">
            <v>10</v>
          </cell>
          <cell r="H339">
            <v>10</v>
          </cell>
          <cell r="I339" t="str">
            <v>NA</v>
          </cell>
          <cell r="J339">
            <v>10</v>
          </cell>
          <cell r="K339">
            <v>10</v>
          </cell>
          <cell r="L339">
            <v>10</v>
          </cell>
          <cell r="M339">
            <v>30</v>
          </cell>
          <cell r="O339" t="str">
            <v>NA</v>
          </cell>
          <cell r="P339" t="str">
            <v>NA</v>
          </cell>
          <cell r="Q339" t="str">
            <v>NA</v>
          </cell>
          <cell r="R339" t="str">
            <v>NA</v>
          </cell>
          <cell r="S339" t="str">
            <v>NA</v>
          </cell>
          <cell r="T339" t="str">
            <v>NA</v>
          </cell>
          <cell r="U339">
            <v>30</v>
          </cell>
          <cell r="W339" t="str">
            <v>ng/sqcm</v>
          </cell>
          <cell r="X339" t="str">
            <v>NA</v>
          </cell>
          <cell r="Y339" t="str">
            <v>ng/sqcm</v>
          </cell>
          <cell r="AA339" t="str">
            <v>NA</v>
          </cell>
          <cell r="AB339" t="str">
            <v>NA</v>
          </cell>
          <cell r="AC339" t="str">
            <v>NA</v>
          </cell>
          <cell r="AD339" t="str">
            <v>NA</v>
          </cell>
          <cell r="AE339" t="str">
            <v>NA</v>
          </cell>
          <cell r="AF339" t="str">
            <v>NA</v>
          </cell>
          <cell r="AG339" t="str">
            <v>NA</v>
          </cell>
          <cell r="AH339" t="str">
            <v>NA</v>
          </cell>
          <cell r="AI339">
            <v>0</v>
          </cell>
          <cell r="AJ339" t="str">
            <v>ng/part</v>
          </cell>
          <cell r="AK339" t="str">
            <v>ng/part</v>
          </cell>
          <cell r="AL339" t="str">
            <v>NA</v>
          </cell>
          <cell r="AM339">
            <v>20</v>
          </cell>
          <cell r="AN339" t="str">
            <v>NA</v>
          </cell>
          <cell r="AO339" t="str">
            <v>NA</v>
          </cell>
          <cell r="AP339" t="str">
            <v>NA</v>
          </cell>
          <cell r="AQ339" t="str">
            <v>NA</v>
          </cell>
          <cell r="AR339" t="str">
            <v>NA</v>
          </cell>
          <cell r="AS339" t="str">
            <v>NA</v>
          </cell>
          <cell r="AT339" t="str">
            <v>NA</v>
          </cell>
          <cell r="AU339" t="str">
            <v>NA</v>
          </cell>
          <cell r="AV339" t="str">
            <v>NA</v>
          </cell>
          <cell r="AW339" t="str">
            <v>NA</v>
          </cell>
          <cell r="AX339" t="str">
            <v>ng/part</v>
          </cell>
          <cell r="AY339">
            <v>500</v>
          </cell>
          <cell r="AZ339">
            <v>30</v>
          </cell>
          <cell r="BA339" t="str">
            <v>ng/part</v>
          </cell>
          <cell r="BB339" t="str">
            <v>1000 (Exc 2-Ethyl Hexanol)</v>
          </cell>
          <cell r="BC339" t="str">
            <v>ng/part</v>
          </cell>
          <cell r="BD339" t="str">
            <v>NA</v>
          </cell>
          <cell r="BE339" t="str">
            <v>NA</v>
          </cell>
          <cell r="BF339" t="str">
            <v>NA</v>
          </cell>
          <cell r="BG339" t="str">
            <v>NA</v>
          </cell>
          <cell r="BH339" t="str">
            <v>NA</v>
          </cell>
          <cell r="BI339" t="str">
            <v>NA</v>
          </cell>
        </row>
        <row r="340">
          <cell r="B340" t="str">
            <v>Slider (2.5 Inch Mobile)</v>
          </cell>
          <cell r="E340" t="str">
            <v>ng/sqcm</v>
          </cell>
          <cell r="F340">
            <v>10</v>
          </cell>
          <cell r="G340">
            <v>10</v>
          </cell>
          <cell r="H340">
            <v>10</v>
          </cell>
          <cell r="I340" t="str">
            <v>NA</v>
          </cell>
          <cell r="J340">
            <v>10</v>
          </cell>
          <cell r="K340">
            <v>10</v>
          </cell>
          <cell r="L340">
            <v>10</v>
          </cell>
          <cell r="M340">
            <v>60</v>
          </cell>
          <cell r="O340" t="str">
            <v>NA</v>
          </cell>
          <cell r="P340" t="str">
            <v>NA</v>
          </cell>
          <cell r="Q340" t="str">
            <v>NA</v>
          </cell>
          <cell r="R340" t="str">
            <v>NA</v>
          </cell>
          <cell r="S340" t="str">
            <v>NA</v>
          </cell>
          <cell r="T340" t="str">
            <v>NA</v>
          </cell>
          <cell r="U340" t="str">
            <v>NA</v>
          </cell>
          <cell r="W340" t="str">
            <v>ng/sqcm</v>
          </cell>
          <cell r="X340" t="str">
            <v>NA</v>
          </cell>
          <cell r="Y340" t="str">
            <v>ng/sqcm</v>
          </cell>
          <cell r="AA340" t="str">
            <v>NA</v>
          </cell>
          <cell r="AB340" t="str">
            <v>NA</v>
          </cell>
          <cell r="AC340" t="str">
            <v>NA</v>
          </cell>
          <cell r="AD340" t="str">
            <v>NA</v>
          </cell>
          <cell r="AE340" t="str">
            <v>NA</v>
          </cell>
          <cell r="AF340" t="str">
            <v>NA</v>
          </cell>
          <cell r="AG340" t="str">
            <v>NA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NA</v>
          </cell>
          <cell r="AL340" t="str">
            <v>NA</v>
          </cell>
          <cell r="AM340" t="str">
            <v>NA</v>
          </cell>
          <cell r="AN340" t="str">
            <v>NA</v>
          </cell>
          <cell r="AO340" t="str">
            <v>NA</v>
          </cell>
          <cell r="AP340" t="str">
            <v>NA</v>
          </cell>
          <cell r="AQ340" t="str">
            <v>NA</v>
          </cell>
          <cell r="AR340" t="str">
            <v>NA</v>
          </cell>
          <cell r="AS340" t="str">
            <v>NA</v>
          </cell>
          <cell r="AT340" t="str">
            <v>NA</v>
          </cell>
          <cell r="AU340" t="str">
            <v>NA</v>
          </cell>
          <cell r="AV340" t="str">
            <v>NA</v>
          </cell>
          <cell r="AW340" t="str">
            <v>NA</v>
          </cell>
          <cell r="AX340" t="str">
            <v>NA</v>
          </cell>
          <cell r="AY340" t="str">
            <v>NA</v>
          </cell>
          <cell r="AZ340" t="str">
            <v>NA</v>
          </cell>
          <cell r="BA340" t="str">
            <v>NA</v>
          </cell>
          <cell r="BB340" t="str">
            <v>NA</v>
          </cell>
          <cell r="BC340" t="str">
            <v>NA</v>
          </cell>
          <cell r="BD340" t="str">
            <v>NA</v>
          </cell>
          <cell r="BE340" t="str">
            <v>NA</v>
          </cell>
          <cell r="BF340" t="str">
            <v>NA</v>
          </cell>
          <cell r="BG340" t="str">
            <v>NA</v>
          </cell>
          <cell r="BH340" t="str">
            <v>NA</v>
          </cell>
          <cell r="BI340" t="str">
            <v>NA</v>
          </cell>
        </row>
        <row r="341">
          <cell r="B341" t="str">
            <v>Suspension Damper (polyester with acrylic adhesive) (2.5 Inch Mobile)</v>
          </cell>
          <cell r="E341" t="str">
            <v>ng/sqcm</v>
          </cell>
          <cell r="F341">
            <v>10</v>
          </cell>
          <cell r="G341">
            <v>10</v>
          </cell>
          <cell r="H341">
            <v>10</v>
          </cell>
          <cell r="I341" t="str">
            <v>NA</v>
          </cell>
          <cell r="J341">
            <v>10</v>
          </cell>
          <cell r="K341">
            <v>10</v>
          </cell>
          <cell r="L341">
            <v>10</v>
          </cell>
          <cell r="M341">
            <v>30</v>
          </cell>
          <cell r="O341" t="str">
            <v>NA</v>
          </cell>
          <cell r="P341" t="str">
            <v>NA</v>
          </cell>
          <cell r="Q341" t="str">
            <v>NA</v>
          </cell>
          <cell r="R341" t="str">
            <v>NA</v>
          </cell>
          <cell r="S341" t="str">
            <v>NA</v>
          </cell>
          <cell r="T341" t="str">
            <v>NA</v>
          </cell>
          <cell r="U341">
            <v>30</v>
          </cell>
          <cell r="W341" t="str">
            <v>ng/sqcm</v>
          </cell>
          <cell r="X341" t="str">
            <v>NA</v>
          </cell>
          <cell r="Y341" t="str">
            <v>ng/sqcm</v>
          </cell>
          <cell r="AA341" t="str">
            <v>NA</v>
          </cell>
          <cell r="AB341" t="str">
            <v>NA</v>
          </cell>
          <cell r="AC341" t="str">
            <v>NA</v>
          </cell>
          <cell r="AD341" t="str">
            <v>NA</v>
          </cell>
          <cell r="AE341" t="str">
            <v>NA</v>
          </cell>
          <cell r="AF341" t="str">
            <v>NA</v>
          </cell>
          <cell r="AG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NA</v>
          </cell>
          <cell r="AL341" t="str">
            <v>NA</v>
          </cell>
          <cell r="AM341" t="str">
            <v>NA</v>
          </cell>
          <cell r="AN341" t="str">
            <v>NA</v>
          </cell>
          <cell r="AO341" t="str">
            <v>NA</v>
          </cell>
          <cell r="AP341" t="str">
            <v>NA</v>
          </cell>
          <cell r="AQ341" t="str">
            <v>NA</v>
          </cell>
          <cell r="AR341" t="str">
            <v>NA</v>
          </cell>
          <cell r="AS341" t="str">
            <v>NA</v>
          </cell>
          <cell r="AT341" t="str">
            <v>NA</v>
          </cell>
          <cell r="AU341" t="str">
            <v>NA</v>
          </cell>
          <cell r="AV341" t="str">
            <v>NA</v>
          </cell>
          <cell r="AW341" t="str">
            <v>NA</v>
          </cell>
          <cell r="AX341" t="str">
            <v>ng/part</v>
          </cell>
          <cell r="AY341">
            <v>1000</v>
          </cell>
          <cell r="AZ341">
            <v>30</v>
          </cell>
          <cell r="BA341" t="str">
            <v>ng/part</v>
          </cell>
          <cell r="BB341">
            <v>1000</v>
          </cell>
          <cell r="BC341" t="str">
            <v>ng/part</v>
          </cell>
          <cell r="BD341" t="str">
            <v>NA</v>
          </cell>
          <cell r="BE341" t="str">
            <v>NA</v>
          </cell>
          <cell r="BF341" t="str">
            <v>NA</v>
          </cell>
          <cell r="BG341" t="str">
            <v>NA</v>
          </cell>
          <cell r="BH341" t="str">
            <v>NA</v>
          </cell>
          <cell r="BI341" t="str">
            <v>NA</v>
          </cell>
        </row>
        <row r="342">
          <cell r="B342" t="str">
            <v>Suspension, DSA and Damper (2.5 Inch Mobile)</v>
          </cell>
          <cell r="E342" t="str">
            <v>ng/sqcm</v>
          </cell>
          <cell r="F342">
            <v>10</v>
          </cell>
          <cell r="G342">
            <v>10</v>
          </cell>
          <cell r="H342">
            <v>10</v>
          </cell>
          <cell r="I342" t="str">
            <v>NA</v>
          </cell>
          <cell r="J342">
            <v>10</v>
          </cell>
          <cell r="K342">
            <v>10</v>
          </cell>
          <cell r="L342">
            <v>10</v>
          </cell>
          <cell r="M342">
            <v>30</v>
          </cell>
          <cell r="O342" t="str">
            <v>NA</v>
          </cell>
          <cell r="P342" t="str">
            <v>NA</v>
          </cell>
          <cell r="Q342" t="str">
            <v>NA</v>
          </cell>
          <cell r="R342" t="str">
            <v>NA</v>
          </cell>
          <cell r="S342" t="str">
            <v>NA</v>
          </cell>
          <cell r="T342" t="str">
            <v>NA</v>
          </cell>
          <cell r="U342" t="str">
            <v>30 (Excl K)</v>
          </cell>
          <cell r="W342" t="str">
            <v>ng/sqcm</v>
          </cell>
          <cell r="X342" t="str">
            <v>NA</v>
          </cell>
          <cell r="Y342" t="str">
            <v>ng/sqcm</v>
          </cell>
          <cell r="AA342">
            <v>5</v>
          </cell>
          <cell r="AB342" t="str">
            <v>NA</v>
          </cell>
          <cell r="AC342" t="str">
            <v>NA</v>
          </cell>
          <cell r="AD342" t="str">
            <v>NA</v>
          </cell>
          <cell r="AE342">
            <v>10000</v>
          </cell>
          <cell r="AF342" t="str">
            <v>NA</v>
          </cell>
          <cell r="AG342" t="str">
            <v>NA</v>
          </cell>
          <cell r="AH342" t="str">
            <v>particles/sqcm</v>
          </cell>
          <cell r="AI342" t="str">
            <v>NA</v>
          </cell>
          <cell r="AJ342" t="str">
            <v>NA</v>
          </cell>
          <cell r="AK342" t="str">
            <v>NA</v>
          </cell>
          <cell r="AL342" t="str">
            <v>NA</v>
          </cell>
          <cell r="AM342" t="str">
            <v>NA</v>
          </cell>
          <cell r="AN342" t="str">
            <v>NA</v>
          </cell>
          <cell r="AO342" t="str">
            <v>particles/sqcm</v>
          </cell>
          <cell r="AP342">
            <v>200</v>
          </cell>
          <cell r="AQ342" t="str">
            <v>particles/sqcm</v>
          </cell>
          <cell r="AR342">
            <v>100</v>
          </cell>
          <cell r="AS342" t="str">
            <v>particles/sqcm</v>
          </cell>
          <cell r="AT342">
            <v>2500</v>
          </cell>
          <cell r="AU342" t="str">
            <v>particles/sqcm</v>
          </cell>
          <cell r="AV342">
            <v>0</v>
          </cell>
          <cell r="AW342" t="str">
            <v>0 at 40x</v>
          </cell>
          <cell r="AX342" t="str">
            <v>NA</v>
          </cell>
          <cell r="AY342" t="str">
            <v>NA</v>
          </cell>
          <cell r="AZ342">
            <v>30</v>
          </cell>
          <cell r="BA342" t="str">
            <v>ng/part</v>
          </cell>
          <cell r="BB342">
            <v>1000</v>
          </cell>
          <cell r="BC342" t="str">
            <v>ng/part</v>
          </cell>
          <cell r="BD342">
            <v>50</v>
          </cell>
          <cell r="BE342" t="str">
            <v>ng/part</v>
          </cell>
          <cell r="BF342">
            <v>50</v>
          </cell>
          <cell r="BG342" t="str">
            <v>ng/part</v>
          </cell>
          <cell r="BH342">
            <v>50</v>
          </cell>
          <cell r="BI342" t="str">
            <v>ng/part</v>
          </cell>
        </row>
        <row r="343">
          <cell r="B343" t="str">
            <v>Suspension, DSA and No Damper (2.5 Inch Mobile)</v>
          </cell>
          <cell r="E343" t="str">
            <v>ng/sqcm</v>
          </cell>
          <cell r="F343">
            <v>10</v>
          </cell>
          <cell r="G343">
            <v>10</v>
          </cell>
          <cell r="H343">
            <v>10</v>
          </cell>
          <cell r="I343" t="str">
            <v>NA</v>
          </cell>
          <cell r="J343">
            <v>10</v>
          </cell>
          <cell r="K343">
            <v>10</v>
          </cell>
          <cell r="L343">
            <v>10</v>
          </cell>
          <cell r="M343">
            <v>30</v>
          </cell>
          <cell r="O343" t="str">
            <v>NA</v>
          </cell>
          <cell r="P343" t="str">
            <v>NA</v>
          </cell>
          <cell r="Q343" t="str">
            <v>NA</v>
          </cell>
          <cell r="R343" t="str">
            <v>NA</v>
          </cell>
          <cell r="S343" t="str">
            <v>NA</v>
          </cell>
          <cell r="T343" t="str">
            <v>NA</v>
          </cell>
          <cell r="U343" t="str">
            <v>30 (Excl K)</v>
          </cell>
          <cell r="W343" t="str">
            <v>ng/sqcm</v>
          </cell>
          <cell r="X343" t="str">
            <v>NA</v>
          </cell>
          <cell r="Y343" t="str">
            <v>ng/sqcm</v>
          </cell>
          <cell r="AA343">
            <v>5</v>
          </cell>
          <cell r="AB343" t="str">
            <v>NA</v>
          </cell>
          <cell r="AC343" t="str">
            <v>NA</v>
          </cell>
          <cell r="AD343" t="str">
            <v>NA</v>
          </cell>
          <cell r="AE343">
            <v>10000</v>
          </cell>
          <cell r="AF343" t="str">
            <v>NA</v>
          </cell>
          <cell r="AG343" t="str">
            <v>NA</v>
          </cell>
          <cell r="AH343" t="str">
            <v>particles/sqcm</v>
          </cell>
          <cell r="AI343" t="str">
            <v>NA</v>
          </cell>
          <cell r="AJ343" t="str">
            <v>NA</v>
          </cell>
          <cell r="AK343" t="str">
            <v>NA</v>
          </cell>
          <cell r="AL343" t="str">
            <v>NA</v>
          </cell>
          <cell r="AM343" t="str">
            <v>NA</v>
          </cell>
          <cell r="AN343" t="str">
            <v>NA</v>
          </cell>
          <cell r="AO343" t="str">
            <v>particles/sqcm</v>
          </cell>
          <cell r="AP343">
            <v>200</v>
          </cell>
          <cell r="AQ343" t="str">
            <v>particles/sqcm</v>
          </cell>
          <cell r="AR343">
            <v>100</v>
          </cell>
          <cell r="AS343" t="str">
            <v>particles/sqcm</v>
          </cell>
          <cell r="AT343">
            <v>2500</v>
          </cell>
          <cell r="AU343" t="str">
            <v>particles/sqcm</v>
          </cell>
          <cell r="AV343">
            <v>0</v>
          </cell>
          <cell r="AW343" t="str">
            <v>0 at 40x</v>
          </cell>
          <cell r="AX343" t="str">
            <v>NA</v>
          </cell>
          <cell r="AY343" t="str">
            <v>NA</v>
          </cell>
          <cell r="AZ343">
            <v>30</v>
          </cell>
          <cell r="BA343" t="str">
            <v>ng/part</v>
          </cell>
          <cell r="BB343">
            <v>1000</v>
          </cell>
          <cell r="BC343" t="str">
            <v>ng/part</v>
          </cell>
          <cell r="BD343">
            <v>50</v>
          </cell>
          <cell r="BE343" t="str">
            <v>ng/part</v>
          </cell>
          <cell r="BF343">
            <v>50</v>
          </cell>
          <cell r="BG343" t="str">
            <v>ng/part</v>
          </cell>
          <cell r="BH343">
            <v>50</v>
          </cell>
          <cell r="BI343" t="str">
            <v>ng/part</v>
          </cell>
        </row>
        <row r="344">
          <cell r="B344" t="str">
            <v>Suspension, SSA and Damper (2.5 Inch Mobile)</v>
          </cell>
          <cell r="E344" t="str">
            <v>ng/sqcm</v>
          </cell>
          <cell r="F344">
            <v>10</v>
          </cell>
          <cell r="G344">
            <v>10</v>
          </cell>
          <cell r="H344">
            <v>10</v>
          </cell>
          <cell r="I344" t="str">
            <v>NA</v>
          </cell>
          <cell r="J344">
            <v>10</v>
          </cell>
          <cell r="K344">
            <v>10</v>
          </cell>
          <cell r="L344">
            <v>10</v>
          </cell>
          <cell r="M344">
            <v>30</v>
          </cell>
          <cell r="O344" t="str">
            <v>NA</v>
          </cell>
          <cell r="P344" t="str">
            <v>NA</v>
          </cell>
          <cell r="Q344" t="str">
            <v>NA</v>
          </cell>
          <cell r="R344" t="str">
            <v>NA</v>
          </cell>
          <cell r="S344" t="str">
            <v>NA</v>
          </cell>
          <cell r="T344" t="str">
            <v>NA</v>
          </cell>
          <cell r="U344" t="str">
            <v>30 (Excl K)</v>
          </cell>
          <cell r="W344" t="str">
            <v>ng/sqcm</v>
          </cell>
          <cell r="X344" t="str">
            <v>NA</v>
          </cell>
          <cell r="Y344" t="str">
            <v>ng/sqcm</v>
          </cell>
          <cell r="AA344">
            <v>5</v>
          </cell>
          <cell r="AB344" t="str">
            <v>NA</v>
          </cell>
          <cell r="AC344" t="str">
            <v>NA</v>
          </cell>
          <cell r="AD344" t="str">
            <v>NA</v>
          </cell>
          <cell r="AE344">
            <v>6000</v>
          </cell>
          <cell r="AF344" t="str">
            <v>NA</v>
          </cell>
          <cell r="AG344" t="str">
            <v>NA</v>
          </cell>
          <cell r="AH344" t="str">
            <v>particles/sqcm</v>
          </cell>
          <cell r="AI344" t="str">
            <v>NA</v>
          </cell>
          <cell r="AJ344" t="str">
            <v>NA</v>
          </cell>
          <cell r="AK344" t="str">
            <v>NA</v>
          </cell>
          <cell r="AL344" t="str">
            <v>NA</v>
          </cell>
          <cell r="AM344" t="str">
            <v>NA</v>
          </cell>
          <cell r="AN344" t="str">
            <v>NA</v>
          </cell>
          <cell r="AO344" t="str">
            <v>particles/sqcm</v>
          </cell>
          <cell r="AP344">
            <v>50</v>
          </cell>
          <cell r="AQ344" t="str">
            <v>particles/sqcm</v>
          </cell>
          <cell r="AR344">
            <v>100</v>
          </cell>
          <cell r="AS344" t="str">
            <v>particles/sqcm</v>
          </cell>
          <cell r="AT344">
            <v>1500</v>
          </cell>
          <cell r="AU344" t="str">
            <v>particles/sqcm</v>
          </cell>
          <cell r="AV344">
            <v>0</v>
          </cell>
          <cell r="AW344" t="str">
            <v>0 at 40x</v>
          </cell>
          <cell r="AX344" t="str">
            <v>NA</v>
          </cell>
          <cell r="AY344" t="str">
            <v>NA</v>
          </cell>
          <cell r="AZ344">
            <v>30</v>
          </cell>
          <cell r="BA344" t="str">
            <v>ng/part</v>
          </cell>
          <cell r="BB344">
            <v>1000</v>
          </cell>
          <cell r="BC344" t="str">
            <v>ng/part</v>
          </cell>
          <cell r="BD344">
            <v>50</v>
          </cell>
          <cell r="BE344" t="str">
            <v>ng/part</v>
          </cell>
          <cell r="BF344">
            <v>50</v>
          </cell>
          <cell r="BG344" t="str">
            <v>ng/part</v>
          </cell>
          <cell r="BH344">
            <v>50</v>
          </cell>
          <cell r="BI344" t="str">
            <v>ng/part</v>
          </cell>
        </row>
        <row r="345">
          <cell r="B345" t="str">
            <v>Suspension, SSA and No Damper (2.5 Mobile)</v>
          </cell>
          <cell r="E345" t="str">
            <v>ng/sqcm</v>
          </cell>
          <cell r="F345">
            <v>10</v>
          </cell>
          <cell r="G345">
            <v>10</v>
          </cell>
          <cell r="H345">
            <v>10</v>
          </cell>
          <cell r="I345" t="str">
            <v>NA</v>
          </cell>
          <cell r="J345">
            <v>10</v>
          </cell>
          <cell r="K345">
            <v>10</v>
          </cell>
          <cell r="L345">
            <v>10</v>
          </cell>
          <cell r="M345">
            <v>30</v>
          </cell>
          <cell r="O345" t="str">
            <v>NA</v>
          </cell>
          <cell r="P345" t="str">
            <v>NA</v>
          </cell>
          <cell r="Q345" t="str">
            <v>NA</v>
          </cell>
          <cell r="R345" t="str">
            <v>NA</v>
          </cell>
          <cell r="S345" t="str">
            <v>NA</v>
          </cell>
          <cell r="T345" t="str">
            <v>NA</v>
          </cell>
          <cell r="U345" t="str">
            <v>30 (Excl K)</v>
          </cell>
          <cell r="W345" t="str">
            <v>ng/sqcm</v>
          </cell>
          <cell r="X345" t="str">
            <v>NA</v>
          </cell>
          <cell r="Y345" t="str">
            <v>ng/sqcm</v>
          </cell>
          <cell r="AA345">
            <v>5</v>
          </cell>
          <cell r="AB345" t="str">
            <v>NA</v>
          </cell>
          <cell r="AC345" t="str">
            <v>NA</v>
          </cell>
          <cell r="AD345" t="str">
            <v>NA</v>
          </cell>
          <cell r="AE345">
            <v>6000</v>
          </cell>
          <cell r="AF345" t="str">
            <v>NA</v>
          </cell>
          <cell r="AG345" t="str">
            <v>NA</v>
          </cell>
          <cell r="AH345" t="str">
            <v>particles/sqcm</v>
          </cell>
          <cell r="AI345" t="str">
            <v>NA</v>
          </cell>
          <cell r="AJ345" t="str">
            <v>NA</v>
          </cell>
          <cell r="AK345" t="str">
            <v>NA</v>
          </cell>
          <cell r="AL345" t="str">
            <v>NA</v>
          </cell>
          <cell r="AM345" t="str">
            <v>NA</v>
          </cell>
          <cell r="AN345" t="str">
            <v>NA</v>
          </cell>
          <cell r="AO345" t="str">
            <v>particles/sqcm</v>
          </cell>
          <cell r="AP345">
            <v>50</v>
          </cell>
          <cell r="AQ345" t="str">
            <v>particles/sqcm</v>
          </cell>
          <cell r="AR345">
            <v>100</v>
          </cell>
          <cell r="AS345" t="str">
            <v>particles/sqcm</v>
          </cell>
          <cell r="AT345">
            <v>1500</v>
          </cell>
          <cell r="AU345" t="str">
            <v>particles/sqcm</v>
          </cell>
          <cell r="AV345">
            <v>0</v>
          </cell>
          <cell r="AW345" t="str">
            <v>0 at 40x</v>
          </cell>
          <cell r="AX345" t="str">
            <v>NA</v>
          </cell>
          <cell r="AY345" t="str">
            <v>NA</v>
          </cell>
          <cell r="AZ345">
            <v>30</v>
          </cell>
          <cell r="BA345" t="str">
            <v>ng/part</v>
          </cell>
          <cell r="BB345">
            <v>1000</v>
          </cell>
          <cell r="BC345" t="str">
            <v>ng/part</v>
          </cell>
          <cell r="BD345">
            <v>50</v>
          </cell>
          <cell r="BE345" t="str">
            <v>ng/part</v>
          </cell>
          <cell r="BF345">
            <v>50</v>
          </cell>
          <cell r="BG345" t="str">
            <v>ng/part</v>
          </cell>
          <cell r="BH345">
            <v>50</v>
          </cell>
          <cell r="BI345" t="str">
            <v>ng/part</v>
          </cell>
        </row>
        <row r="346">
          <cell r="B346" t="str">
            <v>Thin Film Disk (2.5 Inch Mobile)</v>
          </cell>
          <cell r="C346" t="str">
            <v>Glass or Aluminum Thermally Bonded</v>
          </cell>
          <cell r="E346" t="str">
            <v>ng/sqcm</v>
          </cell>
          <cell r="F346">
            <v>0.2</v>
          </cell>
          <cell r="G346">
            <v>0.2</v>
          </cell>
          <cell r="H346">
            <v>0.2</v>
          </cell>
          <cell r="I346" t="str">
            <v>NA</v>
          </cell>
          <cell r="J346">
            <v>0.2</v>
          </cell>
          <cell r="K346">
            <v>2</v>
          </cell>
          <cell r="L346">
            <v>0.2</v>
          </cell>
          <cell r="M346">
            <v>1</v>
          </cell>
          <cell r="O346" t="str">
            <v>NA</v>
          </cell>
          <cell r="P346" t="str">
            <v>NA</v>
          </cell>
          <cell r="Q346" t="str">
            <v>NA</v>
          </cell>
          <cell r="R346" t="str">
            <v>NA</v>
          </cell>
          <cell r="S346" t="str">
            <v>NA</v>
          </cell>
          <cell r="T346" t="str">
            <v>NA</v>
          </cell>
          <cell r="U346">
            <v>1</v>
          </cell>
          <cell r="W346" t="str">
            <v>ng/sqcm</v>
          </cell>
          <cell r="X346" t="str">
            <v>NA</v>
          </cell>
          <cell r="Y346" t="str">
            <v>ng/sqcm</v>
          </cell>
          <cell r="AA346" t="str">
            <v>NA</v>
          </cell>
          <cell r="AB346" t="str">
            <v>NA</v>
          </cell>
          <cell r="AC346" t="str">
            <v>NA</v>
          </cell>
          <cell r="AD346">
            <v>500</v>
          </cell>
          <cell r="AE346" t="str">
            <v>NA</v>
          </cell>
          <cell r="AF346">
            <v>150</v>
          </cell>
          <cell r="AG346">
            <v>15</v>
          </cell>
          <cell r="AH346" t="str">
            <v>particles/sqcm</v>
          </cell>
          <cell r="AI346" t="str">
            <v>NA</v>
          </cell>
          <cell r="AJ346" t="str">
            <v>NA</v>
          </cell>
          <cell r="AK346" t="str">
            <v>NA</v>
          </cell>
          <cell r="AL346" t="str">
            <v>NA</v>
          </cell>
          <cell r="AM346" t="str">
            <v>NA</v>
          </cell>
          <cell r="AN346" t="str">
            <v>NA</v>
          </cell>
          <cell r="AO346" t="str">
            <v>NA</v>
          </cell>
          <cell r="AP346" t="str">
            <v>NA</v>
          </cell>
          <cell r="AQ346" t="str">
            <v>NA</v>
          </cell>
          <cell r="AR346" t="str">
            <v>NA</v>
          </cell>
          <cell r="AS346" t="str">
            <v>NA</v>
          </cell>
          <cell r="AT346" t="str">
            <v>NA</v>
          </cell>
          <cell r="AU346" t="str">
            <v>NA</v>
          </cell>
          <cell r="AV346" t="str">
            <v>NA</v>
          </cell>
          <cell r="AW346" t="str">
            <v>50 at 200x</v>
          </cell>
          <cell r="AX346" t="str">
            <v>NA</v>
          </cell>
          <cell r="AY346" t="str">
            <v>NA</v>
          </cell>
          <cell r="AZ346" t="str">
            <v>NA</v>
          </cell>
          <cell r="BA346" t="str">
            <v>NA</v>
          </cell>
          <cell r="BB346" t="str">
            <v>NA</v>
          </cell>
          <cell r="BC346" t="str">
            <v>NA</v>
          </cell>
          <cell r="BD346" t="str">
            <v>NA</v>
          </cell>
          <cell r="BE346" t="str">
            <v>NA</v>
          </cell>
          <cell r="BF346" t="str">
            <v>NA</v>
          </cell>
          <cell r="BG346" t="str">
            <v>NA</v>
          </cell>
          <cell r="BH346" t="str">
            <v>NA</v>
          </cell>
          <cell r="BI346" t="str">
            <v>NA</v>
          </cell>
        </row>
        <row r="347">
          <cell r="B347" t="str">
            <v>Thin Film Disk (2.5 Inch Mobile)</v>
          </cell>
          <cell r="C347" t="str">
            <v>Glass or Aluminium lower % UV Bonded</v>
          </cell>
          <cell r="E347" t="str">
            <v>ng/sqcm</v>
          </cell>
          <cell r="F347">
            <v>0.2</v>
          </cell>
          <cell r="G347">
            <v>0.2</v>
          </cell>
          <cell r="H347">
            <v>0.2</v>
          </cell>
          <cell r="I347" t="str">
            <v>NA</v>
          </cell>
          <cell r="J347">
            <v>0.2</v>
          </cell>
          <cell r="K347">
            <v>1</v>
          </cell>
          <cell r="L347">
            <v>0.2</v>
          </cell>
          <cell r="M347" t="str">
            <v>1 (Excl PO4)</v>
          </cell>
          <cell r="O347" t="str">
            <v>NA</v>
          </cell>
          <cell r="P347" t="str">
            <v>NA</v>
          </cell>
          <cell r="Q347" t="str">
            <v>NA</v>
          </cell>
          <cell r="R347" t="str">
            <v>NA</v>
          </cell>
          <cell r="S347" t="str">
            <v>NA</v>
          </cell>
          <cell r="T347" t="str">
            <v>NA</v>
          </cell>
          <cell r="U347">
            <v>1</v>
          </cell>
          <cell r="W347" t="str">
            <v>ng/sqcm</v>
          </cell>
          <cell r="X347" t="str">
            <v>NA</v>
          </cell>
          <cell r="Y347" t="str">
            <v>ng/sqcm</v>
          </cell>
          <cell r="AA347" t="str">
            <v>NA</v>
          </cell>
          <cell r="AB347" t="str">
            <v>NA</v>
          </cell>
          <cell r="AC347" t="str">
            <v>NA</v>
          </cell>
          <cell r="AD347">
            <v>500</v>
          </cell>
          <cell r="AE347" t="str">
            <v>NA</v>
          </cell>
          <cell r="AF347">
            <v>150</v>
          </cell>
          <cell r="AG347">
            <v>15</v>
          </cell>
          <cell r="AH347" t="str">
            <v>particles/sqcm</v>
          </cell>
          <cell r="AI347" t="str">
            <v>NA</v>
          </cell>
          <cell r="AJ347" t="str">
            <v>NA</v>
          </cell>
          <cell r="AK347" t="str">
            <v>NA</v>
          </cell>
          <cell r="AL347" t="str">
            <v>NA</v>
          </cell>
          <cell r="AM347" t="str">
            <v>NA</v>
          </cell>
          <cell r="AN347" t="str">
            <v>NA</v>
          </cell>
          <cell r="AO347" t="str">
            <v>NA</v>
          </cell>
          <cell r="AP347" t="str">
            <v>NA</v>
          </cell>
          <cell r="AQ347" t="str">
            <v>NA</v>
          </cell>
          <cell r="AR347" t="str">
            <v>NA</v>
          </cell>
          <cell r="AS347" t="str">
            <v>NA</v>
          </cell>
          <cell r="AT347" t="str">
            <v>NA</v>
          </cell>
          <cell r="AU347" t="str">
            <v>NA</v>
          </cell>
          <cell r="AV347" t="str">
            <v>NA</v>
          </cell>
          <cell r="AW347" t="str">
            <v>50 at 200x</v>
          </cell>
          <cell r="AX347" t="str">
            <v>NA</v>
          </cell>
          <cell r="AY347" t="str">
            <v>NA</v>
          </cell>
          <cell r="AZ347" t="str">
            <v>NA</v>
          </cell>
          <cell r="BA347" t="str">
            <v>NA</v>
          </cell>
          <cell r="BB347" t="str">
            <v>NA</v>
          </cell>
          <cell r="BC347" t="str">
            <v>NA</v>
          </cell>
          <cell r="BD347" t="str">
            <v>NA</v>
          </cell>
          <cell r="BE347" t="str">
            <v>NA</v>
          </cell>
          <cell r="BF347" t="str">
            <v>NA</v>
          </cell>
          <cell r="BG347" t="str">
            <v>NA</v>
          </cell>
          <cell r="BH347" t="str">
            <v>NA</v>
          </cell>
          <cell r="BI347" t="str">
            <v>NA</v>
          </cell>
        </row>
        <row r="348">
          <cell r="B348" t="str">
            <v>Thin Film Disk (2.5 Inch Mobile)</v>
          </cell>
          <cell r="C348" t="str">
            <v>Glass or Aluminium higher % UV Bonded</v>
          </cell>
          <cell r="E348" t="str">
            <v>ng/sqcm</v>
          </cell>
          <cell r="F348">
            <v>0.2</v>
          </cell>
          <cell r="G348">
            <v>0.2</v>
          </cell>
          <cell r="H348">
            <v>0.2</v>
          </cell>
          <cell r="I348" t="str">
            <v>NA</v>
          </cell>
          <cell r="J348">
            <v>1.5</v>
          </cell>
          <cell r="K348">
            <v>2.5</v>
          </cell>
          <cell r="L348">
            <v>0.2</v>
          </cell>
          <cell r="M348" t="str">
            <v>1 (Excl PO4 and NO3)</v>
          </cell>
          <cell r="O348" t="str">
            <v>NA</v>
          </cell>
          <cell r="P348" t="str">
            <v>NA</v>
          </cell>
          <cell r="Q348" t="str">
            <v>NA</v>
          </cell>
          <cell r="R348" t="str">
            <v>NA</v>
          </cell>
          <cell r="S348" t="str">
            <v>NA</v>
          </cell>
          <cell r="T348" t="str">
            <v>NA</v>
          </cell>
          <cell r="U348">
            <v>1</v>
          </cell>
          <cell r="W348" t="str">
            <v>ng/sqcm</v>
          </cell>
          <cell r="X348" t="str">
            <v>NA</v>
          </cell>
          <cell r="Y348" t="str">
            <v>ng/sqcm</v>
          </cell>
          <cell r="AA348" t="str">
            <v>NA</v>
          </cell>
          <cell r="AB348" t="str">
            <v>NA</v>
          </cell>
          <cell r="AC348" t="str">
            <v>NA</v>
          </cell>
          <cell r="AD348">
            <v>500</v>
          </cell>
          <cell r="AE348" t="str">
            <v>NA</v>
          </cell>
          <cell r="AF348">
            <v>150</v>
          </cell>
          <cell r="AG348">
            <v>15</v>
          </cell>
          <cell r="AH348" t="str">
            <v>particles/sqcm</v>
          </cell>
          <cell r="AI348" t="str">
            <v>NA</v>
          </cell>
          <cell r="AJ348" t="str">
            <v>NA</v>
          </cell>
          <cell r="AK348" t="str">
            <v>NA</v>
          </cell>
          <cell r="AL348" t="str">
            <v>NA</v>
          </cell>
          <cell r="AM348" t="str">
            <v>NA</v>
          </cell>
          <cell r="AN348" t="str">
            <v>NA</v>
          </cell>
          <cell r="AO348" t="str">
            <v>NA</v>
          </cell>
          <cell r="AP348" t="str">
            <v>NA</v>
          </cell>
          <cell r="AQ348" t="str">
            <v>NA</v>
          </cell>
          <cell r="AR348" t="str">
            <v>NA</v>
          </cell>
          <cell r="AS348" t="str">
            <v>NA</v>
          </cell>
          <cell r="AT348" t="str">
            <v>NA</v>
          </cell>
          <cell r="AU348" t="str">
            <v>NA</v>
          </cell>
          <cell r="AV348" t="str">
            <v>NA</v>
          </cell>
          <cell r="AW348" t="str">
            <v>50 at 200x</v>
          </cell>
          <cell r="AX348" t="str">
            <v>NA</v>
          </cell>
          <cell r="AY348" t="str">
            <v>NA</v>
          </cell>
          <cell r="AZ348" t="str">
            <v>NA</v>
          </cell>
          <cell r="BA348" t="str">
            <v>NA</v>
          </cell>
          <cell r="BB348" t="str">
            <v>NA</v>
          </cell>
          <cell r="BC348" t="str">
            <v>NA</v>
          </cell>
          <cell r="BD348" t="str">
            <v>NA</v>
          </cell>
          <cell r="BE348" t="str">
            <v>NA</v>
          </cell>
          <cell r="BF348" t="str">
            <v>NA</v>
          </cell>
          <cell r="BG348" t="str">
            <v>NA</v>
          </cell>
          <cell r="BH348" t="str">
            <v>NA</v>
          </cell>
          <cell r="BI348" t="str">
            <v>NA</v>
          </cell>
        </row>
        <row r="349">
          <cell r="B349" t="str">
            <v>Tolerance Ring (2.5 Inch Mobile)</v>
          </cell>
          <cell r="C349" t="str">
            <v>SS300</v>
          </cell>
          <cell r="E349" t="str">
            <v>ng/sqcm</v>
          </cell>
          <cell r="F349">
            <v>10</v>
          </cell>
          <cell r="G349">
            <v>10</v>
          </cell>
          <cell r="H349">
            <v>10</v>
          </cell>
          <cell r="I349" t="str">
            <v>NA</v>
          </cell>
          <cell r="J349">
            <v>10</v>
          </cell>
          <cell r="K349">
            <v>10</v>
          </cell>
          <cell r="L349">
            <v>10</v>
          </cell>
          <cell r="M349">
            <v>30</v>
          </cell>
          <cell r="O349" t="str">
            <v>NA</v>
          </cell>
          <cell r="P349" t="str">
            <v>NA</v>
          </cell>
          <cell r="Q349" t="str">
            <v>NA</v>
          </cell>
          <cell r="R349" t="str">
            <v>NA</v>
          </cell>
          <cell r="S349" t="str">
            <v>NA</v>
          </cell>
          <cell r="T349" t="str">
            <v>NA</v>
          </cell>
          <cell r="U349">
            <v>30</v>
          </cell>
          <cell r="W349" t="str">
            <v>ng/sqcm</v>
          </cell>
          <cell r="X349">
            <v>100</v>
          </cell>
          <cell r="Y349" t="str">
            <v>ng/sqcm</v>
          </cell>
          <cell r="AA349">
            <v>5</v>
          </cell>
          <cell r="AB349" t="str">
            <v>NA</v>
          </cell>
          <cell r="AC349" t="str">
            <v>NA</v>
          </cell>
          <cell r="AD349" t="str">
            <v>NA</v>
          </cell>
          <cell r="AE349">
            <v>20000</v>
          </cell>
          <cell r="AF349" t="str">
            <v>NA</v>
          </cell>
          <cell r="AG349" t="str">
            <v>NA</v>
          </cell>
          <cell r="AH349" t="str">
            <v>particles/sqcm</v>
          </cell>
          <cell r="AI349" t="str">
            <v>NA</v>
          </cell>
          <cell r="AJ349" t="str">
            <v>NA</v>
          </cell>
          <cell r="AK349" t="str">
            <v>NA</v>
          </cell>
          <cell r="AL349" t="str">
            <v>NA</v>
          </cell>
          <cell r="AM349" t="str">
            <v>NA</v>
          </cell>
          <cell r="AN349" t="str">
            <v>NA</v>
          </cell>
          <cell r="AO349" t="str">
            <v>NA</v>
          </cell>
          <cell r="AP349" t="str">
            <v>NA</v>
          </cell>
          <cell r="AQ349" t="str">
            <v>NA</v>
          </cell>
          <cell r="AR349" t="str">
            <v>NA</v>
          </cell>
          <cell r="AS349" t="str">
            <v>NA</v>
          </cell>
          <cell r="AT349" t="str">
            <v>NA</v>
          </cell>
          <cell r="AU349" t="str">
            <v>NA</v>
          </cell>
          <cell r="AV349" t="str">
            <v>NA</v>
          </cell>
          <cell r="AW349" t="str">
            <v>0 at 40x</v>
          </cell>
          <cell r="AX349" t="str">
            <v>NA</v>
          </cell>
          <cell r="AY349" t="str">
            <v>NA</v>
          </cell>
          <cell r="AZ349" t="str">
            <v>NA</v>
          </cell>
          <cell r="BA349" t="str">
            <v>NA</v>
          </cell>
          <cell r="BB349" t="str">
            <v>NA</v>
          </cell>
          <cell r="BC349" t="str">
            <v>NA</v>
          </cell>
          <cell r="BD349">
            <v>50</v>
          </cell>
          <cell r="BE349" t="str">
            <v>ng/part</v>
          </cell>
          <cell r="BF349">
            <v>50</v>
          </cell>
          <cell r="BG349" t="str">
            <v>ng/part</v>
          </cell>
          <cell r="BH349">
            <v>50</v>
          </cell>
          <cell r="BI349" t="str">
            <v>ng/part</v>
          </cell>
        </row>
        <row r="350">
          <cell r="B350" t="str">
            <v>Top VCM Assy (2.5 Inch Mobile)</v>
          </cell>
          <cell r="C350" t="str">
            <v>Plate - 1008/1010 Steel EN Plating Magnet-Nd-Fe-B Electrolytic Ni Plating</v>
          </cell>
          <cell r="E350" t="str">
            <v>ng/sqcm</v>
          </cell>
          <cell r="F350">
            <v>10</v>
          </cell>
          <cell r="G350">
            <v>10</v>
          </cell>
          <cell r="H350">
            <v>10</v>
          </cell>
          <cell r="I350" t="str">
            <v>NA</v>
          </cell>
          <cell r="J350">
            <v>10</v>
          </cell>
          <cell r="K350">
            <v>100</v>
          </cell>
          <cell r="L350">
            <v>10</v>
          </cell>
          <cell r="M350" t="str">
            <v>30 (Excl PO4)</v>
          </cell>
          <cell r="O350" t="str">
            <v>NA</v>
          </cell>
          <cell r="P350" t="str">
            <v>NA</v>
          </cell>
          <cell r="Q350" t="str">
            <v>NA</v>
          </cell>
          <cell r="R350" t="str">
            <v>NA</v>
          </cell>
          <cell r="S350" t="str">
            <v>NA</v>
          </cell>
          <cell r="T350" t="str">
            <v>NA</v>
          </cell>
          <cell r="U350">
            <v>30</v>
          </cell>
          <cell r="W350" t="str">
            <v>ng/sqcm</v>
          </cell>
          <cell r="X350">
            <v>100</v>
          </cell>
          <cell r="Y350" t="str">
            <v>ng/sqcm</v>
          </cell>
          <cell r="AA350">
            <v>5</v>
          </cell>
          <cell r="AB350" t="str">
            <v>NA</v>
          </cell>
          <cell r="AC350" t="str">
            <v>NA</v>
          </cell>
          <cell r="AD350" t="str">
            <v>NA</v>
          </cell>
          <cell r="AE350">
            <v>3000</v>
          </cell>
          <cell r="AF350" t="str">
            <v>NA</v>
          </cell>
          <cell r="AG350" t="str">
            <v>NA</v>
          </cell>
          <cell r="AH350" t="str">
            <v>particles/sqcm</v>
          </cell>
          <cell r="AI350">
            <v>0</v>
          </cell>
          <cell r="AJ350" t="str">
            <v>ng/part</v>
          </cell>
          <cell r="AK350" t="str">
            <v>NA</v>
          </cell>
          <cell r="AL350" t="str">
            <v>NA</v>
          </cell>
          <cell r="AM350" t="str">
            <v>NA</v>
          </cell>
          <cell r="AN350" t="str">
            <v>NA</v>
          </cell>
          <cell r="AO350" t="str">
            <v>NA</v>
          </cell>
          <cell r="AP350" t="str">
            <v>NA</v>
          </cell>
          <cell r="AQ350" t="str">
            <v>NA</v>
          </cell>
          <cell r="AR350" t="str">
            <v>NA</v>
          </cell>
          <cell r="AS350" t="str">
            <v>NA</v>
          </cell>
          <cell r="AT350" t="str">
            <v>NA</v>
          </cell>
          <cell r="AU350" t="str">
            <v>particles/sqcm</v>
          </cell>
          <cell r="AV350">
            <v>0</v>
          </cell>
          <cell r="AW350" t="str">
            <v>0 at 40x</v>
          </cell>
          <cell r="AX350" t="str">
            <v>NA</v>
          </cell>
          <cell r="AY350" t="str">
            <v>NA</v>
          </cell>
          <cell r="AZ350">
            <v>30</v>
          </cell>
          <cell r="BA350" t="str">
            <v>ng/part</v>
          </cell>
          <cell r="BB350">
            <v>2000</v>
          </cell>
          <cell r="BC350" t="str">
            <v>ng/part</v>
          </cell>
          <cell r="BD350">
            <v>50</v>
          </cell>
          <cell r="BE350" t="str">
            <v>ng/part</v>
          </cell>
          <cell r="BF350">
            <v>50</v>
          </cell>
          <cell r="BG350" t="str">
            <v>ng/part</v>
          </cell>
          <cell r="BH350">
            <v>50</v>
          </cell>
          <cell r="BI350" t="str">
            <v>ng/part</v>
          </cell>
        </row>
        <row r="351">
          <cell r="B351" t="str">
            <v>Uncured ACF (2.5 Inch Mobile)</v>
          </cell>
          <cell r="C351" t="str">
            <v>Adhesive and Liner</v>
          </cell>
          <cell r="E351" t="str">
            <v>NA</v>
          </cell>
          <cell r="F351" t="str">
            <v>NA</v>
          </cell>
          <cell r="G351" t="str">
            <v>NA</v>
          </cell>
          <cell r="H351" t="str">
            <v>NA</v>
          </cell>
          <cell r="I351" t="str">
            <v>NA</v>
          </cell>
          <cell r="J351" t="str">
            <v>NA</v>
          </cell>
          <cell r="K351" t="str">
            <v>NA</v>
          </cell>
          <cell r="L351" t="str">
            <v>NA</v>
          </cell>
          <cell r="M351" t="str">
            <v>NA</v>
          </cell>
          <cell r="O351" t="str">
            <v>NA</v>
          </cell>
          <cell r="P351" t="str">
            <v>NA</v>
          </cell>
          <cell r="Q351" t="str">
            <v>NA</v>
          </cell>
          <cell r="R351" t="str">
            <v>NA</v>
          </cell>
          <cell r="S351" t="str">
            <v>NA</v>
          </cell>
          <cell r="T351" t="str">
            <v>NA</v>
          </cell>
          <cell r="U351" t="str">
            <v>NA</v>
          </cell>
          <cell r="W351" t="str">
            <v>ng/sqcm</v>
          </cell>
          <cell r="X351" t="str">
            <v>100 (liner only)</v>
          </cell>
          <cell r="Y351" t="str">
            <v>ng/sqcm</v>
          </cell>
          <cell r="AA351" t="str">
            <v>5 (liner only)</v>
          </cell>
          <cell r="AB351" t="str">
            <v>NA</v>
          </cell>
          <cell r="AC351" t="str">
            <v>NA</v>
          </cell>
          <cell r="AD351" t="str">
            <v>NA</v>
          </cell>
          <cell r="AE351" t="str">
            <v>NA</v>
          </cell>
          <cell r="AF351" t="str">
            <v>NA</v>
          </cell>
          <cell r="AG351" t="str">
            <v>NA</v>
          </cell>
          <cell r="AH351" t="str">
            <v>NA</v>
          </cell>
          <cell r="AI351">
            <v>0</v>
          </cell>
          <cell r="AJ351" t="str">
            <v>ng/part</v>
          </cell>
          <cell r="AK351" t="str">
            <v>NA</v>
          </cell>
          <cell r="AL351" t="str">
            <v>NA</v>
          </cell>
          <cell r="AM351" t="str">
            <v>NA</v>
          </cell>
          <cell r="AN351" t="str">
            <v>NA</v>
          </cell>
          <cell r="AO351" t="str">
            <v>NA</v>
          </cell>
          <cell r="AP351" t="str">
            <v>NA</v>
          </cell>
          <cell r="AQ351" t="str">
            <v>NA</v>
          </cell>
          <cell r="AR351" t="str">
            <v>NA</v>
          </cell>
          <cell r="AS351" t="str">
            <v>NA</v>
          </cell>
          <cell r="AT351" t="str">
            <v>NA</v>
          </cell>
          <cell r="AU351" t="str">
            <v>NA</v>
          </cell>
          <cell r="AV351" t="str">
            <v>NA</v>
          </cell>
          <cell r="AW351" t="str">
            <v>NA</v>
          </cell>
          <cell r="AX351" t="str">
            <v>NA</v>
          </cell>
          <cell r="AY351" t="str">
            <v>NA</v>
          </cell>
          <cell r="AZ351" t="str">
            <v>NA</v>
          </cell>
          <cell r="BA351" t="str">
            <v>NA</v>
          </cell>
          <cell r="BB351" t="str">
            <v>NA</v>
          </cell>
          <cell r="BC351" t="str">
            <v>NA</v>
          </cell>
          <cell r="BD351" t="str">
            <v>NA</v>
          </cell>
          <cell r="BE351" t="str">
            <v>NA</v>
          </cell>
          <cell r="BF351" t="str">
            <v>NA</v>
          </cell>
          <cell r="BG351" t="str">
            <v>NA</v>
          </cell>
          <cell r="BH351" t="str">
            <v>NA</v>
          </cell>
          <cell r="BI351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4" sqref="C24"/>
    </sheetView>
  </sheetViews>
  <sheetFormatPr defaultRowHeight="14.25" x14ac:dyDescent="0.2"/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 t="s">
        <v>4</v>
      </c>
      <c r="B4" t="s">
        <v>2</v>
      </c>
      <c r="C4" t="s">
        <v>5</v>
      </c>
    </row>
    <row r="5" spans="1:3" x14ac:dyDescent="0.2">
      <c r="A5" t="s">
        <v>6</v>
      </c>
      <c r="B5" t="s">
        <v>2</v>
      </c>
      <c r="C5" t="s">
        <v>10</v>
      </c>
    </row>
    <row r="6" spans="1:3" x14ac:dyDescent="0.2">
      <c r="A6" t="s">
        <v>7</v>
      </c>
      <c r="B6" t="s">
        <v>2</v>
      </c>
      <c r="C6" t="s">
        <v>11</v>
      </c>
    </row>
    <row r="7" spans="1:3" x14ac:dyDescent="0.2">
      <c r="A7" t="s">
        <v>8</v>
      </c>
      <c r="B7" t="s">
        <v>2</v>
      </c>
      <c r="C7" t="s">
        <v>12</v>
      </c>
    </row>
    <row r="8" spans="1:3" x14ac:dyDescent="0.2">
      <c r="A8" t="s">
        <v>9</v>
      </c>
      <c r="B8" t="s">
        <v>2</v>
      </c>
      <c r="C8" t="s">
        <v>13</v>
      </c>
    </row>
    <row r="9" spans="1:3" x14ac:dyDescent="0.2">
      <c r="A9" t="s">
        <v>14</v>
      </c>
      <c r="B9" t="s">
        <v>2</v>
      </c>
      <c r="C9" t="s">
        <v>15</v>
      </c>
    </row>
    <row r="10" spans="1:3" x14ac:dyDescent="0.2">
      <c r="A10" t="s">
        <v>16</v>
      </c>
      <c r="B10" t="s">
        <v>2</v>
      </c>
      <c r="C10" t="s">
        <v>17</v>
      </c>
    </row>
    <row r="11" spans="1:3" x14ac:dyDescent="0.2">
      <c r="A11" t="s">
        <v>18</v>
      </c>
      <c r="B11" t="s">
        <v>19</v>
      </c>
    </row>
    <row r="12" spans="1:3" x14ac:dyDescent="0.2">
      <c r="A12" t="s">
        <v>20</v>
      </c>
      <c r="B12" t="s">
        <v>28</v>
      </c>
      <c r="C12" t="s">
        <v>29</v>
      </c>
    </row>
    <row r="13" spans="1:3" x14ac:dyDescent="0.2">
      <c r="A13" t="s">
        <v>21</v>
      </c>
      <c r="B13" t="s">
        <v>28</v>
      </c>
      <c r="C13" t="s">
        <v>30</v>
      </c>
    </row>
    <row r="14" spans="1:3" x14ac:dyDescent="0.2">
      <c r="A14" t="s">
        <v>22</v>
      </c>
      <c r="B14" t="s">
        <v>28</v>
      </c>
      <c r="C14" t="s">
        <v>31</v>
      </c>
    </row>
    <row r="15" spans="1:3" x14ac:dyDescent="0.2">
      <c r="A15" t="s">
        <v>23</v>
      </c>
      <c r="B15" t="s">
        <v>28</v>
      </c>
      <c r="C15" t="s">
        <v>32</v>
      </c>
    </row>
    <row r="16" spans="1:3" x14ac:dyDescent="0.2">
      <c r="A16" t="s">
        <v>24</v>
      </c>
      <c r="B16" t="s">
        <v>28</v>
      </c>
      <c r="C16" t="s">
        <v>33</v>
      </c>
    </row>
    <row r="17" spans="1:3" x14ac:dyDescent="0.2">
      <c r="A17" t="s">
        <v>25</v>
      </c>
      <c r="B17" t="s">
        <v>28</v>
      </c>
      <c r="C17" t="s">
        <v>36</v>
      </c>
    </row>
    <row r="18" spans="1:3" x14ac:dyDescent="0.2">
      <c r="A18" t="s">
        <v>26</v>
      </c>
      <c r="B18" t="s">
        <v>28</v>
      </c>
      <c r="C18" t="s">
        <v>34</v>
      </c>
    </row>
    <row r="19" spans="1:3" x14ac:dyDescent="0.2">
      <c r="A19" t="s">
        <v>27</v>
      </c>
      <c r="B19" t="s">
        <v>28</v>
      </c>
      <c r="C1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E250"/>
  <sheetViews>
    <sheetView tabSelected="1" topLeftCell="A8" zoomScale="85" zoomScaleNormal="70" workbookViewId="0">
      <selection activeCell="H87" sqref="H87"/>
    </sheetView>
  </sheetViews>
  <sheetFormatPr defaultRowHeight="14.25" x14ac:dyDescent="0.2"/>
  <cols>
    <col min="1" max="1" width="26.875" style="1" customWidth="1"/>
    <col min="2" max="2" width="42.125" style="1" bestFit="1" customWidth="1"/>
    <col min="3" max="6" width="22.5" style="1" customWidth="1"/>
    <col min="7" max="7" width="9" style="1"/>
    <col min="8" max="25" width="9" style="1" customWidth="1"/>
    <col min="26" max="26" width="15.75" style="3" customWidth="1"/>
    <col min="27" max="30" width="9" style="4"/>
    <col min="31" max="31" width="9" style="5"/>
    <col min="32" max="256" width="9" style="1"/>
    <col min="257" max="257" width="26.875" style="1" customWidth="1"/>
    <col min="258" max="258" width="42.125" style="1" bestFit="1" customWidth="1"/>
    <col min="259" max="262" width="22.5" style="1" customWidth="1"/>
    <col min="263" max="263" width="9" style="1"/>
    <col min="264" max="281" width="0" style="1" hidden="1" customWidth="1"/>
    <col min="282" max="282" width="15.75" style="1" customWidth="1"/>
    <col min="283" max="512" width="9" style="1"/>
    <col min="513" max="513" width="26.875" style="1" customWidth="1"/>
    <col min="514" max="514" width="42.125" style="1" bestFit="1" customWidth="1"/>
    <col min="515" max="518" width="22.5" style="1" customWidth="1"/>
    <col min="519" max="519" width="9" style="1"/>
    <col min="520" max="537" width="0" style="1" hidden="1" customWidth="1"/>
    <col min="538" max="538" width="15.75" style="1" customWidth="1"/>
    <col min="539" max="768" width="9" style="1"/>
    <col min="769" max="769" width="26.875" style="1" customWidth="1"/>
    <col min="770" max="770" width="42.125" style="1" bestFit="1" customWidth="1"/>
    <col min="771" max="774" width="22.5" style="1" customWidth="1"/>
    <col min="775" max="775" width="9" style="1"/>
    <col min="776" max="793" width="0" style="1" hidden="1" customWidth="1"/>
    <col min="794" max="794" width="15.75" style="1" customWidth="1"/>
    <col min="795" max="1024" width="9" style="1"/>
    <col min="1025" max="1025" width="26.875" style="1" customWidth="1"/>
    <col min="1026" max="1026" width="42.125" style="1" bestFit="1" customWidth="1"/>
    <col min="1027" max="1030" width="22.5" style="1" customWidth="1"/>
    <col min="1031" max="1031" width="9" style="1"/>
    <col min="1032" max="1049" width="0" style="1" hidden="1" customWidth="1"/>
    <col min="1050" max="1050" width="15.75" style="1" customWidth="1"/>
    <col min="1051" max="1280" width="9" style="1"/>
    <col min="1281" max="1281" width="26.875" style="1" customWidth="1"/>
    <col min="1282" max="1282" width="42.125" style="1" bestFit="1" customWidth="1"/>
    <col min="1283" max="1286" width="22.5" style="1" customWidth="1"/>
    <col min="1287" max="1287" width="9" style="1"/>
    <col min="1288" max="1305" width="0" style="1" hidden="1" customWidth="1"/>
    <col min="1306" max="1306" width="15.75" style="1" customWidth="1"/>
    <col min="1307" max="1536" width="9" style="1"/>
    <col min="1537" max="1537" width="26.875" style="1" customWidth="1"/>
    <col min="1538" max="1538" width="42.125" style="1" bestFit="1" customWidth="1"/>
    <col min="1539" max="1542" width="22.5" style="1" customWidth="1"/>
    <col min="1543" max="1543" width="9" style="1"/>
    <col min="1544" max="1561" width="0" style="1" hidden="1" customWidth="1"/>
    <col min="1562" max="1562" width="15.75" style="1" customWidth="1"/>
    <col min="1563" max="1792" width="9" style="1"/>
    <col min="1793" max="1793" width="26.875" style="1" customWidth="1"/>
    <col min="1794" max="1794" width="42.125" style="1" bestFit="1" customWidth="1"/>
    <col min="1795" max="1798" width="22.5" style="1" customWidth="1"/>
    <col min="1799" max="1799" width="9" style="1"/>
    <col min="1800" max="1817" width="0" style="1" hidden="1" customWidth="1"/>
    <col min="1818" max="1818" width="15.75" style="1" customWidth="1"/>
    <col min="1819" max="2048" width="9" style="1"/>
    <col min="2049" max="2049" width="26.875" style="1" customWidth="1"/>
    <col min="2050" max="2050" width="42.125" style="1" bestFit="1" customWidth="1"/>
    <col min="2051" max="2054" width="22.5" style="1" customWidth="1"/>
    <col min="2055" max="2055" width="9" style="1"/>
    <col min="2056" max="2073" width="0" style="1" hidden="1" customWidth="1"/>
    <col min="2074" max="2074" width="15.75" style="1" customWidth="1"/>
    <col min="2075" max="2304" width="9" style="1"/>
    <col min="2305" max="2305" width="26.875" style="1" customWidth="1"/>
    <col min="2306" max="2306" width="42.125" style="1" bestFit="1" customWidth="1"/>
    <col min="2307" max="2310" width="22.5" style="1" customWidth="1"/>
    <col min="2311" max="2311" width="9" style="1"/>
    <col min="2312" max="2329" width="0" style="1" hidden="1" customWidth="1"/>
    <col min="2330" max="2330" width="15.75" style="1" customWidth="1"/>
    <col min="2331" max="2560" width="9" style="1"/>
    <col min="2561" max="2561" width="26.875" style="1" customWidth="1"/>
    <col min="2562" max="2562" width="42.125" style="1" bestFit="1" customWidth="1"/>
    <col min="2563" max="2566" width="22.5" style="1" customWidth="1"/>
    <col min="2567" max="2567" width="9" style="1"/>
    <col min="2568" max="2585" width="0" style="1" hidden="1" customWidth="1"/>
    <col min="2586" max="2586" width="15.75" style="1" customWidth="1"/>
    <col min="2587" max="2816" width="9" style="1"/>
    <col min="2817" max="2817" width="26.875" style="1" customWidth="1"/>
    <col min="2818" max="2818" width="42.125" style="1" bestFit="1" customWidth="1"/>
    <col min="2819" max="2822" width="22.5" style="1" customWidth="1"/>
    <col min="2823" max="2823" width="9" style="1"/>
    <col min="2824" max="2841" width="0" style="1" hidden="1" customWidth="1"/>
    <col min="2842" max="2842" width="15.75" style="1" customWidth="1"/>
    <col min="2843" max="3072" width="9" style="1"/>
    <col min="3073" max="3073" width="26.875" style="1" customWidth="1"/>
    <col min="3074" max="3074" width="42.125" style="1" bestFit="1" customWidth="1"/>
    <col min="3075" max="3078" width="22.5" style="1" customWidth="1"/>
    <col min="3079" max="3079" width="9" style="1"/>
    <col min="3080" max="3097" width="0" style="1" hidden="1" customWidth="1"/>
    <col min="3098" max="3098" width="15.75" style="1" customWidth="1"/>
    <col min="3099" max="3328" width="9" style="1"/>
    <col min="3329" max="3329" width="26.875" style="1" customWidth="1"/>
    <col min="3330" max="3330" width="42.125" style="1" bestFit="1" customWidth="1"/>
    <col min="3331" max="3334" width="22.5" style="1" customWidth="1"/>
    <col min="3335" max="3335" width="9" style="1"/>
    <col min="3336" max="3353" width="0" style="1" hidden="1" customWidth="1"/>
    <col min="3354" max="3354" width="15.75" style="1" customWidth="1"/>
    <col min="3355" max="3584" width="9" style="1"/>
    <col min="3585" max="3585" width="26.875" style="1" customWidth="1"/>
    <col min="3586" max="3586" width="42.125" style="1" bestFit="1" customWidth="1"/>
    <col min="3587" max="3590" width="22.5" style="1" customWidth="1"/>
    <col min="3591" max="3591" width="9" style="1"/>
    <col min="3592" max="3609" width="0" style="1" hidden="1" customWidth="1"/>
    <col min="3610" max="3610" width="15.75" style="1" customWidth="1"/>
    <col min="3611" max="3840" width="9" style="1"/>
    <col min="3841" max="3841" width="26.875" style="1" customWidth="1"/>
    <col min="3842" max="3842" width="42.125" style="1" bestFit="1" customWidth="1"/>
    <col min="3843" max="3846" width="22.5" style="1" customWidth="1"/>
    <col min="3847" max="3847" width="9" style="1"/>
    <col min="3848" max="3865" width="0" style="1" hidden="1" customWidth="1"/>
    <col min="3866" max="3866" width="15.75" style="1" customWidth="1"/>
    <col min="3867" max="4096" width="9" style="1"/>
    <col min="4097" max="4097" width="26.875" style="1" customWidth="1"/>
    <col min="4098" max="4098" width="42.125" style="1" bestFit="1" customWidth="1"/>
    <col min="4099" max="4102" width="22.5" style="1" customWidth="1"/>
    <col min="4103" max="4103" width="9" style="1"/>
    <col min="4104" max="4121" width="0" style="1" hidden="1" customWidth="1"/>
    <col min="4122" max="4122" width="15.75" style="1" customWidth="1"/>
    <col min="4123" max="4352" width="9" style="1"/>
    <col min="4353" max="4353" width="26.875" style="1" customWidth="1"/>
    <col min="4354" max="4354" width="42.125" style="1" bestFit="1" customWidth="1"/>
    <col min="4355" max="4358" width="22.5" style="1" customWidth="1"/>
    <col min="4359" max="4359" width="9" style="1"/>
    <col min="4360" max="4377" width="0" style="1" hidden="1" customWidth="1"/>
    <col min="4378" max="4378" width="15.75" style="1" customWidth="1"/>
    <col min="4379" max="4608" width="9" style="1"/>
    <col min="4609" max="4609" width="26.875" style="1" customWidth="1"/>
    <col min="4610" max="4610" width="42.125" style="1" bestFit="1" customWidth="1"/>
    <col min="4611" max="4614" width="22.5" style="1" customWidth="1"/>
    <col min="4615" max="4615" width="9" style="1"/>
    <col min="4616" max="4633" width="0" style="1" hidden="1" customWidth="1"/>
    <col min="4634" max="4634" width="15.75" style="1" customWidth="1"/>
    <col min="4635" max="4864" width="9" style="1"/>
    <col min="4865" max="4865" width="26.875" style="1" customWidth="1"/>
    <col min="4866" max="4866" width="42.125" style="1" bestFit="1" customWidth="1"/>
    <col min="4867" max="4870" width="22.5" style="1" customWidth="1"/>
    <col min="4871" max="4871" width="9" style="1"/>
    <col min="4872" max="4889" width="0" style="1" hidden="1" customWidth="1"/>
    <col min="4890" max="4890" width="15.75" style="1" customWidth="1"/>
    <col min="4891" max="5120" width="9" style="1"/>
    <col min="5121" max="5121" width="26.875" style="1" customWidth="1"/>
    <col min="5122" max="5122" width="42.125" style="1" bestFit="1" customWidth="1"/>
    <col min="5123" max="5126" width="22.5" style="1" customWidth="1"/>
    <col min="5127" max="5127" width="9" style="1"/>
    <col min="5128" max="5145" width="0" style="1" hidden="1" customWidth="1"/>
    <col min="5146" max="5146" width="15.75" style="1" customWidth="1"/>
    <col min="5147" max="5376" width="9" style="1"/>
    <col min="5377" max="5377" width="26.875" style="1" customWidth="1"/>
    <col min="5378" max="5378" width="42.125" style="1" bestFit="1" customWidth="1"/>
    <col min="5379" max="5382" width="22.5" style="1" customWidth="1"/>
    <col min="5383" max="5383" width="9" style="1"/>
    <col min="5384" max="5401" width="0" style="1" hidden="1" customWidth="1"/>
    <col min="5402" max="5402" width="15.75" style="1" customWidth="1"/>
    <col min="5403" max="5632" width="9" style="1"/>
    <col min="5633" max="5633" width="26.875" style="1" customWidth="1"/>
    <col min="5634" max="5634" width="42.125" style="1" bestFit="1" customWidth="1"/>
    <col min="5635" max="5638" width="22.5" style="1" customWidth="1"/>
    <col min="5639" max="5639" width="9" style="1"/>
    <col min="5640" max="5657" width="0" style="1" hidden="1" customWidth="1"/>
    <col min="5658" max="5658" width="15.75" style="1" customWidth="1"/>
    <col min="5659" max="5888" width="9" style="1"/>
    <col min="5889" max="5889" width="26.875" style="1" customWidth="1"/>
    <col min="5890" max="5890" width="42.125" style="1" bestFit="1" customWidth="1"/>
    <col min="5891" max="5894" width="22.5" style="1" customWidth="1"/>
    <col min="5895" max="5895" width="9" style="1"/>
    <col min="5896" max="5913" width="0" style="1" hidden="1" customWidth="1"/>
    <col min="5914" max="5914" width="15.75" style="1" customWidth="1"/>
    <col min="5915" max="6144" width="9" style="1"/>
    <col min="6145" max="6145" width="26.875" style="1" customWidth="1"/>
    <col min="6146" max="6146" width="42.125" style="1" bestFit="1" customWidth="1"/>
    <col min="6147" max="6150" width="22.5" style="1" customWidth="1"/>
    <col min="6151" max="6151" width="9" style="1"/>
    <col min="6152" max="6169" width="0" style="1" hidden="1" customWidth="1"/>
    <col min="6170" max="6170" width="15.75" style="1" customWidth="1"/>
    <col min="6171" max="6400" width="9" style="1"/>
    <col min="6401" max="6401" width="26.875" style="1" customWidth="1"/>
    <col min="6402" max="6402" width="42.125" style="1" bestFit="1" customWidth="1"/>
    <col min="6403" max="6406" width="22.5" style="1" customWidth="1"/>
    <col min="6407" max="6407" width="9" style="1"/>
    <col min="6408" max="6425" width="0" style="1" hidden="1" customWidth="1"/>
    <col min="6426" max="6426" width="15.75" style="1" customWidth="1"/>
    <col min="6427" max="6656" width="9" style="1"/>
    <col min="6657" max="6657" width="26.875" style="1" customWidth="1"/>
    <col min="6658" max="6658" width="42.125" style="1" bestFit="1" customWidth="1"/>
    <col min="6659" max="6662" width="22.5" style="1" customWidth="1"/>
    <col min="6663" max="6663" width="9" style="1"/>
    <col min="6664" max="6681" width="0" style="1" hidden="1" customWidth="1"/>
    <col min="6682" max="6682" width="15.75" style="1" customWidth="1"/>
    <col min="6683" max="6912" width="9" style="1"/>
    <col min="6913" max="6913" width="26.875" style="1" customWidth="1"/>
    <col min="6914" max="6914" width="42.125" style="1" bestFit="1" customWidth="1"/>
    <col min="6915" max="6918" width="22.5" style="1" customWidth="1"/>
    <col min="6919" max="6919" width="9" style="1"/>
    <col min="6920" max="6937" width="0" style="1" hidden="1" customWidth="1"/>
    <col min="6938" max="6938" width="15.75" style="1" customWidth="1"/>
    <col min="6939" max="7168" width="9" style="1"/>
    <col min="7169" max="7169" width="26.875" style="1" customWidth="1"/>
    <col min="7170" max="7170" width="42.125" style="1" bestFit="1" customWidth="1"/>
    <col min="7171" max="7174" width="22.5" style="1" customWidth="1"/>
    <col min="7175" max="7175" width="9" style="1"/>
    <col min="7176" max="7193" width="0" style="1" hidden="1" customWidth="1"/>
    <col min="7194" max="7194" width="15.75" style="1" customWidth="1"/>
    <col min="7195" max="7424" width="9" style="1"/>
    <col min="7425" max="7425" width="26.875" style="1" customWidth="1"/>
    <col min="7426" max="7426" width="42.125" style="1" bestFit="1" customWidth="1"/>
    <col min="7427" max="7430" width="22.5" style="1" customWidth="1"/>
    <col min="7431" max="7431" width="9" style="1"/>
    <col min="7432" max="7449" width="0" style="1" hidden="1" customWidth="1"/>
    <col min="7450" max="7450" width="15.75" style="1" customWidth="1"/>
    <col min="7451" max="7680" width="9" style="1"/>
    <col min="7681" max="7681" width="26.875" style="1" customWidth="1"/>
    <col min="7682" max="7682" width="42.125" style="1" bestFit="1" customWidth="1"/>
    <col min="7683" max="7686" width="22.5" style="1" customWidth="1"/>
    <col min="7687" max="7687" width="9" style="1"/>
    <col min="7688" max="7705" width="0" style="1" hidden="1" customWidth="1"/>
    <col min="7706" max="7706" width="15.75" style="1" customWidth="1"/>
    <col min="7707" max="7936" width="9" style="1"/>
    <col min="7937" max="7937" width="26.875" style="1" customWidth="1"/>
    <col min="7938" max="7938" width="42.125" style="1" bestFit="1" customWidth="1"/>
    <col min="7939" max="7942" width="22.5" style="1" customWidth="1"/>
    <col min="7943" max="7943" width="9" style="1"/>
    <col min="7944" max="7961" width="0" style="1" hidden="1" customWidth="1"/>
    <col min="7962" max="7962" width="15.75" style="1" customWidth="1"/>
    <col min="7963" max="8192" width="9" style="1"/>
    <col min="8193" max="8193" width="26.875" style="1" customWidth="1"/>
    <col min="8194" max="8194" width="42.125" style="1" bestFit="1" customWidth="1"/>
    <col min="8195" max="8198" width="22.5" style="1" customWidth="1"/>
    <col min="8199" max="8199" width="9" style="1"/>
    <col min="8200" max="8217" width="0" style="1" hidden="1" customWidth="1"/>
    <col min="8218" max="8218" width="15.75" style="1" customWidth="1"/>
    <col min="8219" max="8448" width="9" style="1"/>
    <col min="8449" max="8449" width="26.875" style="1" customWidth="1"/>
    <col min="8450" max="8450" width="42.125" style="1" bestFit="1" customWidth="1"/>
    <col min="8451" max="8454" width="22.5" style="1" customWidth="1"/>
    <col min="8455" max="8455" width="9" style="1"/>
    <col min="8456" max="8473" width="0" style="1" hidden="1" customWidth="1"/>
    <col min="8474" max="8474" width="15.75" style="1" customWidth="1"/>
    <col min="8475" max="8704" width="9" style="1"/>
    <col min="8705" max="8705" width="26.875" style="1" customWidth="1"/>
    <col min="8706" max="8706" width="42.125" style="1" bestFit="1" customWidth="1"/>
    <col min="8707" max="8710" width="22.5" style="1" customWidth="1"/>
    <col min="8711" max="8711" width="9" style="1"/>
    <col min="8712" max="8729" width="0" style="1" hidden="1" customWidth="1"/>
    <col min="8730" max="8730" width="15.75" style="1" customWidth="1"/>
    <col min="8731" max="8960" width="9" style="1"/>
    <col min="8961" max="8961" width="26.875" style="1" customWidth="1"/>
    <col min="8962" max="8962" width="42.125" style="1" bestFit="1" customWidth="1"/>
    <col min="8963" max="8966" width="22.5" style="1" customWidth="1"/>
    <col min="8967" max="8967" width="9" style="1"/>
    <col min="8968" max="8985" width="0" style="1" hidden="1" customWidth="1"/>
    <col min="8986" max="8986" width="15.75" style="1" customWidth="1"/>
    <col min="8987" max="9216" width="9" style="1"/>
    <col min="9217" max="9217" width="26.875" style="1" customWidth="1"/>
    <col min="9218" max="9218" width="42.125" style="1" bestFit="1" customWidth="1"/>
    <col min="9219" max="9222" width="22.5" style="1" customWidth="1"/>
    <col min="9223" max="9223" width="9" style="1"/>
    <col min="9224" max="9241" width="0" style="1" hidden="1" customWidth="1"/>
    <col min="9242" max="9242" width="15.75" style="1" customWidth="1"/>
    <col min="9243" max="9472" width="9" style="1"/>
    <col min="9473" max="9473" width="26.875" style="1" customWidth="1"/>
    <col min="9474" max="9474" width="42.125" style="1" bestFit="1" customWidth="1"/>
    <col min="9475" max="9478" width="22.5" style="1" customWidth="1"/>
    <col min="9479" max="9479" width="9" style="1"/>
    <col min="9480" max="9497" width="0" style="1" hidden="1" customWidth="1"/>
    <col min="9498" max="9498" width="15.75" style="1" customWidth="1"/>
    <col min="9499" max="9728" width="9" style="1"/>
    <col min="9729" max="9729" width="26.875" style="1" customWidth="1"/>
    <col min="9730" max="9730" width="42.125" style="1" bestFit="1" customWidth="1"/>
    <col min="9731" max="9734" width="22.5" style="1" customWidth="1"/>
    <col min="9735" max="9735" width="9" style="1"/>
    <col min="9736" max="9753" width="0" style="1" hidden="1" customWidth="1"/>
    <col min="9754" max="9754" width="15.75" style="1" customWidth="1"/>
    <col min="9755" max="9984" width="9" style="1"/>
    <col min="9985" max="9985" width="26.875" style="1" customWidth="1"/>
    <col min="9986" max="9986" width="42.125" style="1" bestFit="1" customWidth="1"/>
    <col min="9987" max="9990" width="22.5" style="1" customWidth="1"/>
    <col min="9991" max="9991" width="9" style="1"/>
    <col min="9992" max="10009" width="0" style="1" hidden="1" customWidth="1"/>
    <col min="10010" max="10010" width="15.75" style="1" customWidth="1"/>
    <col min="10011" max="10240" width="9" style="1"/>
    <col min="10241" max="10241" width="26.875" style="1" customWidth="1"/>
    <col min="10242" max="10242" width="42.125" style="1" bestFit="1" customWidth="1"/>
    <col min="10243" max="10246" width="22.5" style="1" customWidth="1"/>
    <col min="10247" max="10247" width="9" style="1"/>
    <col min="10248" max="10265" width="0" style="1" hidden="1" customWidth="1"/>
    <col min="10266" max="10266" width="15.75" style="1" customWidth="1"/>
    <col min="10267" max="10496" width="9" style="1"/>
    <col min="10497" max="10497" width="26.875" style="1" customWidth="1"/>
    <col min="10498" max="10498" width="42.125" style="1" bestFit="1" customWidth="1"/>
    <col min="10499" max="10502" width="22.5" style="1" customWidth="1"/>
    <col min="10503" max="10503" width="9" style="1"/>
    <col min="10504" max="10521" width="0" style="1" hidden="1" customWidth="1"/>
    <col min="10522" max="10522" width="15.75" style="1" customWidth="1"/>
    <col min="10523" max="10752" width="9" style="1"/>
    <col min="10753" max="10753" width="26.875" style="1" customWidth="1"/>
    <col min="10754" max="10754" width="42.125" style="1" bestFit="1" customWidth="1"/>
    <col min="10755" max="10758" width="22.5" style="1" customWidth="1"/>
    <col min="10759" max="10759" width="9" style="1"/>
    <col min="10760" max="10777" width="0" style="1" hidden="1" customWidth="1"/>
    <col min="10778" max="10778" width="15.75" style="1" customWidth="1"/>
    <col min="10779" max="11008" width="9" style="1"/>
    <col min="11009" max="11009" width="26.875" style="1" customWidth="1"/>
    <col min="11010" max="11010" width="42.125" style="1" bestFit="1" customWidth="1"/>
    <col min="11011" max="11014" width="22.5" style="1" customWidth="1"/>
    <col min="11015" max="11015" width="9" style="1"/>
    <col min="11016" max="11033" width="0" style="1" hidden="1" customWidth="1"/>
    <col min="11034" max="11034" width="15.75" style="1" customWidth="1"/>
    <col min="11035" max="11264" width="9" style="1"/>
    <col min="11265" max="11265" width="26.875" style="1" customWidth="1"/>
    <col min="11266" max="11266" width="42.125" style="1" bestFit="1" customWidth="1"/>
    <col min="11267" max="11270" width="22.5" style="1" customWidth="1"/>
    <col min="11271" max="11271" width="9" style="1"/>
    <col min="11272" max="11289" width="0" style="1" hidden="1" customWidth="1"/>
    <col min="11290" max="11290" width="15.75" style="1" customWidth="1"/>
    <col min="11291" max="11520" width="9" style="1"/>
    <col min="11521" max="11521" width="26.875" style="1" customWidth="1"/>
    <col min="11522" max="11522" width="42.125" style="1" bestFit="1" customWidth="1"/>
    <col min="11523" max="11526" width="22.5" style="1" customWidth="1"/>
    <col min="11527" max="11527" width="9" style="1"/>
    <col min="11528" max="11545" width="0" style="1" hidden="1" customWidth="1"/>
    <col min="11546" max="11546" width="15.75" style="1" customWidth="1"/>
    <col min="11547" max="11776" width="9" style="1"/>
    <col min="11777" max="11777" width="26.875" style="1" customWidth="1"/>
    <col min="11778" max="11778" width="42.125" style="1" bestFit="1" customWidth="1"/>
    <col min="11779" max="11782" width="22.5" style="1" customWidth="1"/>
    <col min="11783" max="11783" width="9" style="1"/>
    <col min="11784" max="11801" width="0" style="1" hidden="1" customWidth="1"/>
    <col min="11802" max="11802" width="15.75" style="1" customWidth="1"/>
    <col min="11803" max="12032" width="9" style="1"/>
    <col min="12033" max="12033" width="26.875" style="1" customWidth="1"/>
    <col min="12034" max="12034" width="42.125" style="1" bestFit="1" customWidth="1"/>
    <col min="12035" max="12038" width="22.5" style="1" customWidth="1"/>
    <col min="12039" max="12039" width="9" style="1"/>
    <col min="12040" max="12057" width="0" style="1" hidden="1" customWidth="1"/>
    <col min="12058" max="12058" width="15.75" style="1" customWidth="1"/>
    <col min="12059" max="12288" width="9" style="1"/>
    <col min="12289" max="12289" width="26.875" style="1" customWidth="1"/>
    <col min="12290" max="12290" width="42.125" style="1" bestFit="1" customWidth="1"/>
    <col min="12291" max="12294" width="22.5" style="1" customWidth="1"/>
    <col min="12295" max="12295" width="9" style="1"/>
    <col min="12296" max="12313" width="0" style="1" hidden="1" customWidth="1"/>
    <col min="12314" max="12314" width="15.75" style="1" customWidth="1"/>
    <col min="12315" max="12544" width="9" style="1"/>
    <col min="12545" max="12545" width="26.875" style="1" customWidth="1"/>
    <col min="12546" max="12546" width="42.125" style="1" bestFit="1" customWidth="1"/>
    <col min="12547" max="12550" width="22.5" style="1" customWidth="1"/>
    <col min="12551" max="12551" width="9" style="1"/>
    <col min="12552" max="12569" width="0" style="1" hidden="1" customWidth="1"/>
    <col min="12570" max="12570" width="15.75" style="1" customWidth="1"/>
    <col min="12571" max="12800" width="9" style="1"/>
    <col min="12801" max="12801" width="26.875" style="1" customWidth="1"/>
    <col min="12802" max="12802" width="42.125" style="1" bestFit="1" customWidth="1"/>
    <col min="12803" max="12806" width="22.5" style="1" customWidth="1"/>
    <col min="12807" max="12807" width="9" style="1"/>
    <col min="12808" max="12825" width="0" style="1" hidden="1" customWidth="1"/>
    <col min="12826" max="12826" width="15.75" style="1" customWidth="1"/>
    <col min="12827" max="13056" width="9" style="1"/>
    <col min="13057" max="13057" width="26.875" style="1" customWidth="1"/>
    <col min="13058" max="13058" width="42.125" style="1" bestFit="1" customWidth="1"/>
    <col min="13059" max="13062" width="22.5" style="1" customWidth="1"/>
    <col min="13063" max="13063" width="9" style="1"/>
    <col min="13064" max="13081" width="0" style="1" hidden="1" customWidth="1"/>
    <col min="13082" max="13082" width="15.75" style="1" customWidth="1"/>
    <col min="13083" max="13312" width="9" style="1"/>
    <col min="13313" max="13313" width="26.875" style="1" customWidth="1"/>
    <col min="13314" max="13314" width="42.125" style="1" bestFit="1" customWidth="1"/>
    <col min="13315" max="13318" width="22.5" style="1" customWidth="1"/>
    <col min="13319" max="13319" width="9" style="1"/>
    <col min="13320" max="13337" width="0" style="1" hidden="1" customWidth="1"/>
    <col min="13338" max="13338" width="15.75" style="1" customWidth="1"/>
    <col min="13339" max="13568" width="9" style="1"/>
    <col min="13569" max="13569" width="26.875" style="1" customWidth="1"/>
    <col min="13570" max="13570" width="42.125" style="1" bestFit="1" customWidth="1"/>
    <col min="13571" max="13574" width="22.5" style="1" customWidth="1"/>
    <col min="13575" max="13575" width="9" style="1"/>
    <col min="13576" max="13593" width="0" style="1" hidden="1" customWidth="1"/>
    <col min="13594" max="13594" width="15.75" style="1" customWidth="1"/>
    <col min="13595" max="13824" width="9" style="1"/>
    <col min="13825" max="13825" width="26.875" style="1" customWidth="1"/>
    <col min="13826" max="13826" width="42.125" style="1" bestFit="1" customWidth="1"/>
    <col min="13827" max="13830" width="22.5" style="1" customWidth="1"/>
    <col min="13831" max="13831" width="9" style="1"/>
    <col min="13832" max="13849" width="0" style="1" hidden="1" customWidth="1"/>
    <col min="13850" max="13850" width="15.75" style="1" customWidth="1"/>
    <col min="13851" max="14080" width="9" style="1"/>
    <col min="14081" max="14081" width="26.875" style="1" customWidth="1"/>
    <col min="14082" max="14082" width="42.125" style="1" bestFit="1" customWidth="1"/>
    <col min="14083" max="14086" width="22.5" style="1" customWidth="1"/>
    <col min="14087" max="14087" width="9" style="1"/>
    <col min="14088" max="14105" width="0" style="1" hidden="1" customWidth="1"/>
    <col min="14106" max="14106" width="15.75" style="1" customWidth="1"/>
    <col min="14107" max="14336" width="9" style="1"/>
    <col min="14337" max="14337" width="26.875" style="1" customWidth="1"/>
    <col min="14338" max="14338" width="42.125" style="1" bestFit="1" customWidth="1"/>
    <col min="14339" max="14342" width="22.5" style="1" customWidth="1"/>
    <col min="14343" max="14343" width="9" style="1"/>
    <col min="14344" max="14361" width="0" style="1" hidden="1" customWidth="1"/>
    <col min="14362" max="14362" width="15.75" style="1" customWidth="1"/>
    <col min="14363" max="14592" width="9" style="1"/>
    <col min="14593" max="14593" width="26.875" style="1" customWidth="1"/>
    <col min="14594" max="14594" width="42.125" style="1" bestFit="1" customWidth="1"/>
    <col min="14595" max="14598" width="22.5" style="1" customWidth="1"/>
    <col min="14599" max="14599" width="9" style="1"/>
    <col min="14600" max="14617" width="0" style="1" hidden="1" customWidth="1"/>
    <col min="14618" max="14618" width="15.75" style="1" customWidth="1"/>
    <col min="14619" max="14848" width="9" style="1"/>
    <col min="14849" max="14849" width="26.875" style="1" customWidth="1"/>
    <col min="14850" max="14850" width="42.125" style="1" bestFit="1" customWidth="1"/>
    <col min="14851" max="14854" width="22.5" style="1" customWidth="1"/>
    <col min="14855" max="14855" width="9" style="1"/>
    <col min="14856" max="14873" width="0" style="1" hidden="1" customWidth="1"/>
    <col min="14874" max="14874" width="15.75" style="1" customWidth="1"/>
    <col min="14875" max="15104" width="9" style="1"/>
    <col min="15105" max="15105" width="26.875" style="1" customWidth="1"/>
    <col min="15106" max="15106" width="42.125" style="1" bestFit="1" customWidth="1"/>
    <col min="15107" max="15110" width="22.5" style="1" customWidth="1"/>
    <col min="15111" max="15111" width="9" style="1"/>
    <col min="15112" max="15129" width="0" style="1" hidden="1" customWidth="1"/>
    <col min="15130" max="15130" width="15.75" style="1" customWidth="1"/>
    <col min="15131" max="15360" width="9" style="1"/>
    <col min="15361" max="15361" width="26.875" style="1" customWidth="1"/>
    <col min="15362" max="15362" width="42.125" style="1" bestFit="1" customWidth="1"/>
    <col min="15363" max="15366" width="22.5" style="1" customWidth="1"/>
    <col min="15367" max="15367" width="9" style="1"/>
    <col min="15368" max="15385" width="0" style="1" hidden="1" customWidth="1"/>
    <col min="15386" max="15386" width="15.75" style="1" customWidth="1"/>
    <col min="15387" max="15616" width="9" style="1"/>
    <col min="15617" max="15617" width="26.875" style="1" customWidth="1"/>
    <col min="15618" max="15618" width="42.125" style="1" bestFit="1" customWidth="1"/>
    <col min="15619" max="15622" width="22.5" style="1" customWidth="1"/>
    <col min="15623" max="15623" width="9" style="1"/>
    <col min="15624" max="15641" width="0" style="1" hidden="1" customWidth="1"/>
    <col min="15642" max="15642" width="15.75" style="1" customWidth="1"/>
    <col min="15643" max="15872" width="9" style="1"/>
    <col min="15873" max="15873" width="26.875" style="1" customWidth="1"/>
    <col min="15874" max="15874" width="42.125" style="1" bestFit="1" customWidth="1"/>
    <col min="15875" max="15878" width="22.5" style="1" customWidth="1"/>
    <col min="15879" max="15879" width="9" style="1"/>
    <col min="15880" max="15897" width="0" style="1" hidden="1" customWidth="1"/>
    <col min="15898" max="15898" width="15.75" style="1" customWidth="1"/>
    <col min="15899" max="16128" width="9" style="1"/>
    <col min="16129" max="16129" width="26.875" style="1" customWidth="1"/>
    <col min="16130" max="16130" width="42.125" style="1" bestFit="1" customWidth="1"/>
    <col min="16131" max="16134" width="22.5" style="1" customWidth="1"/>
    <col min="16135" max="16135" width="9" style="1"/>
    <col min="16136" max="16153" width="0" style="1" hidden="1" customWidth="1"/>
    <col min="16154" max="16154" width="15.75" style="1" customWidth="1"/>
    <col min="16155" max="16384" width="9" style="1"/>
  </cols>
  <sheetData>
    <row r="1" spans="1:31" ht="15" x14ac:dyDescent="0.25">
      <c r="C1" s="2"/>
      <c r="AE1" s="5">
        <v>60</v>
      </c>
    </row>
    <row r="2" spans="1:31" ht="15" x14ac:dyDescent="0.25">
      <c r="C2" s="2" t="s">
        <v>37</v>
      </c>
      <c r="D2" s="6"/>
    </row>
    <row r="4" spans="1:31" ht="15.6" customHeight="1" x14ac:dyDescent="0.25">
      <c r="A4" s="7" t="s">
        <v>38</v>
      </c>
      <c r="B4" s="8"/>
      <c r="C4" s="9"/>
      <c r="D4" s="7"/>
      <c r="E4" s="7"/>
      <c r="Z4" s="3" t="s">
        <v>39</v>
      </c>
      <c r="AA4" s="4" t="s">
        <v>40</v>
      </c>
      <c r="AB4" s="4">
        <v>2</v>
      </c>
      <c r="AC4" s="4" t="s">
        <v>41</v>
      </c>
      <c r="AD4" s="4" t="s">
        <v>42</v>
      </c>
      <c r="AE4" s="5" t="s">
        <v>43</v>
      </c>
    </row>
    <row r="5" spans="1:31" ht="15.6" customHeight="1" x14ac:dyDescent="0.25">
      <c r="A5" s="7" t="s">
        <v>44</v>
      </c>
      <c r="B5" s="10" t="s">
        <v>45</v>
      </c>
      <c r="C5" s="9"/>
      <c r="D5" s="7"/>
      <c r="E5" s="7"/>
      <c r="Z5" s="3" t="s">
        <v>46</v>
      </c>
      <c r="AA5" s="4" t="s">
        <v>47</v>
      </c>
      <c r="AB5" s="4">
        <v>2</v>
      </c>
      <c r="AC5" s="4" t="s">
        <v>41</v>
      </c>
      <c r="AD5" s="4" t="s">
        <v>42</v>
      </c>
      <c r="AE5" s="5" t="s">
        <v>43</v>
      </c>
    </row>
    <row r="6" spans="1:31" ht="15.6" hidden="1" customHeight="1" x14ac:dyDescent="0.25">
      <c r="A6" s="7" t="s">
        <v>48</v>
      </c>
      <c r="B6" s="10"/>
      <c r="C6" s="9"/>
      <c r="D6" s="11"/>
      <c r="E6" s="11"/>
      <c r="F6" s="7"/>
      <c r="AA6" s="4" t="s">
        <v>47</v>
      </c>
      <c r="AB6" s="4">
        <v>2</v>
      </c>
      <c r="AC6" s="4" t="s">
        <v>41</v>
      </c>
      <c r="AD6" s="4" t="s">
        <v>42</v>
      </c>
      <c r="AE6" s="5" t="s">
        <v>43</v>
      </c>
    </row>
    <row r="7" spans="1:31" ht="15.6" customHeight="1" x14ac:dyDescent="0.25">
      <c r="A7" s="7" t="s">
        <v>49</v>
      </c>
      <c r="B7" s="12">
        <f ca="1">TODAY()</f>
        <v>41523</v>
      </c>
      <c r="C7" s="9"/>
      <c r="D7" s="11"/>
      <c r="E7" s="11"/>
      <c r="F7" s="7"/>
      <c r="AA7" s="4" t="s">
        <v>47</v>
      </c>
      <c r="AB7" s="4">
        <v>2</v>
      </c>
      <c r="AC7" s="4" t="s">
        <v>41</v>
      </c>
      <c r="AD7" s="4" t="s">
        <v>42</v>
      </c>
      <c r="AE7" s="5" t="s">
        <v>43</v>
      </c>
    </row>
    <row r="8" spans="1:31" ht="15" x14ac:dyDescent="0.25">
      <c r="A8" s="7" t="s">
        <v>50</v>
      </c>
      <c r="B8" s="13" t="s">
        <v>51</v>
      </c>
      <c r="D8" s="11"/>
      <c r="E8" s="11"/>
      <c r="F8" s="7"/>
      <c r="Z8" s="3" t="s">
        <v>52</v>
      </c>
      <c r="AA8" s="4" t="s">
        <v>47</v>
      </c>
      <c r="AB8" s="4">
        <v>2</v>
      </c>
      <c r="AC8" s="4" t="s">
        <v>41</v>
      </c>
      <c r="AD8" s="4" t="s">
        <v>42</v>
      </c>
      <c r="AE8" s="5" t="s">
        <v>43</v>
      </c>
    </row>
    <row r="9" spans="1:31" ht="15.6" customHeight="1" x14ac:dyDescent="0.25">
      <c r="A9" s="7" t="s">
        <v>53</v>
      </c>
      <c r="B9" s="14">
        <v>41319</v>
      </c>
      <c r="D9" s="11"/>
      <c r="E9" s="11"/>
      <c r="F9" s="7"/>
      <c r="Z9" s="3" t="s">
        <v>54</v>
      </c>
      <c r="AA9" s="4" t="s">
        <v>47</v>
      </c>
      <c r="AB9" s="4">
        <v>2</v>
      </c>
      <c r="AC9" s="4" t="s">
        <v>41</v>
      </c>
      <c r="AD9" s="4" t="s">
        <v>42</v>
      </c>
      <c r="AE9" s="5" t="s">
        <v>43</v>
      </c>
    </row>
    <row r="10" spans="1:31" ht="15.6" customHeight="1" x14ac:dyDescent="0.25">
      <c r="A10" s="7" t="s">
        <v>55</v>
      </c>
      <c r="B10" s="15">
        <v>41333</v>
      </c>
      <c r="D10" s="11"/>
      <c r="E10" s="11"/>
      <c r="F10" s="7"/>
      <c r="AA10" s="4" t="s">
        <v>47</v>
      </c>
      <c r="AB10" s="4">
        <v>2</v>
      </c>
      <c r="AC10" s="4" t="s">
        <v>41</v>
      </c>
      <c r="AD10" s="4" t="s">
        <v>42</v>
      </c>
      <c r="AE10" s="5" t="s">
        <v>43</v>
      </c>
    </row>
    <row r="11" spans="1:31" ht="15.6" customHeight="1" x14ac:dyDescent="0.25">
      <c r="A11" s="7" t="s">
        <v>56</v>
      </c>
      <c r="B11" s="16">
        <v>41334</v>
      </c>
      <c r="D11" s="11"/>
      <c r="E11" s="11"/>
      <c r="AA11" s="4" t="s">
        <v>47</v>
      </c>
      <c r="AB11" s="4">
        <v>2</v>
      </c>
      <c r="AC11" s="4" t="s">
        <v>41</v>
      </c>
      <c r="AD11" s="4" t="s">
        <v>42</v>
      </c>
      <c r="AE11" s="5" t="s">
        <v>43</v>
      </c>
    </row>
    <row r="12" spans="1:31" ht="15.6" customHeight="1" x14ac:dyDescent="0.25">
      <c r="A12" s="7"/>
      <c r="B12" s="17"/>
      <c r="C12" s="18"/>
    </row>
    <row r="13" spans="1:31" ht="15.6" customHeight="1" x14ac:dyDescent="0.25">
      <c r="A13" s="7" t="s">
        <v>57</v>
      </c>
      <c r="B13" s="19" t="s">
        <v>58</v>
      </c>
      <c r="AA13" s="4" t="s">
        <v>40</v>
      </c>
      <c r="AB13" s="4">
        <v>2</v>
      </c>
      <c r="AC13" s="4" t="s">
        <v>41</v>
      </c>
      <c r="AD13" s="4" t="s">
        <v>42</v>
      </c>
      <c r="AE13" s="5" t="s">
        <v>43</v>
      </c>
    </row>
    <row r="14" spans="1:31" ht="15" customHeight="1" x14ac:dyDescent="0.2">
      <c r="A14" s="20"/>
      <c r="B14" s="19" t="s">
        <v>59</v>
      </c>
      <c r="Z14" s="3" t="s">
        <v>60</v>
      </c>
      <c r="AA14" s="4" t="s">
        <v>40</v>
      </c>
      <c r="AB14" s="4">
        <v>2</v>
      </c>
      <c r="AC14" s="4" t="s">
        <v>41</v>
      </c>
      <c r="AD14" s="4" t="s">
        <v>42</v>
      </c>
      <c r="AE14" s="5" t="s">
        <v>43</v>
      </c>
    </row>
    <row r="15" spans="1:31" ht="15" customHeight="1" x14ac:dyDescent="0.2">
      <c r="A15" s="20"/>
      <c r="B15" s="19" t="s">
        <v>61</v>
      </c>
      <c r="D15" s="1" t="s">
        <v>62</v>
      </c>
      <c r="Z15" s="3" t="s">
        <v>63</v>
      </c>
      <c r="AA15" s="4" t="s">
        <v>47</v>
      </c>
      <c r="AB15" s="4">
        <v>2</v>
      </c>
      <c r="AC15" s="4" t="s">
        <v>41</v>
      </c>
      <c r="AD15" s="4" t="s">
        <v>42</v>
      </c>
      <c r="AE15" s="5" t="s">
        <v>43</v>
      </c>
    </row>
    <row r="16" spans="1:31" ht="15" x14ac:dyDescent="0.25">
      <c r="A16" s="20"/>
      <c r="B16" s="19" t="s">
        <v>64</v>
      </c>
      <c r="C16" s="21"/>
      <c r="E16" s="7"/>
      <c r="F16" s="7"/>
      <c r="Z16" s="3" t="s">
        <v>65</v>
      </c>
      <c r="AA16" s="4" t="s">
        <v>47</v>
      </c>
      <c r="AB16" s="4">
        <v>2</v>
      </c>
      <c r="AC16" s="4" t="s">
        <v>41</v>
      </c>
      <c r="AD16" s="4" t="s">
        <v>42</v>
      </c>
      <c r="AE16" s="5" t="s">
        <v>43</v>
      </c>
    </row>
    <row r="17" spans="1:31" ht="15" customHeight="1" x14ac:dyDescent="0.25">
      <c r="B17" s="19" t="s">
        <v>66</v>
      </c>
      <c r="C17" s="21"/>
      <c r="E17" s="7"/>
      <c r="F17" s="7"/>
      <c r="Z17" s="3" t="s">
        <v>67</v>
      </c>
      <c r="AA17" s="4" t="s">
        <v>47</v>
      </c>
      <c r="AB17" s="4">
        <v>2</v>
      </c>
      <c r="AC17" s="4" t="s">
        <v>41</v>
      </c>
      <c r="AD17" s="4" t="s">
        <v>42</v>
      </c>
      <c r="AE17" s="5" t="s">
        <v>43</v>
      </c>
    </row>
    <row r="18" spans="1:31" ht="15" customHeight="1" x14ac:dyDescent="0.25">
      <c r="A18" s="7"/>
      <c r="B18" s="22"/>
      <c r="C18" s="22"/>
      <c r="E18" s="7"/>
      <c r="F18" s="7"/>
    </row>
    <row r="19" spans="1:31" ht="15" customHeight="1" x14ac:dyDescent="0.25">
      <c r="A19" s="7" t="s">
        <v>68</v>
      </c>
      <c r="B19" s="19"/>
      <c r="C19" s="23"/>
      <c r="D19" s="19"/>
      <c r="E19" s="24"/>
      <c r="F19" s="7"/>
      <c r="AA19" s="4" t="s">
        <v>69</v>
      </c>
      <c r="AB19" s="4" t="s">
        <v>70</v>
      </c>
    </row>
    <row r="20" spans="1:31" ht="30" x14ac:dyDescent="0.25">
      <c r="A20" s="25" t="s">
        <v>71</v>
      </c>
      <c r="B20" s="26" t="s">
        <v>72</v>
      </c>
      <c r="C20" s="27" t="s">
        <v>73</v>
      </c>
      <c r="D20" s="27" t="s">
        <v>74</v>
      </c>
      <c r="E20" s="27" t="s">
        <v>75</v>
      </c>
      <c r="F20" s="7"/>
      <c r="AA20" s="4" t="s">
        <v>40</v>
      </c>
      <c r="AB20" s="4">
        <v>5</v>
      </c>
      <c r="AC20" s="4" t="s">
        <v>76</v>
      </c>
      <c r="AD20" s="4" t="s">
        <v>77</v>
      </c>
      <c r="AE20" s="5" t="s">
        <v>43</v>
      </c>
    </row>
    <row r="21" spans="1:31" ht="42.75" hidden="1" customHeight="1" x14ac:dyDescent="0.2">
      <c r="A21" s="28" t="s">
        <v>78</v>
      </c>
      <c r="B21" s="29" t="s">
        <v>79</v>
      </c>
      <c r="C21" s="30">
        <f>[1]IC!$B$13</f>
        <v>0</v>
      </c>
      <c r="D21" s="28" t="s">
        <v>80</v>
      </c>
      <c r="E21" s="29" t="str">
        <f>CONCATENATE((1000*[1]IC!B11),"mL")</f>
        <v>0mL</v>
      </c>
      <c r="Z21" s="3" t="s">
        <v>81</v>
      </c>
      <c r="AA21" s="4" t="s">
        <v>47</v>
      </c>
      <c r="AB21" s="4">
        <v>5</v>
      </c>
      <c r="AC21" s="4" t="s">
        <v>76</v>
      </c>
      <c r="AD21" s="4" t="s">
        <v>42</v>
      </c>
      <c r="AE21" s="5" t="s">
        <v>43</v>
      </c>
    </row>
    <row r="22" spans="1:31" ht="49.5" hidden="1" customHeight="1" x14ac:dyDescent="0.2">
      <c r="A22" s="28" t="s">
        <v>82</v>
      </c>
      <c r="B22" s="31" t="s">
        <v>83</v>
      </c>
      <c r="C22" s="28">
        <f>'[1]NVR-FTIR(Hex) '!B16</f>
        <v>0</v>
      </c>
      <c r="D22" s="28" t="s">
        <v>84</v>
      </c>
      <c r="E22" s="29" t="str">
        <f>CONCATENATE('[1]NVR-FTIR(Hex) '!B14,"mL")</f>
        <v>mL</v>
      </c>
      <c r="Z22" s="3" t="s">
        <v>85</v>
      </c>
      <c r="AA22" s="4" t="s">
        <v>47</v>
      </c>
      <c r="AB22" s="4">
        <v>5</v>
      </c>
      <c r="AC22" s="4" t="s">
        <v>76</v>
      </c>
      <c r="AD22" s="4" t="s">
        <v>42</v>
      </c>
      <c r="AE22" s="5" t="s">
        <v>43</v>
      </c>
    </row>
    <row r="23" spans="1:31" ht="39.75" hidden="1" customHeight="1" x14ac:dyDescent="0.2">
      <c r="A23" s="28" t="s">
        <v>86</v>
      </c>
      <c r="B23" s="31" t="s">
        <v>83</v>
      </c>
      <c r="C23" s="28">
        <f>'[1]NVR-FTIR(Hex) '!B16</f>
        <v>0</v>
      </c>
      <c r="D23" s="28" t="s">
        <v>84</v>
      </c>
      <c r="E23" s="29" t="str">
        <f>CONCATENATE('[1]NVR-FTIR(Hex) '!B14,"mL")</f>
        <v>mL</v>
      </c>
      <c r="Z23" s="3" t="s">
        <v>87</v>
      </c>
      <c r="AA23" s="4" t="s">
        <v>47</v>
      </c>
      <c r="AB23" s="4">
        <v>5</v>
      </c>
      <c r="AC23" s="4" t="s">
        <v>76</v>
      </c>
      <c r="AD23" s="4" t="s">
        <v>42</v>
      </c>
      <c r="AE23" s="5" t="s">
        <v>43</v>
      </c>
    </row>
    <row r="24" spans="1:31" ht="35.25" hidden="1" customHeight="1" x14ac:dyDescent="0.2">
      <c r="A24" s="28" t="s">
        <v>88</v>
      </c>
      <c r="B24" s="31" t="s">
        <v>83</v>
      </c>
      <c r="C24" s="28">
        <f>'[1]NVR-FTIR(Hex) '!B16</f>
        <v>0</v>
      </c>
      <c r="D24" s="28" t="s">
        <v>84</v>
      </c>
      <c r="E24" s="29" t="str">
        <f>CONCATENATE('[1]NVR-FTIR(Hex) '!B14,"mL")</f>
        <v>mL</v>
      </c>
      <c r="Z24" s="3" t="s">
        <v>89</v>
      </c>
      <c r="AA24" s="4" t="s">
        <v>47</v>
      </c>
      <c r="AB24" s="4">
        <v>5</v>
      </c>
      <c r="AC24" s="4" t="s">
        <v>76</v>
      </c>
      <c r="AD24" s="4" t="s">
        <v>42</v>
      </c>
      <c r="AE24" s="5" t="s">
        <v>43</v>
      </c>
    </row>
    <row r="25" spans="1:31" ht="28.5" hidden="1" x14ac:dyDescent="0.2">
      <c r="A25" s="28" t="s">
        <v>90</v>
      </c>
      <c r="B25" s="31" t="s">
        <v>91</v>
      </c>
      <c r="C25" s="28" t="str">
        <f>CONCATENATE([1]LPC!B18," per run")</f>
        <v>1 per run</v>
      </c>
      <c r="D25" s="31" t="s">
        <v>92</v>
      </c>
      <c r="E25" s="29" t="str">
        <f>CONCATENATE([1]LPC!B16,"mL")</f>
        <v>1mL</v>
      </c>
      <c r="Z25" s="3" t="s">
        <v>93</v>
      </c>
      <c r="AA25" s="4" t="s">
        <v>47</v>
      </c>
      <c r="AB25" s="4">
        <v>5</v>
      </c>
      <c r="AC25" s="4" t="s">
        <v>76</v>
      </c>
      <c r="AD25" s="4" t="s">
        <v>42</v>
      </c>
      <c r="AE25" s="5" t="s">
        <v>43</v>
      </c>
    </row>
    <row r="26" spans="1:31" ht="42.75" hidden="1" x14ac:dyDescent="0.2">
      <c r="A26" s="28" t="s">
        <v>94</v>
      </c>
      <c r="B26" s="32" t="s">
        <v>95</v>
      </c>
      <c r="C26" s="28">
        <v>1</v>
      </c>
      <c r="D26" s="29" t="s">
        <v>96</v>
      </c>
      <c r="E26" s="28" t="s">
        <v>97</v>
      </c>
      <c r="Z26" s="3" t="s">
        <v>98</v>
      </c>
      <c r="AA26" s="4" t="s">
        <v>47</v>
      </c>
      <c r="AB26" s="4">
        <v>5</v>
      </c>
      <c r="AC26" s="4" t="s">
        <v>76</v>
      </c>
      <c r="AD26" s="4" t="s">
        <v>42</v>
      </c>
      <c r="AE26" s="5" t="s">
        <v>43</v>
      </c>
    </row>
    <row r="27" spans="1:31" ht="20.100000000000001" hidden="1" customHeight="1" x14ac:dyDescent="0.2">
      <c r="A27" s="28" t="s">
        <v>99</v>
      </c>
      <c r="B27" s="32" t="s">
        <v>100</v>
      </c>
      <c r="C27" s="28">
        <f>[1]Copper!B15</f>
        <v>0</v>
      </c>
      <c r="D27" s="28" t="s">
        <v>80</v>
      </c>
      <c r="E27" s="28" t="str">
        <f>CONCATENATE(([1]Copper!B13),"mL")</f>
        <v>mL</v>
      </c>
      <c r="Z27" s="3" t="s">
        <v>101</v>
      </c>
      <c r="AA27" s="4" t="s">
        <v>47</v>
      </c>
      <c r="AB27" s="4">
        <v>5</v>
      </c>
      <c r="AC27" s="4" t="s">
        <v>76</v>
      </c>
      <c r="AD27" s="4" t="s">
        <v>42</v>
      </c>
      <c r="AE27" s="5" t="s">
        <v>43</v>
      </c>
    </row>
    <row r="28" spans="1:31" ht="20.100000000000001" hidden="1" customHeight="1" x14ac:dyDescent="0.2">
      <c r="A28" s="28" t="s">
        <v>102</v>
      </c>
      <c r="B28" s="32" t="s">
        <v>100</v>
      </c>
      <c r="C28" s="28">
        <f>[1]Platinum!B15</f>
        <v>0</v>
      </c>
      <c r="D28" s="28" t="s">
        <v>80</v>
      </c>
      <c r="E28" s="28" t="str">
        <f>CONCATENATE(([1]Platinum!B13),"mL")</f>
        <v>mL</v>
      </c>
      <c r="Z28" s="3" t="s">
        <v>103</v>
      </c>
      <c r="AA28" s="4" t="s">
        <v>47</v>
      </c>
      <c r="AB28" s="4">
        <v>5</v>
      </c>
      <c r="AC28" s="4" t="s">
        <v>76</v>
      </c>
      <c r="AD28" s="4" t="s">
        <v>42</v>
      </c>
      <c r="AE28" s="5" t="s">
        <v>43</v>
      </c>
    </row>
    <row r="29" spans="1:31" ht="28.5" hidden="1" x14ac:dyDescent="0.2">
      <c r="A29" s="28" t="s">
        <v>104</v>
      </c>
      <c r="B29" s="32" t="s">
        <v>100</v>
      </c>
      <c r="C29" s="28">
        <f>[1]Tin!B15</f>
        <v>0</v>
      </c>
      <c r="D29" s="29" t="str">
        <f>[1]Tin!B12</f>
        <v>HPLC grade Methylene Chloride</v>
      </c>
      <c r="E29" s="28" t="str">
        <f>CONCATENATE(([1]Tin!B13),"mL")</f>
        <v>mL</v>
      </c>
      <c r="Z29" s="3" t="s">
        <v>105</v>
      </c>
      <c r="AA29" s="4" t="s">
        <v>47</v>
      </c>
      <c r="AB29" s="4">
        <v>5</v>
      </c>
      <c r="AC29" s="4" t="s">
        <v>76</v>
      </c>
      <c r="AD29" s="4" t="s">
        <v>42</v>
      </c>
      <c r="AE29" s="5" t="s">
        <v>43</v>
      </c>
    </row>
    <row r="30" spans="1:31" x14ac:dyDescent="0.2">
      <c r="A30" s="28" t="s">
        <v>106</v>
      </c>
      <c r="B30" s="31" t="s">
        <v>107</v>
      </c>
      <c r="C30" s="28" t="s">
        <v>108</v>
      </c>
      <c r="D30" s="29" t="s">
        <v>109</v>
      </c>
      <c r="E30" s="28" t="s">
        <v>110</v>
      </c>
      <c r="Z30" s="3" t="s">
        <v>111</v>
      </c>
      <c r="AA30" s="4" t="s">
        <v>47</v>
      </c>
      <c r="AB30" s="4">
        <v>5</v>
      </c>
      <c r="AC30" s="4" t="s">
        <v>76</v>
      </c>
      <c r="AD30" s="4" t="s">
        <v>42</v>
      </c>
      <c r="AE30" s="5" t="s">
        <v>43</v>
      </c>
    </row>
    <row r="31" spans="1:31" hidden="1" x14ac:dyDescent="0.2">
      <c r="A31" s="28" t="s">
        <v>112</v>
      </c>
      <c r="B31" s="32" t="s">
        <v>113</v>
      </c>
      <c r="C31" s="28"/>
      <c r="D31" s="29" t="s">
        <v>114</v>
      </c>
      <c r="E31" s="28" t="s">
        <v>115</v>
      </c>
      <c r="Z31" s="3" t="s">
        <v>116</v>
      </c>
      <c r="AA31" s="4" t="s">
        <v>47</v>
      </c>
      <c r="AB31" s="4">
        <v>5</v>
      </c>
      <c r="AC31" s="4" t="s">
        <v>76</v>
      </c>
      <c r="AD31" s="4" t="s">
        <v>42</v>
      </c>
      <c r="AE31" s="5" t="s">
        <v>43</v>
      </c>
    </row>
    <row r="32" spans="1:31" ht="15" x14ac:dyDescent="0.25">
      <c r="A32" s="33"/>
      <c r="B32" s="34"/>
      <c r="C32" s="35"/>
      <c r="D32" s="36"/>
      <c r="E32" s="37"/>
    </row>
    <row r="33" spans="1:31" ht="15" customHeight="1" x14ac:dyDescent="0.25">
      <c r="A33" s="24" t="s">
        <v>117</v>
      </c>
      <c r="B33" s="19"/>
      <c r="C33" s="19"/>
      <c r="D33" s="19"/>
      <c r="E33" s="19"/>
      <c r="G33" s="38">
        <v>21</v>
      </c>
      <c r="AA33" s="4" t="s">
        <v>69</v>
      </c>
      <c r="AB33" s="4" t="s">
        <v>70</v>
      </c>
    </row>
    <row r="34" spans="1:31" ht="15" x14ac:dyDescent="0.25">
      <c r="A34" s="39" t="str">
        <f>CONCATENATE("The specification is based on Western Digital's document no.",[1]Specification!B5," for ",INDEX([1]Specification!$B$3:$BI$391,'Coverpage-TH'!G33,1))</f>
        <v>The specification is based on Western Digital's document no.96-004575 Rev AU for Antidisk (3.5 Inch Enterprise)</v>
      </c>
      <c r="B34" s="40"/>
      <c r="C34" s="40"/>
      <c r="D34" s="40"/>
      <c r="E34" s="40"/>
      <c r="AA34" s="4" t="s">
        <v>69</v>
      </c>
      <c r="AB34" s="4" t="s">
        <v>70</v>
      </c>
    </row>
    <row r="35" spans="1:31" ht="49.5" hidden="1" customHeight="1" x14ac:dyDescent="0.2">
      <c r="A35" s="25" t="s">
        <v>118</v>
      </c>
      <c r="B35" s="26" t="s">
        <v>119</v>
      </c>
      <c r="C35" s="27" t="str">
        <f>CONCATENATE("Specification Limits 
(",INDEX([1]Specification!$B$3:$BI$391,$G$33,[1]Specification!E2),")")</f>
        <v>Specification Limits 
(ng/sqcm)</v>
      </c>
      <c r="D35" s="27" t="str">
        <f>CONCATENATE("Results (",INDEX([1]Specification!$B$3:$BI$391,$G$33,[1]Specification!E2),")")</f>
        <v>Results (ng/sqcm)</v>
      </c>
      <c r="E35" s="27" t="str">
        <f>CONCATENATE("Method Detection 
Limit (",INDEX([1]Specification!$B$3:$BI$391,$G$33,[1]Specification!E2),")")</f>
        <v>Method Detection 
Limit (ng/sqcm)</v>
      </c>
      <c r="F35" s="25" t="s">
        <v>120</v>
      </c>
      <c r="Z35" s="3" t="s">
        <v>121</v>
      </c>
      <c r="AA35" s="4" t="s">
        <v>40</v>
      </c>
      <c r="AB35" s="4">
        <v>6</v>
      </c>
      <c r="AC35" s="4" t="s">
        <v>76</v>
      </c>
      <c r="AD35" s="4" t="s">
        <v>77</v>
      </c>
      <c r="AE35" s="5" t="s">
        <v>43</v>
      </c>
    </row>
    <row r="36" spans="1:31" s="45" customFormat="1" hidden="1" x14ac:dyDescent="0.2">
      <c r="A36" s="41" t="s">
        <v>122</v>
      </c>
      <c r="B36" s="42" t="s">
        <v>123</v>
      </c>
      <c r="C36" s="42" t="str">
        <f>IF(INDEX([1]Specification!$B$3:$BI$391,$G$33,[1]Specification!F2)="NA",INDEX([1]Specification!$B$3:$BI$391,$G$33,[1]Specification!F2),CONCATENATE("&lt;",INDEX([1]Specification!$B$3:$BI$391,$G$33,[1]Specification!F2)))</f>
        <v>&lt;10</v>
      </c>
      <c r="D36" s="43" t="e">
        <f>[1]IC!I17</f>
        <v>#DIV/0!</v>
      </c>
      <c r="E36" s="43" t="e">
        <f>[1]IC!F17</f>
        <v>#DIV/0!</v>
      </c>
      <c r="F36" s="44" t="e">
        <f>IF(C36="NA","NA",IF([1]IC!J17&lt;INDEX([1]Specification!$B$3:$BI$391,$G$33,[1]Specification!F2),"Pass","Fail"))</f>
        <v>#DIV/0!</v>
      </c>
      <c r="Z36" s="3" t="s">
        <v>121</v>
      </c>
      <c r="AA36" s="4" t="s">
        <v>47</v>
      </c>
      <c r="AB36" s="4">
        <v>6</v>
      </c>
      <c r="AC36" s="4" t="s">
        <v>76</v>
      </c>
      <c r="AD36" s="4" t="s">
        <v>42</v>
      </c>
      <c r="AE36" s="5" t="s">
        <v>43</v>
      </c>
    </row>
    <row r="37" spans="1:31" s="45" customFormat="1" hidden="1" x14ac:dyDescent="0.2">
      <c r="A37" s="46"/>
      <c r="B37" s="42" t="s">
        <v>124</v>
      </c>
      <c r="C37" s="42" t="str">
        <f>IF(INDEX([1]Specification!$B$3:$BI$391,$G$33,[1]Specification!G2)="NA",INDEX([1]Specification!$B$3:$BI$391,$G$33,[1]Specification!G2),CONCATENATE("&lt;",INDEX([1]Specification!$B$3:$BI$391,$G$33,[1]Specification!G2)))</f>
        <v>&lt;10</v>
      </c>
      <c r="D37" s="47" t="e">
        <f>[1]IC!I18</f>
        <v>#DIV/0!</v>
      </c>
      <c r="E37" s="43" t="e">
        <f>[1]IC!F18</f>
        <v>#DIV/0!</v>
      </c>
      <c r="F37" s="44" t="e">
        <f>IF(C37="NA","NA",IF([1]IC!J18&lt;INDEX([1]Specification!$B$3:$BI$391,$G$33,[1]Specification!G2),"Pass","Fail"))</f>
        <v>#DIV/0!</v>
      </c>
      <c r="Z37" s="3" t="s">
        <v>121</v>
      </c>
      <c r="AA37" s="4" t="s">
        <v>47</v>
      </c>
      <c r="AB37" s="4">
        <v>6</v>
      </c>
      <c r="AC37" s="4" t="s">
        <v>76</v>
      </c>
      <c r="AD37" s="4" t="s">
        <v>42</v>
      </c>
      <c r="AE37" s="5" t="s">
        <v>43</v>
      </c>
    </row>
    <row r="38" spans="1:31" s="45" customFormat="1" hidden="1" x14ac:dyDescent="0.2">
      <c r="A38" s="46"/>
      <c r="B38" s="42" t="s">
        <v>125</v>
      </c>
      <c r="C38" s="42" t="str">
        <f>IF(OR(INDEX([1]Specification!$B$3:$BI$391,$G$33,[1]Specification!H2)="NA",INDEX([1]Specification!$B$3:$BI$391,$G$33,[1]Specification!H2)="ND"),INDEX([1]Specification!$B$3:$BI$391,$G$33,[1]Specification!H2),CONCATENATE("&lt;",INDEX([1]Specification!$B$3:$BI$391,$G$33,[1]Specification!H2)))</f>
        <v>&lt;10</v>
      </c>
      <c r="D38" s="47" t="e">
        <f>[1]IC!$I$19</f>
        <v>#DIV/0!</v>
      </c>
      <c r="E38" s="43" t="e">
        <f>[1]IC!$F$19</f>
        <v>#DIV/0!</v>
      </c>
      <c r="F38" s="44" t="e">
        <f>IF(C38="NA","NA",IF([1]IC!J19&lt;INDEX([1]Specification!$B$3:$BI$391,$G$33,[1]Specification!H2),"Pass","Fail"))</f>
        <v>#DIV/0!</v>
      </c>
      <c r="Z38" s="3" t="s">
        <v>121</v>
      </c>
      <c r="AA38" s="4" t="s">
        <v>47</v>
      </c>
      <c r="AB38" s="4">
        <v>6</v>
      </c>
      <c r="AC38" s="4" t="s">
        <v>76</v>
      </c>
      <c r="AD38" s="4" t="s">
        <v>42</v>
      </c>
      <c r="AE38" s="5" t="s">
        <v>43</v>
      </c>
    </row>
    <row r="39" spans="1:31" hidden="1" x14ac:dyDescent="0.2">
      <c r="A39" s="46"/>
      <c r="B39" s="42" t="s">
        <v>126</v>
      </c>
      <c r="C39" s="42" t="str">
        <f>IF(INDEX([1]Specification!$B$3:$BI$391,$G$33,[1]Specification!J2)="NA",INDEX([1]Specification!$B$3:$BI$391,$G$33,[1]Specification!J2),CONCATENATE("&lt;",INDEX([1]Specification!$B$3:$BI$391,$G$33,[1]Specification!J2)))</f>
        <v>&lt;10</v>
      </c>
      <c r="D39" s="47" t="e">
        <f>[1]IC!I20</f>
        <v>#DIV/0!</v>
      </c>
      <c r="E39" s="43" t="e">
        <f>[1]IC!F20</f>
        <v>#DIV/0!</v>
      </c>
      <c r="F39" s="44" t="e">
        <f>IF(C39="NA","NA",IF([1]IC!J20&lt;INDEX([1]Specification!$B$3:$BI$391,$G$33,[1]Specification!J2),"Pass","Fail"))</f>
        <v>#DIV/0!</v>
      </c>
      <c r="Z39" s="3" t="s">
        <v>121</v>
      </c>
      <c r="AA39" s="4" t="s">
        <v>47</v>
      </c>
      <c r="AB39" s="4">
        <v>6</v>
      </c>
      <c r="AC39" s="4" t="s">
        <v>76</v>
      </c>
      <c r="AD39" s="4" t="s">
        <v>42</v>
      </c>
      <c r="AE39" s="5" t="s">
        <v>43</v>
      </c>
    </row>
    <row r="40" spans="1:31" hidden="1" x14ac:dyDescent="0.2">
      <c r="A40" s="46"/>
      <c r="B40" s="42" t="s">
        <v>127</v>
      </c>
      <c r="C40" s="42" t="str">
        <f>IF(INDEX([1]Specification!$B$3:$BI$391,$G$33,[1]Specification!K2)="NA",INDEX([1]Specification!$B$3:$BI$391,$G$33,[1]Specification!K2),CONCATENATE("&lt;",INDEX([1]Specification!$B$3:$BI$391,$G$33,[1]Specification!K2)))</f>
        <v>&lt;10</v>
      </c>
      <c r="D40" s="47" t="e">
        <f>[1]IC!I21</f>
        <v>#DIV/0!</v>
      </c>
      <c r="E40" s="43" t="e">
        <f>[1]IC!F21</f>
        <v>#DIV/0!</v>
      </c>
      <c r="F40" s="44" t="e">
        <f>IF(C40="NA","NA",IF([1]IC!J21&lt;INDEX([1]Specification!$B$3:$BI$391,$G$33,[1]Specification!K2),"Pass","Fail"))</f>
        <v>#DIV/0!</v>
      </c>
      <c r="Z40" s="3" t="s">
        <v>121</v>
      </c>
      <c r="AA40" s="4" t="s">
        <v>47</v>
      </c>
      <c r="AB40" s="4">
        <v>6</v>
      </c>
      <c r="AC40" s="4" t="s">
        <v>76</v>
      </c>
      <c r="AD40" s="4" t="s">
        <v>42</v>
      </c>
      <c r="AE40" s="5" t="s">
        <v>43</v>
      </c>
    </row>
    <row r="41" spans="1:31" hidden="1" x14ac:dyDescent="0.2">
      <c r="A41" s="46"/>
      <c r="B41" s="42" t="s">
        <v>128</v>
      </c>
      <c r="C41" s="42" t="str">
        <f>IF(INDEX([1]Specification!$B$3:$BI$391,$G$33,[1]Specification!L2)="NA",INDEX([1]Specification!$B$3:$BI$391,$G$33,[1]Specification!L2),CONCATENATE("&lt;",INDEX([1]Specification!$B$3:$BI$391,$G$33,[1]Specification!L2)))</f>
        <v>&lt;10</v>
      </c>
      <c r="D41" s="47" t="e">
        <f>[1]IC!I22</f>
        <v>#DIV/0!</v>
      </c>
      <c r="E41" s="43" t="e">
        <f>[1]IC!F22</f>
        <v>#DIV/0!</v>
      </c>
      <c r="F41" s="44" t="e">
        <f>IF(C41="NA","NA",IF([1]IC!J22&lt;INDEX([1]Specification!$B$3:$BI$391,$G$33,[1]Specification!L2),"Pass","Fail"))</f>
        <v>#DIV/0!</v>
      </c>
      <c r="Z41" s="3" t="s">
        <v>121</v>
      </c>
      <c r="AA41" s="4" t="s">
        <v>47</v>
      </c>
      <c r="AB41" s="4">
        <v>6</v>
      </c>
      <c r="AC41" s="4" t="s">
        <v>76</v>
      </c>
      <c r="AD41" s="4" t="s">
        <v>42</v>
      </c>
      <c r="AE41" s="5" t="s">
        <v>43</v>
      </c>
    </row>
    <row r="42" spans="1:31" s="45" customFormat="1" ht="15" hidden="1" x14ac:dyDescent="0.25">
      <c r="A42" s="48"/>
      <c r="B42" s="49" t="s">
        <v>129</v>
      </c>
      <c r="C42" s="42" t="str">
        <f>IF(INDEX([1]Specification!$B$3:$BI$391,$G$33,[1]Specification!M2)="NA",INDEX([1]Specification!$B$3:$BI$391,$G$33,[1]Specification!M2),CONCATENATE("&lt;",INDEX([1]Specification!$B$3:$BI$391,$G$33,[1]Specification!M2)))</f>
        <v>&lt;30</v>
      </c>
      <c r="D42" s="43" t="e">
        <f>[1]IC!$I$23</f>
        <v>#DIV/0!</v>
      </c>
      <c r="E42" s="49" t="s">
        <v>97</v>
      </c>
      <c r="F42" s="44" t="e">
        <f>IF(C42="NA","NA", IF([1]IC!J23&lt;IFERROR((VALUE(LEFT(INDEX([1]Specification!$B$3:$BI$391,$G$33,[1]Specification!M2),FIND(" ",INDEX([1]Specification!$B$3:$BI$391,$G$33,[1]Specification!M2))-1))),INDEX([1]Specification!$B$3:$BI$391,$G$33,[1]Specification!M2)),"Pass","Fail"))</f>
        <v>#DIV/0!</v>
      </c>
      <c r="Z42" s="3" t="s">
        <v>121</v>
      </c>
      <c r="AA42" s="4" t="s">
        <v>47</v>
      </c>
      <c r="AB42" s="4">
        <v>6</v>
      </c>
      <c r="AC42" s="4" t="s">
        <v>76</v>
      </c>
      <c r="AD42" s="4" t="s">
        <v>42</v>
      </c>
      <c r="AE42" s="5" t="s">
        <v>43</v>
      </c>
    </row>
    <row r="43" spans="1:31" ht="48.75" hidden="1" customHeight="1" x14ac:dyDescent="0.2">
      <c r="A43" s="25" t="s">
        <v>118</v>
      </c>
      <c r="B43" s="26" t="s">
        <v>119</v>
      </c>
      <c r="C43" s="27" t="str">
        <f>CONCATENATE("Specification Limits 
(",INDEX([1]Specification!$B$3:$BI$391,$G$33,[1]Specification!E2),")")</f>
        <v>Specification Limits 
(ng/sqcm)</v>
      </c>
      <c r="D43" s="27" t="str">
        <f>CONCATENATE("Results (",INDEX([1]Specification!$B$3:$BI$391,$G$33,[1]Specification!E2),")")</f>
        <v>Results (ng/sqcm)</v>
      </c>
      <c r="E43" s="27" t="str">
        <f>CONCATENATE("Method Detection 
Limit (",INDEX([1]Specification!$B$3:$BI$391,$G$33,[1]Specification!E2),")")</f>
        <v>Method Detection 
Limit (ng/sqcm)</v>
      </c>
      <c r="F43" s="25" t="s">
        <v>120</v>
      </c>
      <c r="Z43" s="3" t="s">
        <v>130</v>
      </c>
      <c r="AA43" s="4" t="s">
        <v>40</v>
      </c>
      <c r="AB43" s="4">
        <v>6</v>
      </c>
      <c r="AC43" s="4" t="s">
        <v>76</v>
      </c>
      <c r="AD43" s="4" t="s">
        <v>77</v>
      </c>
      <c r="AE43" s="5" t="s">
        <v>43</v>
      </c>
    </row>
    <row r="44" spans="1:31" ht="17.100000000000001" hidden="1" customHeight="1" x14ac:dyDescent="0.2">
      <c r="A44" s="41" t="s">
        <v>131</v>
      </c>
      <c r="B44" s="42" t="s">
        <v>132</v>
      </c>
      <c r="C44" s="42" t="str">
        <f>IF(INDEX([1]Specification!$B$3:$BI$391,$G$33,[1]Specification!O2)="NA",INDEX([1]Specification!$B$3:$BI$391,$G$33,[1]Specification!O2),CONCATENATE("&lt;",INDEX([1]Specification!$B$3:$BI$391,$G$33,[1]Specification!O2)))</f>
        <v>NA</v>
      </c>
      <c r="D44" s="42" t="e">
        <f>[1]IC!I26</f>
        <v>#DIV/0!</v>
      </c>
      <c r="E44" s="50" t="e">
        <f>[1]IC!F26</f>
        <v>#DIV/0!</v>
      </c>
      <c r="F44" s="44" t="str">
        <f>IF(C44="NA","NA",IF([1]IC!J26&lt;INDEX([1]Specification!$B$3:$BI$391,$G$33,[1]Specification!O2),"Pass","Fail"))</f>
        <v>NA</v>
      </c>
      <c r="Z44" s="3" t="s">
        <v>130</v>
      </c>
      <c r="AA44" s="4" t="s">
        <v>47</v>
      </c>
      <c r="AB44" s="4">
        <v>6</v>
      </c>
      <c r="AC44" s="4" t="s">
        <v>76</v>
      </c>
      <c r="AD44" s="4" t="s">
        <v>42</v>
      </c>
      <c r="AE44" s="5" t="s">
        <v>43</v>
      </c>
    </row>
    <row r="45" spans="1:31" ht="17.100000000000001" hidden="1" customHeight="1" x14ac:dyDescent="0.2">
      <c r="A45" s="46"/>
      <c r="B45" s="42" t="s">
        <v>133</v>
      </c>
      <c r="C45" s="42" t="str">
        <f>IF(INDEX([1]Specification!$B$3:$BI$391,$G$33,[1]Specification!P2)="NA",INDEX([1]Specification!$B$3:$BI$391,$G$33,[1]Specification!P2),CONCATENATE("&lt;",INDEX([1]Specification!$B$3:$BI$391,$G$33,[1]Specification!P2)))</f>
        <v>NA</v>
      </c>
      <c r="D45" s="42" t="e">
        <f>[1]IC!I27</f>
        <v>#DIV/0!</v>
      </c>
      <c r="E45" s="50" t="e">
        <f>[1]IC!F27</f>
        <v>#DIV/0!</v>
      </c>
      <c r="F45" s="44" t="str">
        <f>IF(C45="NA","NA",IF([1]IC!J27&lt;INDEX([1]Specification!$B$3:$BI$391,$G$33,[1]Specification!P2),"Pass","Fail"))</f>
        <v>NA</v>
      </c>
      <c r="Z45" s="3" t="s">
        <v>130</v>
      </c>
      <c r="AA45" s="4" t="s">
        <v>47</v>
      </c>
      <c r="AB45" s="4">
        <v>6</v>
      </c>
      <c r="AC45" s="4" t="s">
        <v>76</v>
      </c>
      <c r="AD45" s="4" t="s">
        <v>42</v>
      </c>
      <c r="AE45" s="5" t="s">
        <v>43</v>
      </c>
    </row>
    <row r="46" spans="1:31" ht="17.100000000000001" hidden="1" customHeight="1" x14ac:dyDescent="0.2">
      <c r="A46" s="46"/>
      <c r="B46" s="42" t="s">
        <v>134</v>
      </c>
      <c r="C46" s="42" t="str">
        <f>IF(INDEX([1]Specification!$B$3:$BI$391,$G$33,[1]Specification!Q2)="NA",INDEX([1]Specification!$B$3:$BI$391,$G$33,[1]Specification!Q2),CONCATENATE("&lt;",INDEX([1]Specification!$B$3:$BI$391,$G$33,[1]Specification!Q2)))</f>
        <v>NA</v>
      </c>
      <c r="D46" s="42" t="e">
        <f>[1]IC!I28</f>
        <v>#DIV/0!</v>
      </c>
      <c r="E46" s="50" t="e">
        <f>[1]IC!F28</f>
        <v>#DIV/0!</v>
      </c>
      <c r="F46" s="44" t="str">
        <f>IF(C46="NA","NA",IF([1]IC!J28&lt;INDEX([1]Specification!$B$3:$AM$351,$G$33,[1]Specification!Q2),"Pass","Fail"))</f>
        <v>NA</v>
      </c>
      <c r="Z46" s="3" t="s">
        <v>130</v>
      </c>
      <c r="AA46" s="4" t="s">
        <v>47</v>
      </c>
      <c r="AB46" s="4">
        <v>6</v>
      </c>
      <c r="AC46" s="4" t="s">
        <v>76</v>
      </c>
      <c r="AD46" s="4" t="s">
        <v>42</v>
      </c>
      <c r="AE46" s="5" t="s">
        <v>43</v>
      </c>
    </row>
    <row r="47" spans="1:31" ht="17.100000000000001" hidden="1" customHeight="1" x14ac:dyDescent="0.2">
      <c r="A47" s="46"/>
      <c r="B47" s="42" t="s">
        <v>135</v>
      </c>
      <c r="C47" s="42" t="str">
        <f>IF(INDEX([1]Specification!$B$3:$BI$391,$G$33,[1]Specification!R2)="NA",INDEX([1]Specification!$B$3:$BI$391,$G$33,[1]Specification!R2),CONCATENATE("&lt;",INDEX([1]Specification!$B$3:$BI$391,$G$33,[1]Specification!R2)))</f>
        <v>NA</v>
      </c>
      <c r="D47" s="42" t="e">
        <f>[1]IC!I29</f>
        <v>#DIV/0!</v>
      </c>
      <c r="E47" s="50" t="e">
        <f>[1]IC!F29</f>
        <v>#DIV/0!</v>
      </c>
      <c r="F47" s="44" t="str">
        <f>IF(C47="NA","NA",IF([1]IC!J29&lt;INDEX([1]Specification!$B$3:$BI$391,$G$33,[1]Specification!R2),"Pass","Fail"))</f>
        <v>NA</v>
      </c>
      <c r="Z47" s="3" t="s">
        <v>130</v>
      </c>
      <c r="AA47" s="4" t="s">
        <v>47</v>
      </c>
      <c r="AB47" s="4">
        <v>6</v>
      </c>
      <c r="AC47" s="4" t="s">
        <v>76</v>
      </c>
      <c r="AD47" s="4" t="s">
        <v>42</v>
      </c>
      <c r="AE47" s="5" t="s">
        <v>43</v>
      </c>
    </row>
    <row r="48" spans="1:31" ht="17.100000000000001" hidden="1" customHeight="1" x14ac:dyDescent="0.2">
      <c r="A48" s="46"/>
      <c r="B48" s="42" t="s">
        <v>136</v>
      </c>
      <c r="C48" s="42" t="str">
        <f>IF(INDEX([1]Specification!$B$3:$BI$391,$G$33,[1]Specification!S2)="NA",INDEX([1]Specification!$B$3:$BI$391,$G$33,[1]Specification!S2),CONCATENATE("&lt;",INDEX([1]Specification!$B$3:$BI$391,$G$33,[1]Specification!S2)))</f>
        <v>NA</v>
      </c>
      <c r="D48" s="42" t="e">
        <f>[1]IC!I30</f>
        <v>#DIV/0!</v>
      </c>
      <c r="E48" s="50" t="e">
        <f>[1]IC!F30</f>
        <v>#DIV/0!</v>
      </c>
      <c r="F48" s="44" t="str">
        <f>IF(C48="NA","NA",IF([1]IC!J30&lt;INDEX([1]Specification!$B$3:$AM$351,$G$33,[1]Specification!S2),"Pass","Fail"))</f>
        <v>NA</v>
      </c>
      <c r="Z48" s="3" t="s">
        <v>130</v>
      </c>
      <c r="AA48" s="4" t="s">
        <v>47</v>
      </c>
      <c r="AB48" s="4">
        <v>6</v>
      </c>
      <c r="AC48" s="4" t="s">
        <v>76</v>
      </c>
      <c r="AD48" s="4" t="s">
        <v>42</v>
      </c>
      <c r="AE48" s="5" t="s">
        <v>43</v>
      </c>
    </row>
    <row r="49" spans="1:31" ht="17.100000000000001" hidden="1" customHeight="1" x14ac:dyDescent="0.2">
      <c r="A49" s="46"/>
      <c r="B49" s="42" t="s">
        <v>137</v>
      </c>
      <c r="C49" s="42" t="str">
        <f>IF(INDEX([1]Specification!$B$3:$BI$391,$G$33,[1]Specification!T2)="NA",INDEX([1]Specification!$B$3:$BI$391,$G$33,[1]Specification!T2),CONCATENATE("&lt;",INDEX([1]Specification!$B$3:$BI$391,$G$33,[1]Specification!T2)))</f>
        <v>NA</v>
      </c>
      <c r="D49" s="42" t="e">
        <f>[1]IC!I31</f>
        <v>#DIV/0!</v>
      </c>
      <c r="E49" s="50" t="e">
        <f>[1]IC!F31</f>
        <v>#DIV/0!</v>
      </c>
      <c r="F49" s="44" t="str">
        <f>IF(C49="NA","NA",IF([1]IC!J31&lt;INDEX([1]Specification!$B$3:$BI$391,$G$33,[1]Specification!T2),"Pass","Fail"))</f>
        <v>NA</v>
      </c>
      <c r="Z49" s="3" t="s">
        <v>130</v>
      </c>
      <c r="AA49" s="4" t="s">
        <v>47</v>
      </c>
      <c r="AB49" s="4">
        <v>6</v>
      </c>
      <c r="AC49" s="4" t="s">
        <v>76</v>
      </c>
      <c r="AD49" s="4" t="s">
        <v>42</v>
      </c>
      <c r="AE49" s="5" t="s">
        <v>43</v>
      </c>
    </row>
    <row r="50" spans="1:31" s="45" customFormat="1" ht="17.100000000000001" hidden="1" customHeight="1" x14ac:dyDescent="0.25">
      <c r="A50" s="48"/>
      <c r="B50" s="49" t="s">
        <v>138</v>
      </c>
      <c r="C50" s="49" t="str">
        <f>IF(INDEX([1]Specification!$B$3:$BI$391,$G$33,[1]Specification!U2)="NA",INDEX([1]Specification!$B$3:$BI$391,$G$33,[1]Specification!U2),CONCATENATE("&lt;",INDEX([1]Specification!$B$3:$BI$391,$G$33,[1]Specification!U2)))</f>
        <v>&lt;30</v>
      </c>
      <c r="D50" s="43" t="e">
        <f>[1]IC!$I$32</f>
        <v>#DIV/0!</v>
      </c>
      <c r="E50" s="49" t="s">
        <v>97</v>
      </c>
      <c r="F50" s="44" t="e">
        <f>IF(C50="NA","NA",IF([1]IC!J32&lt;IFERROR((VALUE(LEFT(INDEX([1]Specification!$B$3:$BI$391,$G$33,[1]Specification!U2),FIND(" ",INDEX([1]Specification!$B$3:$BI$391,$G$33,[1]Specification!U2))-1))),INDEX([1]Specification!$B$3:$BI$391,$G$33,[1]Specification!U2)),"Pass","Fail"))</f>
        <v>#DIV/0!</v>
      </c>
      <c r="Z50" s="3" t="s">
        <v>130</v>
      </c>
      <c r="AA50" s="4" t="s">
        <v>47</v>
      </c>
      <c r="AB50" s="4">
        <v>6</v>
      </c>
      <c r="AC50" s="4" t="s">
        <v>76</v>
      </c>
      <c r="AD50" s="4" t="s">
        <v>42</v>
      </c>
      <c r="AE50" s="5" t="s">
        <v>43</v>
      </c>
    </row>
    <row r="51" spans="1:31" ht="48" hidden="1" customHeight="1" x14ac:dyDescent="0.2">
      <c r="A51" s="25" t="s">
        <v>118</v>
      </c>
      <c r="B51" s="26" t="s">
        <v>139</v>
      </c>
      <c r="C51" s="27" t="str">
        <f>CONCATENATE("Specification Limits 
(",INDEX([1]Specification!$B$3:$BI$391,$G$33,[1]Specification!W2),")")</f>
        <v>Specification Limits 
(ng/sqcm)</v>
      </c>
      <c r="D51" s="27" t="str">
        <f>CONCATENATE("Results 
(",INDEX([1]Specification!$B$3:$BI$391,$G$33,[1]Specification!W2),")")</f>
        <v>Results 
(ng/sqcm)</v>
      </c>
      <c r="E51" s="25" t="s">
        <v>120</v>
      </c>
      <c r="Z51" s="3" t="s">
        <v>140</v>
      </c>
      <c r="AA51" s="4" t="s">
        <v>40</v>
      </c>
      <c r="AB51" s="4">
        <v>5</v>
      </c>
      <c r="AC51" s="4" t="s">
        <v>76</v>
      </c>
      <c r="AD51" s="4" t="s">
        <v>77</v>
      </c>
      <c r="AE51" s="5" t="s">
        <v>43</v>
      </c>
    </row>
    <row r="52" spans="1:31" s="45" customFormat="1" ht="17.100000000000001" hidden="1" customHeight="1" x14ac:dyDescent="0.25">
      <c r="A52" s="51" t="s">
        <v>141</v>
      </c>
      <c r="B52" s="52" t="s">
        <v>142</v>
      </c>
      <c r="C52" s="42" t="str">
        <f>IF(INDEX([1]Specification!$B$3:$BI$391,$G$33,[1]Specification!X2)="NA",INDEX([1]Specification!$B$3:$BI$391,$G$33,[1]Specification!X2),CONCATENATE("&lt;",INDEX([1]Specification!$B$3:$BI$391,$G$33,[1]Specification!X2)))</f>
        <v>&lt;100</v>
      </c>
      <c r="D52" s="53" t="e">
        <f>'[1]NVR-FTIR(Hex) '!C26</f>
        <v>#DIV/0!</v>
      </c>
      <c r="E52" s="49" t="e">
        <f>IF(C52="NA","NA",IF(D52&lt;INDEX([1]Specification!$B$3:$BI$391,$G$33,[1]Specification!X2),"Pass","Fail"))</f>
        <v>#DIV/0!</v>
      </c>
      <c r="Z52" s="3" t="s">
        <v>140</v>
      </c>
      <c r="AA52" s="4" t="s">
        <v>47</v>
      </c>
      <c r="AB52" s="4">
        <v>5</v>
      </c>
      <c r="AC52" s="4" t="s">
        <v>76</v>
      </c>
      <c r="AD52" s="4" t="s">
        <v>42</v>
      </c>
      <c r="AE52" s="5" t="s">
        <v>43</v>
      </c>
    </row>
    <row r="53" spans="1:31" ht="48" hidden="1" customHeight="1" x14ac:dyDescent="0.2">
      <c r="A53" s="25" t="s">
        <v>118</v>
      </c>
      <c r="B53" s="26" t="s">
        <v>139</v>
      </c>
      <c r="C53" s="27" t="str">
        <f>CONCATENATE("Specification Limits 
(",INDEX([1]Specification!$B$3:$BI$391,$G$33,[1]Specification!Y2),")")</f>
        <v>Specification Limits 
(ng/sqcm)</v>
      </c>
      <c r="D53" s="27" t="str">
        <f>CONCATENATE("Results 
(",INDEX([1]Specification!$B$3:$BI$391,$G$33,[1]Specification!Y2),")")</f>
        <v>Results 
(ng/sqcm)</v>
      </c>
      <c r="E53" s="25" t="s">
        <v>120</v>
      </c>
      <c r="Z53" s="3" t="s">
        <v>143</v>
      </c>
      <c r="AA53" s="4" t="s">
        <v>40</v>
      </c>
      <c r="AB53" s="4">
        <v>5</v>
      </c>
      <c r="AC53" s="4" t="s">
        <v>76</v>
      </c>
      <c r="AD53" s="4" t="s">
        <v>77</v>
      </c>
      <c r="AE53" s="5" t="s">
        <v>43</v>
      </c>
    </row>
    <row r="54" spans="1:31" s="45" customFormat="1" ht="29.25" hidden="1" x14ac:dyDescent="0.25">
      <c r="A54" s="51" t="s">
        <v>88</v>
      </c>
      <c r="B54" s="52" t="s">
        <v>144</v>
      </c>
      <c r="C54" s="42" t="str">
        <f>IF(OR(INDEX([1]Specification!$B$3:$BI$391,$G$33,[1]Specification!AA2)="NA",INDEX([1]Specification!$B$3:$BI$391,$G$33,[1]Specification!AA2)="ND"),INDEX([1]Specification!$B$3:$BI$391,$G$33,[1]Specification!AA2),CONCATENATE("&lt;",INDEX([1]Specification!$B$3:$BI$391,$G$33,[1]Specification!AA2)))</f>
        <v>&lt;5</v>
      </c>
      <c r="D54" s="43" t="str">
        <f>'[1]NVR-FTIR(Hex) '!C38</f>
        <v>Not Detected</v>
      </c>
      <c r="E54" s="49" t="e">
        <f>IF(C54="NA","NA",IF('[1]NVR-FTIR(Hex) '!C37&lt;INDEX([1]Specification!$B$3:$BI$391,$G$33,[1]Specification!AA2),"Pass","Fail"))</f>
        <v>#DIV/0!</v>
      </c>
      <c r="Z54" s="3" t="s">
        <v>143</v>
      </c>
      <c r="AA54" s="4" t="s">
        <v>47</v>
      </c>
      <c r="AB54" s="4">
        <v>5</v>
      </c>
      <c r="AC54" s="4" t="s">
        <v>76</v>
      </c>
      <c r="AD54" s="4" t="s">
        <v>42</v>
      </c>
      <c r="AE54" s="5" t="s">
        <v>43</v>
      </c>
    </row>
    <row r="55" spans="1:31" ht="48" hidden="1" customHeight="1" x14ac:dyDescent="0.2">
      <c r="A55" s="25" t="s">
        <v>118</v>
      </c>
      <c r="B55" s="26" t="s">
        <v>145</v>
      </c>
      <c r="C55" s="27" t="str">
        <f>CONCATENATE("Specification Limits 
(",INDEX([1]Specification!$B$3:$BI$391,$G$33,[1]Specification!AK2),")")</f>
        <v>Specification Limits 
(NA)</v>
      </c>
      <c r="D55" s="27" t="str">
        <f>CONCATENATE("Results (",INDEX([1]Specification!$B$3:$BI$391,$G$33,[1]Specification!AK2),")")</f>
        <v>Results (NA)</v>
      </c>
      <c r="E55" s="27" t="str">
        <f>CONCATENATE("Method Detection 
Limit (",INDEX([1]Specification!$B$3:$BI$391,$G$33,[1]Specification!AK2),")")</f>
        <v>Method Detection 
Limit (NA)</v>
      </c>
      <c r="F55" s="25" t="s">
        <v>120</v>
      </c>
      <c r="G55" s="45"/>
      <c r="H55" s="45"/>
      <c r="I55" s="45"/>
      <c r="J55" s="45"/>
      <c r="Z55" s="3" t="s">
        <v>101</v>
      </c>
      <c r="AA55" s="4" t="s">
        <v>40</v>
      </c>
      <c r="AB55" s="4">
        <v>6</v>
      </c>
      <c r="AC55" s="4" t="s">
        <v>76</v>
      </c>
      <c r="AD55" s="4" t="s">
        <v>77</v>
      </c>
      <c r="AE55" s="5" t="s">
        <v>43</v>
      </c>
    </row>
    <row r="56" spans="1:31" ht="15" hidden="1" x14ac:dyDescent="0.25">
      <c r="A56" s="49" t="s">
        <v>146</v>
      </c>
      <c r="B56" s="42" t="s">
        <v>147</v>
      </c>
      <c r="C56" s="42" t="str">
        <f>IF(INDEX([1]Specification!$B$3:$BI$391,$G$33,[1]Specification!AL2)="NA",INDEX([1]Specification!$B$3:$BI$391,$G$33,[1]Specification!AL2),CONCATENATE("&lt;",INDEX([1]Specification!$B$3:$BI$391,$G$33,[1]Specification!AL2)))</f>
        <v>NA</v>
      </c>
      <c r="D56" s="43" t="e">
        <f>[1]Copper!F20</f>
        <v>#DIV/0!</v>
      </c>
      <c r="E56" s="54" t="e">
        <f>[1]Copper!E20</f>
        <v>#DIV/0!</v>
      </c>
      <c r="F56" s="55" t="str">
        <f>IF(C56="NA","NA",IF([1]Copper!G20&lt;INDEX([1]Specification!$B$3:$BI$391,$G$33,[1]Specification!AL2),"Pass","Fail"))</f>
        <v>NA</v>
      </c>
      <c r="G56" s="45"/>
      <c r="H56" s="45"/>
      <c r="I56" s="45"/>
      <c r="J56" s="45"/>
      <c r="Z56" s="3" t="s">
        <v>101</v>
      </c>
      <c r="AA56" s="4" t="s">
        <v>47</v>
      </c>
      <c r="AB56" s="4">
        <v>6</v>
      </c>
      <c r="AC56" s="4" t="s">
        <v>76</v>
      </c>
      <c r="AD56" s="4" t="s">
        <v>42</v>
      </c>
      <c r="AE56" s="5" t="s">
        <v>43</v>
      </c>
    </row>
    <row r="57" spans="1:31" ht="48" hidden="1" customHeight="1" x14ac:dyDescent="0.2">
      <c r="A57" s="25" t="s">
        <v>118</v>
      </c>
      <c r="B57" s="26" t="s">
        <v>145</v>
      </c>
      <c r="C57" s="27" t="str">
        <f>CONCATENATE("Specification Limits 
(",INDEX([1]Specification!$B$3:$BI$391,$G$33,[1]Specification!AK2),")")</f>
        <v>Specification Limits 
(NA)</v>
      </c>
      <c r="D57" s="27" t="str">
        <f>CONCATENATE("Results (",INDEX([1]Specification!$B$3:$BI$391,$G$33,[1]Specification!AK2),")")</f>
        <v>Results (NA)</v>
      </c>
      <c r="E57" s="27" t="str">
        <f>CONCATENATE("Method Detection 
Limit (",INDEX([1]Specification!$B$3:$BI$391,$G$33,[1]Specification!AK2),")")</f>
        <v>Method Detection 
Limit (NA)</v>
      </c>
      <c r="F57" s="25" t="s">
        <v>120</v>
      </c>
      <c r="G57" s="45"/>
      <c r="H57" s="45"/>
      <c r="I57" s="45"/>
      <c r="J57" s="45"/>
      <c r="Z57" s="3" t="s">
        <v>101</v>
      </c>
      <c r="AA57" s="4" t="s">
        <v>40</v>
      </c>
      <c r="AB57" s="4">
        <v>6</v>
      </c>
      <c r="AC57" s="4" t="s">
        <v>76</v>
      </c>
      <c r="AD57" s="4" t="s">
        <v>77</v>
      </c>
      <c r="AE57" s="5" t="s">
        <v>43</v>
      </c>
    </row>
    <row r="58" spans="1:31" ht="15" hidden="1" x14ac:dyDescent="0.25">
      <c r="A58" s="49" t="s">
        <v>148</v>
      </c>
      <c r="B58" s="42" t="s">
        <v>149</v>
      </c>
      <c r="C58" s="42" t="s">
        <v>150</v>
      </c>
      <c r="D58" s="43" t="e">
        <f>[1]Platinum!$F$20</f>
        <v>#DIV/0!</v>
      </c>
      <c r="E58" s="54" t="e">
        <f>[1]Platinum!$E$20</f>
        <v>#DIV/0!</v>
      </c>
      <c r="F58" s="55" t="str">
        <f>IF(C58="NA","NA",IF([1]Platinum!G20&lt;INDEX([1]Specification!$B$3:$BI$391,$G$33,[1]Specification!AL4),"Pass","Fail"))</f>
        <v>NA</v>
      </c>
      <c r="G58" s="45"/>
      <c r="H58" s="45"/>
      <c r="I58" s="45"/>
      <c r="J58" s="45"/>
      <c r="Z58" s="3" t="s">
        <v>101</v>
      </c>
      <c r="AA58" s="4" t="s">
        <v>47</v>
      </c>
      <c r="AB58" s="4">
        <v>6</v>
      </c>
      <c r="AC58" s="4" t="s">
        <v>76</v>
      </c>
      <c r="AD58" s="4" t="s">
        <v>42</v>
      </c>
      <c r="AE58" s="5" t="s">
        <v>43</v>
      </c>
    </row>
    <row r="59" spans="1:31" ht="48" hidden="1" customHeight="1" x14ac:dyDescent="0.2">
      <c r="A59" s="25" t="s">
        <v>118</v>
      </c>
      <c r="B59" s="26" t="s">
        <v>145</v>
      </c>
      <c r="C59" s="27" t="str">
        <f>CONCATENATE("Specification Limits 
(",INDEX([1]Specification!$B$3:$BI$391,$G$33,[1]Specification!AK2),")")</f>
        <v>Specification Limits 
(NA)</v>
      </c>
      <c r="D59" s="27" t="str">
        <f>CONCATENATE("Results (",INDEX([1]Specification!$B$3:$BI$391,$G$33,[1]Specification!AK2),")")</f>
        <v>Results (NA)</v>
      </c>
      <c r="E59" s="27" t="str">
        <f>CONCATENATE("Method Detection 
Limit (",INDEX([1]Specification!$B$3:$BI$391,$G$33,[1]Specification!AK2),")")</f>
        <v>Method Detection 
Limit (NA)</v>
      </c>
      <c r="F59" s="25" t="s">
        <v>120</v>
      </c>
      <c r="G59" s="45"/>
      <c r="H59" s="45"/>
      <c r="I59" s="45"/>
      <c r="J59" s="45"/>
      <c r="Z59" s="3" t="s">
        <v>105</v>
      </c>
      <c r="AA59" s="4" t="s">
        <v>40</v>
      </c>
      <c r="AB59" s="4">
        <v>6</v>
      </c>
      <c r="AC59" s="4" t="s">
        <v>76</v>
      </c>
      <c r="AD59" s="4" t="s">
        <v>77</v>
      </c>
      <c r="AE59" s="5" t="s">
        <v>43</v>
      </c>
    </row>
    <row r="60" spans="1:31" ht="15" hidden="1" x14ac:dyDescent="0.25">
      <c r="A60" s="49" t="s">
        <v>151</v>
      </c>
      <c r="B60" s="42" t="s">
        <v>152</v>
      </c>
      <c r="C60" s="42" t="str">
        <f>IF(INDEX([1]Specification!$B$3:$BI$391,$G$33,[1]Specification!AM2)="NA",INDEX([1]Specification!$B$3:$BI$391,$G$33,[1]Specification!AM2),CONCATENATE("&lt;",INDEX([1]Specification!$B$3:$BI$391,$G$33,[1]Specification!AM2)))</f>
        <v>NA</v>
      </c>
      <c r="D60" s="43" t="e">
        <f>[1]Tin!F20</f>
        <v>#DIV/0!</v>
      </c>
      <c r="E60" s="43" t="e">
        <f>[1]Tin!E20</f>
        <v>#DIV/0!</v>
      </c>
      <c r="F60" s="55" t="str">
        <f>IF(C60="NA","NA",IF([1]Tin!G20&lt;INDEX([1]Specification!$B$3:$BI$391,$G$33,[1]Specification!AM2),"Pass","Fail"))</f>
        <v>NA</v>
      </c>
      <c r="G60" s="45"/>
      <c r="H60" s="45"/>
      <c r="I60" s="45"/>
      <c r="J60" s="45"/>
      <c r="Z60" s="3" t="s">
        <v>105</v>
      </c>
      <c r="AA60" s="4" t="s">
        <v>47</v>
      </c>
      <c r="AB60" s="4">
        <v>6</v>
      </c>
      <c r="AC60" s="4" t="s">
        <v>76</v>
      </c>
      <c r="AD60" s="4" t="s">
        <v>42</v>
      </c>
      <c r="AE60" s="5" t="s">
        <v>43</v>
      </c>
    </row>
    <row r="61" spans="1:31" ht="50.25" hidden="1" customHeight="1" x14ac:dyDescent="0.2">
      <c r="A61" s="25" t="s">
        <v>118</v>
      </c>
      <c r="B61" s="26" t="s">
        <v>139</v>
      </c>
      <c r="C61" s="27" t="str">
        <f>CONCATENATE("Specification Limits 
(",INDEX([1]Specification!$B$3:$BI$391,$G$33,[1]Specification!AJ2),")")</f>
        <v>Specification Limits 
(ng/part)</v>
      </c>
      <c r="D61" s="27" t="str">
        <f>CONCATENATE("Results (",INDEX([1]Specification!$B$3:$BI$391,$G$33,[1]Specification!AJ2),")")</f>
        <v>Results (ng/part)</v>
      </c>
      <c r="E61" s="25" t="s">
        <v>120</v>
      </c>
      <c r="Z61" s="3" t="s">
        <v>98</v>
      </c>
      <c r="AA61" s="4" t="s">
        <v>40</v>
      </c>
      <c r="AB61" s="4">
        <v>5</v>
      </c>
      <c r="AC61" s="4" t="s">
        <v>76</v>
      </c>
      <c r="AD61" s="4" t="s">
        <v>77</v>
      </c>
      <c r="AE61" s="5" t="s">
        <v>43</v>
      </c>
    </row>
    <row r="62" spans="1:31" ht="15" hidden="1" x14ac:dyDescent="0.25">
      <c r="A62" s="49" t="s">
        <v>94</v>
      </c>
      <c r="B62" s="42" t="s">
        <v>153</v>
      </c>
      <c r="C62" s="42">
        <f>IF(INDEX([1]Specification!$B$3:$BI$391,$G$33,[1]Specification!AI2)="NA",INDEX([1]Specification!$B$3:$BI$391,$G$33,[1]Specification!AI2),INDEX([1]Specification!$B$3:$BI$391,$G$33,[1]Specification!AI2))</f>
        <v>0</v>
      </c>
      <c r="D62" s="42">
        <v>0</v>
      </c>
      <c r="E62" s="55" t="str">
        <f>IF(C62="NA","NA",IF(D62&gt;C62,"Fail","Pass"))</f>
        <v>Pass</v>
      </c>
      <c r="Z62" s="3" t="s">
        <v>98</v>
      </c>
      <c r="AA62" s="4" t="s">
        <v>47</v>
      </c>
      <c r="AB62" s="4">
        <v>5</v>
      </c>
      <c r="AC62" s="4" t="s">
        <v>76</v>
      </c>
      <c r="AD62" s="4" t="s">
        <v>42</v>
      </c>
      <c r="AE62" s="5" t="s">
        <v>43</v>
      </c>
    </row>
    <row r="63" spans="1:31" ht="48.75" hidden="1" customHeight="1" x14ac:dyDescent="0.2">
      <c r="A63" s="25" t="s">
        <v>118</v>
      </c>
      <c r="B63" s="26" t="s">
        <v>154</v>
      </c>
      <c r="C63" s="27" t="str">
        <f>CONCATENATE("Specification Limits 
(",INDEX([1]Specification!$B$3:$BI$391,$G$33,[1]Specification!AH2),")")</f>
        <v>Specification Limits 
(particles/sqcm)</v>
      </c>
      <c r="D63" s="27" t="str">
        <f>CONCATENATE("Average of 5 data 
points (", INDEX([1]Specification!$B$3:$BI$391,$G$33,[1]Specification!AH2),")" )</f>
        <v>Average of 5 data 
points (particles/sqcm)</v>
      </c>
      <c r="E63" s="25" t="s">
        <v>120</v>
      </c>
      <c r="Z63" s="3" t="s">
        <v>155</v>
      </c>
      <c r="AA63" s="4" t="s">
        <v>40</v>
      </c>
      <c r="AB63" s="4">
        <v>5</v>
      </c>
      <c r="AC63" s="4" t="s">
        <v>76</v>
      </c>
      <c r="AD63" s="4" t="s">
        <v>77</v>
      </c>
      <c r="AE63" s="5" t="s">
        <v>43</v>
      </c>
    </row>
    <row r="64" spans="1:31" ht="15" hidden="1" x14ac:dyDescent="0.25">
      <c r="A64" s="51" t="s">
        <v>90</v>
      </c>
      <c r="B64" s="47" t="s">
        <v>156</v>
      </c>
      <c r="C64" s="42" t="str">
        <f>IF(INDEX([1]Specification!$B$3:$BI$391,$G$33,[1]Specification!AE2)="NA",INDEX([1]Specification!$B$3:$BI$391,$G$33,[1]Specification!AE2),CONCATENATE("&lt;",INDEX([1]Specification!$B$3:$BI$391,$G$33,[1]Specification!AE2)))</f>
        <v>&lt;3000</v>
      </c>
      <c r="D64" s="56">
        <f>[1]LPC!F55</f>
        <v>0</v>
      </c>
      <c r="E64" s="55" t="str">
        <f>IF(C64="NA","NA",IF(D64&lt;INDEX([1]Specification!$B$3:$BI$391,$G$33,[1]Specification!AE2),"Pass","Fail"))</f>
        <v>Pass</v>
      </c>
      <c r="Z64" s="3" t="s">
        <v>93</v>
      </c>
      <c r="AA64" s="4" t="s">
        <v>47</v>
      </c>
      <c r="AB64" s="4">
        <v>5</v>
      </c>
      <c r="AC64" s="4" t="s">
        <v>76</v>
      </c>
      <c r="AD64" s="4" t="s">
        <v>42</v>
      </c>
      <c r="AE64" s="5" t="s">
        <v>43</v>
      </c>
    </row>
    <row r="65" spans="1:31" ht="15" hidden="1" x14ac:dyDescent="0.25">
      <c r="A65" s="51" t="s">
        <v>90</v>
      </c>
      <c r="B65" s="47" t="s">
        <v>157</v>
      </c>
      <c r="C65" s="42" t="str">
        <f>IF(INDEX([1]Specification!$B$3:$BI$391,$G$33,[1]Specification!AF2)="NA",INDEX([1]Specification!$B$3:$BI$391,$G$33,[1]Specification!AF2),CONCATENATE("&lt;",INDEX([1]Specification!$B$3:$BI$391,$G$33,[1]Specification!AF2)))</f>
        <v>NA</v>
      </c>
      <c r="D65" s="56">
        <f>[1]LPC!F56</f>
        <v>0</v>
      </c>
      <c r="E65" s="55" t="str">
        <f>IF(C65="NA","NA",IF(D65&lt;INDEX([1]Specification!$B$3:$BI$391,$G$33,[1]Specification!AF2),"Pass","Fail"))</f>
        <v>NA</v>
      </c>
      <c r="Z65" s="3" t="s">
        <v>155</v>
      </c>
      <c r="AA65" s="4" t="s">
        <v>47</v>
      </c>
      <c r="AB65" s="4">
        <v>5</v>
      </c>
      <c r="AC65" s="4" t="s">
        <v>76</v>
      </c>
      <c r="AD65" s="4" t="s">
        <v>42</v>
      </c>
      <c r="AE65" s="5" t="s">
        <v>43</v>
      </c>
    </row>
    <row r="66" spans="1:31" ht="30" x14ac:dyDescent="0.2">
      <c r="A66" s="25" t="s">
        <v>118</v>
      </c>
      <c r="B66" s="57" t="s">
        <v>119</v>
      </c>
      <c r="C66" s="27" t="str">
        <f>CONCATENATE("Specification Limits 
(",INDEX([1]Specification!$B$3:$BI$391,$G$33,[1]Specification!BC2),")")</f>
        <v>Specification Limits 
(ng/part)</v>
      </c>
      <c r="D66" s="27" t="str">
        <f>CONCATENATE("Results (",INDEX([1]Specification!$B$3:$BI$391,$G$33,[1]Specification!BC2),")")</f>
        <v>Results (ng/part)</v>
      </c>
      <c r="E66" s="25" t="s">
        <v>120</v>
      </c>
      <c r="Z66" s="3" t="s">
        <v>111</v>
      </c>
      <c r="AA66" s="4" t="s">
        <v>40</v>
      </c>
      <c r="AB66" s="4">
        <v>5</v>
      </c>
      <c r="AC66" s="4" t="s">
        <v>76</v>
      </c>
      <c r="AD66" s="4" t="s">
        <v>77</v>
      </c>
      <c r="AE66" s="5" t="s">
        <v>43</v>
      </c>
    </row>
    <row r="67" spans="1:31" ht="15" x14ac:dyDescent="0.25">
      <c r="A67" s="58" t="s">
        <v>106</v>
      </c>
      <c r="B67" s="59" t="s">
        <v>158</v>
      </c>
      <c r="C67" s="42" t="str">
        <f>IF(INDEX([1]Specification!$B$3:$BI$391,$G$33,[1]Specification!AY2)="NA",INDEX([1]Specification!$B$3:$BI$391,$G$33,[1]Specification!AY2),CONCATENATE("&lt;",INDEX([1]Specification!$B$3:$BI$391,$G$33,[1]Specification!AY2)))</f>
        <v>NA</v>
      </c>
      <c r="D67" s="60" t="s">
        <v>159</v>
      </c>
      <c r="E67" s="55" t="str">
        <f>IF(INDEX([1]Specification!$B$3:$BI$391,$G$33,[1]Specification!AY2)="NA", "NA", IF(OR(D67&lt;INDEX([1]Specification!$B$3:$BI$391,$G$33,[1]Specification!AY2),D67="Not Detected"),"PASS","FAIL"))</f>
        <v>NA</v>
      </c>
      <c r="Z67" s="3" t="s">
        <v>111</v>
      </c>
      <c r="AA67" s="4" t="s">
        <v>47</v>
      </c>
      <c r="AB67" s="4">
        <v>5</v>
      </c>
      <c r="AC67" s="4" t="s">
        <v>76</v>
      </c>
      <c r="AD67" s="4" t="s">
        <v>42</v>
      </c>
      <c r="AE67" s="5" t="s">
        <v>43</v>
      </c>
    </row>
    <row r="68" spans="1:31" ht="15" x14ac:dyDescent="0.25">
      <c r="A68" s="58"/>
      <c r="B68" s="59" t="s">
        <v>160</v>
      </c>
      <c r="C68" s="42" t="str">
        <f>IF(INDEX([1]Specification!$B$3:$BI$391,$G$33,[1]Specification!AZ2)="NA",INDEX([1]Specification!$B$3:$BI$391,$G$33,[1]Specification!AZ2),CONCATENATE("&lt;",INDEX([1]Specification!$B$3:$BI$391,$G$33,[1]Specification!AZ2)))</f>
        <v>&lt;30</v>
      </c>
      <c r="D68" s="60">
        <v>4.9840741489100671</v>
      </c>
      <c r="E68" s="55" t="str">
        <f>IF(INDEX([1]Specification!$B$3:$BI$391,$G$33,[1]Specification!AZ2)="NA", "NA", IF(OR(D68&lt;INDEX([1]Specification!$B$3:$BI$391,$G$33,[1]Specification!AZ2),D68="Not Detected"),"PASS","FAIL"))</f>
        <v>PASS</v>
      </c>
      <c r="Z68" s="3" t="s">
        <v>111</v>
      </c>
      <c r="AA68" s="4" t="s">
        <v>47</v>
      </c>
      <c r="AB68" s="4">
        <v>5</v>
      </c>
      <c r="AC68" s="4" t="s">
        <v>76</v>
      </c>
      <c r="AD68" s="4" t="s">
        <v>42</v>
      </c>
      <c r="AE68" s="5" t="s">
        <v>43</v>
      </c>
    </row>
    <row r="69" spans="1:31" ht="15" x14ac:dyDescent="0.25">
      <c r="A69" s="61"/>
      <c r="B69" s="59" t="s">
        <v>161</v>
      </c>
      <c r="C69" s="42" t="s">
        <v>97</v>
      </c>
      <c r="D69" s="60">
        <v>4.9840741489100697</v>
      </c>
      <c r="E69" s="62"/>
      <c r="Z69" s="3" t="s">
        <v>111</v>
      </c>
      <c r="AA69" s="4" t="s">
        <v>47</v>
      </c>
      <c r="AB69" s="4">
        <v>5</v>
      </c>
      <c r="AC69" s="4" t="s">
        <v>76</v>
      </c>
      <c r="AD69" s="4" t="s">
        <v>42</v>
      </c>
      <c r="AE69" s="5" t="s">
        <v>43</v>
      </c>
    </row>
    <row r="70" spans="1:31" ht="15" x14ac:dyDescent="0.25">
      <c r="A70" s="61"/>
      <c r="B70" s="59" t="s">
        <v>162</v>
      </c>
      <c r="C70" s="42" t="s">
        <v>97</v>
      </c>
      <c r="D70" s="60">
        <v>94.751139457407504</v>
      </c>
      <c r="E70" s="62"/>
      <c r="Z70" s="3" t="s">
        <v>111</v>
      </c>
      <c r="AA70" s="4" t="s">
        <v>47</v>
      </c>
      <c r="AB70" s="4">
        <v>5</v>
      </c>
      <c r="AC70" s="4" t="s">
        <v>76</v>
      </c>
      <c r="AD70" s="4" t="s">
        <v>42</v>
      </c>
      <c r="AE70" s="5" t="s">
        <v>43</v>
      </c>
    </row>
    <row r="71" spans="1:31" ht="15" hidden="1" x14ac:dyDescent="0.25">
      <c r="A71" s="61"/>
      <c r="B71" s="59" t="s">
        <v>163</v>
      </c>
      <c r="C71" s="42" t="s">
        <v>97</v>
      </c>
      <c r="D71" s="60">
        <v>0.42295671194715401</v>
      </c>
      <c r="E71" s="62"/>
      <c r="Z71" s="3" t="s">
        <v>111</v>
      </c>
      <c r="AA71" s="4" t="s">
        <v>47</v>
      </c>
      <c r="AB71" s="4">
        <v>5</v>
      </c>
      <c r="AC71" s="4" t="s">
        <v>76</v>
      </c>
      <c r="AD71" s="4" t="s">
        <v>42</v>
      </c>
      <c r="AE71" s="5" t="s">
        <v>43</v>
      </c>
    </row>
    <row r="72" spans="1:31" ht="15" hidden="1" x14ac:dyDescent="0.25">
      <c r="A72" s="61"/>
      <c r="B72" s="59" t="s">
        <v>164</v>
      </c>
      <c r="C72" s="42" t="s">
        <v>97</v>
      </c>
      <c r="D72" s="60">
        <v>4.6357899660276596</v>
      </c>
      <c r="E72" s="62"/>
      <c r="Z72" s="3" t="s">
        <v>111</v>
      </c>
      <c r="AA72" s="4" t="s">
        <v>47</v>
      </c>
      <c r="AB72" s="4">
        <v>5</v>
      </c>
      <c r="AC72" s="4" t="s">
        <v>76</v>
      </c>
      <c r="AD72" s="4" t="s">
        <v>42</v>
      </c>
      <c r="AE72" s="5" t="s">
        <v>43</v>
      </c>
    </row>
    <row r="73" spans="1:31" ht="15" hidden="1" x14ac:dyDescent="0.25">
      <c r="A73" s="61"/>
      <c r="B73" s="59" t="s">
        <v>165</v>
      </c>
      <c r="C73" s="42" t="s">
        <v>97</v>
      </c>
      <c r="D73" s="60">
        <v>4.2970922420692199</v>
      </c>
      <c r="E73" s="62"/>
      <c r="Z73" s="3" t="s">
        <v>111</v>
      </c>
      <c r="AA73" s="4" t="s">
        <v>47</v>
      </c>
      <c r="AB73" s="4">
        <v>5</v>
      </c>
      <c r="AC73" s="4" t="s">
        <v>76</v>
      </c>
      <c r="AD73" s="4" t="s">
        <v>42</v>
      </c>
      <c r="AE73" s="5" t="s">
        <v>43</v>
      </c>
    </row>
    <row r="74" spans="1:31" ht="15" hidden="1" x14ac:dyDescent="0.25">
      <c r="A74" s="61"/>
      <c r="B74" s="59" t="s">
        <v>166</v>
      </c>
      <c r="C74" s="42" t="s">
        <v>97</v>
      </c>
      <c r="D74" s="60">
        <v>15.6382215851818</v>
      </c>
      <c r="E74" s="62"/>
      <c r="Z74" s="3" t="s">
        <v>111</v>
      </c>
      <c r="AA74" s="4" t="s">
        <v>47</v>
      </c>
      <c r="AB74" s="4">
        <v>5</v>
      </c>
      <c r="AC74" s="4" t="s">
        <v>76</v>
      </c>
      <c r="AD74" s="4" t="s">
        <v>42</v>
      </c>
      <c r="AE74" s="5" t="s">
        <v>43</v>
      </c>
    </row>
    <row r="75" spans="1:31" ht="15" hidden="1" x14ac:dyDescent="0.25">
      <c r="A75" s="61"/>
      <c r="B75" s="59" t="s">
        <v>166</v>
      </c>
      <c r="C75" s="42" t="s">
        <v>97</v>
      </c>
      <c r="D75" s="60">
        <v>6.66727943764778</v>
      </c>
      <c r="E75" s="62"/>
      <c r="Z75" s="3" t="s">
        <v>111</v>
      </c>
      <c r="AA75" s="4" t="s">
        <v>47</v>
      </c>
      <c r="AB75" s="4">
        <v>5</v>
      </c>
      <c r="AC75" s="4" t="s">
        <v>76</v>
      </c>
      <c r="AD75" s="4" t="s">
        <v>42</v>
      </c>
      <c r="AE75" s="5" t="s">
        <v>43</v>
      </c>
    </row>
    <row r="76" spans="1:31" ht="15" hidden="1" x14ac:dyDescent="0.25">
      <c r="A76" s="61"/>
      <c r="B76" s="59" t="s">
        <v>167</v>
      </c>
      <c r="C76" s="42" t="s">
        <v>97</v>
      </c>
      <c r="D76" s="60">
        <v>3.2021721111201602</v>
      </c>
      <c r="E76" s="62"/>
      <c r="Z76" s="3" t="s">
        <v>111</v>
      </c>
      <c r="AA76" s="4" t="s">
        <v>47</v>
      </c>
      <c r="AB76" s="4">
        <v>5</v>
      </c>
      <c r="AC76" s="4" t="s">
        <v>76</v>
      </c>
      <c r="AD76" s="4" t="s">
        <v>42</v>
      </c>
      <c r="AE76" s="5" t="s">
        <v>43</v>
      </c>
    </row>
    <row r="77" spans="1:31" ht="15" hidden="1" x14ac:dyDescent="0.25">
      <c r="A77" s="61"/>
      <c r="B77" s="59" t="s">
        <v>168</v>
      </c>
      <c r="C77" s="42" t="s">
        <v>97</v>
      </c>
      <c r="D77" s="60">
        <v>9.9491361966177205</v>
      </c>
      <c r="E77" s="62"/>
      <c r="Z77" s="3" t="s">
        <v>111</v>
      </c>
      <c r="AA77" s="4" t="s">
        <v>47</v>
      </c>
      <c r="AB77" s="4">
        <v>5</v>
      </c>
      <c r="AC77" s="4" t="s">
        <v>76</v>
      </c>
      <c r="AD77" s="4" t="s">
        <v>42</v>
      </c>
      <c r="AE77" s="5" t="s">
        <v>43</v>
      </c>
    </row>
    <row r="78" spans="1:31" ht="15" hidden="1" x14ac:dyDescent="0.25">
      <c r="A78" s="61"/>
      <c r="B78" s="59" t="s">
        <v>169</v>
      </c>
      <c r="C78" s="42" t="s">
        <v>97</v>
      </c>
      <c r="D78" s="60">
        <v>8.4677200609616605</v>
      </c>
      <c r="E78" s="62"/>
      <c r="Z78" s="3" t="s">
        <v>111</v>
      </c>
      <c r="AA78" s="4" t="s">
        <v>47</v>
      </c>
      <c r="AB78" s="4">
        <v>5</v>
      </c>
      <c r="AC78" s="4" t="s">
        <v>76</v>
      </c>
      <c r="AD78" s="4" t="s">
        <v>42</v>
      </c>
      <c r="AE78" s="5" t="s">
        <v>43</v>
      </c>
    </row>
    <row r="79" spans="1:31" ht="15" hidden="1" x14ac:dyDescent="0.25">
      <c r="A79" s="61"/>
      <c r="B79" s="59" t="s">
        <v>167</v>
      </c>
      <c r="C79" s="42" t="s">
        <v>97</v>
      </c>
      <c r="D79" s="60">
        <v>3.1812838157201302</v>
      </c>
      <c r="E79" s="62"/>
      <c r="Z79" s="3" t="s">
        <v>111</v>
      </c>
      <c r="AA79" s="4" t="s">
        <v>47</v>
      </c>
      <c r="AB79" s="4">
        <v>5</v>
      </c>
      <c r="AC79" s="4" t="s">
        <v>76</v>
      </c>
      <c r="AD79" s="4" t="s">
        <v>42</v>
      </c>
      <c r="AE79" s="5" t="s">
        <v>43</v>
      </c>
    </row>
    <row r="80" spans="1:31" ht="15" hidden="1" x14ac:dyDescent="0.25">
      <c r="A80" s="61"/>
      <c r="B80" s="59" t="s">
        <v>170</v>
      </c>
      <c r="C80" s="42" t="s">
        <v>97</v>
      </c>
      <c r="D80" s="60">
        <v>7.0035827804397499</v>
      </c>
      <c r="E80" s="62"/>
      <c r="Z80" s="3" t="s">
        <v>111</v>
      </c>
      <c r="AA80" s="4" t="s">
        <v>47</v>
      </c>
      <c r="AB80" s="4">
        <v>5</v>
      </c>
      <c r="AC80" s="4" t="s">
        <v>76</v>
      </c>
      <c r="AD80" s="4" t="s">
        <v>42</v>
      </c>
      <c r="AE80" s="5" t="s">
        <v>43</v>
      </c>
    </row>
    <row r="81" spans="1:31" ht="15" hidden="1" x14ac:dyDescent="0.25">
      <c r="A81" s="61"/>
      <c r="B81" s="59" t="s">
        <v>171</v>
      </c>
      <c r="C81" s="42" t="s">
        <v>97</v>
      </c>
      <c r="D81" s="60">
        <v>2.5163784606044599</v>
      </c>
      <c r="E81" s="62"/>
      <c r="Z81" s="3" t="s">
        <v>111</v>
      </c>
      <c r="AA81" s="4" t="s">
        <v>47</v>
      </c>
      <c r="AB81" s="4">
        <v>5</v>
      </c>
      <c r="AC81" s="4" t="s">
        <v>76</v>
      </c>
      <c r="AD81" s="4" t="s">
        <v>42</v>
      </c>
      <c r="AE81" s="5" t="s">
        <v>43</v>
      </c>
    </row>
    <row r="82" spans="1:31" ht="15" hidden="1" x14ac:dyDescent="0.25">
      <c r="A82" s="61"/>
      <c r="B82" s="59" t="s">
        <v>172</v>
      </c>
      <c r="C82" s="42" t="s">
        <v>97</v>
      </c>
      <c r="D82" s="60">
        <v>2.5576636672098898</v>
      </c>
      <c r="E82" s="62"/>
      <c r="Z82" s="3" t="s">
        <v>111</v>
      </c>
      <c r="AA82" s="4" t="s">
        <v>47</v>
      </c>
      <c r="AB82" s="4">
        <v>5</v>
      </c>
      <c r="AC82" s="4" t="s">
        <v>76</v>
      </c>
      <c r="AD82" s="4" t="s">
        <v>42</v>
      </c>
      <c r="AE82" s="5" t="s">
        <v>43</v>
      </c>
    </row>
    <row r="83" spans="1:31" ht="15" hidden="1" x14ac:dyDescent="0.25">
      <c r="A83" s="61"/>
      <c r="B83" s="59" t="s">
        <v>173</v>
      </c>
      <c r="C83" s="42" t="s">
        <v>97</v>
      </c>
      <c r="D83" s="60">
        <v>17.976477742368701</v>
      </c>
      <c r="E83" s="62"/>
      <c r="Z83" s="3" t="s">
        <v>111</v>
      </c>
      <c r="AA83" s="4" t="s">
        <v>47</v>
      </c>
      <c r="AB83" s="4">
        <v>5</v>
      </c>
      <c r="AC83" s="4" t="s">
        <v>76</v>
      </c>
      <c r="AD83" s="4" t="s">
        <v>42</v>
      </c>
      <c r="AE83" s="5" t="s">
        <v>43</v>
      </c>
    </row>
    <row r="84" spans="1:31" ht="15" hidden="1" x14ac:dyDescent="0.25">
      <c r="A84" s="61"/>
      <c r="B84" s="59" t="s">
        <v>174</v>
      </c>
      <c r="C84" s="42" t="s">
        <v>97</v>
      </c>
      <c r="D84" s="60">
        <v>5.3470105150499698</v>
      </c>
      <c r="E84" s="62"/>
      <c r="Z84" s="3" t="s">
        <v>111</v>
      </c>
      <c r="AA84" s="4" t="s">
        <v>47</v>
      </c>
      <c r="AB84" s="4">
        <v>5</v>
      </c>
      <c r="AC84" s="4" t="s">
        <v>76</v>
      </c>
      <c r="AD84" s="4" t="s">
        <v>42</v>
      </c>
      <c r="AE84" s="5" t="s">
        <v>43</v>
      </c>
    </row>
    <row r="85" spans="1:31" ht="15" hidden="1" x14ac:dyDescent="0.25">
      <c r="A85" s="61"/>
      <c r="B85" s="59" t="s">
        <v>175</v>
      </c>
      <c r="C85" s="42" t="s">
        <v>97</v>
      </c>
      <c r="D85" s="60">
        <v>2.8883741644413798</v>
      </c>
      <c r="E85" s="62"/>
      <c r="Z85" s="3" t="s">
        <v>111</v>
      </c>
      <c r="AA85" s="4" t="s">
        <v>47</v>
      </c>
      <c r="AB85" s="4">
        <v>5</v>
      </c>
      <c r="AC85" s="4" t="s">
        <v>76</v>
      </c>
      <c r="AD85" s="4" t="s">
        <v>42</v>
      </c>
      <c r="AE85" s="5" t="s">
        <v>43</v>
      </c>
    </row>
    <row r="86" spans="1:31" ht="15" x14ac:dyDescent="0.25">
      <c r="A86" s="61"/>
      <c r="B86" s="59" t="s">
        <v>176</v>
      </c>
      <c r="C86" s="42" t="s">
        <v>97</v>
      </c>
      <c r="D86" s="60">
        <v>2.7308363916489986</v>
      </c>
      <c r="E86" s="62"/>
      <c r="Z86" s="3" t="s">
        <v>111</v>
      </c>
      <c r="AA86" s="4" t="s">
        <v>47</v>
      </c>
      <c r="AB86" s="4">
        <v>5</v>
      </c>
      <c r="AC86" s="4" t="s">
        <v>76</v>
      </c>
      <c r="AD86" s="4" t="s">
        <v>42</v>
      </c>
      <c r="AE86" s="5" t="s">
        <v>43</v>
      </c>
    </row>
    <row r="87" spans="1:31" ht="15" x14ac:dyDescent="0.25">
      <c r="A87" s="61"/>
      <c r="B87" s="59" t="s">
        <v>177</v>
      </c>
      <c r="C87" s="42" t="s">
        <v>97</v>
      </c>
      <c r="D87" s="60">
        <v>2.7308363916489999</v>
      </c>
      <c r="E87" s="62"/>
      <c r="Z87" s="3" t="s">
        <v>111</v>
      </c>
      <c r="AA87" s="4" t="s">
        <v>47</v>
      </c>
      <c r="AB87" s="4">
        <v>5</v>
      </c>
      <c r="AC87" s="4" t="s">
        <v>76</v>
      </c>
      <c r="AD87" s="4" t="s">
        <v>42</v>
      </c>
      <c r="AE87" s="5" t="s">
        <v>43</v>
      </c>
    </row>
    <row r="88" spans="1:31" ht="15" x14ac:dyDescent="0.25">
      <c r="A88" s="61"/>
      <c r="B88" s="59" t="s">
        <v>178</v>
      </c>
      <c r="C88" s="42" t="s">
        <v>97</v>
      </c>
      <c r="D88" s="60" t="s">
        <v>159</v>
      </c>
      <c r="E88" s="62"/>
      <c r="Z88" s="3" t="s">
        <v>111</v>
      </c>
      <c r="AA88" s="4" t="s">
        <v>47</v>
      </c>
      <c r="AB88" s="4">
        <v>5</v>
      </c>
      <c r="AC88" s="4" t="s">
        <v>76</v>
      </c>
      <c r="AD88" s="4" t="s">
        <v>42</v>
      </c>
      <c r="AE88" s="5" t="s">
        <v>43</v>
      </c>
    </row>
    <row r="89" spans="1:31" ht="15" x14ac:dyDescent="0.25">
      <c r="A89" s="61"/>
      <c r="B89" s="59" t="s">
        <v>179</v>
      </c>
      <c r="C89" s="42" t="s">
        <v>97</v>
      </c>
      <c r="D89" s="60">
        <v>18.35414670008889</v>
      </c>
      <c r="E89" s="62"/>
      <c r="Z89" s="3" t="s">
        <v>111</v>
      </c>
      <c r="AA89" s="4" t="s">
        <v>47</v>
      </c>
      <c r="AB89" s="4">
        <v>5</v>
      </c>
      <c r="AC89" s="4" t="s">
        <v>76</v>
      </c>
      <c r="AD89" s="4" t="s">
        <v>42</v>
      </c>
      <c r="AE89" s="5" t="s">
        <v>43</v>
      </c>
    </row>
    <row r="90" spans="1:31" ht="15" x14ac:dyDescent="0.25">
      <c r="A90" s="61"/>
      <c r="B90" s="59" t="s">
        <v>180</v>
      </c>
      <c r="C90" s="42" t="s">
        <v>97</v>
      </c>
      <c r="D90" s="60">
        <v>18.354146700088901</v>
      </c>
      <c r="E90" s="62"/>
      <c r="Z90" s="3" t="s">
        <v>111</v>
      </c>
      <c r="AA90" s="4" t="s">
        <v>47</v>
      </c>
      <c r="AB90" s="4">
        <v>5</v>
      </c>
      <c r="AC90" s="4" t="s">
        <v>76</v>
      </c>
      <c r="AD90" s="4" t="s">
        <v>42</v>
      </c>
      <c r="AE90" s="5" t="s">
        <v>43</v>
      </c>
    </row>
    <row r="91" spans="1:31" ht="15" x14ac:dyDescent="0.25">
      <c r="A91" s="61"/>
      <c r="B91" s="59" t="s">
        <v>181</v>
      </c>
      <c r="C91" s="42" t="s">
        <v>97</v>
      </c>
      <c r="D91" s="60">
        <v>21.566289443230616</v>
      </c>
      <c r="E91" s="62"/>
      <c r="Z91" s="3" t="s">
        <v>111</v>
      </c>
      <c r="AA91" s="4" t="s">
        <v>47</v>
      </c>
      <c r="AB91" s="4">
        <v>5</v>
      </c>
      <c r="AC91" s="4" t="s">
        <v>76</v>
      </c>
      <c r="AD91" s="4" t="s">
        <v>42</v>
      </c>
      <c r="AE91" s="5" t="s">
        <v>43</v>
      </c>
    </row>
    <row r="92" spans="1:31" ht="15" hidden="1" x14ac:dyDescent="0.25">
      <c r="A92" s="61"/>
      <c r="B92" s="59" t="s">
        <v>182</v>
      </c>
      <c r="C92" s="42" t="s">
        <v>97</v>
      </c>
      <c r="D92" s="60">
        <v>2.2185460331215099</v>
      </c>
      <c r="E92" s="62"/>
      <c r="Z92" s="3" t="s">
        <v>111</v>
      </c>
      <c r="AA92" s="4" t="s">
        <v>47</v>
      </c>
      <c r="AB92" s="4">
        <v>5</v>
      </c>
      <c r="AC92" s="4" t="s">
        <v>76</v>
      </c>
      <c r="AD92" s="4" t="s">
        <v>42</v>
      </c>
      <c r="AE92" s="5" t="s">
        <v>43</v>
      </c>
    </row>
    <row r="93" spans="1:31" ht="15" hidden="1" x14ac:dyDescent="0.25">
      <c r="A93" s="61"/>
      <c r="B93" s="59" t="s">
        <v>183</v>
      </c>
      <c r="C93" s="42" t="s">
        <v>97</v>
      </c>
      <c r="D93" s="60">
        <v>2.7491784234951302</v>
      </c>
      <c r="E93" s="62"/>
      <c r="Z93" s="3" t="s">
        <v>111</v>
      </c>
      <c r="AA93" s="4" t="s">
        <v>47</v>
      </c>
      <c r="AB93" s="4">
        <v>5</v>
      </c>
      <c r="AC93" s="4" t="s">
        <v>76</v>
      </c>
      <c r="AD93" s="4" t="s">
        <v>42</v>
      </c>
      <c r="AE93" s="5" t="s">
        <v>43</v>
      </c>
    </row>
    <row r="94" spans="1:31" ht="15" hidden="1" x14ac:dyDescent="0.25">
      <c r="A94" s="61"/>
      <c r="B94" s="59" t="s">
        <v>184</v>
      </c>
      <c r="C94" s="42" t="s">
        <v>97</v>
      </c>
      <c r="D94" s="60">
        <v>2.1124874554082198</v>
      </c>
      <c r="E94" s="62"/>
      <c r="Z94" s="3" t="s">
        <v>111</v>
      </c>
      <c r="AA94" s="4" t="s">
        <v>47</v>
      </c>
      <c r="AB94" s="4">
        <v>5</v>
      </c>
      <c r="AC94" s="4" t="s">
        <v>76</v>
      </c>
      <c r="AD94" s="4" t="s">
        <v>42</v>
      </c>
      <c r="AE94" s="5" t="s">
        <v>43</v>
      </c>
    </row>
    <row r="95" spans="1:31" ht="15" x14ac:dyDescent="0.25">
      <c r="A95" s="61"/>
      <c r="B95" s="59" t="s">
        <v>185</v>
      </c>
      <c r="C95" s="42" t="s">
        <v>97</v>
      </c>
      <c r="D95" s="60">
        <v>6.09589789615376</v>
      </c>
      <c r="E95" s="62"/>
      <c r="Z95" s="3" t="s">
        <v>111</v>
      </c>
      <c r="AA95" s="4" t="s">
        <v>47</v>
      </c>
      <c r="AB95" s="4">
        <v>5</v>
      </c>
      <c r="AC95" s="4" t="s">
        <v>76</v>
      </c>
      <c r="AD95" s="4" t="s">
        <v>42</v>
      </c>
      <c r="AE95" s="5" t="s">
        <v>43</v>
      </c>
    </row>
    <row r="96" spans="1:31" ht="15" x14ac:dyDescent="0.25">
      <c r="A96" s="61"/>
      <c r="B96" s="59" t="s">
        <v>186</v>
      </c>
      <c r="C96" s="42" t="s">
        <v>97</v>
      </c>
      <c r="D96" s="60">
        <v>7.3615427648269502</v>
      </c>
      <c r="E96" s="62"/>
      <c r="Z96" s="3" t="s">
        <v>111</v>
      </c>
      <c r="AA96" s="4" t="s">
        <v>47</v>
      </c>
      <c r="AB96" s="4">
        <v>5</v>
      </c>
      <c r="AC96" s="4" t="s">
        <v>76</v>
      </c>
      <c r="AD96" s="4" t="s">
        <v>42</v>
      </c>
      <c r="AE96" s="5" t="s">
        <v>43</v>
      </c>
    </row>
    <row r="97" spans="1:31" ht="15" hidden="1" x14ac:dyDescent="0.25">
      <c r="A97" s="61"/>
      <c r="B97" s="59" t="s">
        <v>187</v>
      </c>
      <c r="C97" s="42" t="s">
        <v>97</v>
      </c>
      <c r="D97" s="60">
        <v>1.0286368702250399</v>
      </c>
      <c r="E97" s="62"/>
      <c r="Z97" s="3" t="s">
        <v>111</v>
      </c>
      <c r="AA97" s="4" t="s">
        <v>47</v>
      </c>
      <c r="AB97" s="4">
        <v>5</v>
      </c>
      <c r="AC97" s="4" t="s">
        <v>76</v>
      </c>
      <c r="AD97" s="4" t="s">
        <v>42</v>
      </c>
      <c r="AE97" s="5" t="s">
        <v>43</v>
      </c>
    </row>
    <row r="98" spans="1:31" ht="15" x14ac:dyDescent="0.25">
      <c r="A98" s="61"/>
      <c r="B98" s="59" t="s">
        <v>188</v>
      </c>
      <c r="C98" s="42" t="s">
        <v>97</v>
      </c>
      <c r="D98" s="60">
        <v>17.743543765606809</v>
      </c>
      <c r="E98" s="62"/>
      <c r="Z98" s="3" t="s">
        <v>111</v>
      </c>
      <c r="AA98" s="4" t="s">
        <v>47</v>
      </c>
      <c r="AB98" s="4">
        <v>5</v>
      </c>
      <c r="AC98" s="4" t="s">
        <v>76</v>
      </c>
      <c r="AD98" s="4" t="s">
        <v>42</v>
      </c>
      <c r="AE98" s="5" t="s">
        <v>43</v>
      </c>
    </row>
    <row r="99" spans="1:31" ht="15" x14ac:dyDescent="0.25">
      <c r="A99" s="61"/>
      <c r="B99" s="59" t="s">
        <v>189</v>
      </c>
      <c r="C99" s="42" t="s">
        <v>97</v>
      </c>
      <c r="D99" s="60">
        <v>13.866674352511099</v>
      </c>
      <c r="E99" s="62"/>
      <c r="Z99" s="3" t="s">
        <v>111</v>
      </c>
      <c r="AA99" s="4" t="s">
        <v>47</v>
      </c>
      <c r="AB99" s="4">
        <v>5</v>
      </c>
      <c r="AC99" s="4" t="s">
        <v>76</v>
      </c>
      <c r="AD99" s="4" t="s">
        <v>42</v>
      </c>
      <c r="AE99" s="5" t="s">
        <v>43</v>
      </c>
    </row>
    <row r="100" spans="1:31" ht="15" x14ac:dyDescent="0.25">
      <c r="A100" s="61"/>
      <c r="B100" s="59" t="s">
        <v>190</v>
      </c>
      <c r="C100" s="42" t="s">
        <v>97</v>
      </c>
      <c r="D100" s="60">
        <v>3.87686941309572</v>
      </c>
      <c r="E100" s="62"/>
      <c r="Z100" s="3" t="s">
        <v>111</v>
      </c>
      <c r="AA100" s="4" t="s">
        <v>47</v>
      </c>
      <c r="AB100" s="4">
        <v>5</v>
      </c>
      <c r="AC100" s="4" t="s">
        <v>76</v>
      </c>
      <c r="AD100" s="4" t="s">
        <v>42</v>
      </c>
      <c r="AE100" s="5" t="s">
        <v>43</v>
      </c>
    </row>
    <row r="101" spans="1:31" ht="15" x14ac:dyDescent="0.25">
      <c r="A101" s="61"/>
      <c r="B101" s="59" t="s">
        <v>191</v>
      </c>
      <c r="C101" s="42" t="s">
        <v>97</v>
      </c>
      <c r="D101" s="60">
        <v>30.884372188612339</v>
      </c>
      <c r="E101" s="62"/>
      <c r="Z101" s="3" t="s">
        <v>111</v>
      </c>
      <c r="AA101" s="4" t="s">
        <v>47</v>
      </c>
      <c r="AB101" s="4">
        <v>5</v>
      </c>
      <c r="AC101" s="4" t="s">
        <v>76</v>
      </c>
      <c r="AD101" s="4" t="s">
        <v>42</v>
      </c>
      <c r="AE101" s="5" t="s">
        <v>43</v>
      </c>
    </row>
    <row r="102" spans="1:31" ht="15" x14ac:dyDescent="0.25">
      <c r="A102" s="61"/>
      <c r="B102" s="59" t="s">
        <v>192</v>
      </c>
      <c r="C102" s="42" t="s">
        <v>97</v>
      </c>
      <c r="D102" s="60">
        <v>30.8843721886123</v>
      </c>
      <c r="E102" s="62"/>
      <c r="Z102" s="3" t="s">
        <v>111</v>
      </c>
      <c r="AA102" s="4" t="s">
        <v>47</v>
      </c>
      <c r="AB102" s="4">
        <v>5</v>
      </c>
      <c r="AC102" s="4" t="s">
        <v>76</v>
      </c>
      <c r="AD102" s="4" t="s">
        <v>42</v>
      </c>
      <c r="AE102" s="5" t="s">
        <v>43</v>
      </c>
    </row>
    <row r="103" spans="1:31" ht="15" x14ac:dyDescent="0.25">
      <c r="A103" s="61"/>
      <c r="B103" s="59" t="s">
        <v>193</v>
      </c>
      <c r="C103" s="42" t="s">
        <v>97</v>
      </c>
      <c r="D103" s="60">
        <f>SUM(D104,D115,D127)</f>
        <v>707.69414375106896</v>
      </c>
      <c r="E103" s="62"/>
      <c r="Z103" s="3" t="s">
        <v>111</v>
      </c>
      <c r="AA103" s="4" t="s">
        <v>47</v>
      </c>
      <c r="AB103" s="4">
        <v>5</v>
      </c>
      <c r="AC103" s="4" t="s">
        <v>76</v>
      </c>
      <c r="AD103" s="4" t="s">
        <v>42</v>
      </c>
      <c r="AE103" s="5" t="s">
        <v>43</v>
      </c>
    </row>
    <row r="104" spans="1:31" ht="15" x14ac:dyDescent="0.25">
      <c r="A104" s="61"/>
      <c r="B104" s="59" t="s">
        <v>194</v>
      </c>
      <c r="C104" s="42" t="s">
        <v>97</v>
      </c>
      <c r="D104" s="60">
        <v>115.94271718234369</v>
      </c>
      <c r="E104" s="62"/>
      <c r="Z104" s="3" t="s">
        <v>111</v>
      </c>
      <c r="AA104" s="4" t="s">
        <v>47</v>
      </c>
      <c r="AB104" s="4">
        <v>5</v>
      </c>
      <c r="AC104" s="4" t="s">
        <v>76</v>
      </c>
      <c r="AD104" s="4" t="s">
        <v>42</v>
      </c>
      <c r="AE104" s="5" t="s">
        <v>43</v>
      </c>
    </row>
    <row r="105" spans="1:31" ht="15" x14ac:dyDescent="0.25">
      <c r="A105" s="61"/>
      <c r="B105" s="59" t="s">
        <v>195</v>
      </c>
      <c r="C105" s="42" t="s">
        <v>97</v>
      </c>
      <c r="D105" s="60">
        <v>58.773695171262197</v>
      </c>
      <c r="E105" s="62"/>
      <c r="Z105" s="3" t="s">
        <v>111</v>
      </c>
      <c r="AA105" s="4" t="s">
        <v>47</v>
      </c>
      <c r="AB105" s="4">
        <v>5</v>
      </c>
      <c r="AC105" s="4" t="s">
        <v>76</v>
      </c>
      <c r="AD105" s="4" t="s">
        <v>42</v>
      </c>
      <c r="AE105" s="5" t="s">
        <v>43</v>
      </c>
    </row>
    <row r="106" spans="1:31" ht="15" x14ac:dyDescent="0.25">
      <c r="A106" s="61"/>
      <c r="B106" s="59" t="s">
        <v>196</v>
      </c>
      <c r="C106" s="42" t="s">
        <v>97</v>
      </c>
      <c r="D106" s="60">
        <v>11.504688805853499</v>
      </c>
      <c r="E106" s="62"/>
      <c r="Z106" s="3" t="s">
        <v>111</v>
      </c>
      <c r="AA106" s="4" t="s">
        <v>47</v>
      </c>
      <c r="AB106" s="4">
        <v>5</v>
      </c>
      <c r="AC106" s="4" t="s">
        <v>76</v>
      </c>
      <c r="AD106" s="4" t="s">
        <v>42</v>
      </c>
      <c r="AE106" s="5" t="s">
        <v>43</v>
      </c>
    </row>
    <row r="107" spans="1:31" ht="15" x14ac:dyDescent="0.25">
      <c r="A107" s="61"/>
      <c r="B107" s="59" t="s">
        <v>197</v>
      </c>
      <c r="C107" s="42" t="s">
        <v>97</v>
      </c>
      <c r="D107" s="60">
        <v>11.8218996391203</v>
      </c>
      <c r="E107" s="62"/>
      <c r="Z107" s="3" t="s">
        <v>111</v>
      </c>
      <c r="AA107" s="4" t="s">
        <v>47</v>
      </c>
      <c r="AB107" s="4">
        <v>5</v>
      </c>
      <c r="AC107" s="4" t="s">
        <v>76</v>
      </c>
      <c r="AD107" s="4" t="s">
        <v>42</v>
      </c>
      <c r="AE107" s="5" t="s">
        <v>43</v>
      </c>
    </row>
    <row r="108" spans="1:31" ht="15" x14ac:dyDescent="0.25">
      <c r="A108" s="61"/>
      <c r="B108" s="59" t="s">
        <v>198</v>
      </c>
      <c r="C108" s="42" t="s">
        <v>97</v>
      </c>
      <c r="D108" s="60">
        <v>1.6535971574478601</v>
      </c>
      <c r="E108" s="62"/>
      <c r="Z108" s="3" t="s">
        <v>111</v>
      </c>
      <c r="AA108" s="4" t="s">
        <v>47</v>
      </c>
      <c r="AB108" s="4">
        <v>5</v>
      </c>
      <c r="AC108" s="4" t="s">
        <v>76</v>
      </c>
      <c r="AD108" s="4" t="s">
        <v>42</v>
      </c>
      <c r="AE108" s="5" t="s">
        <v>43</v>
      </c>
    </row>
    <row r="109" spans="1:31" ht="15" x14ac:dyDescent="0.25">
      <c r="A109" s="61"/>
      <c r="B109" s="59" t="s">
        <v>199</v>
      </c>
      <c r="C109" s="42" t="s">
        <v>97</v>
      </c>
      <c r="D109" s="60">
        <v>2.60964318074168</v>
      </c>
      <c r="E109" s="62"/>
      <c r="Z109" s="3" t="s">
        <v>111</v>
      </c>
      <c r="AA109" s="4" t="s">
        <v>47</v>
      </c>
      <c r="AB109" s="4">
        <v>5</v>
      </c>
      <c r="AC109" s="4" t="s">
        <v>76</v>
      </c>
      <c r="AD109" s="4" t="s">
        <v>42</v>
      </c>
      <c r="AE109" s="5" t="s">
        <v>43</v>
      </c>
    </row>
    <row r="110" spans="1:31" ht="15" x14ac:dyDescent="0.25">
      <c r="A110" s="61"/>
      <c r="B110" s="59" t="s">
        <v>200</v>
      </c>
      <c r="C110" s="42" t="s">
        <v>97</v>
      </c>
      <c r="D110" s="60">
        <v>7.53785141385349</v>
      </c>
      <c r="E110" s="62"/>
      <c r="Z110" s="3" t="s">
        <v>111</v>
      </c>
      <c r="AA110" s="4" t="s">
        <v>47</v>
      </c>
      <c r="AB110" s="4">
        <v>5</v>
      </c>
      <c r="AC110" s="4" t="s">
        <v>76</v>
      </c>
      <c r="AD110" s="4" t="s">
        <v>42</v>
      </c>
      <c r="AE110" s="5" t="s">
        <v>43</v>
      </c>
    </row>
    <row r="111" spans="1:31" ht="15" x14ac:dyDescent="0.25">
      <c r="A111" s="61"/>
      <c r="B111" s="59" t="s">
        <v>201</v>
      </c>
      <c r="C111" s="42" t="s">
        <v>97</v>
      </c>
      <c r="D111" s="60">
        <v>4.5861869651461697</v>
      </c>
      <c r="E111" s="62"/>
      <c r="Z111" s="3" t="s">
        <v>111</v>
      </c>
      <c r="AA111" s="4" t="s">
        <v>47</v>
      </c>
      <c r="AB111" s="4">
        <v>5</v>
      </c>
      <c r="AC111" s="4" t="s">
        <v>76</v>
      </c>
      <c r="AD111" s="4" t="s">
        <v>42</v>
      </c>
      <c r="AE111" s="5" t="s">
        <v>43</v>
      </c>
    </row>
    <row r="112" spans="1:31" ht="15" x14ac:dyDescent="0.25">
      <c r="A112" s="61"/>
      <c r="B112" s="59" t="s">
        <v>202</v>
      </c>
      <c r="C112" s="42" t="s">
        <v>97</v>
      </c>
      <c r="D112" s="60">
        <v>6.5640619540051501</v>
      </c>
      <c r="E112" s="62"/>
      <c r="Z112" s="3" t="s">
        <v>111</v>
      </c>
      <c r="AA112" s="4" t="s">
        <v>47</v>
      </c>
      <c r="AB112" s="4">
        <v>5</v>
      </c>
      <c r="AC112" s="4" t="s">
        <v>76</v>
      </c>
      <c r="AD112" s="4" t="s">
        <v>42</v>
      </c>
      <c r="AE112" s="5" t="s">
        <v>43</v>
      </c>
    </row>
    <row r="113" spans="1:31" ht="15" x14ac:dyDescent="0.25">
      <c r="A113" s="61"/>
      <c r="B113" s="59" t="s">
        <v>203</v>
      </c>
      <c r="C113" s="42" t="s">
        <v>97</v>
      </c>
      <c r="D113" s="60">
        <v>5.5932118650664</v>
      </c>
      <c r="E113" s="62"/>
      <c r="Z113" s="3" t="s">
        <v>111</v>
      </c>
      <c r="AA113" s="4" t="s">
        <v>47</v>
      </c>
      <c r="AB113" s="4">
        <v>5</v>
      </c>
      <c r="AC113" s="4" t="s">
        <v>76</v>
      </c>
      <c r="AD113" s="4" t="s">
        <v>42</v>
      </c>
      <c r="AE113" s="5" t="s">
        <v>43</v>
      </c>
    </row>
    <row r="114" spans="1:31" ht="15" x14ac:dyDescent="0.25">
      <c r="A114" s="61"/>
      <c r="B114" s="59" t="s">
        <v>204</v>
      </c>
      <c r="C114" s="42" t="s">
        <v>97</v>
      </c>
      <c r="D114" s="60">
        <v>5.2978810298469297</v>
      </c>
      <c r="E114" s="62"/>
      <c r="Z114" s="3" t="s">
        <v>111</v>
      </c>
      <c r="AA114" s="4" t="s">
        <v>47</v>
      </c>
      <c r="AB114" s="4">
        <v>5</v>
      </c>
      <c r="AC114" s="4" t="s">
        <v>76</v>
      </c>
      <c r="AD114" s="4" t="s">
        <v>42</v>
      </c>
      <c r="AE114" s="5" t="s">
        <v>43</v>
      </c>
    </row>
    <row r="115" spans="1:31" ht="15" x14ac:dyDescent="0.25">
      <c r="A115" s="61"/>
      <c r="B115" s="59" t="s">
        <v>205</v>
      </c>
      <c r="C115" s="42" t="s">
        <v>97</v>
      </c>
      <c r="D115" s="60">
        <v>43.829084712419458</v>
      </c>
      <c r="E115" s="62"/>
      <c r="Z115" s="3" t="s">
        <v>111</v>
      </c>
      <c r="AA115" s="4" t="s">
        <v>47</v>
      </c>
      <c r="AB115" s="4">
        <v>5</v>
      </c>
      <c r="AC115" s="4" t="s">
        <v>76</v>
      </c>
      <c r="AD115" s="4" t="s">
        <v>42</v>
      </c>
      <c r="AE115" s="5" t="s">
        <v>43</v>
      </c>
    </row>
    <row r="116" spans="1:31" ht="15" x14ac:dyDescent="0.25">
      <c r="A116" s="61"/>
      <c r="B116" s="59" t="s">
        <v>206</v>
      </c>
      <c r="C116" s="42" t="s">
        <v>97</v>
      </c>
      <c r="D116" s="60">
        <v>1.04161834722086</v>
      </c>
      <c r="E116" s="62"/>
      <c r="Z116" s="3" t="s">
        <v>111</v>
      </c>
      <c r="AA116" s="4" t="s">
        <v>47</v>
      </c>
      <c r="AB116" s="4">
        <v>5</v>
      </c>
      <c r="AC116" s="4" t="s">
        <v>76</v>
      </c>
      <c r="AD116" s="4" t="s">
        <v>42</v>
      </c>
      <c r="AE116" s="5" t="s">
        <v>43</v>
      </c>
    </row>
    <row r="117" spans="1:31" ht="15" x14ac:dyDescent="0.25">
      <c r="A117" s="61"/>
      <c r="B117" s="59" t="s">
        <v>207</v>
      </c>
      <c r="C117" s="42" t="s">
        <v>97</v>
      </c>
      <c r="D117" s="60">
        <v>2.26856894413294</v>
      </c>
      <c r="E117" s="62"/>
      <c r="Z117" s="3" t="s">
        <v>111</v>
      </c>
      <c r="AA117" s="4" t="s">
        <v>47</v>
      </c>
      <c r="AB117" s="4">
        <v>5</v>
      </c>
      <c r="AC117" s="4" t="s">
        <v>76</v>
      </c>
      <c r="AD117" s="4" t="s">
        <v>42</v>
      </c>
      <c r="AE117" s="5" t="s">
        <v>43</v>
      </c>
    </row>
    <row r="118" spans="1:31" ht="15" x14ac:dyDescent="0.25">
      <c r="A118" s="61"/>
      <c r="B118" s="59" t="s">
        <v>208</v>
      </c>
      <c r="C118" s="42" t="s">
        <v>97</v>
      </c>
      <c r="D118" s="60">
        <v>3.8509421961364101</v>
      </c>
      <c r="E118" s="62"/>
      <c r="Z118" s="3" t="s">
        <v>111</v>
      </c>
      <c r="AA118" s="4" t="s">
        <v>47</v>
      </c>
      <c r="AB118" s="4">
        <v>5</v>
      </c>
      <c r="AC118" s="4" t="s">
        <v>76</v>
      </c>
      <c r="AD118" s="4" t="s">
        <v>42</v>
      </c>
      <c r="AE118" s="5" t="s">
        <v>43</v>
      </c>
    </row>
    <row r="119" spans="1:31" ht="15" x14ac:dyDescent="0.25">
      <c r="A119" s="61"/>
      <c r="B119" s="59" t="s">
        <v>209</v>
      </c>
      <c r="C119" s="42" t="s">
        <v>97</v>
      </c>
      <c r="D119" s="60">
        <v>3.5295501300863701</v>
      </c>
      <c r="E119" s="62"/>
      <c r="Z119" s="3" t="s">
        <v>111</v>
      </c>
      <c r="AA119" s="4" t="s">
        <v>47</v>
      </c>
      <c r="AB119" s="4">
        <v>5</v>
      </c>
      <c r="AC119" s="4" t="s">
        <v>76</v>
      </c>
      <c r="AD119" s="4" t="s">
        <v>42</v>
      </c>
      <c r="AE119" s="5" t="s">
        <v>43</v>
      </c>
    </row>
    <row r="120" spans="1:31" ht="15" x14ac:dyDescent="0.25">
      <c r="A120" s="61"/>
      <c r="B120" s="59" t="s">
        <v>210</v>
      </c>
      <c r="C120" s="42" t="s">
        <v>97</v>
      </c>
      <c r="D120" s="60">
        <v>3.8675063106238499</v>
      </c>
      <c r="E120" s="62"/>
      <c r="Z120" s="3" t="s">
        <v>111</v>
      </c>
      <c r="AA120" s="4" t="s">
        <v>47</v>
      </c>
      <c r="AB120" s="4">
        <v>5</v>
      </c>
      <c r="AC120" s="4" t="s">
        <v>76</v>
      </c>
      <c r="AD120" s="4" t="s">
        <v>42</v>
      </c>
      <c r="AE120" s="5" t="s">
        <v>43</v>
      </c>
    </row>
    <row r="121" spans="1:31" ht="15" x14ac:dyDescent="0.25">
      <c r="A121" s="61"/>
      <c r="B121" s="59" t="s">
        <v>211</v>
      </c>
      <c r="C121" s="42" t="s">
        <v>97</v>
      </c>
      <c r="D121" s="60">
        <v>1.4190996855212601</v>
      </c>
      <c r="E121" s="62"/>
      <c r="Z121" s="3" t="s">
        <v>111</v>
      </c>
      <c r="AA121" s="4" t="s">
        <v>47</v>
      </c>
      <c r="AB121" s="4">
        <v>5</v>
      </c>
      <c r="AC121" s="4" t="s">
        <v>76</v>
      </c>
      <c r="AD121" s="4" t="s">
        <v>42</v>
      </c>
      <c r="AE121" s="5" t="s">
        <v>43</v>
      </c>
    </row>
    <row r="122" spans="1:31" ht="15" x14ac:dyDescent="0.25">
      <c r="A122" s="61"/>
      <c r="B122" s="59" t="s">
        <v>212</v>
      </c>
      <c r="C122" s="42" t="s">
        <v>97</v>
      </c>
      <c r="D122" s="60">
        <v>2.97626939547022</v>
      </c>
      <c r="E122" s="62"/>
      <c r="Z122" s="3" t="s">
        <v>111</v>
      </c>
      <c r="AA122" s="4" t="s">
        <v>47</v>
      </c>
      <c r="AB122" s="4">
        <v>5</v>
      </c>
      <c r="AC122" s="4" t="s">
        <v>76</v>
      </c>
      <c r="AD122" s="4" t="s">
        <v>42</v>
      </c>
      <c r="AE122" s="5" t="s">
        <v>43</v>
      </c>
    </row>
    <row r="123" spans="1:31" ht="15" x14ac:dyDescent="0.25">
      <c r="A123" s="61"/>
      <c r="B123" s="59" t="s">
        <v>213</v>
      </c>
      <c r="C123" s="42" t="s">
        <v>97</v>
      </c>
      <c r="D123" s="60">
        <v>2.52047928506494</v>
      </c>
      <c r="E123" s="62"/>
      <c r="Z123" s="3" t="s">
        <v>111</v>
      </c>
      <c r="AA123" s="4" t="s">
        <v>47</v>
      </c>
      <c r="AB123" s="4">
        <v>5</v>
      </c>
      <c r="AC123" s="4" t="s">
        <v>76</v>
      </c>
      <c r="AD123" s="4" t="s">
        <v>42</v>
      </c>
      <c r="AE123" s="5" t="s">
        <v>43</v>
      </c>
    </row>
    <row r="124" spans="1:31" ht="15" x14ac:dyDescent="0.25">
      <c r="A124" s="61"/>
      <c r="B124" s="59" t="s">
        <v>214</v>
      </c>
      <c r="C124" s="42" t="s">
        <v>97</v>
      </c>
      <c r="D124" s="60">
        <v>1.81050059791629</v>
      </c>
      <c r="E124" s="62"/>
      <c r="Z124" s="3" t="s">
        <v>111</v>
      </c>
      <c r="AA124" s="4" t="s">
        <v>47</v>
      </c>
      <c r="AB124" s="4">
        <v>5</v>
      </c>
      <c r="AC124" s="4" t="s">
        <v>76</v>
      </c>
      <c r="AD124" s="4" t="s">
        <v>42</v>
      </c>
      <c r="AE124" s="5" t="s">
        <v>43</v>
      </c>
    </row>
    <row r="125" spans="1:31" ht="15" x14ac:dyDescent="0.25">
      <c r="A125" s="61"/>
      <c r="B125" s="59" t="s">
        <v>215</v>
      </c>
      <c r="C125" s="42" t="s">
        <v>97</v>
      </c>
      <c r="D125" s="60">
        <v>14.164390634638901</v>
      </c>
      <c r="E125" s="62"/>
      <c r="Z125" s="3" t="s">
        <v>111</v>
      </c>
      <c r="AA125" s="4" t="s">
        <v>47</v>
      </c>
      <c r="AB125" s="4">
        <v>5</v>
      </c>
      <c r="AC125" s="4" t="s">
        <v>76</v>
      </c>
      <c r="AD125" s="4" t="s">
        <v>42</v>
      </c>
      <c r="AE125" s="5" t="s">
        <v>43</v>
      </c>
    </row>
    <row r="126" spans="1:31" ht="15" x14ac:dyDescent="0.25">
      <c r="A126" s="61"/>
      <c r="B126" s="59" t="s">
        <v>166</v>
      </c>
      <c r="C126" s="42" t="s">
        <v>97</v>
      </c>
      <c r="D126" s="60">
        <v>6.3801591856073498</v>
      </c>
      <c r="E126" s="62"/>
      <c r="Z126" s="3" t="s">
        <v>111</v>
      </c>
      <c r="AA126" s="4" t="s">
        <v>47</v>
      </c>
      <c r="AB126" s="4">
        <v>5</v>
      </c>
      <c r="AC126" s="4" t="s">
        <v>76</v>
      </c>
      <c r="AD126" s="4" t="s">
        <v>42</v>
      </c>
      <c r="AE126" s="5" t="s">
        <v>43</v>
      </c>
    </row>
    <row r="127" spans="1:31" ht="15" x14ac:dyDescent="0.25">
      <c r="A127" s="61"/>
      <c r="B127" s="59" t="s">
        <v>216</v>
      </c>
      <c r="C127" s="42" t="s">
        <v>97</v>
      </c>
      <c r="D127" s="60">
        <v>547.92234185630582</v>
      </c>
      <c r="E127" s="62"/>
      <c r="Z127" s="3" t="s">
        <v>111</v>
      </c>
      <c r="AA127" s="4" t="s">
        <v>47</v>
      </c>
      <c r="AB127" s="4">
        <v>5</v>
      </c>
      <c r="AC127" s="4" t="s">
        <v>76</v>
      </c>
      <c r="AD127" s="4" t="s">
        <v>42</v>
      </c>
      <c r="AE127" s="5" t="s">
        <v>43</v>
      </c>
    </row>
    <row r="128" spans="1:31" ht="15" hidden="1" x14ac:dyDescent="0.25">
      <c r="A128" s="61"/>
      <c r="B128" s="59" t="s">
        <v>217</v>
      </c>
      <c r="C128" s="42"/>
      <c r="D128" s="60">
        <v>547.92234185630605</v>
      </c>
      <c r="E128" s="62"/>
      <c r="Z128" s="3" t="s">
        <v>111</v>
      </c>
      <c r="AA128" s="4" t="s">
        <v>47</v>
      </c>
      <c r="AB128" s="4">
        <v>5</v>
      </c>
      <c r="AC128" s="4" t="s">
        <v>76</v>
      </c>
      <c r="AD128" s="4" t="s">
        <v>42</v>
      </c>
      <c r="AE128" s="5" t="s">
        <v>43</v>
      </c>
    </row>
    <row r="129" spans="1:31" ht="15" x14ac:dyDescent="0.25">
      <c r="A129" s="58"/>
      <c r="B129" s="59" t="s">
        <v>218</v>
      </c>
      <c r="C129" s="42" t="str">
        <f>IF(INDEX([1]Specification!$B$3:$BI$391,$G$33,[1]Specification!BB2)="NA",INDEX([1]Specification!$B$3:$BI$391,$G$33,[1]Specification!BB2),CONCATENATE("&lt;",INDEX([1]Specification!$B$3:$BI$391,$G$33,[1]Specification!BB2)))</f>
        <v>&lt;2000</v>
      </c>
      <c r="D129" s="63">
        <v>898.70854584657411</v>
      </c>
      <c r="E129" s="55" t="s">
        <v>219</v>
      </c>
      <c r="Z129" s="3" t="s">
        <v>111</v>
      </c>
      <c r="AA129" s="4" t="s">
        <v>47</v>
      </c>
      <c r="AB129" s="4">
        <v>5</v>
      </c>
      <c r="AC129" s="4" t="s">
        <v>76</v>
      </c>
      <c r="AD129" s="4" t="s">
        <v>42</v>
      </c>
      <c r="AE129" s="5" t="s">
        <v>43</v>
      </c>
    </row>
    <row r="130" spans="1:31" ht="34.5" hidden="1" customHeight="1" x14ac:dyDescent="0.2">
      <c r="A130" s="25" t="s">
        <v>118</v>
      </c>
      <c r="B130" s="64" t="s">
        <v>119</v>
      </c>
      <c r="C130" s="65" t="str">
        <f>CONCATENATE("Specification Limits 
(",INDEX([1]Specification!$B$3:$BI$391,$G$33,[1]Specification!BE2),")")</f>
        <v>Specification Limits 
(ng/part)</v>
      </c>
      <c r="D130" s="65" t="str">
        <f>CONCATENATE("Result 
(",INDEX([1]Specification!$B$3:$BI$391,$G$33,[1]Specification!BE2),")")</f>
        <v>Result 
(ng/part)</v>
      </c>
      <c r="E130" s="25" t="s">
        <v>120</v>
      </c>
      <c r="Z130" s="3" t="s">
        <v>116</v>
      </c>
      <c r="AA130" s="4" t="s">
        <v>40</v>
      </c>
      <c r="AB130" s="4">
        <v>5</v>
      </c>
      <c r="AC130" s="4" t="s">
        <v>76</v>
      </c>
      <c r="AD130" s="4" t="s">
        <v>77</v>
      </c>
      <c r="AE130" s="5" t="s">
        <v>43</v>
      </c>
    </row>
    <row r="131" spans="1:31" ht="15" hidden="1" x14ac:dyDescent="0.2">
      <c r="A131" s="58" t="s">
        <v>220</v>
      </c>
      <c r="B131" s="66" t="s">
        <v>221</v>
      </c>
      <c r="C131" s="42" t="str">
        <f>IF(INDEX([1]Specification!$B$3:$BI$391,$G$33,[1]Specification!BD2)="NA",INDEX([1]Specification!$B$3:$BI$391,$G$33,[1]Specification!BD2),CONCATENATE("&lt;",INDEX([1]Specification!$B$3:$BI$391,$G$33,[1]Specification!BD2)))</f>
        <v>&lt;200</v>
      </c>
      <c r="D131" s="67"/>
      <c r="E131" s="54" t="str">
        <f>IF(INDEX([1]Specification!$B$3:$BI$391,$G$33,[1]Specification!BD2)="NA", "NA", IF(OR(D131&lt;INDEX([1]Specification!$B$3:$BI$391,$G$33,[1]Specification!BD2),D131="Not Detected"),"PASS","FAIL"))</f>
        <v>PASS</v>
      </c>
      <c r="Z131" s="3" t="s">
        <v>116</v>
      </c>
      <c r="AA131" s="4" t="s">
        <v>47</v>
      </c>
      <c r="AB131" s="4">
        <v>5</v>
      </c>
      <c r="AC131" s="4" t="s">
        <v>76</v>
      </c>
      <c r="AD131" s="4" t="s">
        <v>42</v>
      </c>
      <c r="AE131" s="5" t="s">
        <v>43</v>
      </c>
    </row>
    <row r="132" spans="1:31" ht="15" hidden="1" x14ac:dyDescent="0.25">
      <c r="A132" s="68"/>
      <c r="B132" s="69" t="s">
        <v>222</v>
      </c>
      <c r="C132" s="70" t="s">
        <v>97</v>
      </c>
      <c r="D132" s="67"/>
      <c r="E132" s="35"/>
      <c r="Z132" s="3" t="s">
        <v>116</v>
      </c>
      <c r="AA132" s="4" t="s">
        <v>47</v>
      </c>
      <c r="AB132" s="4">
        <v>5</v>
      </c>
      <c r="AC132" s="4" t="s">
        <v>76</v>
      </c>
      <c r="AD132" s="4" t="s">
        <v>42</v>
      </c>
      <c r="AE132" s="5" t="s">
        <v>43</v>
      </c>
    </row>
    <row r="133" spans="1:31" ht="15" hidden="1" x14ac:dyDescent="0.25">
      <c r="A133" s="68"/>
      <c r="B133" s="69" t="s">
        <v>223</v>
      </c>
      <c r="C133" s="70" t="s">
        <v>97</v>
      </c>
      <c r="D133" s="67"/>
      <c r="E133" s="35"/>
      <c r="Z133" s="3" t="s">
        <v>116</v>
      </c>
      <c r="AA133" s="4" t="s">
        <v>47</v>
      </c>
      <c r="AB133" s="4">
        <v>5</v>
      </c>
      <c r="AC133" s="4" t="s">
        <v>76</v>
      </c>
      <c r="AD133" s="4" t="s">
        <v>42</v>
      </c>
      <c r="AE133" s="5" t="s">
        <v>43</v>
      </c>
    </row>
    <row r="134" spans="1:31" ht="28.5" hidden="1" x14ac:dyDescent="0.25">
      <c r="A134" s="68"/>
      <c r="B134" s="69" t="s">
        <v>224</v>
      </c>
      <c r="C134" s="70" t="s">
        <v>97</v>
      </c>
      <c r="D134" s="67"/>
      <c r="E134" s="35"/>
      <c r="Z134" s="3" t="s">
        <v>116</v>
      </c>
      <c r="AA134" s="4" t="s">
        <v>47</v>
      </c>
      <c r="AB134" s="4">
        <v>5</v>
      </c>
      <c r="AC134" s="4" t="s">
        <v>76</v>
      </c>
      <c r="AD134" s="4" t="s">
        <v>42</v>
      </c>
      <c r="AE134" s="5" t="s">
        <v>43</v>
      </c>
    </row>
    <row r="135" spans="1:31" ht="15" hidden="1" x14ac:dyDescent="0.25">
      <c r="A135" s="68"/>
      <c r="B135" s="66" t="s">
        <v>225</v>
      </c>
      <c r="C135" s="70" t="s">
        <v>97</v>
      </c>
      <c r="D135" s="67"/>
      <c r="E135" s="35"/>
      <c r="Z135" s="3" t="s">
        <v>116</v>
      </c>
      <c r="AA135" s="4" t="s">
        <v>47</v>
      </c>
      <c r="AB135" s="4">
        <v>5</v>
      </c>
      <c r="AC135" s="4" t="s">
        <v>76</v>
      </c>
      <c r="AD135" s="4" t="s">
        <v>42</v>
      </c>
      <c r="AE135" s="5" t="s">
        <v>43</v>
      </c>
    </row>
    <row r="136" spans="1:31" ht="15" hidden="1" x14ac:dyDescent="0.25">
      <c r="A136" s="68"/>
      <c r="B136" s="69" t="s">
        <v>226</v>
      </c>
      <c r="C136" s="70" t="s">
        <v>97</v>
      </c>
      <c r="D136" s="67"/>
      <c r="E136" s="35"/>
      <c r="Z136" s="3" t="s">
        <v>116</v>
      </c>
      <c r="AA136" s="4" t="s">
        <v>47</v>
      </c>
      <c r="AB136" s="4">
        <v>5</v>
      </c>
      <c r="AC136" s="4" t="s">
        <v>76</v>
      </c>
      <c r="AD136" s="4" t="s">
        <v>42</v>
      </c>
      <c r="AE136" s="5" t="s">
        <v>43</v>
      </c>
    </row>
    <row r="137" spans="1:31" ht="15" hidden="1" x14ac:dyDescent="0.25">
      <c r="A137" s="68"/>
      <c r="B137" s="69" t="s">
        <v>227</v>
      </c>
      <c r="C137" s="70" t="s">
        <v>97</v>
      </c>
      <c r="D137" s="67"/>
      <c r="E137" s="35"/>
      <c r="Z137" s="3" t="s">
        <v>116</v>
      </c>
      <c r="AA137" s="4" t="s">
        <v>47</v>
      </c>
      <c r="AB137" s="4">
        <v>5</v>
      </c>
      <c r="AC137" s="4" t="s">
        <v>76</v>
      </c>
      <c r="AD137" s="4" t="s">
        <v>42</v>
      </c>
      <c r="AE137" s="5" t="s">
        <v>43</v>
      </c>
    </row>
    <row r="138" spans="1:31" ht="15.75" hidden="1" thickBot="1" x14ac:dyDescent="0.25">
      <c r="A138" s="68"/>
      <c r="B138" s="71" t="s">
        <v>228</v>
      </c>
      <c r="C138" s="70" t="str">
        <f>IF(INDEX([1]Specification!$B$3:$BI$391,$G$33,[1]Specification!BH2)="NA",INDEX([1]Specification!$B$3:$BI$391,$G$33,[1]Specification!BH2),CONCATENATE("&lt;",INDEX([1]Specification!$B$3:$BI$391,$G$33,[1]Specification!BH2)))</f>
        <v>&lt;50</v>
      </c>
      <c r="D138" s="67"/>
      <c r="E138" s="72" t="str">
        <f>IF(INDEX([1]Specification!$B$3:$BI$391,$G$33,[1]Specification!BH2)="NA", "NA", IF(OR(D138&lt;INDEX([1]Specification!$B$3:$BI$391,$G$33,[1]Specification!BH2),D138="Not Detected"),"PASS","FAIL"))</f>
        <v>PASS</v>
      </c>
      <c r="Z138" s="3" t="s">
        <v>116</v>
      </c>
      <c r="AA138" s="4" t="s">
        <v>47</v>
      </c>
      <c r="AB138" s="4">
        <v>5</v>
      </c>
      <c r="AC138" s="4" t="s">
        <v>76</v>
      </c>
      <c r="AD138" s="4" t="s">
        <v>42</v>
      </c>
      <c r="AE138" s="5" t="s">
        <v>43</v>
      </c>
    </row>
    <row r="139" spans="1:31" hidden="1" x14ac:dyDescent="0.2">
      <c r="A139" s="68"/>
      <c r="B139" s="73" t="s">
        <v>229</v>
      </c>
      <c r="C139" s="70" t="s">
        <v>97</v>
      </c>
      <c r="D139" s="74"/>
      <c r="Z139" s="3" t="s">
        <v>116</v>
      </c>
      <c r="AA139" s="4" t="s">
        <v>47</v>
      </c>
      <c r="AB139" s="4">
        <v>5</v>
      </c>
      <c r="AC139" s="4" t="s">
        <v>76</v>
      </c>
      <c r="AD139" s="4" t="s">
        <v>42</v>
      </c>
      <c r="AE139" s="5" t="s">
        <v>43</v>
      </c>
    </row>
    <row r="140" spans="1:31" hidden="1" x14ac:dyDescent="0.2">
      <c r="A140" s="68"/>
      <c r="B140" s="73" t="s">
        <v>230</v>
      </c>
      <c r="C140" s="70" t="s">
        <v>97</v>
      </c>
      <c r="D140" s="74"/>
      <c r="Z140" s="3" t="s">
        <v>116</v>
      </c>
      <c r="AA140" s="4" t="s">
        <v>47</v>
      </c>
      <c r="AB140" s="4">
        <v>5</v>
      </c>
      <c r="AC140" s="4" t="s">
        <v>76</v>
      </c>
      <c r="AD140" s="4" t="s">
        <v>42</v>
      </c>
      <c r="AE140" s="5" t="s">
        <v>43</v>
      </c>
    </row>
    <row r="141" spans="1:31" hidden="1" x14ac:dyDescent="0.2">
      <c r="A141" s="68"/>
      <c r="B141" s="73" t="s">
        <v>231</v>
      </c>
      <c r="C141" s="70" t="s">
        <v>97</v>
      </c>
      <c r="D141" s="67"/>
      <c r="E141" s="75"/>
      <c r="Z141" s="3" t="s">
        <v>116</v>
      </c>
      <c r="AA141" s="4" t="s">
        <v>47</v>
      </c>
      <c r="AB141" s="4">
        <v>5</v>
      </c>
      <c r="AC141" s="4" t="s">
        <v>76</v>
      </c>
      <c r="AD141" s="4" t="s">
        <v>42</v>
      </c>
      <c r="AE141" s="5" t="s">
        <v>43</v>
      </c>
    </row>
    <row r="142" spans="1:31" ht="15.75" hidden="1" thickBot="1" x14ac:dyDescent="0.25">
      <c r="A142" s="68"/>
      <c r="B142" s="71" t="s">
        <v>232</v>
      </c>
      <c r="C142" s="70" t="str">
        <f>IF(INDEX([1]Specification!$B$3:$BI$391,$G$33,[1]Specification!BF2)="NA",INDEX([1]Specification!$B$3:$BI$391,$G$33,[1]Specification!BF2),CONCATENATE("&lt;",INDEX([1]Specification!$B$3:$BI$391,$G$33,[1]Specification!BF2)))</f>
        <v>&lt;50</v>
      </c>
      <c r="D142" s="67"/>
      <c r="E142" s="72" t="str">
        <f>IF(INDEX([1]Specification!$B$3:$BI$391,$G$33,[1]Specification!BF2)="NA", "NA", IF(OR(D142&lt;INDEX([1]Specification!$B$3:$BI$391,$G$33,[1]Specification!BF2),D142="Not Detected"),"PASS","FAIL"))</f>
        <v>PASS</v>
      </c>
      <c r="Z142" s="3" t="s">
        <v>116</v>
      </c>
      <c r="AA142" s="4" t="s">
        <v>47</v>
      </c>
      <c r="AB142" s="4">
        <v>5</v>
      </c>
      <c r="AC142" s="4" t="s">
        <v>76</v>
      </c>
      <c r="AD142" s="4" t="s">
        <v>42</v>
      </c>
      <c r="AE142" s="5" t="s">
        <v>43</v>
      </c>
    </row>
    <row r="143" spans="1:31" hidden="1" x14ac:dyDescent="0.2">
      <c r="A143" s="68"/>
      <c r="B143" s="73" t="s">
        <v>233</v>
      </c>
      <c r="C143" s="70" t="s">
        <v>97</v>
      </c>
      <c r="D143" s="67"/>
      <c r="E143" s="75"/>
      <c r="Z143" s="3" t="s">
        <v>116</v>
      </c>
      <c r="AA143" s="4" t="s">
        <v>47</v>
      </c>
      <c r="AB143" s="4">
        <v>5</v>
      </c>
      <c r="AC143" s="4" t="s">
        <v>76</v>
      </c>
      <c r="AD143" s="4" t="s">
        <v>42</v>
      </c>
      <c r="AE143" s="5" t="s">
        <v>43</v>
      </c>
    </row>
    <row r="144" spans="1:31" hidden="1" x14ac:dyDescent="0.2">
      <c r="A144" s="68"/>
      <c r="B144" s="73" t="s">
        <v>234</v>
      </c>
      <c r="C144" s="70" t="s">
        <v>97</v>
      </c>
      <c r="D144" s="67"/>
      <c r="E144" s="75"/>
      <c r="Z144" s="3" t="s">
        <v>116</v>
      </c>
      <c r="AA144" s="4" t="s">
        <v>47</v>
      </c>
      <c r="AB144" s="4">
        <v>5</v>
      </c>
      <c r="AC144" s="4" t="s">
        <v>76</v>
      </c>
      <c r="AD144" s="4" t="s">
        <v>42</v>
      </c>
      <c r="AE144" s="5" t="s">
        <v>43</v>
      </c>
    </row>
    <row r="145" spans="1:31" ht="15" hidden="1" x14ac:dyDescent="0.2">
      <c r="A145" s="68"/>
      <c r="B145" s="71" t="s">
        <v>235</v>
      </c>
      <c r="C145" s="70" t="s">
        <v>97</v>
      </c>
      <c r="D145" s="67"/>
      <c r="E145" s="75"/>
      <c r="Z145" s="3" t="s">
        <v>116</v>
      </c>
      <c r="AA145" s="4" t="s">
        <v>47</v>
      </c>
      <c r="AB145" s="4">
        <v>5</v>
      </c>
      <c r="AC145" s="4" t="s">
        <v>76</v>
      </c>
      <c r="AD145" s="4" t="s">
        <v>42</v>
      </c>
      <c r="AE145" s="5" t="s">
        <v>43</v>
      </c>
    </row>
    <row r="146" spans="1:31" ht="30" hidden="1" x14ac:dyDescent="0.25">
      <c r="A146" s="68"/>
      <c r="B146" s="76" t="s">
        <v>236</v>
      </c>
      <c r="C146" s="77" t="s">
        <v>237</v>
      </c>
      <c r="D146" s="78" t="str">
        <f>CONCATENATE("Result 
(",INDEX([1]Specification!$B$3:$BI$391,$G$33,[1]Specification!BE2),")")</f>
        <v>Result 
(ng/part)</v>
      </c>
      <c r="E146" s="35"/>
      <c r="Z146" s="3" t="s">
        <v>116</v>
      </c>
      <c r="AA146" s="4" t="s">
        <v>40</v>
      </c>
      <c r="AB146" s="4">
        <v>5</v>
      </c>
      <c r="AC146" s="4" t="s">
        <v>76</v>
      </c>
      <c r="AD146" s="4" t="s">
        <v>42</v>
      </c>
      <c r="AE146" s="5" t="s">
        <v>43</v>
      </c>
    </row>
    <row r="147" spans="1:31" ht="15" hidden="1" x14ac:dyDescent="0.25">
      <c r="A147" s="68"/>
      <c r="B147" s="79"/>
      <c r="C147" s="80"/>
      <c r="D147" s="81"/>
      <c r="E147" s="35"/>
      <c r="Z147" s="3" t="s">
        <v>116</v>
      </c>
      <c r="AA147" s="4" t="s">
        <v>47</v>
      </c>
      <c r="AB147" s="4">
        <v>5</v>
      </c>
      <c r="AC147" s="4" t="s">
        <v>76</v>
      </c>
      <c r="AD147" s="4" t="s">
        <v>42</v>
      </c>
      <c r="AE147" s="5" t="s">
        <v>43</v>
      </c>
    </row>
    <row r="148" spans="1:31" ht="15" hidden="1" x14ac:dyDescent="0.25">
      <c r="A148" s="68"/>
      <c r="B148" s="82"/>
      <c r="C148" s="70"/>
      <c r="D148" s="67"/>
      <c r="E148" s="35"/>
      <c r="Z148" s="3" t="s">
        <v>116</v>
      </c>
      <c r="AA148" s="4" t="s">
        <v>47</v>
      </c>
      <c r="AB148" s="4">
        <v>5</v>
      </c>
      <c r="AC148" s="4" t="s">
        <v>76</v>
      </c>
      <c r="AD148" s="4" t="s">
        <v>42</v>
      </c>
      <c r="AE148" s="5" t="s">
        <v>43</v>
      </c>
    </row>
    <row r="149" spans="1:31" ht="15" hidden="1" x14ac:dyDescent="0.25">
      <c r="A149" s="68"/>
      <c r="B149" s="82"/>
      <c r="C149" s="70"/>
      <c r="D149" s="67"/>
      <c r="E149" s="35"/>
      <c r="Z149" s="3" t="s">
        <v>116</v>
      </c>
      <c r="AA149" s="4" t="s">
        <v>47</v>
      </c>
      <c r="AB149" s="4">
        <v>5</v>
      </c>
      <c r="AC149" s="4" t="s">
        <v>76</v>
      </c>
      <c r="AD149" s="4" t="s">
        <v>42</v>
      </c>
      <c r="AE149" s="5" t="s">
        <v>43</v>
      </c>
    </row>
    <row r="150" spans="1:31" ht="15" hidden="1" x14ac:dyDescent="0.25">
      <c r="A150" s="68"/>
      <c r="B150" s="82"/>
      <c r="C150" s="70"/>
      <c r="D150" s="67"/>
      <c r="E150" s="35"/>
      <c r="Z150" s="3" t="s">
        <v>116</v>
      </c>
      <c r="AA150" s="4" t="s">
        <v>47</v>
      </c>
      <c r="AB150" s="4">
        <v>5</v>
      </c>
      <c r="AC150" s="4" t="s">
        <v>76</v>
      </c>
      <c r="AD150" s="4" t="s">
        <v>42</v>
      </c>
      <c r="AE150" s="5" t="s">
        <v>43</v>
      </c>
    </row>
    <row r="151" spans="1:31" ht="15" hidden="1" x14ac:dyDescent="0.25">
      <c r="A151" s="68"/>
      <c r="B151" s="83"/>
      <c r="C151" s="70"/>
      <c r="D151" s="67"/>
      <c r="E151" s="35"/>
      <c r="Z151" s="3" t="s">
        <v>116</v>
      </c>
      <c r="AA151" s="4" t="s">
        <v>47</v>
      </c>
      <c r="AB151" s="4">
        <v>5</v>
      </c>
      <c r="AC151" s="4" t="s">
        <v>76</v>
      </c>
      <c r="AD151" s="4" t="s">
        <v>42</v>
      </c>
      <c r="AE151" s="5" t="s">
        <v>43</v>
      </c>
    </row>
    <row r="152" spans="1:31" ht="21.95" customHeight="1" x14ac:dyDescent="0.2">
      <c r="A152" s="19"/>
      <c r="B152" s="19"/>
      <c r="C152" s="19"/>
      <c r="D152" s="19"/>
      <c r="E152" s="19"/>
    </row>
    <row r="153" spans="1:31" ht="15" x14ac:dyDescent="0.25">
      <c r="A153" s="24" t="s">
        <v>238</v>
      </c>
      <c r="B153" s="19"/>
      <c r="C153" s="19"/>
      <c r="D153" s="19"/>
      <c r="E153" s="19"/>
      <c r="Z153" s="3" t="s">
        <v>111</v>
      </c>
      <c r="AA153" s="84" t="s">
        <v>69</v>
      </c>
      <c r="AB153" s="84" t="s">
        <v>70</v>
      </c>
      <c r="AC153" s="84"/>
      <c r="AD153" s="84"/>
      <c r="AE153" s="85"/>
    </row>
    <row r="154" spans="1:31" x14ac:dyDescent="0.2">
      <c r="A154" s="86"/>
      <c r="B154" s="86"/>
      <c r="C154" s="19"/>
      <c r="D154" s="19"/>
      <c r="E154" s="19"/>
      <c r="Z154" s="3" t="s">
        <v>111</v>
      </c>
      <c r="AA154" s="84" t="s">
        <v>69</v>
      </c>
      <c r="AB154" s="84" t="s">
        <v>70</v>
      </c>
      <c r="AC154" s="84"/>
      <c r="AD154" s="84"/>
      <c r="AE154" s="85"/>
    </row>
    <row r="155" spans="1:31" hidden="1" x14ac:dyDescent="0.2">
      <c r="A155" s="87"/>
      <c r="B155" s="87"/>
      <c r="C155" s="19"/>
      <c r="D155" s="19"/>
      <c r="E155" s="19"/>
      <c r="Z155" s="3" t="s">
        <v>116</v>
      </c>
      <c r="AA155" s="84" t="s">
        <v>69</v>
      </c>
      <c r="AB155" s="84" t="s">
        <v>70</v>
      </c>
      <c r="AC155" s="84"/>
      <c r="AD155" s="84"/>
      <c r="AE155" s="85"/>
    </row>
    <row r="156" spans="1:31" ht="15" hidden="1" x14ac:dyDescent="0.25">
      <c r="A156" s="88" t="s">
        <v>239</v>
      </c>
      <c r="B156" s="87"/>
      <c r="C156" s="19"/>
      <c r="D156" s="19"/>
      <c r="E156" s="19"/>
      <c r="Z156" s="3" t="s">
        <v>116</v>
      </c>
      <c r="AA156" s="84" t="s">
        <v>69</v>
      </c>
      <c r="AB156" s="84" t="s">
        <v>70</v>
      </c>
      <c r="AC156" s="84"/>
      <c r="AD156" s="84"/>
      <c r="AE156" s="85"/>
    </row>
    <row r="157" spans="1:31" hidden="1" x14ac:dyDescent="0.2">
      <c r="A157" s="86"/>
      <c r="B157" s="86"/>
      <c r="C157" s="19"/>
      <c r="D157" s="19"/>
      <c r="E157" s="19"/>
      <c r="Z157" s="3" t="s">
        <v>116</v>
      </c>
      <c r="AA157" s="84" t="s">
        <v>69</v>
      </c>
      <c r="AB157" s="84" t="s">
        <v>70</v>
      </c>
      <c r="AC157" s="84"/>
      <c r="AD157" s="84"/>
      <c r="AE157" s="85"/>
    </row>
    <row r="158" spans="1:31" hidden="1" x14ac:dyDescent="0.2">
      <c r="A158" s="87"/>
      <c r="B158" s="87"/>
      <c r="C158" s="19"/>
      <c r="D158" s="19"/>
      <c r="E158" s="19"/>
      <c r="Z158" s="89" t="s">
        <v>143</v>
      </c>
      <c r="AA158" s="84" t="s">
        <v>69</v>
      </c>
      <c r="AB158" s="84" t="s">
        <v>70</v>
      </c>
      <c r="AC158" s="84"/>
      <c r="AD158" s="84"/>
      <c r="AE158" s="85"/>
    </row>
    <row r="159" spans="1:31" ht="15" hidden="1" x14ac:dyDescent="0.2">
      <c r="A159" s="90" t="s">
        <v>240</v>
      </c>
      <c r="B159" s="91"/>
      <c r="C159" s="19"/>
      <c r="D159" s="19"/>
      <c r="E159" s="19"/>
      <c r="Z159" s="89" t="s">
        <v>143</v>
      </c>
      <c r="AA159" s="84" t="s">
        <v>69</v>
      </c>
      <c r="AB159" s="84" t="s">
        <v>70</v>
      </c>
      <c r="AC159" s="92"/>
      <c r="AD159" s="92"/>
      <c r="AE159" s="85"/>
    </row>
    <row r="160" spans="1:31" s="45" customFormat="1" hidden="1" x14ac:dyDescent="0.2">
      <c r="A160" s="93"/>
      <c r="B160" s="94"/>
      <c r="C160" s="19"/>
      <c r="D160" s="19"/>
      <c r="E160" s="1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89" t="s">
        <v>143</v>
      </c>
      <c r="AA160" s="84" t="s">
        <v>69</v>
      </c>
      <c r="AB160" s="84" t="s">
        <v>70</v>
      </c>
      <c r="AC160" s="92"/>
      <c r="AD160" s="92"/>
      <c r="AE160" s="5"/>
    </row>
    <row r="161" spans="1:31" s="98" customFormat="1" hidden="1" x14ac:dyDescent="0.2">
      <c r="A161" s="95"/>
      <c r="B161" s="96"/>
      <c r="C161" s="97"/>
      <c r="D161" s="97"/>
      <c r="E161" s="97"/>
      <c r="Z161" s="89" t="s">
        <v>241</v>
      </c>
      <c r="AA161" s="84" t="s">
        <v>69</v>
      </c>
      <c r="AB161" s="84" t="s">
        <v>70</v>
      </c>
      <c r="AC161" s="92"/>
      <c r="AD161" s="92"/>
      <c r="AE161" s="5"/>
    </row>
    <row r="162" spans="1:31" ht="21.95" hidden="1" customHeight="1" x14ac:dyDescent="0.2">
      <c r="A162" s="19" t="s">
        <v>242</v>
      </c>
      <c r="B162" s="19"/>
      <c r="C162" s="19"/>
      <c r="D162" s="19"/>
      <c r="E162" s="19"/>
      <c r="Z162" s="3" t="s">
        <v>116</v>
      </c>
      <c r="AA162" s="84" t="s">
        <v>69</v>
      </c>
      <c r="AB162" s="84" t="s">
        <v>70</v>
      </c>
    </row>
    <row r="163" spans="1:31" ht="21.95" customHeight="1" x14ac:dyDescent="0.2">
      <c r="A163" s="19"/>
      <c r="B163" s="19"/>
      <c r="C163" s="19"/>
      <c r="D163" s="19"/>
      <c r="E163" s="19"/>
    </row>
    <row r="164" spans="1:31" ht="25.5" customHeight="1" x14ac:dyDescent="0.2">
      <c r="A164" s="19"/>
      <c r="B164" s="99" t="s">
        <v>243</v>
      </c>
      <c r="C164" s="100" t="s">
        <v>244</v>
      </c>
      <c r="D164" s="99" t="s">
        <v>245</v>
      </c>
      <c r="E164" s="100"/>
    </row>
    <row r="165" spans="1:31" ht="25.5" customHeight="1" x14ac:dyDescent="0.2">
      <c r="A165" s="19"/>
      <c r="B165" s="99" t="s">
        <v>246</v>
      </c>
      <c r="C165" s="101">
        <v>41334</v>
      </c>
      <c r="D165" s="99" t="s">
        <v>247</v>
      </c>
      <c r="E165" s="102"/>
    </row>
    <row r="166" spans="1:31" x14ac:dyDescent="0.2">
      <c r="A166" s="19"/>
      <c r="B166" s="19"/>
      <c r="C166" s="19"/>
      <c r="D166" s="19"/>
      <c r="E166" s="19"/>
    </row>
    <row r="167" spans="1:31" ht="15" hidden="1" x14ac:dyDescent="0.25">
      <c r="A167" s="103" t="str">
        <f xml:space="preserve"> [1]LPC!A2</f>
        <v xml:space="preserve">Worksheet for Western Digital's Liquid Particle Count </v>
      </c>
      <c r="B167" s="104"/>
      <c r="C167" s="39"/>
      <c r="D167" s="39"/>
      <c r="E167" s="39"/>
      <c r="F167" s="40"/>
      <c r="Z167" s="3" t="s">
        <v>155</v>
      </c>
      <c r="AA167" s="4" t="s">
        <v>69</v>
      </c>
      <c r="AB167" s="4" t="s">
        <v>70</v>
      </c>
    </row>
    <row r="168" spans="1:31" ht="15" hidden="1" x14ac:dyDescent="0.25">
      <c r="A168" s="24"/>
      <c r="B168" s="39"/>
      <c r="C168" s="39"/>
      <c r="D168" s="39"/>
      <c r="E168" s="19"/>
      <c r="F168" s="105"/>
      <c r="Z168" s="3" t="s">
        <v>155</v>
      </c>
    </row>
    <row r="169" spans="1:31" ht="15" hidden="1" x14ac:dyDescent="0.25">
      <c r="A169" s="106" t="s">
        <v>248</v>
      </c>
      <c r="B169" s="107" t="str">
        <f xml:space="preserve"> [1]LPC!B4</f>
        <v>R/ATT/ELP/13/0532-D</v>
      </c>
      <c r="C169" s="40"/>
      <c r="D169" s="108"/>
      <c r="E169" s="19"/>
      <c r="F169" s="105"/>
      <c r="Z169" s="3" t="s">
        <v>155</v>
      </c>
      <c r="AA169" s="4" t="s">
        <v>40</v>
      </c>
      <c r="AB169" s="4">
        <v>2</v>
      </c>
      <c r="AC169" s="4" t="s">
        <v>41</v>
      </c>
      <c r="AD169" s="4" t="s">
        <v>42</v>
      </c>
      <c r="AE169" s="5" t="s">
        <v>43</v>
      </c>
    </row>
    <row r="170" spans="1:31" ht="15" hidden="1" x14ac:dyDescent="0.25">
      <c r="A170" s="106" t="s">
        <v>249</v>
      </c>
      <c r="B170" s="109" t="str">
        <f xml:space="preserve"> [1]LPC!B5</f>
        <v xml:space="preserve"> Enpro Products (Thailand) Co., Ltd._x000D_</v>
      </c>
      <c r="C170" s="40"/>
      <c r="D170" s="108"/>
      <c r="E170" s="19"/>
      <c r="F170" s="105"/>
      <c r="Z170" s="3" t="s">
        <v>155</v>
      </c>
      <c r="AA170" s="4" t="s">
        <v>47</v>
      </c>
      <c r="AB170" s="4">
        <v>2</v>
      </c>
      <c r="AC170" s="4" t="s">
        <v>41</v>
      </c>
      <c r="AD170" s="4" t="s">
        <v>42</v>
      </c>
      <c r="AE170" s="5" t="s">
        <v>43</v>
      </c>
    </row>
    <row r="171" spans="1:31" ht="15" hidden="1" x14ac:dyDescent="0.25">
      <c r="A171" s="106" t="s">
        <v>53</v>
      </c>
      <c r="B171" s="110">
        <f xml:space="preserve"> [1]LPC!B6</f>
        <v>41319</v>
      </c>
      <c r="C171" s="111"/>
      <c r="D171" s="111"/>
      <c r="E171" s="19"/>
      <c r="F171" s="105"/>
      <c r="Z171" s="3" t="s">
        <v>155</v>
      </c>
      <c r="AA171" s="4" t="s">
        <v>47</v>
      </c>
      <c r="AB171" s="4">
        <v>2</v>
      </c>
      <c r="AC171" s="4" t="s">
        <v>41</v>
      </c>
      <c r="AD171" s="4" t="s">
        <v>42</v>
      </c>
      <c r="AE171" s="5" t="s">
        <v>43</v>
      </c>
    </row>
    <row r="172" spans="1:31" ht="15" hidden="1" x14ac:dyDescent="0.25">
      <c r="A172" s="106" t="s">
        <v>250</v>
      </c>
      <c r="B172" s="112" t="str">
        <f xml:space="preserve"> [1]LPC!B7</f>
        <v>Description: Antitle Disk</v>
      </c>
      <c r="C172" s="40"/>
      <c r="D172" s="113"/>
      <c r="E172" s="19"/>
      <c r="F172" s="105"/>
      <c r="Z172" s="3" t="s">
        <v>155</v>
      </c>
      <c r="AA172" s="4" t="s">
        <v>47</v>
      </c>
      <c r="AB172" s="4">
        <v>2</v>
      </c>
      <c r="AC172" s="4" t="s">
        <v>41</v>
      </c>
      <c r="AD172" s="4" t="s">
        <v>42</v>
      </c>
      <c r="AE172" s="5" t="s">
        <v>43</v>
      </c>
    </row>
    <row r="173" spans="1:31" ht="15" hidden="1" x14ac:dyDescent="0.25">
      <c r="A173" s="106" t="s">
        <v>251</v>
      </c>
      <c r="B173" s="114" t="str">
        <f xml:space="preserve"> [1]LPC!B8</f>
        <v>Model: Tahoe</v>
      </c>
      <c r="C173" s="19"/>
      <c r="D173" s="115"/>
      <c r="E173" s="19"/>
      <c r="F173" s="105"/>
      <c r="Z173" s="3" t="s">
        <v>155</v>
      </c>
      <c r="AA173" s="4" t="s">
        <v>47</v>
      </c>
      <c r="AB173" s="4">
        <v>2</v>
      </c>
      <c r="AC173" s="4" t="s">
        <v>41</v>
      </c>
      <c r="AD173" s="4" t="s">
        <v>42</v>
      </c>
      <c r="AE173" s="5" t="s">
        <v>43</v>
      </c>
    </row>
    <row r="174" spans="1:31" ht="15" hidden="1" x14ac:dyDescent="0.25">
      <c r="A174" s="116" t="s">
        <v>252</v>
      </c>
      <c r="B174" s="114" t="str">
        <f xml:space="preserve"> [1]LPC!B9</f>
        <v>Remark: 24 pcs</v>
      </c>
      <c r="C174" s="19"/>
      <c r="D174" s="115"/>
      <c r="E174" s="39"/>
      <c r="F174" s="40"/>
      <c r="Z174" s="3" t="s">
        <v>155</v>
      </c>
      <c r="AA174" s="4" t="s">
        <v>47</v>
      </c>
      <c r="AB174" s="4">
        <v>2</v>
      </c>
      <c r="AC174" s="4" t="s">
        <v>41</v>
      </c>
      <c r="AD174" s="4" t="s">
        <v>42</v>
      </c>
      <c r="AE174" s="5" t="s">
        <v>43</v>
      </c>
    </row>
    <row r="175" spans="1:31" ht="15" hidden="1" x14ac:dyDescent="0.25">
      <c r="A175" s="116" t="s">
        <v>253</v>
      </c>
      <c r="B175" s="117">
        <f xml:space="preserve"> [1]LPC!B10</f>
        <v>41333</v>
      </c>
      <c r="C175" s="19"/>
      <c r="D175" s="118"/>
      <c r="E175" s="39"/>
      <c r="F175" s="40"/>
      <c r="Z175" s="3" t="s">
        <v>155</v>
      </c>
      <c r="AA175" s="4" t="s">
        <v>47</v>
      </c>
      <c r="AB175" s="4">
        <v>2</v>
      </c>
      <c r="AC175" s="4" t="s">
        <v>41</v>
      </c>
      <c r="AD175" s="4" t="s">
        <v>42</v>
      </c>
      <c r="AE175" s="5" t="s">
        <v>43</v>
      </c>
    </row>
    <row r="176" spans="1:31" ht="15" hidden="1" x14ac:dyDescent="0.25">
      <c r="A176" s="116" t="s">
        <v>254</v>
      </c>
      <c r="B176" s="114">
        <f xml:space="preserve"> [1]LPC!B11</f>
        <v>0</v>
      </c>
      <c r="C176" s="19"/>
      <c r="D176" s="115"/>
      <c r="E176" s="39"/>
      <c r="F176" s="40"/>
      <c r="Z176" s="3" t="s">
        <v>155</v>
      </c>
      <c r="AA176" s="4" t="s">
        <v>47</v>
      </c>
      <c r="AB176" s="4">
        <v>2</v>
      </c>
      <c r="AC176" s="4" t="s">
        <v>41</v>
      </c>
      <c r="AD176" s="4" t="s">
        <v>42</v>
      </c>
      <c r="AE176" s="5" t="s">
        <v>43</v>
      </c>
    </row>
    <row r="177" spans="1:31" ht="15" hidden="1" x14ac:dyDescent="0.25">
      <c r="A177" s="8"/>
      <c r="B177" s="8"/>
      <c r="C177" s="119"/>
      <c r="D177" s="10"/>
      <c r="E177" s="10"/>
      <c r="F177" s="100"/>
      <c r="Z177" s="3" t="s">
        <v>155</v>
      </c>
    </row>
    <row r="178" spans="1:31" hidden="1" x14ac:dyDescent="0.2">
      <c r="A178" s="19"/>
      <c r="B178" s="19"/>
      <c r="C178" s="19"/>
      <c r="D178" s="19"/>
      <c r="E178" s="19"/>
      <c r="F178" s="19"/>
      <c r="Z178" s="3" t="s">
        <v>155</v>
      </c>
    </row>
    <row r="179" spans="1:31" ht="34.5" hidden="1" customHeight="1" x14ac:dyDescent="0.2">
      <c r="A179" s="120" t="str">
        <f>[1]LPC!$A$14</f>
        <v>Test Method: 92-004230 Rev AJ
                    92-004134 Rev CD (For Tray  Use)</v>
      </c>
      <c r="B179" s="121"/>
      <c r="C179" s="19"/>
      <c r="D179" s="19"/>
      <c r="E179" s="19"/>
      <c r="F179" s="19"/>
      <c r="Z179" s="3" t="s">
        <v>155</v>
      </c>
      <c r="AA179" s="4" t="s">
        <v>40</v>
      </c>
      <c r="AB179" s="4">
        <v>2</v>
      </c>
      <c r="AC179" s="4" t="s">
        <v>76</v>
      </c>
      <c r="AD179" s="4" t="s">
        <v>77</v>
      </c>
      <c r="AE179" s="5" t="s">
        <v>70</v>
      </c>
    </row>
    <row r="180" spans="1:31" hidden="1" x14ac:dyDescent="0.2">
      <c r="A180" s="122" t="str">
        <f>[1]LPC!A15</f>
        <v>Surface Area, cm²</v>
      </c>
      <c r="B180" s="123">
        <f>[1]LPC!B15</f>
        <v>1</v>
      </c>
      <c r="C180" s="19"/>
      <c r="D180" s="19"/>
      <c r="E180" s="19"/>
      <c r="F180" s="19"/>
      <c r="Z180" s="3" t="s">
        <v>155</v>
      </c>
      <c r="AA180" s="4" t="s">
        <v>47</v>
      </c>
      <c r="AB180" s="4">
        <v>2</v>
      </c>
      <c r="AC180" s="4" t="s">
        <v>76</v>
      </c>
      <c r="AD180" s="4" t="s">
        <v>42</v>
      </c>
      <c r="AE180" s="5" t="s">
        <v>43</v>
      </c>
    </row>
    <row r="181" spans="1:31" hidden="1" x14ac:dyDescent="0.2">
      <c r="A181" s="122" t="str">
        <f>[1]LPC!A16</f>
        <v>Extraction Vol, ml</v>
      </c>
      <c r="B181" s="123">
        <f>[1]LPC!B16</f>
        <v>1</v>
      </c>
      <c r="C181" s="19"/>
      <c r="D181" s="19"/>
      <c r="E181" s="19"/>
      <c r="F181" s="19"/>
      <c r="Z181" s="3" t="s">
        <v>155</v>
      </c>
      <c r="AA181" s="4" t="s">
        <v>47</v>
      </c>
      <c r="AB181" s="4">
        <v>2</v>
      </c>
      <c r="AC181" s="4" t="s">
        <v>76</v>
      </c>
      <c r="AD181" s="4" t="s">
        <v>42</v>
      </c>
      <c r="AE181" s="5" t="s">
        <v>43</v>
      </c>
    </row>
    <row r="182" spans="1:31" hidden="1" x14ac:dyDescent="0.2">
      <c r="A182" s="122" t="str">
        <f>[1]LPC!A17</f>
        <v>Sample Vol, ml</v>
      </c>
      <c r="B182" s="123">
        <f>[1]LPC!B17</f>
        <v>10</v>
      </c>
      <c r="C182" s="19"/>
      <c r="D182" s="19"/>
      <c r="E182" s="19"/>
      <c r="F182" s="19"/>
      <c r="Z182" s="3" t="s">
        <v>155</v>
      </c>
      <c r="AA182" s="4" t="s">
        <v>47</v>
      </c>
      <c r="AB182" s="4">
        <v>2</v>
      </c>
      <c r="AC182" s="4" t="s">
        <v>76</v>
      </c>
      <c r="AD182" s="4" t="s">
        <v>42</v>
      </c>
      <c r="AE182" s="5" t="s">
        <v>43</v>
      </c>
    </row>
    <row r="183" spans="1:31" hidden="1" x14ac:dyDescent="0.2">
      <c r="A183" s="122" t="str">
        <f>[1]LPC!A18</f>
        <v>No. of Parts</v>
      </c>
      <c r="B183" s="123">
        <f>[1]LPC!B18</f>
        <v>1</v>
      </c>
      <c r="C183" s="19"/>
      <c r="D183" s="19"/>
      <c r="E183" s="19"/>
      <c r="F183" s="19"/>
      <c r="Z183" s="3" t="s">
        <v>155</v>
      </c>
      <c r="AA183" s="4" t="s">
        <v>47</v>
      </c>
      <c r="AB183" s="4">
        <v>2</v>
      </c>
      <c r="AC183" s="4" t="s">
        <v>76</v>
      </c>
      <c r="AD183" s="4" t="s">
        <v>42</v>
      </c>
      <c r="AE183" s="5" t="s">
        <v>43</v>
      </c>
    </row>
    <row r="184" spans="1:31" hidden="1" x14ac:dyDescent="0.2">
      <c r="A184" s="19"/>
      <c r="B184" s="19"/>
      <c r="C184" s="124"/>
      <c r="D184" s="33"/>
      <c r="E184" s="125"/>
      <c r="F184" s="40"/>
      <c r="Z184" s="3" t="s">
        <v>155</v>
      </c>
    </row>
    <row r="185" spans="1:31" hidden="1" x14ac:dyDescent="0.2">
      <c r="A185" s="126" t="s">
        <v>255</v>
      </c>
      <c r="B185" s="127" t="s">
        <v>256</v>
      </c>
      <c r="C185" s="128" t="s">
        <v>257</v>
      </c>
      <c r="D185" s="129" t="s">
        <v>258</v>
      </c>
      <c r="E185" s="19"/>
      <c r="F185" s="40"/>
      <c r="Z185" s="3" t="s">
        <v>155</v>
      </c>
      <c r="AA185" s="4" t="s">
        <v>40</v>
      </c>
      <c r="AB185" s="4">
        <v>4</v>
      </c>
      <c r="AC185" s="4" t="s">
        <v>76</v>
      </c>
      <c r="AD185" s="4" t="s">
        <v>77</v>
      </c>
      <c r="AE185" s="5" t="s">
        <v>43</v>
      </c>
    </row>
    <row r="186" spans="1:31" hidden="1" x14ac:dyDescent="0.2">
      <c r="A186" s="130"/>
      <c r="B186" s="131" t="str">
        <f>[1]LPC!$B$21</f>
        <v>20.2 L</v>
      </c>
      <c r="C186" s="131" t="str">
        <f>[1]LPC!$C$21</f>
        <v>68 kHz</v>
      </c>
      <c r="D186" s="131" t="str">
        <f>[1]LPC!$D$21</f>
        <v>4.8 W/L</v>
      </c>
      <c r="E186" s="19"/>
      <c r="F186" s="40"/>
      <c r="Z186" s="3" t="s">
        <v>155</v>
      </c>
      <c r="AA186" s="4" t="s">
        <v>47</v>
      </c>
      <c r="AB186" s="4">
        <v>4</v>
      </c>
      <c r="AC186" s="4" t="s">
        <v>76</v>
      </c>
      <c r="AD186" s="4" t="s">
        <v>42</v>
      </c>
      <c r="AE186" s="5" t="s">
        <v>43</v>
      </c>
    </row>
    <row r="187" spans="1:31" ht="15" hidden="1" x14ac:dyDescent="0.25">
      <c r="A187" s="132"/>
      <c r="B187" s="132"/>
      <c r="C187" s="124"/>
      <c r="D187" s="33"/>
      <c r="E187" s="125"/>
      <c r="F187" s="40"/>
      <c r="Z187" s="3" t="s">
        <v>155</v>
      </c>
    </row>
    <row r="188" spans="1:31" ht="30" hidden="1" x14ac:dyDescent="0.2">
      <c r="A188" s="27" t="s">
        <v>259</v>
      </c>
      <c r="B188" s="27" t="s">
        <v>260</v>
      </c>
      <c r="C188" s="27" t="s">
        <v>261</v>
      </c>
      <c r="D188" s="27" t="s">
        <v>262</v>
      </c>
      <c r="E188" s="27" t="s">
        <v>263</v>
      </c>
      <c r="F188" s="27" t="s">
        <v>264</v>
      </c>
      <c r="Z188" s="3" t="s">
        <v>93</v>
      </c>
      <c r="AA188" s="4" t="s">
        <v>40</v>
      </c>
      <c r="AB188" s="4">
        <v>6</v>
      </c>
      <c r="AC188" s="4" t="s">
        <v>76</v>
      </c>
      <c r="AD188" s="4" t="s">
        <v>77</v>
      </c>
      <c r="AE188" s="5" t="s">
        <v>43</v>
      </c>
    </row>
    <row r="189" spans="1:31" ht="15.75" hidden="1" customHeight="1" x14ac:dyDescent="0.2">
      <c r="A189" s="133">
        <v>1</v>
      </c>
      <c r="B189" s="134">
        <v>0.3</v>
      </c>
      <c r="C189" s="135">
        <f>[1]LPC!C24</f>
        <v>0</v>
      </c>
      <c r="D189" s="135">
        <f>[1]LPC!D24</f>
        <v>0</v>
      </c>
      <c r="E189" s="136">
        <f>[1]LPC!E24</f>
        <v>0</v>
      </c>
      <c r="F189" s="136">
        <f>[1]LPC!F24</f>
        <v>0</v>
      </c>
      <c r="Z189" s="3" t="s">
        <v>93</v>
      </c>
      <c r="AA189" s="4" t="s">
        <v>47</v>
      </c>
      <c r="AB189" s="4">
        <v>6</v>
      </c>
      <c r="AC189" s="4" t="s">
        <v>76</v>
      </c>
      <c r="AD189" s="4" t="s">
        <v>42</v>
      </c>
      <c r="AE189" s="5" t="s">
        <v>43</v>
      </c>
    </row>
    <row r="190" spans="1:31" hidden="1" x14ac:dyDescent="0.2">
      <c r="A190" s="137"/>
      <c r="B190" s="138">
        <v>0.5</v>
      </c>
      <c r="C190" s="135">
        <f>[1]LPC!C25</f>
        <v>0</v>
      </c>
      <c r="D190" s="135">
        <f>[1]LPC!D25</f>
        <v>0</v>
      </c>
      <c r="E190" s="136">
        <f>[1]LPC!E25</f>
        <v>0</v>
      </c>
      <c r="F190" s="136">
        <f>[1]LPC!F25</f>
        <v>0</v>
      </c>
      <c r="Z190" s="3" t="s">
        <v>93</v>
      </c>
      <c r="AA190" s="4" t="s">
        <v>47</v>
      </c>
      <c r="AB190" s="4">
        <v>6</v>
      </c>
      <c r="AC190" s="4" t="s">
        <v>76</v>
      </c>
      <c r="AD190" s="4" t="s">
        <v>42</v>
      </c>
      <c r="AE190" s="5" t="s">
        <v>43</v>
      </c>
    </row>
    <row r="191" spans="1:31" hidden="1" x14ac:dyDescent="0.2">
      <c r="A191" s="139"/>
      <c r="B191" s="138">
        <v>0.7</v>
      </c>
      <c r="C191" s="135">
        <f>[1]LPC!C26</f>
        <v>0</v>
      </c>
      <c r="D191" s="135">
        <f>[1]LPC!D26</f>
        <v>0</v>
      </c>
      <c r="E191" s="136">
        <f>[1]LPC!E26</f>
        <v>0</v>
      </c>
      <c r="F191" s="136">
        <f>[1]LPC!F26</f>
        <v>0</v>
      </c>
      <c r="Z191" s="3" t="s">
        <v>155</v>
      </c>
      <c r="AA191" s="4" t="s">
        <v>47</v>
      </c>
      <c r="AB191" s="4">
        <v>6</v>
      </c>
      <c r="AC191" s="4" t="s">
        <v>76</v>
      </c>
      <c r="AD191" s="4" t="s">
        <v>42</v>
      </c>
      <c r="AE191" s="5" t="s">
        <v>43</v>
      </c>
    </row>
    <row r="192" spans="1:31" hidden="1" x14ac:dyDescent="0.2">
      <c r="A192" s="139"/>
      <c r="B192" s="138">
        <v>1</v>
      </c>
      <c r="C192" s="135">
        <f>[1]LPC!C27</f>
        <v>0</v>
      </c>
      <c r="D192" s="135">
        <f>[1]LPC!D27</f>
        <v>0</v>
      </c>
      <c r="E192" s="136">
        <f>[1]LPC!E27</f>
        <v>0</v>
      </c>
      <c r="F192" s="136">
        <f>[1]LPC!F27</f>
        <v>0</v>
      </c>
      <c r="Z192" s="3" t="s">
        <v>155</v>
      </c>
      <c r="AA192" s="4" t="s">
        <v>47</v>
      </c>
      <c r="AB192" s="4">
        <v>6</v>
      </c>
      <c r="AC192" s="4" t="s">
        <v>76</v>
      </c>
      <c r="AD192" s="4" t="s">
        <v>42</v>
      </c>
      <c r="AE192" s="5" t="s">
        <v>43</v>
      </c>
    </row>
    <row r="193" spans="1:31" hidden="1" x14ac:dyDescent="0.2">
      <c r="A193" s="140"/>
      <c r="B193" s="138">
        <v>2</v>
      </c>
      <c r="C193" s="135">
        <f>[1]LPC!C28</f>
        <v>0</v>
      </c>
      <c r="D193" s="135">
        <f>[1]LPC!D28</f>
        <v>0</v>
      </c>
      <c r="E193" s="136">
        <f>[1]LPC!E28</f>
        <v>0</v>
      </c>
      <c r="F193" s="136">
        <f>[1]LPC!F28</f>
        <v>0</v>
      </c>
      <c r="Z193" s="3" t="s">
        <v>155</v>
      </c>
      <c r="AA193" s="4" t="s">
        <v>47</v>
      </c>
      <c r="AB193" s="4">
        <v>6</v>
      </c>
      <c r="AC193" s="4" t="s">
        <v>76</v>
      </c>
      <c r="AD193" s="4" t="s">
        <v>42</v>
      </c>
      <c r="AE193" s="5" t="s">
        <v>43</v>
      </c>
    </row>
    <row r="194" spans="1:31" hidden="1" x14ac:dyDescent="0.2">
      <c r="A194" s="141"/>
      <c r="B194" s="142"/>
      <c r="C194" s="143"/>
      <c r="D194" s="143"/>
      <c r="E194" s="144"/>
      <c r="F194" s="145"/>
      <c r="Z194" s="3" t="s">
        <v>93</v>
      </c>
      <c r="AA194" s="4" t="s">
        <v>47</v>
      </c>
      <c r="AB194" s="4">
        <v>6</v>
      </c>
      <c r="AC194" s="4" t="s">
        <v>76</v>
      </c>
      <c r="AD194" s="4" t="s">
        <v>77</v>
      </c>
      <c r="AE194" s="5" t="s">
        <v>70</v>
      </c>
    </row>
    <row r="195" spans="1:31" ht="15.75" hidden="1" customHeight="1" x14ac:dyDescent="0.2">
      <c r="A195" s="133">
        <v>2</v>
      </c>
      <c r="B195" s="134">
        <v>0.3</v>
      </c>
      <c r="C195" s="135">
        <f>[1]LPC!C30</f>
        <v>0</v>
      </c>
      <c r="D195" s="135">
        <f>[1]LPC!D30</f>
        <v>0</v>
      </c>
      <c r="E195" s="136">
        <f>[1]LPC!E30</f>
        <v>0</v>
      </c>
      <c r="F195" s="136">
        <f>[1]LPC!F30</f>
        <v>0</v>
      </c>
      <c r="Z195" s="3" t="s">
        <v>93</v>
      </c>
      <c r="AA195" s="4" t="s">
        <v>47</v>
      </c>
      <c r="AB195" s="4">
        <v>6</v>
      </c>
      <c r="AC195" s="4" t="s">
        <v>76</v>
      </c>
      <c r="AD195" s="4" t="s">
        <v>42</v>
      </c>
      <c r="AE195" s="5" t="s">
        <v>43</v>
      </c>
    </row>
    <row r="196" spans="1:31" hidden="1" x14ac:dyDescent="0.2">
      <c r="A196" s="137"/>
      <c r="B196" s="138">
        <v>0.5</v>
      </c>
      <c r="C196" s="135">
        <f>[1]LPC!C31</f>
        <v>0</v>
      </c>
      <c r="D196" s="135">
        <f>[1]LPC!D31</f>
        <v>0</v>
      </c>
      <c r="E196" s="136">
        <f>[1]LPC!E31</f>
        <v>0</v>
      </c>
      <c r="F196" s="136">
        <f>[1]LPC!F31</f>
        <v>0</v>
      </c>
      <c r="Z196" s="3" t="s">
        <v>93</v>
      </c>
      <c r="AA196" s="4" t="s">
        <v>47</v>
      </c>
      <c r="AB196" s="4">
        <v>6</v>
      </c>
      <c r="AC196" s="4" t="s">
        <v>76</v>
      </c>
      <c r="AD196" s="4" t="s">
        <v>42</v>
      </c>
      <c r="AE196" s="5" t="s">
        <v>43</v>
      </c>
    </row>
    <row r="197" spans="1:31" hidden="1" x14ac:dyDescent="0.2">
      <c r="A197" s="139"/>
      <c r="B197" s="138">
        <v>0.7</v>
      </c>
      <c r="C197" s="135">
        <f>[1]LPC!C32</f>
        <v>0</v>
      </c>
      <c r="D197" s="135">
        <f>[1]LPC!D32</f>
        <v>0</v>
      </c>
      <c r="E197" s="136">
        <f>[1]LPC!E32</f>
        <v>0</v>
      </c>
      <c r="F197" s="136">
        <f>[1]LPC!F32</f>
        <v>0</v>
      </c>
      <c r="Z197" s="3" t="s">
        <v>155</v>
      </c>
      <c r="AA197" s="4" t="s">
        <v>47</v>
      </c>
      <c r="AB197" s="4">
        <v>6</v>
      </c>
      <c r="AC197" s="4" t="s">
        <v>76</v>
      </c>
      <c r="AD197" s="4" t="s">
        <v>42</v>
      </c>
      <c r="AE197" s="5" t="s">
        <v>43</v>
      </c>
    </row>
    <row r="198" spans="1:31" hidden="1" x14ac:dyDescent="0.2">
      <c r="A198" s="139"/>
      <c r="B198" s="138">
        <v>1</v>
      </c>
      <c r="C198" s="135">
        <f>[1]LPC!C33</f>
        <v>0</v>
      </c>
      <c r="D198" s="135">
        <f>[1]LPC!D33</f>
        <v>0</v>
      </c>
      <c r="E198" s="136">
        <f>[1]LPC!E33</f>
        <v>0</v>
      </c>
      <c r="F198" s="136">
        <f>[1]LPC!F33</f>
        <v>0</v>
      </c>
      <c r="Z198" s="3" t="s">
        <v>155</v>
      </c>
      <c r="AA198" s="4" t="s">
        <v>47</v>
      </c>
      <c r="AB198" s="4">
        <v>6</v>
      </c>
      <c r="AC198" s="4" t="s">
        <v>76</v>
      </c>
      <c r="AD198" s="4" t="s">
        <v>42</v>
      </c>
      <c r="AE198" s="5" t="s">
        <v>43</v>
      </c>
    </row>
    <row r="199" spans="1:31" hidden="1" x14ac:dyDescent="0.2">
      <c r="A199" s="140"/>
      <c r="B199" s="138">
        <v>2</v>
      </c>
      <c r="C199" s="135">
        <f>[1]LPC!C34</f>
        <v>0</v>
      </c>
      <c r="D199" s="135">
        <f>[1]LPC!D34</f>
        <v>0</v>
      </c>
      <c r="E199" s="136">
        <f>[1]LPC!E34</f>
        <v>0</v>
      </c>
      <c r="F199" s="136">
        <f>[1]LPC!F34</f>
        <v>0</v>
      </c>
      <c r="Z199" s="3" t="s">
        <v>155</v>
      </c>
      <c r="AA199" s="4" t="s">
        <v>47</v>
      </c>
      <c r="AB199" s="4">
        <v>6</v>
      </c>
      <c r="AC199" s="4" t="s">
        <v>76</v>
      </c>
      <c r="AD199" s="4" t="s">
        <v>42</v>
      </c>
      <c r="AE199" s="5" t="s">
        <v>43</v>
      </c>
    </row>
    <row r="200" spans="1:31" hidden="1" x14ac:dyDescent="0.2">
      <c r="A200" s="141"/>
      <c r="B200" s="142"/>
      <c r="C200" s="146"/>
      <c r="D200" s="146"/>
      <c r="E200" s="147"/>
      <c r="F200" s="147"/>
      <c r="Z200" s="3" t="s">
        <v>93</v>
      </c>
      <c r="AA200" s="4" t="s">
        <v>47</v>
      </c>
      <c r="AB200" s="4">
        <v>6</v>
      </c>
      <c r="AC200" s="4" t="s">
        <v>76</v>
      </c>
      <c r="AD200" s="4" t="s">
        <v>77</v>
      </c>
      <c r="AE200" s="5" t="s">
        <v>70</v>
      </c>
    </row>
    <row r="201" spans="1:31" ht="15.75" hidden="1" customHeight="1" x14ac:dyDescent="0.2">
      <c r="A201" s="133">
        <v>3</v>
      </c>
      <c r="B201" s="148">
        <v>0.3</v>
      </c>
      <c r="C201" s="149">
        <f>[1]LPC!C36</f>
        <v>0</v>
      </c>
      <c r="D201" s="149">
        <f>[1]LPC!D36</f>
        <v>0</v>
      </c>
      <c r="E201" s="150">
        <f>[1]LPC!E36</f>
        <v>0</v>
      </c>
      <c r="F201" s="150">
        <f>[1]LPC!F36</f>
        <v>0</v>
      </c>
      <c r="Z201" s="3" t="s">
        <v>93</v>
      </c>
      <c r="AA201" s="4" t="s">
        <v>47</v>
      </c>
      <c r="AB201" s="4">
        <v>6</v>
      </c>
      <c r="AC201" s="4" t="s">
        <v>76</v>
      </c>
      <c r="AD201" s="4" t="s">
        <v>42</v>
      </c>
      <c r="AE201" s="5" t="s">
        <v>43</v>
      </c>
    </row>
    <row r="202" spans="1:31" hidden="1" x14ac:dyDescent="0.2">
      <c r="A202" s="137"/>
      <c r="B202" s="138">
        <v>0.5</v>
      </c>
      <c r="C202" s="135">
        <f>[1]LPC!C37</f>
        <v>0</v>
      </c>
      <c r="D202" s="135">
        <f>[1]LPC!D37</f>
        <v>0</v>
      </c>
      <c r="E202" s="136">
        <f>[1]LPC!E37</f>
        <v>0</v>
      </c>
      <c r="F202" s="136">
        <f>[1]LPC!F37</f>
        <v>0</v>
      </c>
      <c r="Z202" s="3" t="s">
        <v>93</v>
      </c>
      <c r="AA202" s="4" t="s">
        <v>47</v>
      </c>
      <c r="AB202" s="4">
        <v>6</v>
      </c>
      <c r="AC202" s="4" t="s">
        <v>76</v>
      </c>
      <c r="AD202" s="4" t="s">
        <v>42</v>
      </c>
      <c r="AE202" s="5" t="s">
        <v>43</v>
      </c>
    </row>
    <row r="203" spans="1:31" hidden="1" x14ac:dyDescent="0.2">
      <c r="A203" s="139"/>
      <c r="B203" s="138">
        <v>0.7</v>
      </c>
      <c r="C203" s="135">
        <f>[1]LPC!C38</f>
        <v>0</v>
      </c>
      <c r="D203" s="135">
        <f>[1]LPC!D38</f>
        <v>0</v>
      </c>
      <c r="E203" s="136">
        <f>[1]LPC!E38</f>
        <v>0</v>
      </c>
      <c r="F203" s="136">
        <f>[1]LPC!F38</f>
        <v>0</v>
      </c>
      <c r="Z203" s="3" t="s">
        <v>155</v>
      </c>
      <c r="AA203" s="4" t="s">
        <v>47</v>
      </c>
      <c r="AB203" s="4">
        <v>6</v>
      </c>
      <c r="AC203" s="4" t="s">
        <v>76</v>
      </c>
      <c r="AD203" s="4" t="s">
        <v>42</v>
      </c>
      <c r="AE203" s="5" t="s">
        <v>43</v>
      </c>
    </row>
    <row r="204" spans="1:31" hidden="1" x14ac:dyDescent="0.2">
      <c r="A204" s="139"/>
      <c r="B204" s="138">
        <v>1</v>
      </c>
      <c r="C204" s="135">
        <f>[1]LPC!C39</f>
        <v>0</v>
      </c>
      <c r="D204" s="135">
        <f>[1]LPC!D39</f>
        <v>0</v>
      </c>
      <c r="E204" s="136">
        <f>[1]LPC!E39</f>
        <v>0</v>
      </c>
      <c r="F204" s="136">
        <f>[1]LPC!F39</f>
        <v>0</v>
      </c>
      <c r="Z204" s="3" t="s">
        <v>155</v>
      </c>
      <c r="AA204" s="4" t="s">
        <v>47</v>
      </c>
      <c r="AB204" s="4">
        <v>6</v>
      </c>
      <c r="AC204" s="4" t="s">
        <v>76</v>
      </c>
      <c r="AD204" s="4" t="s">
        <v>42</v>
      </c>
      <c r="AE204" s="5" t="s">
        <v>43</v>
      </c>
    </row>
    <row r="205" spans="1:31" hidden="1" x14ac:dyDescent="0.2">
      <c r="A205" s="140"/>
      <c r="B205" s="151">
        <v>2</v>
      </c>
      <c r="C205" s="152">
        <f>[1]LPC!C40</f>
        <v>0</v>
      </c>
      <c r="D205" s="152">
        <f>[1]LPC!D40</f>
        <v>0</v>
      </c>
      <c r="E205" s="153">
        <f>[1]LPC!E40</f>
        <v>0</v>
      </c>
      <c r="F205" s="153">
        <f>[1]LPC!F40</f>
        <v>0</v>
      </c>
      <c r="Z205" s="3" t="s">
        <v>155</v>
      </c>
      <c r="AA205" s="4" t="s">
        <v>47</v>
      </c>
      <c r="AB205" s="4">
        <v>6</v>
      </c>
      <c r="AC205" s="4" t="s">
        <v>76</v>
      </c>
      <c r="AD205" s="4" t="s">
        <v>42</v>
      </c>
      <c r="AE205" s="5" t="s">
        <v>43</v>
      </c>
    </row>
    <row r="206" spans="1:31" hidden="1" x14ac:dyDescent="0.2">
      <c r="A206" s="40"/>
      <c r="B206" s="40"/>
      <c r="C206" s="154"/>
      <c r="D206" s="154"/>
      <c r="E206" s="155"/>
      <c r="F206" s="155"/>
      <c r="Z206" s="3" t="s">
        <v>155</v>
      </c>
      <c r="AA206" s="4" t="s">
        <v>76</v>
      </c>
    </row>
    <row r="207" spans="1:31" ht="15" hidden="1" x14ac:dyDescent="0.25">
      <c r="A207" s="24" t="str">
        <f>A167</f>
        <v xml:space="preserve">Worksheet for Western Digital's Liquid Particle Count </v>
      </c>
      <c r="B207" s="24"/>
      <c r="C207" s="156"/>
      <c r="D207" s="156"/>
      <c r="E207" s="157"/>
      <c r="F207" s="158"/>
      <c r="Z207" s="3" t="s">
        <v>155</v>
      </c>
      <c r="AA207" s="4" t="s">
        <v>69</v>
      </c>
      <c r="AB207" s="4" t="s">
        <v>70</v>
      </c>
    </row>
    <row r="208" spans="1:31" ht="15" hidden="1" x14ac:dyDescent="0.25">
      <c r="A208" s="24" t="str">
        <f>B169</f>
        <v>R/ATT/ELP/13/0532-D</v>
      </c>
      <c r="B208" s="24"/>
      <c r="C208" s="156"/>
      <c r="D208" s="156"/>
      <c r="E208" s="159"/>
      <c r="F208" s="160"/>
      <c r="Z208" s="3" t="s">
        <v>155</v>
      </c>
      <c r="AA208" s="4" t="s">
        <v>69</v>
      </c>
      <c r="AB208" s="4" t="s">
        <v>70</v>
      </c>
    </row>
    <row r="209" spans="1:31" ht="15" hidden="1" x14ac:dyDescent="0.25">
      <c r="A209" s="10"/>
      <c r="B209" s="10"/>
      <c r="C209" s="161"/>
      <c r="D209" s="162"/>
      <c r="E209" s="163"/>
      <c r="F209" s="164"/>
      <c r="Z209" s="3" t="s">
        <v>155</v>
      </c>
    </row>
    <row r="210" spans="1:31" hidden="1" x14ac:dyDescent="0.2">
      <c r="A210" s="19"/>
      <c r="B210" s="19"/>
      <c r="C210" s="165"/>
      <c r="D210" s="165"/>
      <c r="E210" s="158"/>
      <c r="F210" s="158"/>
      <c r="Z210" s="3" t="s">
        <v>155</v>
      </c>
    </row>
    <row r="211" spans="1:31" ht="30" hidden="1" x14ac:dyDescent="0.2">
      <c r="A211" s="166" t="s">
        <v>259</v>
      </c>
      <c r="B211" s="166" t="s">
        <v>260</v>
      </c>
      <c r="C211" s="166" t="s">
        <v>261</v>
      </c>
      <c r="D211" s="166" t="s">
        <v>262</v>
      </c>
      <c r="E211" s="167" t="s">
        <v>263</v>
      </c>
      <c r="F211" s="167" t="s">
        <v>264</v>
      </c>
      <c r="Z211" s="3" t="s">
        <v>93</v>
      </c>
      <c r="AA211" s="4" t="s">
        <v>40</v>
      </c>
      <c r="AB211" s="4">
        <v>6</v>
      </c>
      <c r="AC211" s="4" t="s">
        <v>76</v>
      </c>
      <c r="AD211" s="4" t="s">
        <v>77</v>
      </c>
      <c r="AE211" s="5" t="s">
        <v>43</v>
      </c>
    </row>
    <row r="212" spans="1:31" ht="15.75" hidden="1" customHeight="1" x14ac:dyDescent="0.2">
      <c r="A212" s="133">
        <v>4</v>
      </c>
      <c r="B212" s="148">
        <v>0.3</v>
      </c>
      <c r="C212" s="149">
        <f>[1]LPC!C42</f>
        <v>0</v>
      </c>
      <c r="D212" s="149">
        <f>[1]LPC!D42</f>
        <v>0</v>
      </c>
      <c r="E212" s="150">
        <f>[1]LPC!E42</f>
        <v>0</v>
      </c>
      <c r="F212" s="150">
        <f>[1]LPC!F42</f>
        <v>0</v>
      </c>
      <c r="Z212" s="3" t="s">
        <v>93</v>
      </c>
      <c r="AA212" s="4" t="s">
        <v>47</v>
      </c>
      <c r="AB212" s="4">
        <v>6</v>
      </c>
      <c r="AC212" s="4" t="s">
        <v>76</v>
      </c>
      <c r="AD212" s="4" t="s">
        <v>42</v>
      </c>
      <c r="AE212" s="5" t="s">
        <v>43</v>
      </c>
    </row>
    <row r="213" spans="1:31" hidden="1" x14ac:dyDescent="0.2">
      <c r="A213" s="137"/>
      <c r="B213" s="138">
        <v>0.5</v>
      </c>
      <c r="C213" s="135">
        <f>[1]LPC!C43</f>
        <v>0</v>
      </c>
      <c r="D213" s="135">
        <f>[1]LPC!D43</f>
        <v>0</v>
      </c>
      <c r="E213" s="136">
        <f>[1]LPC!E43</f>
        <v>0</v>
      </c>
      <c r="F213" s="136">
        <f>[1]LPC!F43</f>
        <v>0</v>
      </c>
      <c r="Z213" s="3" t="s">
        <v>93</v>
      </c>
      <c r="AA213" s="4" t="s">
        <v>47</v>
      </c>
      <c r="AB213" s="4">
        <v>6</v>
      </c>
      <c r="AC213" s="4" t="s">
        <v>76</v>
      </c>
      <c r="AD213" s="4" t="s">
        <v>42</v>
      </c>
      <c r="AE213" s="5" t="s">
        <v>43</v>
      </c>
    </row>
    <row r="214" spans="1:31" hidden="1" x14ac:dyDescent="0.2">
      <c r="A214" s="139"/>
      <c r="B214" s="138">
        <v>0.7</v>
      </c>
      <c r="C214" s="135">
        <f>[1]LPC!C44</f>
        <v>0</v>
      </c>
      <c r="D214" s="135">
        <f>[1]LPC!D44</f>
        <v>0</v>
      </c>
      <c r="E214" s="136">
        <f>[1]LPC!E44</f>
        <v>0</v>
      </c>
      <c r="F214" s="136">
        <f>[1]LPC!F44</f>
        <v>0</v>
      </c>
      <c r="Z214" s="3" t="s">
        <v>155</v>
      </c>
      <c r="AA214" s="4" t="s">
        <v>47</v>
      </c>
      <c r="AB214" s="4">
        <v>6</v>
      </c>
      <c r="AC214" s="4" t="s">
        <v>76</v>
      </c>
      <c r="AD214" s="4" t="s">
        <v>42</v>
      </c>
      <c r="AE214" s="5" t="s">
        <v>43</v>
      </c>
    </row>
    <row r="215" spans="1:31" hidden="1" x14ac:dyDescent="0.2">
      <c r="A215" s="139"/>
      <c r="B215" s="138">
        <v>1</v>
      </c>
      <c r="C215" s="135">
        <f>[1]LPC!C45</f>
        <v>0</v>
      </c>
      <c r="D215" s="135">
        <f>[1]LPC!D45</f>
        <v>0</v>
      </c>
      <c r="E215" s="136">
        <f>[1]LPC!E45</f>
        <v>0</v>
      </c>
      <c r="F215" s="136">
        <f>[1]LPC!F45</f>
        <v>0</v>
      </c>
      <c r="Z215" s="3" t="s">
        <v>155</v>
      </c>
      <c r="AA215" s="4" t="s">
        <v>47</v>
      </c>
      <c r="AB215" s="4">
        <v>6</v>
      </c>
      <c r="AC215" s="4" t="s">
        <v>76</v>
      </c>
      <c r="AD215" s="4" t="s">
        <v>42</v>
      </c>
      <c r="AE215" s="5" t="s">
        <v>43</v>
      </c>
    </row>
    <row r="216" spans="1:31" hidden="1" x14ac:dyDescent="0.2">
      <c r="A216" s="140"/>
      <c r="B216" s="151">
        <v>2</v>
      </c>
      <c r="C216" s="152">
        <f>[1]LPC!C46</f>
        <v>0</v>
      </c>
      <c r="D216" s="152">
        <f>[1]LPC!D46</f>
        <v>0</v>
      </c>
      <c r="E216" s="153">
        <f>[1]LPC!E46</f>
        <v>0</v>
      </c>
      <c r="F216" s="153">
        <f>[1]LPC!F46</f>
        <v>0</v>
      </c>
      <c r="Z216" s="3" t="s">
        <v>155</v>
      </c>
      <c r="AA216" s="4" t="s">
        <v>47</v>
      </c>
      <c r="AB216" s="4">
        <v>6</v>
      </c>
      <c r="AC216" s="4" t="s">
        <v>76</v>
      </c>
      <c r="AD216" s="4" t="s">
        <v>42</v>
      </c>
      <c r="AE216" s="5" t="s">
        <v>43</v>
      </c>
    </row>
    <row r="217" spans="1:31" hidden="1" x14ac:dyDescent="0.2">
      <c r="A217" s="141"/>
      <c r="B217" s="142"/>
      <c r="C217" s="143"/>
      <c r="D217" s="143"/>
      <c r="E217" s="144"/>
      <c r="F217" s="145"/>
      <c r="Z217" s="3" t="s">
        <v>155</v>
      </c>
      <c r="AA217" s="4" t="s">
        <v>47</v>
      </c>
      <c r="AB217" s="4">
        <v>6</v>
      </c>
      <c r="AC217" s="4" t="s">
        <v>76</v>
      </c>
      <c r="AD217" s="4" t="s">
        <v>77</v>
      </c>
      <c r="AE217" s="5" t="s">
        <v>70</v>
      </c>
    </row>
    <row r="218" spans="1:31" ht="15.75" hidden="1" customHeight="1" x14ac:dyDescent="0.2">
      <c r="A218" s="133">
        <v>5</v>
      </c>
      <c r="B218" s="148">
        <v>0.3</v>
      </c>
      <c r="C218" s="149">
        <f>[1]LPC!C48</f>
        <v>0</v>
      </c>
      <c r="D218" s="149">
        <f>[1]LPC!D48</f>
        <v>0</v>
      </c>
      <c r="E218" s="150">
        <f>[1]LPC!E48</f>
        <v>0</v>
      </c>
      <c r="F218" s="150">
        <f>[1]LPC!F48</f>
        <v>0</v>
      </c>
      <c r="Z218" s="3" t="s">
        <v>93</v>
      </c>
      <c r="AA218" s="4" t="s">
        <v>47</v>
      </c>
      <c r="AB218" s="4">
        <v>6</v>
      </c>
      <c r="AC218" s="4" t="s">
        <v>76</v>
      </c>
      <c r="AD218" s="4" t="s">
        <v>42</v>
      </c>
      <c r="AE218" s="5" t="s">
        <v>43</v>
      </c>
    </row>
    <row r="219" spans="1:31" hidden="1" x14ac:dyDescent="0.2">
      <c r="A219" s="137"/>
      <c r="B219" s="138">
        <v>0.5</v>
      </c>
      <c r="C219" s="135">
        <f>[1]LPC!C49</f>
        <v>0</v>
      </c>
      <c r="D219" s="135">
        <f>[1]LPC!D49</f>
        <v>0</v>
      </c>
      <c r="E219" s="136">
        <f>[1]LPC!E49</f>
        <v>0</v>
      </c>
      <c r="F219" s="136">
        <f>[1]LPC!F49</f>
        <v>0</v>
      </c>
      <c r="Z219" s="3" t="s">
        <v>93</v>
      </c>
      <c r="AA219" s="4" t="s">
        <v>47</v>
      </c>
      <c r="AB219" s="4">
        <v>6</v>
      </c>
      <c r="AC219" s="4" t="s">
        <v>76</v>
      </c>
      <c r="AD219" s="4" t="s">
        <v>42</v>
      </c>
      <c r="AE219" s="5" t="s">
        <v>43</v>
      </c>
    </row>
    <row r="220" spans="1:31" hidden="1" x14ac:dyDescent="0.2">
      <c r="A220" s="139"/>
      <c r="B220" s="138">
        <v>0.7</v>
      </c>
      <c r="C220" s="135">
        <f>[1]LPC!C50</f>
        <v>0</v>
      </c>
      <c r="D220" s="135">
        <f>[1]LPC!D50</f>
        <v>0</v>
      </c>
      <c r="E220" s="136">
        <f>[1]LPC!E50</f>
        <v>0</v>
      </c>
      <c r="F220" s="136">
        <f>[1]LPC!F50</f>
        <v>0</v>
      </c>
      <c r="Z220" s="3" t="s">
        <v>155</v>
      </c>
      <c r="AA220" s="4" t="s">
        <v>47</v>
      </c>
      <c r="AB220" s="4">
        <v>6</v>
      </c>
      <c r="AC220" s="4" t="s">
        <v>76</v>
      </c>
      <c r="AD220" s="4" t="s">
        <v>42</v>
      </c>
      <c r="AE220" s="5" t="s">
        <v>43</v>
      </c>
    </row>
    <row r="221" spans="1:31" hidden="1" x14ac:dyDescent="0.2">
      <c r="A221" s="139"/>
      <c r="B221" s="138">
        <v>1</v>
      </c>
      <c r="C221" s="135">
        <f>[1]LPC!C51</f>
        <v>0</v>
      </c>
      <c r="D221" s="135">
        <f>[1]LPC!D51</f>
        <v>0</v>
      </c>
      <c r="E221" s="136">
        <f>[1]LPC!E51</f>
        <v>0</v>
      </c>
      <c r="F221" s="136">
        <f>[1]LPC!F51</f>
        <v>0</v>
      </c>
      <c r="Z221" s="3" t="s">
        <v>155</v>
      </c>
      <c r="AA221" s="4" t="s">
        <v>47</v>
      </c>
      <c r="AB221" s="4">
        <v>6</v>
      </c>
      <c r="AC221" s="4" t="s">
        <v>76</v>
      </c>
      <c r="AD221" s="4" t="s">
        <v>42</v>
      </c>
      <c r="AE221" s="5" t="s">
        <v>43</v>
      </c>
    </row>
    <row r="222" spans="1:31" hidden="1" x14ac:dyDescent="0.2">
      <c r="A222" s="140"/>
      <c r="B222" s="151">
        <v>2</v>
      </c>
      <c r="C222" s="152">
        <f>[1]LPC!C52</f>
        <v>0</v>
      </c>
      <c r="D222" s="152">
        <f>[1]LPC!D52</f>
        <v>0</v>
      </c>
      <c r="E222" s="153">
        <f>[1]LPC!E52</f>
        <v>0</v>
      </c>
      <c r="F222" s="153">
        <f>[1]LPC!F52</f>
        <v>0</v>
      </c>
      <c r="Z222" s="3" t="s">
        <v>155</v>
      </c>
      <c r="AA222" s="4" t="s">
        <v>47</v>
      </c>
      <c r="AB222" s="4">
        <v>6</v>
      </c>
      <c r="AC222" s="4" t="s">
        <v>76</v>
      </c>
      <c r="AD222" s="4" t="s">
        <v>42</v>
      </c>
      <c r="AE222" s="5" t="s">
        <v>43</v>
      </c>
    </row>
    <row r="223" spans="1:31" hidden="1" x14ac:dyDescent="0.2">
      <c r="A223" s="168"/>
      <c r="B223" s="169"/>
      <c r="C223" s="170"/>
      <c r="D223" s="170"/>
      <c r="E223" s="171"/>
      <c r="F223" s="171"/>
      <c r="Z223" s="3" t="s">
        <v>93</v>
      </c>
    </row>
    <row r="224" spans="1:31" ht="30" hidden="1" x14ac:dyDescent="0.2">
      <c r="A224" s="27" t="s">
        <v>265</v>
      </c>
      <c r="B224" s="166" t="s">
        <v>260</v>
      </c>
      <c r="C224" s="172" t="s">
        <v>263</v>
      </c>
      <c r="D224" s="173" t="s">
        <v>264</v>
      </c>
      <c r="E224" s="174"/>
      <c r="F224" s="174"/>
      <c r="Z224" s="3" t="s">
        <v>93</v>
      </c>
      <c r="AA224" s="4" t="s">
        <v>40</v>
      </c>
      <c r="AB224" s="4">
        <v>4</v>
      </c>
      <c r="AC224" s="4" t="s">
        <v>76</v>
      </c>
      <c r="AD224" s="4" t="s">
        <v>77</v>
      </c>
      <c r="AE224" s="5" t="s">
        <v>43</v>
      </c>
    </row>
    <row r="225" spans="1:31" ht="15.75" hidden="1" customHeight="1" x14ac:dyDescent="0.2">
      <c r="A225" s="175" t="s">
        <v>266</v>
      </c>
      <c r="B225" s="169">
        <v>0.3</v>
      </c>
      <c r="C225" s="176">
        <f>[1]LPC!E55</f>
        <v>0</v>
      </c>
      <c r="D225" s="177">
        <f>[1]LPC!F55</f>
        <v>0</v>
      </c>
      <c r="E225" s="178"/>
      <c r="F225" s="178"/>
      <c r="Z225" s="3" t="s">
        <v>93</v>
      </c>
      <c r="AA225" s="4" t="s">
        <v>47</v>
      </c>
      <c r="AB225" s="4">
        <v>4</v>
      </c>
      <c r="AC225" s="4" t="s">
        <v>76</v>
      </c>
      <c r="AD225" s="4" t="s">
        <v>42</v>
      </c>
      <c r="AE225" s="5" t="s">
        <v>43</v>
      </c>
    </row>
    <row r="226" spans="1:31" hidden="1" x14ac:dyDescent="0.2">
      <c r="A226" s="137"/>
      <c r="B226" s="138">
        <v>0.5</v>
      </c>
      <c r="C226" s="179">
        <f>[1]LPC!E56</f>
        <v>0</v>
      </c>
      <c r="D226" s="180">
        <f>[1]LPC!F56</f>
        <v>0</v>
      </c>
      <c r="E226" s="178"/>
      <c r="F226" s="178"/>
      <c r="Z226" s="3" t="s">
        <v>93</v>
      </c>
      <c r="AA226" s="4" t="s">
        <v>47</v>
      </c>
      <c r="AB226" s="4">
        <v>4</v>
      </c>
      <c r="AC226" s="4" t="s">
        <v>76</v>
      </c>
      <c r="AD226" s="4" t="s">
        <v>42</v>
      </c>
      <c r="AE226" s="5" t="s">
        <v>43</v>
      </c>
    </row>
    <row r="227" spans="1:31" hidden="1" x14ac:dyDescent="0.2">
      <c r="A227" s="139"/>
      <c r="B227" s="138">
        <v>0.7</v>
      </c>
      <c r="C227" s="179">
        <f>[1]LPC!E57</f>
        <v>0</v>
      </c>
      <c r="D227" s="180">
        <f>[1]LPC!F57</f>
        <v>0</v>
      </c>
      <c r="E227" s="178"/>
      <c r="F227" s="178"/>
      <c r="Z227" s="3" t="s">
        <v>155</v>
      </c>
      <c r="AA227" s="4" t="s">
        <v>47</v>
      </c>
      <c r="AB227" s="4">
        <v>4</v>
      </c>
      <c r="AC227" s="4" t="s">
        <v>76</v>
      </c>
      <c r="AD227" s="4" t="s">
        <v>42</v>
      </c>
      <c r="AE227" s="5" t="s">
        <v>43</v>
      </c>
    </row>
    <row r="228" spans="1:31" hidden="1" x14ac:dyDescent="0.2">
      <c r="A228" s="139"/>
      <c r="B228" s="138">
        <v>1</v>
      </c>
      <c r="C228" s="179">
        <f>[1]LPC!E58</f>
        <v>0</v>
      </c>
      <c r="D228" s="180">
        <f>[1]LPC!F58</f>
        <v>0</v>
      </c>
      <c r="E228" s="178"/>
      <c r="F228" s="178"/>
      <c r="Z228" s="3" t="s">
        <v>155</v>
      </c>
      <c r="AA228" s="4" t="s">
        <v>47</v>
      </c>
      <c r="AB228" s="4">
        <v>4</v>
      </c>
      <c r="AC228" s="4" t="s">
        <v>76</v>
      </c>
      <c r="AD228" s="4" t="s">
        <v>42</v>
      </c>
      <c r="AE228" s="5" t="s">
        <v>43</v>
      </c>
    </row>
    <row r="229" spans="1:31" hidden="1" x14ac:dyDescent="0.2">
      <c r="A229" s="140"/>
      <c r="B229" s="151">
        <v>2</v>
      </c>
      <c r="C229" s="181">
        <f>[1]LPC!E59</f>
        <v>0</v>
      </c>
      <c r="D229" s="182">
        <f>[1]LPC!F59</f>
        <v>0</v>
      </c>
      <c r="E229" s="178"/>
      <c r="F229" s="178"/>
      <c r="Z229" s="3" t="s">
        <v>155</v>
      </c>
      <c r="AA229" s="4" t="s">
        <v>47</v>
      </c>
      <c r="AB229" s="4">
        <v>4</v>
      </c>
      <c r="AC229" s="4" t="s">
        <v>76</v>
      </c>
      <c r="AD229" s="4" t="s">
        <v>42</v>
      </c>
      <c r="AE229" s="5" t="s">
        <v>43</v>
      </c>
    </row>
    <row r="230" spans="1:31" hidden="1" x14ac:dyDescent="0.2">
      <c r="A230" s="141"/>
      <c r="B230" s="142"/>
      <c r="C230" s="183"/>
      <c r="D230" s="184"/>
      <c r="E230" s="185"/>
      <c r="F230" s="185"/>
      <c r="Z230" s="3" t="s">
        <v>93</v>
      </c>
      <c r="AA230" s="4" t="s">
        <v>47</v>
      </c>
      <c r="AB230" s="4">
        <v>4</v>
      </c>
      <c r="AC230" s="4" t="s">
        <v>76</v>
      </c>
      <c r="AD230" s="4" t="s">
        <v>77</v>
      </c>
      <c r="AE230" s="5" t="s">
        <v>70</v>
      </c>
    </row>
    <row r="231" spans="1:31" ht="15.75" hidden="1" customHeight="1" x14ac:dyDescent="0.2">
      <c r="A231" s="186" t="s">
        <v>267</v>
      </c>
      <c r="B231" s="169">
        <v>0.3</v>
      </c>
      <c r="C231" s="177">
        <f>[1]LPC!E61</f>
        <v>0</v>
      </c>
      <c r="D231" s="177">
        <f>[1]LPC!F61</f>
        <v>0</v>
      </c>
      <c r="E231" s="178"/>
      <c r="F231" s="178"/>
      <c r="Z231" s="3" t="s">
        <v>93</v>
      </c>
      <c r="AA231" s="4" t="s">
        <v>47</v>
      </c>
      <c r="AB231" s="4">
        <v>4</v>
      </c>
      <c r="AC231" s="4" t="s">
        <v>76</v>
      </c>
      <c r="AD231" s="4" t="s">
        <v>42</v>
      </c>
      <c r="AE231" s="5" t="s">
        <v>43</v>
      </c>
    </row>
    <row r="232" spans="1:31" hidden="1" x14ac:dyDescent="0.2">
      <c r="A232" s="187"/>
      <c r="B232" s="138">
        <v>0.5</v>
      </c>
      <c r="C232" s="180">
        <f>[1]LPC!E62</f>
        <v>0</v>
      </c>
      <c r="D232" s="180">
        <f>[1]LPC!F62</f>
        <v>0</v>
      </c>
      <c r="E232" s="178"/>
      <c r="F232" s="178"/>
      <c r="Z232" s="3" t="s">
        <v>93</v>
      </c>
      <c r="AA232" s="4" t="s">
        <v>47</v>
      </c>
      <c r="AB232" s="4">
        <v>4</v>
      </c>
      <c r="AC232" s="4" t="s">
        <v>76</v>
      </c>
      <c r="AD232" s="4" t="s">
        <v>42</v>
      </c>
      <c r="AE232" s="5" t="s">
        <v>43</v>
      </c>
    </row>
    <row r="233" spans="1:31" hidden="1" x14ac:dyDescent="0.2">
      <c r="A233" s="188"/>
      <c r="B233" s="138">
        <v>0.7</v>
      </c>
      <c r="C233" s="180">
        <f>[1]LPC!E63</f>
        <v>0</v>
      </c>
      <c r="D233" s="180">
        <f>[1]LPC!F63</f>
        <v>0</v>
      </c>
      <c r="E233" s="178"/>
      <c r="F233" s="178"/>
      <c r="Z233" s="3" t="s">
        <v>155</v>
      </c>
      <c r="AA233" s="4" t="s">
        <v>47</v>
      </c>
      <c r="AB233" s="4">
        <v>4</v>
      </c>
      <c r="AC233" s="4" t="s">
        <v>76</v>
      </c>
      <c r="AD233" s="4" t="s">
        <v>42</v>
      </c>
      <c r="AE233" s="5" t="s">
        <v>43</v>
      </c>
    </row>
    <row r="234" spans="1:31" hidden="1" x14ac:dyDescent="0.2">
      <c r="A234" s="188"/>
      <c r="B234" s="138">
        <v>1</v>
      </c>
      <c r="C234" s="180">
        <f>[1]LPC!E64</f>
        <v>0</v>
      </c>
      <c r="D234" s="180">
        <f>[1]LPC!F64</f>
        <v>0</v>
      </c>
      <c r="E234" s="178"/>
      <c r="F234" s="178"/>
      <c r="Z234" s="3" t="s">
        <v>155</v>
      </c>
      <c r="AA234" s="4" t="s">
        <v>47</v>
      </c>
      <c r="AB234" s="4">
        <v>4</v>
      </c>
      <c r="AC234" s="4" t="s">
        <v>76</v>
      </c>
      <c r="AD234" s="4" t="s">
        <v>42</v>
      </c>
      <c r="AE234" s="5" t="s">
        <v>43</v>
      </c>
    </row>
    <row r="235" spans="1:31" hidden="1" x14ac:dyDescent="0.2">
      <c r="A235" s="189"/>
      <c r="B235" s="151">
        <v>2</v>
      </c>
      <c r="C235" s="182">
        <f>[1]LPC!E65</f>
        <v>0</v>
      </c>
      <c r="D235" s="182">
        <f>[1]LPC!F65</f>
        <v>0</v>
      </c>
      <c r="E235" s="178"/>
      <c r="F235" s="178"/>
      <c r="Z235" s="3" t="s">
        <v>155</v>
      </c>
      <c r="AA235" s="4" t="s">
        <v>47</v>
      </c>
      <c r="AB235" s="4">
        <v>4</v>
      </c>
      <c r="AC235" s="4" t="s">
        <v>76</v>
      </c>
      <c r="AD235" s="4" t="s">
        <v>42</v>
      </c>
      <c r="AE235" s="5" t="s">
        <v>43</v>
      </c>
    </row>
    <row r="236" spans="1:31" hidden="1" x14ac:dyDescent="0.2">
      <c r="A236" s="141"/>
      <c r="B236" s="142"/>
      <c r="C236" s="183"/>
      <c r="D236" s="190"/>
      <c r="E236" s="185"/>
      <c r="F236" s="185"/>
      <c r="Z236" s="3" t="s">
        <v>93</v>
      </c>
      <c r="AA236" s="4" t="s">
        <v>47</v>
      </c>
      <c r="AB236" s="4">
        <v>4</v>
      </c>
      <c r="AC236" s="4" t="s">
        <v>76</v>
      </c>
      <c r="AD236" s="4" t="s">
        <v>77</v>
      </c>
      <c r="AE236" s="5" t="s">
        <v>70</v>
      </c>
    </row>
    <row r="237" spans="1:31" ht="15.75" hidden="1" customHeight="1" x14ac:dyDescent="0.2">
      <c r="A237" s="187" t="s">
        <v>268</v>
      </c>
      <c r="B237" s="169">
        <v>0.3</v>
      </c>
      <c r="C237" s="191" t="e">
        <f>[1]LPC!E67</f>
        <v>#DIV/0!</v>
      </c>
      <c r="D237" s="192" t="e">
        <f>[1]LPC!F67</f>
        <v>#DIV/0!</v>
      </c>
      <c r="E237" s="193"/>
      <c r="F237" s="193"/>
      <c r="Z237" s="3" t="s">
        <v>93</v>
      </c>
      <c r="AA237" s="4" t="s">
        <v>47</v>
      </c>
      <c r="AB237" s="4">
        <v>4</v>
      </c>
      <c r="AC237" s="4" t="s">
        <v>76</v>
      </c>
      <c r="AD237" s="4" t="s">
        <v>42</v>
      </c>
      <c r="AE237" s="5" t="s">
        <v>43</v>
      </c>
    </row>
    <row r="238" spans="1:31" hidden="1" x14ac:dyDescent="0.2">
      <c r="A238" s="194"/>
      <c r="B238" s="138">
        <v>0.5</v>
      </c>
      <c r="C238" s="195" t="e">
        <f>[1]LPC!E68</f>
        <v>#DIV/0!</v>
      </c>
      <c r="D238" s="196" t="e">
        <f>[1]LPC!F68</f>
        <v>#DIV/0!</v>
      </c>
      <c r="E238" s="193"/>
      <c r="F238" s="193"/>
      <c r="Z238" s="3" t="s">
        <v>93</v>
      </c>
      <c r="AA238" s="4" t="s">
        <v>47</v>
      </c>
      <c r="AB238" s="4">
        <v>4</v>
      </c>
      <c r="AC238" s="4" t="s">
        <v>76</v>
      </c>
      <c r="AD238" s="4" t="s">
        <v>42</v>
      </c>
      <c r="AE238" s="5" t="s">
        <v>43</v>
      </c>
    </row>
    <row r="239" spans="1:31" hidden="1" x14ac:dyDescent="0.2">
      <c r="A239" s="197"/>
      <c r="B239" s="138">
        <v>0.7</v>
      </c>
      <c r="C239" s="195" t="e">
        <f>[1]LPC!E69</f>
        <v>#DIV/0!</v>
      </c>
      <c r="D239" s="196" t="e">
        <f>[1]LPC!F69</f>
        <v>#DIV/0!</v>
      </c>
      <c r="E239" s="193"/>
      <c r="F239" s="193"/>
      <c r="Z239" s="3" t="s">
        <v>155</v>
      </c>
      <c r="AA239" s="4" t="s">
        <v>47</v>
      </c>
      <c r="AB239" s="4">
        <v>4</v>
      </c>
      <c r="AC239" s="4" t="s">
        <v>76</v>
      </c>
      <c r="AD239" s="4" t="s">
        <v>42</v>
      </c>
      <c r="AE239" s="5" t="s">
        <v>43</v>
      </c>
    </row>
    <row r="240" spans="1:31" hidden="1" x14ac:dyDescent="0.2">
      <c r="A240" s="197"/>
      <c r="B240" s="138">
        <v>1</v>
      </c>
      <c r="C240" s="195" t="e">
        <f>[1]LPC!E70</f>
        <v>#DIV/0!</v>
      </c>
      <c r="D240" s="196" t="e">
        <f>[1]LPC!F70</f>
        <v>#DIV/0!</v>
      </c>
      <c r="E240" s="193"/>
      <c r="F240" s="193"/>
      <c r="Z240" s="3" t="s">
        <v>155</v>
      </c>
      <c r="AA240" s="4" t="s">
        <v>47</v>
      </c>
      <c r="AB240" s="4">
        <v>4</v>
      </c>
      <c r="AC240" s="4" t="s">
        <v>76</v>
      </c>
      <c r="AD240" s="4" t="s">
        <v>42</v>
      </c>
      <c r="AE240" s="5" t="s">
        <v>43</v>
      </c>
    </row>
    <row r="241" spans="1:31" hidden="1" x14ac:dyDescent="0.2">
      <c r="A241" s="198"/>
      <c r="B241" s="151">
        <v>2</v>
      </c>
      <c r="C241" s="199" t="e">
        <f>[1]LPC!E71</f>
        <v>#DIV/0!</v>
      </c>
      <c r="D241" s="200" t="e">
        <f>[1]LPC!F71</f>
        <v>#DIV/0!</v>
      </c>
      <c r="E241" s="193"/>
      <c r="F241" s="193"/>
      <c r="Z241" s="3" t="s">
        <v>155</v>
      </c>
      <c r="AA241" s="4" t="s">
        <v>47</v>
      </c>
      <c r="AB241" s="4">
        <v>4</v>
      </c>
      <c r="AC241" s="4" t="s">
        <v>76</v>
      </c>
      <c r="AD241" s="4" t="s">
        <v>42</v>
      </c>
      <c r="AE241" s="5" t="s">
        <v>43</v>
      </c>
    </row>
    <row r="243" spans="1:31" x14ac:dyDescent="0.2">
      <c r="A243" s="201"/>
      <c r="B243" s="75"/>
      <c r="C243" s="202"/>
      <c r="D243" s="202"/>
      <c r="E243" s="203"/>
      <c r="F243" s="203"/>
    </row>
    <row r="244" spans="1:31" x14ac:dyDescent="0.2">
      <c r="Z244" s="3" t="s">
        <v>269</v>
      </c>
      <c r="AA244" s="4" t="s">
        <v>270</v>
      </c>
    </row>
    <row r="245" spans="1:31" x14ac:dyDescent="0.2">
      <c r="AA245" s="4" t="s">
        <v>270</v>
      </c>
    </row>
    <row r="249" spans="1:31" ht="15" x14ac:dyDescent="0.25">
      <c r="A249" s="2" t="s">
        <v>271</v>
      </c>
      <c r="B249" s="24" t="s">
        <v>272</v>
      </c>
    </row>
    <row r="250" spans="1:31" ht="15" x14ac:dyDescent="0.25">
      <c r="A250" s="2" t="s">
        <v>273</v>
      </c>
      <c r="B250" s="204" t="s">
        <v>274</v>
      </c>
    </row>
  </sheetData>
  <mergeCells count="4">
    <mergeCell ref="A36:A42"/>
    <mergeCell ref="A44:A50"/>
    <mergeCell ref="A179:B179"/>
    <mergeCell ref="A185:A186"/>
  </mergeCells>
  <pageMargins left="0.6692913385826772" right="0.51181102362204722" top="1.7322834645669292" bottom="0.98425196850393704" header="0.51181102362204722" footer="0.51181102362204722"/>
  <pageSetup paperSize="9" scale="50" orientation="portrait" horizontalDpi="300" verticalDpi="300" r:id="rId1"/>
  <headerFooter alignWithMargins="0">
    <oddHeader>&amp;L&amp;28ALS Testing Services (Thailand) Co Ltd&amp;32
&amp;12 75/37 Moo11 Klong Luang, Klong Nueng, Pathumthani 12120 Thailand
Phone: (66) 2908 1681-5  Fax: (66) 2908 1680  
Website: www.als.com.au&amp;32
&amp;R&amp;G</oddHeader>
    <oddFooter>&amp;L&amp;"Arial,Italic"&amp;12Note: This is not an official report. This print-out should not be reproduced, except in full, without prior approval from ALS Testing Serviceb(Thailand) Co.,Ltd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Drop Down 1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171450</xdr:rowOff>
                  </from>
                  <to>
                    <xdr:col>5</xdr:col>
                    <xdr:colOff>1524000</xdr:colOff>
                    <xdr:row>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</vt:lpstr>
      <vt:lpstr>Coverpage-TH</vt:lpstr>
      <vt:lpstr>Sheet3</vt:lpstr>
      <vt:lpstr>'Coverpage-TH'!Print_Area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Warunee Pusatjapong</dc:creator>
  <cp:lastModifiedBy>Warunee Pusatjapong</cp:lastModifiedBy>
  <dcterms:created xsi:type="dcterms:W3CDTF">2013-09-06T08:10:18Z</dcterms:created>
  <dcterms:modified xsi:type="dcterms:W3CDTF">2013-09-06T08:58:50Z</dcterms:modified>
</cp:coreProperties>
</file>