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360" windowHeight="7500" tabRatio="795"/>
  </bookViews>
  <sheets>
    <sheet name="Quatation" sheetId="13" r:id="rId1"/>
    <sheet name="แผนการดำเนินงาน" sheetId="14" state="hidden" r:id="rId2"/>
    <sheet name="Sheet1" sheetId="15" state="hidden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A5" i="15"/>
  <c r="B2"/>
  <c r="B3" s="1"/>
  <c r="C51" i="14"/>
  <c r="J28" i="13"/>
  <c r="J27"/>
  <c r="A25" s="1"/>
  <c r="B5" i="15" l="1"/>
  <c r="B6"/>
  <c r="B7" s="1"/>
  <c r="B8" s="1"/>
  <c r="B10" s="1"/>
  <c r="B12" s="1"/>
</calcChain>
</file>

<file path=xl/sharedStrings.xml><?xml version="1.0" encoding="utf-8"?>
<sst xmlns="http://schemas.openxmlformats.org/spreadsheetml/2006/main" count="96" uniqueCount="95">
  <si>
    <t>รายการ</t>
  </si>
  <si>
    <t>รายการที่</t>
  </si>
  <si>
    <t>Item</t>
  </si>
  <si>
    <t>Amount</t>
  </si>
  <si>
    <t xml:space="preserve">  รวมมูลค่าสินค้า / Sub Total</t>
  </si>
  <si>
    <t xml:space="preserve">  รวมเป็นเงินทั้งสิ้น / Grand Total</t>
  </si>
  <si>
    <t>ใบเสนอราคา / QUOTATION</t>
  </si>
  <si>
    <t>Description</t>
  </si>
  <si>
    <t>ราคารวม</t>
  </si>
  <si>
    <t>ผู้เสนอราคา/ Quoted By :</t>
  </si>
  <si>
    <t>เบอร์โทร/ Tel. :</t>
  </si>
  <si>
    <t>Email :</t>
  </si>
  <si>
    <t>เบอร์โทร/Tel. :</t>
  </si>
  <si>
    <t>ชื่อตัวบรรจง/ Printed Name :</t>
  </si>
  <si>
    <t>ลงนามอนุมัติสั่งซื้อ/ Singature of Acceptance :</t>
  </si>
  <si>
    <t>ภาษีมูลค่าเพิ่ม 7%</t>
  </si>
  <si>
    <t>ปวิช แซ่อึ้ง</t>
  </si>
  <si>
    <t>pawit1357@hotmail.com</t>
  </si>
  <si>
    <t>วันที่/ Date  :</t>
  </si>
  <si>
    <t>เสนอให้แก่/ Quotation To :</t>
  </si>
  <si>
    <t>เรียน/ Attention :</t>
  </si>
  <si>
    <t>ที่อยู่/ Address :</t>
  </si>
  <si>
    <t>เรื่อง/ Subject  :</t>
  </si>
  <si>
    <t>หมายเหตุ/ Remark :</t>
  </si>
  <si>
    <t>085-078-870-2</t>
  </si>
  <si>
    <t>#</t>
  </si>
  <si>
    <t>Task</t>
  </si>
  <si>
    <t>Design Database (SQL2008 R2)</t>
  </si>
  <si>
    <t>Mockup Screen</t>
  </si>
  <si>
    <t>Design</t>
  </si>
  <si>
    <t>รายงานสรุปจ้างเลี้ยงไก่เนื้อ</t>
  </si>
  <si>
    <t>ค่ามาตรฐาน FCR ไก่</t>
  </si>
  <si>
    <t>ลูกเล้าไก่เนื้อ</t>
  </si>
  <si>
    <t>มาตรฐาน%เลี้ยงรอดการเลี้ยงไก่เนื้อ</t>
  </si>
  <si>
    <t>อัตราค่าจ้างเลี้ยง</t>
  </si>
  <si>
    <t>ค่าโบนัส FCR</t>
  </si>
  <si>
    <t>BIGINNING BIRDS</t>
  </si>
  <si>
    <t>PURCHASE/RECIVED FROM CHICK</t>
  </si>
  <si>
    <t>FEED INTAKE</t>
  </si>
  <si>
    <t>DRUG INTAKE</t>
  </si>
  <si>
    <t>ค่าจ้างเลี้ยง</t>
  </si>
  <si>
    <t>FARM EXPENSE</t>
  </si>
  <si>
    <t>MOVE OUT</t>
  </si>
  <si>
    <t>ENDING BIRDS</t>
  </si>
  <si>
    <t>%เลี้ยงรอด</t>
  </si>
  <si>
    <t>ไก่รับเข้า</t>
  </si>
  <si>
    <t>Desing Software Architechture &amp; Framework (Web Application)</t>
  </si>
  <si>
    <t>#อัพเดทความคืบหน้าครั้งที่ 2</t>
  </si>
  <si>
    <t>#อัพเดทความคืบหน้าครั้งที่ 1</t>
  </si>
  <si>
    <t>1. การจัดเก็บ Master Data</t>
  </si>
  <si>
    <t>2. จัดเก็บข้อมูล Transaction</t>
  </si>
  <si>
    <t>บันทึกข้อมูลรายละเอียดจับไก่</t>
  </si>
  <si>
    <t>บันทึกข้อมูลผลการเลี้ยงไก่เนื้อ</t>
  </si>
  <si>
    <t>บันทึกข้อมูลอายุเฉลี่ย</t>
  </si>
  <si>
    <t>3. ประมวลผล</t>
  </si>
  <si>
    <t>ค่าดูแลเล้า</t>
  </si>
  <si>
    <t xml:space="preserve">ค่าความสามารถพิเศษ </t>
  </si>
  <si>
    <t>ค่าความร่วมมือ</t>
  </si>
  <si>
    <t>เงินช่วยเหลือพิเศษ</t>
  </si>
  <si>
    <t>ค่าอื่นๆ</t>
  </si>
  <si>
    <t>รายการหัก</t>
  </si>
  <si>
    <t>4. รายงาน</t>
  </si>
  <si>
    <t>รายงานใบสรุปผลการเลี้ยงโครงการไก่เนื้อจ้างเลี้ยง</t>
  </si>
  <si>
    <t>รายงานต้นทุนไก่เนื้อจ้างเลี้ยง</t>
  </si>
  <si>
    <t>ข้อมูลเล้า</t>
  </si>
  <si>
    <t>6. การจัดเก็บ Master Data</t>
  </si>
  <si>
    <t>7. จัดเก็บข้อมูล Transaction</t>
  </si>
  <si>
    <t>8. ประมวลผลต้นทุน</t>
  </si>
  <si>
    <t>9. ใบบันทึกการตรวจเยี่ยมฟาร์มไก่เนื้อ</t>
  </si>
  <si>
    <t>#อัพเดทความคืบหน้าครั้งที่ 3</t>
  </si>
  <si>
    <t>#อัพเดทความคืบหน้าครั้งที่ 4</t>
  </si>
  <si>
    <t>#อัพเดทความคืบหน้าครั้งที่ 5</t>
  </si>
  <si>
    <t>#อัพเดทความคืบหน้าครั้งที่ 7</t>
  </si>
  <si>
    <t>#ส่งมอบงาน</t>
  </si>
  <si>
    <t>ABC Technology Co., Ltd</t>
  </si>
  <si>
    <t>89/170 Juthamard Building, 3B Floor,Viphavadee Rangsit Rd,
Talad-Bangkhen,Laksi,Bangkok 10210,Thailand</t>
  </si>
  <si>
    <t>พัฒนารายงานระบบ สรุปจ้างเลี้ยงไก่เนื้อและสรุปต้นทุนไก่เนื้อ</t>
  </si>
  <si>
    <t>ManMonth</t>
  </si>
  <si>
    <t>ManDay</t>
  </si>
  <si>
    <t>ManHour</t>
  </si>
  <si>
    <t xml:space="preserve">ทำงานนอกวันละ </t>
  </si>
  <si>
    <t>Hr</t>
  </si>
  <si>
    <t>เสาร์อาทิตย์ 10 วัน  ๆ ละ 8 ชม.</t>
  </si>
  <si>
    <t>ทำทั้งหมด 4 เดือน</t>
  </si>
  <si>
    <t>รวมทั้งหมด</t>
  </si>
  <si>
    <t>ชาร์ท</t>
  </si>
  <si>
    <t>%</t>
  </si>
  <si>
    <t>10. UAT &amp; Fix Bug</t>
  </si>
  <si>
    <t>จำนวน(วัน)</t>
  </si>
  <si>
    <t>รวมใช้เวลาทั้งหมด (วัน)</t>
  </si>
  <si>
    <t xml:space="preserve"> * รับประกันงาน 6 เดือน</t>
  </si>
  <si>
    <t>กำหนดการชำระเงิน/ Credit Term :  แบ่งการชำระเงินเป็น 3 งวด</t>
  </si>
  <si>
    <t>1. งวดที่ 1 จ่ายเมื่อส่งงานครั้งที่ 1  จำนวน 150,000 บาท</t>
  </si>
  <si>
    <t>2. งวดที่ 2 จ่ายเมื่อส่งงานครั้งที่ 2  จำนวน 150,000 บาท</t>
  </si>
  <si>
    <t>2. งวดที่ 3 จ่ายเมื่อส่งงานครั้งที่ 3  จำนวน 70,000 บาท</t>
  </si>
</sst>
</file>

<file path=xl/styles.xml><?xml version="1.0" encoding="utf-8"?>
<styleSheet xmlns="http://schemas.openxmlformats.org/spreadsheetml/2006/main">
  <numFmts count="2">
    <numFmt numFmtId="187" formatCode="_-* #,##0.00_-;\-* #,##0.00_-;_-* &quot;-&quot;??_-;_-@_-"/>
    <numFmt numFmtId="188" formatCode="[$-107041E]d\ mmmm\ yyyy;@"/>
  </numFmts>
  <fonts count="20">
    <font>
      <sz val="14"/>
      <name val="Cordia New"/>
      <charset val="222"/>
    </font>
    <font>
      <sz val="14"/>
      <name val="Cordia New"/>
      <family val="2"/>
    </font>
    <font>
      <b/>
      <sz val="14"/>
      <name val="JasmineUPC"/>
      <family val="1"/>
      <charset val="222"/>
    </font>
    <font>
      <sz val="20"/>
      <name val="JasmineUPC"/>
      <family val="1"/>
      <charset val="222"/>
    </font>
    <font>
      <sz val="14"/>
      <name val="JasmineUPC"/>
      <family val="1"/>
      <charset val="222"/>
    </font>
    <font>
      <b/>
      <sz val="14"/>
      <name val="Cordia New"/>
      <family val="2"/>
      <charset val="222"/>
    </font>
    <font>
      <b/>
      <sz val="14"/>
      <name val="Cordia New"/>
      <family val="2"/>
    </font>
    <font>
      <b/>
      <sz val="16"/>
      <name val="Angsana New"/>
      <family val="1"/>
    </font>
    <font>
      <b/>
      <sz val="20"/>
      <name val="Angsana New"/>
      <family val="1"/>
    </font>
    <font>
      <b/>
      <sz val="24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u/>
      <sz val="14"/>
      <color indexed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u/>
      <sz val="14"/>
      <name val="Cordia New"/>
      <family val="2"/>
    </font>
    <font>
      <b/>
      <sz val="14"/>
      <color theme="0"/>
      <name val="Cordia New"/>
      <family val="2"/>
    </font>
    <font>
      <sz val="14"/>
      <color theme="0"/>
      <name val="Cordia New"/>
      <family val="2"/>
    </font>
    <font>
      <b/>
      <i/>
      <sz val="18"/>
      <name val="Cordia New"/>
      <family val="2"/>
    </font>
    <font>
      <b/>
      <sz val="18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187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6" fillId="0" borderId="0" xfId="0" applyFont="1" applyBorder="1"/>
    <xf numFmtId="0" fontId="8" fillId="0" borderId="1" xfId="0" applyFont="1" applyBorder="1" applyAlignment="1"/>
    <xf numFmtId="0" fontId="8" fillId="0" borderId="2" xfId="0" applyFont="1" applyBorder="1" applyAlignment="1"/>
    <xf numFmtId="0" fontId="7" fillId="0" borderId="3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3" xfId="0" applyFont="1" applyBorder="1"/>
    <xf numFmtId="0" fontId="10" fillId="0" borderId="0" xfId="0" applyFont="1" applyBorder="1"/>
    <xf numFmtId="0" fontId="10" fillId="0" borderId="0" xfId="0" applyFont="1"/>
    <xf numFmtId="0" fontId="10" fillId="0" borderId="4" xfId="0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87" fontId="10" fillId="0" borderId="6" xfId="1" applyFont="1" applyBorder="1" applyAlignment="1">
      <alignment horizontal="center"/>
    </xf>
    <xf numFmtId="187" fontId="11" fillId="0" borderId="0" xfId="1" applyFont="1" applyBorder="1"/>
    <xf numFmtId="0" fontId="11" fillId="0" borderId="1" xfId="0" applyFont="1" applyBorder="1"/>
    <xf numFmtId="0" fontId="11" fillId="0" borderId="2" xfId="0" applyFont="1" applyBorder="1"/>
    <xf numFmtId="0" fontId="11" fillId="0" borderId="0" xfId="0" applyFont="1" applyBorder="1"/>
    <xf numFmtId="0" fontId="11" fillId="0" borderId="7" xfId="0" applyFont="1" applyBorder="1"/>
    <xf numFmtId="0" fontId="10" fillId="0" borderId="7" xfId="0" applyFont="1" applyBorder="1"/>
    <xf numFmtId="0" fontId="10" fillId="0" borderId="8" xfId="0" applyFont="1" applyBorder="1"/>
    <xf numFmtId="187" fontId="11" fillId="0" borderId="9" xfId="1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" xfId="0" applyFont="1" applyBorder="1"/>
    <xf numFmtId="187" fontId="10" fillId="0" borderId="9" xfId="1" applyFont="1" applyBorder="1"/>
    <xf numFmtId="0" fontId="10" fillId="0" borderId="3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87" fontId="14" fillId="0" borderId="5" xfId="1" applyFont="1" applyBorder="1"/>
    <xf numFmtId="187" fontId="14" fillId="0" borderId="12" xfId="1" applyFont="1" applyBorder="1"/>
    <xf numFmtId="187" fontId="14" fillId="0" borderId="6" xfId="1" applyFont="1" applyBorder="1"/>
    <xf numFmtId="187" fontId="11" fillId="0" borderId="5" xfId="1" applyFont="1" applyBorder="1"/>
    <xf numFmtId="0" fontId="12" fillId="0" borderId="1" xfId="2" applyBorder="1" applyAlignment="1" applyProtection="1"/>
    <xf numFmtId="0" fontId="11" fillId="0" borderId="1" xfId="0" applyFont="1" applyBorder="1" applyAlignment="1">
      <alignment horizontal="center"/>
    </xf>
    <xf numFmtId="0" fontId="4" fillId="0" borderId="9" xfId="0" applyFont="1" applyBorder="1"/>
    <xf numFmtId="0" fontId="10" fillId="0" borderId="0" xfId="0" applyFont="1" applyBorder="1" applyAlignment="1">
      <alignment horizontal="right"/>
    </xf>
    <xf numFmtId="187" fontId="11" fillId="0" borderId="1" xfId="1" applyFont="1" applyBorder="1"/>
    <xf numFmtId="2" fontId="11" fillId="0" borderId="2" xfId="3" applyNumberFormat="1" applyFont="1" applyBorder="1" applyAlignment="1">
      <alignment horizontal="center"/>
    </xf>
    <xf numFmtId="2" fontId="11" fillId="0" borderId="4" xfId="3" applyNumberFormat="1" applyFont="1" applyBorder="1" applyAlignment="1">
      <alignment horizontal="center"/>
    </xf>
    <xf numFmtId="9" fontId="11" fillId="0" borderId="4" xfId="3" applyFont="1" applyBorder="1" applyAlignment="1">
      <alignment horizontal="center"/>
    </xf>
    <xf numFmtId="187" fontId="10" fillId="0" borderId="0" xfId="1" applyFont="1" applyBorder="1"/>
    <xf numFmtId="187" fontId="10" fillId="0" borderId="0" xfId="1" applyFont="1" applyBorder="1" applyAlignment="1">
      <alignment horizontal="right"/>
    </xf>
    <xf numFmtId="187" fontId="10" fillId="0" borderId="4" xfId="1" applyFont="1" applyBorder="1" applyAlignment="1">
      <alignment horizontal="right"/>
    </xf>
    <xf numFmtId="187" fontId="10" fillId="0" borderId="7" xfId="1" applyFont="1" applyBorder="1"/>
    <xf numFmtId="9" fontId="11" fillId="0" borderId="8" xfId="3" applyFont="1" applyBorder="1" applyAlignment="1">
      <alignment horizontal="center"/>
    </xf>
    <xf numFmtId="0" fontId="1" fillId="0" borderId="0" xfId="0" applyFont="1"/>
    <xf numFmtId="0" fontId="10" fillId="0" borderId="7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5" fillId="0" borderId="16" xfId="0" applyFont="1" applyBorder="1"/>
    <xf numFmtId="0" fontId="15" fillId="0" borderId="16" xfId="0" applyFont="1" applyBorder="1" applyAlignment="1">
      <alignment horizontal="left"/>
    </xf>
    <xf numFmtId="0" fontId="18" fillId="0" borderId="16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left" indent="4"/>
    </xf>
    <xf numFmtId="0" fontId="19" fillId="0" borderId="16" xfId="0" applyFont="1" applyFill="1" applyBorder="1" applyAlignment="1">
      <alignment horizontal="left" wrapText="1"/>
    </xf>
    <xf numFmtId="0" fontId="1" fillId="0" borderId="16" xfId="0" applyFont="1" applyBorder="1" applyAlignment="1">
      <alignment horizontal="left" indent="2"/>
    </xf>
    <xf numFmtId="0" fontId="6" fillId="0" borderId="16" xfId="0" applyFont="1" applyBorder="1"/>
    <xf numFmtId="0" fontId="6" fillId="0" borderId="16" xfId="0" applyFont="1" applyBorder="1" applyAlignment="1">
      <alignment horizontal="left"/>
    </xf>
    <xf numFmtId="187" fontId="0" fillId="0" borderId="0" xfId="1" applyFont="1"/>
    <xf numFmtId="187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1" fillId="0" borderId="0" xfId="0" applyFont="1" applyAlignment="1">
      <alignment horizontal="right" indent="1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2" fillId="0" borderId="7" xfId="2" applyBorder="1" applyAlignment="1" applyProtection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5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/>
    </xf>
    <xf numFmtId="0" fontId="10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88" fontId="10" fillId="0" borderId="0" xfId="0" applyNumberFormat="1" applyFont="1" applyBorder="1" applyAlignment="1">
      <alignment horizontal="left"/>
    </xf>
    <xf numFmtId="188" fontId="10" fillId="0" borderId="4" xfId="0" applyNumberFormat="1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8" fillId="3" borderId="16" xfId="0" applyFont="1" applyFill="1" applyBorder="1" applyAlignment="1">
      <alignment horizontal="center" wrapText="1"/>
    </xf>
  </cellXfs>
  <cellStyles count="4">
    <cellStyle name="Hyperlink" xfId="2" builtinId="8"/>
    <cellStyle name="เครื่องหมายจุลภาค" xfId="1" builtinId="3"/>
    <cellStyle name="เปอร์เซ็นต์" xfId="3" builtinId="5"/>
    <cellStyle name="ปกติ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NULL"/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  <a:effectLst>
          <a:outerShdw dist="563972" dir="14049741" sx="125000" sy="125000" algn="tl" rotWithShape="0">
            <a:srgbClr val="C7DFD3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  <a:effectLst>
          <a:outerShdw dist="563972" dir="14049741" sx="125000" sy="125000" algn="tl" rotWithShape="0">
            <a:srgbClr val="C7DFD3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wit1357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0"/>
  <sheetViews>
    <sheetView tabSelected="1" topLeftCell="A22" zoomScaleSheetLayoutView="100" workbookViewId="0">
      <selection activeCell="L12" sqref="L12"/>
    </sheetView>
  </sheetViews>
  <sheetFormatPr defaultRowHeight="21.75"/>
  <cols>
    <col min="1" max="1" width="9.85546875" customWidth="1"/>
    <col min="2" max="2" width="16.42578125" customWidth="1"/>
    <col min="3" max="3" width="9.28515625" customWidth="1"/>
    <col min="4" max="4" width="7.42578125" customWidth="1"/>
    <col min="5" max="5" width="11.140625" customWidth="1"/>
    <col min="6" max="6" width="13" customWidth="1"/>
    <col min="7" max="7" width="9" customWidth="1"/>
    <col min="8" max="8" width="11.42578125" customWidth="1"/>
    <col min="9" max="9" width="8.42578125" customWidth="1"/>
    <col min="10" max="10" width="13" customWidth="1"/>
    <col min="13" max="13" width="24.28515625" bestFit="1" customWidth="1"/>
    <col min="14" max="14" width="11" bestFit="1" customWidth="1"/>
  </cols>
  <sheetData>
    <row r="1" spans="1:10" s="1" customFormat="1" ht="27.75" customHeight="1">
      <c r="A1" s="136" t="s">
        <v>19</v>
      </c>
      <c r="B1" s="137"/>
      <c r="C1" s="138" t="s">
        <v>74</v>
      </c>
      <c r="D1" s="138"/>
      <c r="E1" s="138"/>
      <c r="F1" s="138"/>
      <c r="G1" s="138"/>
      <c r="H1" s="7" t="s">
        <v>6</v>
      </c>
      <c r="I1" s="7"/>
      <c r="J1" s="8"/>
    </row>
    <row r="2" spans="1:10" s="1" customFormat="1" ht="4.5" hidden="1" customHeight="1">
      <c r="A2" s="9"/>
      <c r="B2" s="10"/>
      <c r="C2" s="10"/>
      <c r="D2" s="11"/>
      <c r="E2" s="11"/>
      <c r="F2" s="11"/>
      <c r="G2" s="11"/>
      <c r="H2" s="11"/>
      <c r="I2" s="11"/>
      <c r="J2" s="12"/>
    </row>
    <row r="3" spans="1:10" s="2" customFormat="1" ht="22.5" customHeight="1">
      <c r="A3" s="109" t="s">
        <v>20</v>
      </c>
      <c r="B3" s="110"/>
      <c r="C3" s="139"/>
      <c r="D3" s="139"/>
      <c r="E3" s="139"/>
      <c r="F3" s="139"/>
      <c r="G3" s="139"/>
      <c r="H3" s="41"/>
      <c r="I3" s="110"/>
      <c r="J3" s="140"/>
    </row>
    <row r="4" spans="1:10" s="2" customFormat="1" ht="0.75" customHeight="1">
      <c r="A4" s="54"/>
      <c r="B4" s="55"/>
      <c r="C4" s="41"/>
      <c r="D4" s="55"/>
      <c r="E4" s="55"/>
      <c r="F4" s="55"/>
      <c r="G4" s="55"/>
      <c r="H4" s="41"/>
      <c r="I4" s="55"/>
      <c r="J4" s="58"/>
    </row>
    <row r="5" spans="1:10" s="4" customFormat="1" ht="48.75" customHeight="1">
      <c r="A5" s="131" t="s">
        <v>21</v>
      </c>
      <c r="B5" s="132"/>
      <c r="C5" s="133" t="s">
        <v>75</v>
      </c>
      <c r="D5" s="133"/>
      <c r="E5" s="133"/>
      <c r="F5" s="133"/>
      <c r="G5" s="133"/>
      <c r="H5" s="41" t="s">
        <v>18</v>
      </c>
      <c r="I5" s="134">
        <v>42162</v>
      </c>
      <c r="J5" s="135"/>
    </row>
    <row r="6" spans="1:10" s="4" customFormat="1" ht="4.5" hidden="1" customHeight="1">
      <c r="A6" s="54"/>
      <c r="B6" s="55"/>
      <c r="C6" s="41"/>
      <c r="D6" s="14"/>
      <c r="E6" s="14"/>
      <c r="F6" s="14"/>
      <c r="G6" s="14"/>
      <c r="H6" s="14"/>
      <c r="I6" s="14"/>
      <c r="J6" s="16"/>
    </row>
    <row r="7" spans="1:10" s="4" customFormat="1" ht="22.5" customHeight="1">
      <c r="A7" s="109" t="s">
        <v>22</v>
      </c>
      <c r="B7" s="110"/>
      <c r="C7" s="113"/>
      <c r="D7" s="113"/>
      <c r="E7" s="113"/>
      <c r="F7" s="113"/>
      <c r="G7" s="113"/>
      <c r="H7" s="113"/>
      <c r="I7" s="113"/>
      <c r="J7" s="114"/>
    </row>
    <row r="8" spans="1:10" s="4" customFormat="1" ht="0.75" customHeight="1">
      <c r="A8" s="13"/>
      <c r="B8" s="14"/>
      <c r="C8" s="14"/>
      <c r="D8" s="14"/>
      <c r="E8" s="14"/>
      <c r="F8" s="14"/>
      <c r="G8" s="14"/>
      <c r="H8" s="14"/>
      <c r="I8" s="14"/>
      <c r="J8" s="16"/>
    </row>
    <row r="9" spans="1:10" s="4" customFormat="1" ht="22.5" customHeight="1">
      <c r="A9" s="115"/>
      <c r="B9" s="116"/>
      <c r="C9" s="116"/>
      <c r="D9" s="116"/>
      <c r="E9" s="116"/>
      <c r="F9" s="116"/>
      <c r="G9" s="116"/>
      <c r="H9" s="116"/>
      <c r="I9" s="116"/>
      <c r="J9" s="117"/>
    </row>
    <row r="10" spans="1:10" s="2" customFormat="1" ht="6.75" customHeight="1" thickBot="1">
      <c r="A10" s="118"/>
      <c r="B10" s="119"/>
      <c r="C10" s="119"/>
      <c r="D10" s="119"/>
      <c r="E10" s="119"/>
      <c r="F10" s="119"/>
      <c r="G10" s="119"/>
      <c r="H10" s="119"/>
      <c r="I10" s="119"/>
      <c r="J10" s="120"/>
    </row>
    <row r="11" spans="1:10" s="2" customFormat="1" ht="25.5" customHeight="1">
      <c r="A11" s="17" t="s">
        <v>1</v>
      </c>
      <c r="B11" s="121" t="s">
        <v>0</v>
      </c>
      <c r="C11" s="122"/>
      <c r="D11" s="122"/>
      <c r="E11" s="122"/>
      <c r="F11" s="122"/>
      <c r="G11" s="122"/>
      <c r="H11" s="122"/>
      <c r="I11" s="123"/>
      <c r="J11" s="17" t="s">
        <v>8</v>
      </c>
    </row>
    <row r="12" spans="1:10" s="2" customFormat="1" ht="21.95" customHeight="1" thickBot="1">
      <c r="A12" s="18" t="s">
        <v>2</v>
      </c>
      <c r="B12" s="124" t="s">
        <v>7</v>
      </c>
      <c r="C12" s="81"/>
      <c r="D12" s="81"/>
      <c r="E12" s="81"/>
      <c r="F12" s="81"/>
      <c r="G12" s="81"/>
      <c r="H12" s="81"/>
      <c r="I12" s="125"/>
      <c r="J12" s="19" t="s">
        <v>3</v>
      </c>
    </row>
    <row r="13" spans="1:10" s="2" customFormat="1" ht="21.95" customHeight="1">
      <c r="A13" s="33">
        <v>1</v>
      </c>
      <c r="B13" s="126" t="s">
        <v>76</v>
      </c>
      <c r="C13" s="127"/>
      <c r="D13" s="127"/>
      <c r="E13" s="127"/>
      <c r="F13" s="127"/>
      <c r="G13" s="39"/>
      <c r="H13" s="42"/>
      <c r="I13" s="43"/>
      <c r="J13" s="37"/>
    </row>
    <row r="14" spans="1:10" s="2" customFormat="1" ht="21.95" customHeight="1">
      <c r="A14" s="56"/>
      <c r="B14" s="128"/>
      <c r="C14" s="129"/>
      <c r="D14" s="129"/>
      <c r="E14" s="129"/>
      <c r="F14" s="129"/>
      <c r="G14" s="60"/>
      <c r="H14" s="20"/>
      <c r="I14" s="44"/>
      <c r="J14" s="27"/>
    </row>
    <row r="15" spans="1:10" s="2" customFormat="1" ht="21.95" customHeight="1">
      <c r="A15" s="59"/>
      <c r="B15" s="130"/>
      <c r="C15" s="84"/>
      <c r="D15" s="84"/>
      <c r="E15" s="84"/>
      <c r="F15" s="84"/>
      <c r="G15" s="60"/>
      <c r="H15" s="20"/>
      <c r="I15" s="45"/>
      <c r="J15" s="27"/>
    </row>
    <row r="16" spans="1:10" s="2" customFormat="1" ht="21.95" customHeight="1">
      <c r="A16" s="59"/>
      <c r="B16" s="130"/>
      <c r="C16" s="84"/>
      <c r="D16" s="84"/>
      <c r="E16" s="84"/>
      <c r="F16" s="84"/>
      <c r="G16" s="60"/>
      <c r="H16" s="20"/>
      <c r="I16" s="45"/>
      <c r="J16" s="27"/>
    </row>
    <row r="17" spans="1:16" s="2" customFormat="1" ht="21.95" customHeight="1">
      <c r="A17" s="59"/>
      <c r="B17" s="112"/>
      <c r="C17" s="84"/>
      <c r="D17" s="84"/>
      <c r="E17" s="84"/>
      <c r="F17" s="84"/>
      <c r="G17" s="60"/>
      <c r="H17" s="20"/>
      <c r="I17" s="45"/>
      <c r="J17" s="27"/>
    </row>
    <row r="18" spans="1:16" s="2" customFormat="1" ht="21.95" customHeight="1">
      <c r="A18" s="59"/>
      <c r="B18" s="112"/>
      <c r="C18" s="84"/>
      <c r="D18" s="84"/>
      <c r="E18" s="84"/>
      <c r="F18" s="84"/>
      <c r="G18" s="60"/>
      <c r="H18" s="20"/>
      <c r="I18" s="45"/>
      <c r="J18" s="27"/>
    </row>
    <row r="19" spans="1:16" s="2" customFormat="1" ht="21.95" customHeight="1">
      <c r="A19" s="59"/>
      <c r="B19" s="106"/>
      <c r="C19" s="107"/>
      <c r="D19" s="107"/>
      <c r="E19" s="107"/>
      <c r="F19" s="107"/>
      <c r="G19" s="60"/>
      <c r="H19" s="20"/>
      <c r="I19" s="45"/>
      <c r="J19" s="27"/>
    </row>
    <row r="20" spans="1:16" s="2" customFormat="1" ht="21.95" customHeight="1">
      <c r="A20" s="40"/>
      <c r="B20" s="108"/>
      <c r="C20" s="108"/>
      <c r="D20" s="108"/>
      <c r="E20" s="108"/>
      <c r="F20" s="108"/>
      <c r="G20" s="57"/>
      <c r="H20" s="20"/>
      <c r="I20" s="45"/>
      <c r="J20" s="31"/>
    </row>
    <row r="21" spans="1:16" s="2" customFormat="1" ht="21.95" customHeight="1">
      <c r="A21" s="32"/>
      <c r="B21" s="109"/>
      <c r="C21" s="110"/>
      <c r="D21" s="110"/>
      <c r="E21" s="110"/>
      <c r="F21" s="110"/>
      <c r="G21" s="57"/>
      <c r="H21" s="46"/>
      <c r="I21" s="45"/>
      <c r="J21" s="31"/>
    </row>
    <row r="22" spans="1:16" s="2" customFormat="1" ht="21.95" customHeight="1">
      <c r="A22" s="32"/>
      <c r="B22" s="109"/>
      <c r="C22" s="110"/>
      <c r="D22" s="110"/>
      <c r="E22" s="110"/>
      <c r="F22" s="110"/>
      <c r="G22" s="57"/>
      <c r="H22" s="47"/>
      <c r="I22" s="48"/>
      <c r="J22" s="31"/>
    </row>
    <row r="23" spans="1:16" s="2" customFormat="1" ht="21.95" customHeight="1">
      <c r="A23" s="32"/>
      <c r="B23" s="109"/>
      <c r="C23" s="110"/>
      <c r="D23" s="110"/>
      <c r="E23" s="110"/>
      <c r="F23" s="110"/>
      <c r="G23" s="57"/>
      <c r="H23" s="47"/>
      <c r="I23" s="45"/>
      <c r="J23" s="31"/>
    </row>
    <row r="24" spans="1:16" s="2" customFormat="1" ht="21.95" customHeight="1" thickBot="1">
      <c r="A24" s="53"/>
      <c r="B24" s="111"/>
      <c r="C24" s="88"/>
      <c r="D24" s="88"/>
      <c r="E24" s="88"/>
      <c r="F24" s="88"/>
      <c r="G24" s="52"/>
      <c r="H24" s="49"/>
      <c r="I24" s="50"/>
      <c r="J24" s="31"/>
    </row>
    <row r="25" spans="1:16" s="2" customFormat="1" ht="24.75" customHeight="1" thickBot="1">
      <c r="A25" s="91" t="str">
        <f>BAHTTEXT(J27)</f>
        <v>สามแสนเจ็ดหมื่นบาทถ้วน</v>
      </c>
      <c r="B25" s="92"/>
      <c r="C25" s="92"/>
      <c r="D25" s="92"/>
      <c r="E25" s="92"/>
      <c r="F25" s="93"/>
      <c r="G25" s="100" t="s">
        <v>4</v>
      </c>
      <c r="H25" s="101"/>
      <c r="I25" s="102"/>
      <c r="J25" s="34">
        <v>370000</v>
      </c>
    </row>
    <row r="26" spans="1:16" s="2" customFormat="1" ht="26.25" customHeight="1" thickBot="1">
      <c r="A26" s="94"/>
      <c r="B26" s="95"/>
      <c r="C26" s="95"/>
      <c r="D26" s="95"/>
      <c r="E26" s="95"/>
      <c r="F26" s="96"/>
      <c r="G26" s="100" t="s">
        <v>15</v>
      </c>
      <c r="H26" s="101"/>
      <c r="I26" s="102"/>
      <c r="J26" s="35"/>
    </row>
    <row r="27" spans="1:16" s="2" customFormat="1" ht="24.75" customHeight="1" thickBot="1">
      <c r="A27" s="97"/>
      <c r="B27" s="98"/>
      <c r="C27" s="98"/>
      <c r="D27" s="98"/>
      <c r="E27" s="98"/>
      <c r="F27" s="99"/>
      <c r="G27" s="100" t="s">
        <v>5</v>
      </c>
      <c r="H27" s="101"/>
      <c r="I27" s="102"/>
      <c r="J27" s="36">
        <f>J25+J26</f>
        <v>370000</v>
      </c>
      <c r="O27" s="105"/>
      <c r="P27" s="105"/>
    </row>
    <row r="28" spans="1:16" s="2" customFormat="1" ht="3.75" customHeight="1">
      <c r="A28" s="60"/>
      <c r="B28" s="60"/>
      <c r="C28" s="60"/>
      <c r="D28" s="60"/>
      <c r="E28" s="60"/>
      <c r="F28" s="60"/>
      <c r="G28" s="60"/>
      <c r="H28" s="60"/>
      <c r="I28" s="60"/>
      <c r="J28" s="20">
        <f>SUM(J13:J25)</f>
        <v>370000</v>
      </c>
      <c r="O28" s="4"/>
      <c r="P28" s="4"/>
    </row>
    <row r="29" spans="1:16" ht="17.25" customHeight="1">
      <c r="A29" s="103" t="s">
        <v>91</v>
      </c>
      <c r="B29" s="103"/>
      <c r="C29" s="103"/>
      <c r="D29" s="103"/>
      <c r="E29" s="103"/>
      <c r="F29" s="103"/>
      <c r="G29" s="103"/>
      <c r="H29" s="103"/>
      <c r="I29" s="103"/>
      <c r="J29" s="103"/>
      <c r="O29" s="4"/>
      <c r="P29" s="4"/>
    </row>
    <row r="30" spans="1:16" ht="17.25" customHeight="1">
      <c r="A30" s="15"/>
      <c r="B30" s="15"/>
      <c r="C30" s="103" t="s">
        <v>92</v>
      </c>
      <c r="D30" s="103"/>
      <c r="E30" s="103"/>
      <c r="F30" s="103"/>
      <c r="G30" s="103"/>
      <c r="H30" s="103"/>
      <c r="I30" s="103"/>
      <c r="J30" s="103"/>
      <c r="O30" s="4"/>
      <c r="P30" s="4"/>
    </row>
    <row r="31" spans="1:16" ht="17.25" customHeight="1">
      <c r="A31" s="15"/>
      <c r="B31" s="15"/>
      <c r="C31" s="103" t="s">
        <v>93</v>
      </c>
      <c r="D31" s="103"/>
      <c r="E31" s="103"/>
      <c r="F31" s="103"/>
      <c r="G31" s="103"/>
      <c r="H31" s="103"/>
      <c r="I31" s="103"/>
      <c r="J31" s="103"/>
      <c r="O31" s="4"/>
      <c r="P31" s="4"/>
    </row>
    <row r="32" spans="1:16" ht="17.25" customHeight="1">
      <c r="A32" s="15"/>
      <c r="B32" s="15"/>
      <c r="C32" s="103" t="s">
        <v>94</v>
      </c>
      <c r="D32" s="103"/>
      <c r="E32" s="103"/>
      <c r="F32" s="103"/>
      <c r="G32" s="103"/>
      <c r="H32" s="103"/>
      <c r="I32" s="103"/>
      <c r="J32" s="103"/>
      <c r="O32" s="4"/>
      <c r="P32" s="4"/>
    </row>
    <row r="33" spans="1:19" ht="17.25" customHeight="1">
      <c r="A33" s="103" t="s">
        <v>23</v>
      </c>
      <c r="B33" s="103"/>
      <c r="C33" s="104"/>
      <c r="D33" s="104"/>
      <c r="E33" s="104"/>
      <c r="F33" s="104"/>
      <c r="G33" s="104"/>
      <c r="H33" s="104"/>
      <c r="I33" s="104"/>
      <c r="J33" s="104"/>
      <c r="O33" s="4"/>
      <c r="P33" s="4"/>
    </row>
    <row r="34" spans="1:19" s="3" customFormat="1" ht="24.95" customHeight="1">
      <c r="A34" s="15"/>
      <c r="B34" s="15"/>
      <c r="C34" s="103" t="s">
        <v>90</v>
      </c>
      <c r="D34" s="103"/>
      <c r="E34" s="103"/>
      <c r="F34" s="103"/>
      <c r="G34" s="103"/>
      <c r="H34" s="103"/>
      <c r="I34" s="103"/>
      <c r="J34" s="103"/>
    </row>
    <row r="35" spans="1:19" s="3" customFormat="1" ht="24.95" customHeight="1">
      <c r="A35" s="90"/>
      <c r="B35" s="90"/>
      <c r="C35" s="90"/>
      <c r="D35" s="90"/>
      <c r="E35" s="90"/>
      <c r="F35" s="90"/>
      <c r="G35" s="90"/>
      <c r="H35" s="90"/>
      <c r="I35" s="90"/>
      <c r="J35" s="90"/>
    </row>
    <row r="36" spans="1:19" s="3" customFormat="1" ht="24.75" customHeight="1" thickBot="1">
      <c r="A36" s="81"/>
      <c r="B36" s="81"/>
      <c r="C36" s="81"/>
      <c r="D36" s="81"/>
      <c r="E36" s="81"/>
      <c r="F36" s="81"/>
      <c r="G36" s="81"/>
      <c r="H36" s="81"/>
      <c r="I36" s="81"/>
      <c r="J36" s="81"/>
    </row>
    <row r="37" spans="1:19" ht="24.75" customHeight="1">
      <c r="A37" s="28" t="s">
        <v>9</v>
      </c>
      <c r="B37" s="21"/>
      <c r="C37" s="82" t="s">
        <v>16</v>
      </c>
      <c r="D37" s="82"/>
      <c r="E37" s="83"/>
      <c r="F37" s="30" t="s">
        <v>14</v>
      </c>
      <c r="G37" s="21"/>
      <c r="H37" s="21"/>
      <c r="I37" s="38"/>
      <c r="J37" s="22"/>
      <c r="L37" s="4"/>
      <c r="N37" s="6"/>
      <c r="O37" s="6"/>
      <c r="P37" s="6"/>
      <c r="Q37" s="6"/>
      <c r="R37" s="5"/>
      <c r="S37" s="5"/>
    </row>
    <row r="38" spans="1:19" ht="24.75" customHeight="1">
      <c r="A38" s="13" t="s">
        <v>10</v>
      </c>
      <c r="B38" s="23"/>
      <c r="C38" s="84" t="s">
        <v>24</v>
      </c>
      <c r="D38" s="84"/>
      <c r="E38" s="85"/>
      <c r="F38" s="14" t="s">
        <v>13</v>
      </c>
      <c r="G38" s="23"/>
      <c r="H38" s="23"/>
      <c r="I38" s="14"/>
      <c r="J38" s="16"/>
      <c r="L38" s="5"/>
      <c r="N38" s="86"/>
      <c r="O38" s="86"/>
      <c r="P38" s="86"/>
      <c r="Q38" s="86"/>
      <c r="R38" s="5"/>
      <c r="S38" s="5"/>
    </row>
    <row r="39" spans="1:19" ht="24.75" customHeight="1" thickBot="1">
      <c r="A39" s="29" t="s">
        <v>11</v>
      </c>
      <c r="B39" s="24"/>
      <c r="C39" s="87" t="s">
        <v>17</v>
      </c>
      <c r="D39" s="88"/>
      <c r="E39" s="89"/>
      <c r="F39" s="25" t="s">
        <v>12</v>
      </c>
      <c r="G39" s="81"/>
      <c r="H39" s="81"/>
      <c r="I39" s="25"/>
      <c r="J39" s="26"/>
      <c r="L39" s="5"/>
      <c r="Q39" s="5"/>
      <c r="R39" s="5"/>
      <c r="S39" s="5"/>
    </row>
    <row r="40" spans="1:19">
      <c r="G40" s="80"/>
      <c r="H40" s="80"/>
    </row>
  </sheetData>
  <mergeCells count="46">
    <mergeCell ref="A5:B5"/>
    <mergeCell ref="C5:G5"/>
    <mergeCell ref="I5:J5"/>
    <mergeCell ref="A1:B1"/>
    <mergeCell ref="C1:G1"/>
    <mergeCell ref="A3:B3"/>
    <mergeCell ref="C3:G3"/>
    <mergeCell ref="I3:J3"/>
    <mergeCell ref="B18:F18"/>
    <mergeCell ref="A7:B7"/>
    <mergeCell ref="C7:J7"/>
    <mergeCell ref="A9:J9"/>
    <mergeCell ref="A10:J10"/>
    <mergeCell ref="B11:I11"/>
    <mergeCell ref="B12:I12"/>
    <mergeCell ref="B13:F13"/>
    <mergeCell ref="B14:F14"/>
    <mergeCell ref="B15:F15"/>
    <mergeCell ref="B16:F16"/>
    <mergeCell ref="B17:F17"/>
    <mergeCell ref="O27:P27"/>
    <mergeCell ref="B19:F19"/>
    <mergeCell ref="B20:F20"/>
    <mergeCell ref="B21:F21"/>
    <mergeCell ref="B22:F22"/>
    <mergeCell ref="B23:F23"/>
    <mergeCell ref="B24:F24"/>
    <mergeCell ref="A35:J35"/>
    <mergeCell ref="A25:F27"/>
    <mergeCell ref="G25:I25"/>
    <mergeCell ref="G26:I26"/>
    <mergeCell ref="G27:I27"/>
    <mergeCell ref="A33:B33"/>
    <mergeCell ref="C33:J33"/>
    <mergeCell ref="C34:J34"/>
    <mergeCell ref="A29:J29"/>
    <mergeCell ref="C30:J30"/>
    <mergeCell ref="C31:J31"/>
    <mergeCell ref="C32:J32"/>
    <mergeCell ref="G40:H40"/>
    <mergeCell ref="A36:J36"/>
    <mergeCell ref="C37:E37"/>
    <mergeCell ref="C38:E38"/>
    <mergeCell ref="N38:Q38"/>
    <mergeCell ref="C39:E39"/>
    <mergeCell ref="G39:H39"/>
  </mergeCells>
  <hyperlinks>
    <hyperlink ref="C39" r:id="rId1"/>
  </hyperlinks>
  <printOptions horizontalCentered="1"/>
  <pageMargins left="0.19685039370078741" right="0.19685039370078741" top="0.27559055118110237" bottom="0.31496062992125984" header="0.27559055118110237" footer="0.27559055118110237"/>
  <pageSetup paperSize="9" scale="95" orientation="portrait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52"/>
  <sheetViews>
    <sheetView workbookViewId="0">
      <selection activeCell="F1" sqref="F1:H1048576"/>
    </sheetView>
  </sheetViews>
  <sheetFormatPr defaultRowHeight="21.75"/>
  <cols>
    <col min="1" max="1" width="9.140625" style="65"/>
    <col min="2" max="2" width="109.28515625" style="51" customWidth="1"/>
    <col min="3" max="3" width="9.85546875" style="65" bestFit="1" customWidth="1"/>
    <col min="4" max="16384" width="9.140625" style="51"/>
  </cols>
  <sheetData>
    <row r="1" spans="1:3">
      <c r="A1" s="61" t="s">
        <v>25</v>
      </c>
      <c r="B1" s="66" t="s">
        <v>26</v>
      </c>
      <c r="C1" s="61" t="s">
        <v>88</v>
      </c>
    </row>
    <row r="2" spans="1:3">
      <c r="A2" s="62">
        <v>1</v>
      </c>
      <c r="B2" s="67" t="s">
        <v>29</v>
      </c>
      <c r="C2" s="63"/>
    </row>
    <row r="3" spans="1:3">
      <c r="A3" s="62">
        <v>2</v>
      </c>
      <c r="B3" s="64" t="s">
        <v>27</v>
      </c>
      <c r="C3" s="78">
        <v>5</v>
      </c>
    </row>
    <row r="4" spans="1:3">
      <c r="A4" s="62">
        <v>3</v>
      </c>
      <c r="B4" s="64" t="s">
        <v>46</v>
      </c>
      <c r="C4" s="78">
        <v>5</v>
      </c>
    </row>
    <row r="5" spans="1:3">
      <c r="A5" s="62">
        <v>4</v>
      </c>
      <c r="B5" s="64" t="s">
        <v>28</v>
      </c>
      <c r="C5" s="78">
        <v>7</v>
      </c>
    </row>
    <row r="6" spans="1:3" ht="26.25">
      <c r="A6" s="62">
        <v>5</v>
      </c>
      <c r="B6" s="141" t="s">
        <v>48</v>
      </c>
      <c r="C6" s="141"/>
    </row>
    <row r="7" spans="1:3" ht="26.25">
      <c r="A7" s="62">
        <v>6</v>
      </c>
      <c r="B7" s="71" t="s">
        <v>30</v>
      </c>
      <c r="C7" s="69"/>
    </row>
    <row r="8" spans="1:3">
      <c r="A8" s="62">
        <v>7</v>
      </c>
      <c r="B8" s="68" t="s">
        <v>49</v>
      </c>
      <c r="C8" s="63"/>
    </row>
    <row r="9" spans="1:3">
      <c r="A9" s="62">
        <v>8</v>
      </c>
      <c r="B9" s="70" t="s">
        <v>31</v>
      </c>
      <c r="C9" s="62">
        <v>2</v>
      </c>
    </row>
    <row r="10" spans="1:3">
      <c r="A10" s="62">
        <v>9</v>
      </c>
      <c r="B10" s="70" t="s">
        <v>32</v>
      </c>
      <c r="C10" s="62">
        <v>2</v>
      </c>
    </row>
    <row r="11" spans="1:3">
      <c r="A11" s="62">
        <v>10</v>
      </c>
      <c r="B11" s="70" t="s">
        <v>33</v>
      </c>
      <c r="C11" s="62">
        <v>2</v>
      </c>
    </row>
    <row r="12" spans="1:3">
      <c r="A12" s="62">
        <v>11</v>
      </c>
      <c r="B12" s="70" t="s">
        <v>34</v>
      </c>
      <c r="C12" s="62">
        <v>2</v>
      </c>
    </row>
    <row r="13" spans="1:3">
      <c r="A13" s="62">
        <v>12</v>
      </c>
      <c r="B13" s="70" t="s">
        <v>35</v>
      </c>
      <c r="C13" s="62">
        <v>2</v>
      </c>
    </row>
    <row r="14" spans="1:3" ht="26.25">
      <c r="A14" s="62">
        <v>13</v>
      </c>
      <c r="B14" s="141" t="s">
        <v>47</v>
      </c>
      <c r="C14" s="141"/>
    </row>
    <row r="15" spans="1:3">
      <c r="A15" s="62">
        <v>14</v>
      </c>
      <c r="B15" s="67" t="s">
        <v>50</v>
      </c>
      <c r="C15" s="62"/>
    </row>
    <row r="16" spans="1:3">
      <c r="A16" s="62">
        <v>15</v>
      </c>
      <c r="B16" s="72" t="s">
        <v>51</v>
      </c>
      <c r="C16" s="62">
        <v>4</v>
      </c>
    </row>
    <row r="17" spans="1:3">
      <c r="A17" s="62">
        <v>16</v>
      </c>
      <c r="B17" s="72" t="s">
        <v>52</v>
      </c>
      <c r="C17" s="62">
        <v>4</v>
      </c>
    </row>
    <row r="18" spans="1:3">
      <c r="A18" s="62">
        <v>17</v>
      </c>
      <c r="B18" s="72" t="s">
        <v>53</v>
      </c>
      <c r="C18" s="62">
        <v>3</v>
      </c>
    </row>
    <row r="19" spans="1:3" ht="26.25">
      <c r="A19" s="62">
        <v>18</v>
      </c>
      <c r="B19" s="141" t="s">
        <v>69</v>
      </c>
      <c r="C19" s="141"/>
    </row>
    <row r="20" spans="1:3">
      <c r="A20" s="62">
        <v>19</v>
      </c>
      <c r="B20" s="67" t="s">
        <v>54</v>
      </c>
      <c r="C20" s="62"/>
    </row>
    <row r="21" spans="1:3">
      <c r="A21" s="62">
        <v>20</v>
      </c>
      <c r="B21" s="72" t="s">
        <v>55</v>
      </c>
      <c r="C21" s="62">
        <v>2</v>
      </c>
    </row>
    <row r="22" spans="1:3">
      <c r="A22" s="62">
        <v>21</v>
      </c>
      <c r="B22" s="72" t="s">
        <v>40</v>
      </c>
      <c r="C22" s="62">
        <v>2</v>
      </c>
    </row>
    <row r="23" spans="1:3">
      <c r="A23" s="62">
        <v>22</v>
      </c>
      <c r="B23" s="72" t="s">
        <v>56</v>
      </c>
      <c r="C23" s="62">
        <v>2</v>
      </c>
    </row>
    <row r="24" spans="1:3">
      <c r="A24" s="62">
        <v>23</v>
      </c>
      <c r="B24" s="72" t="s">
        <v>57</v>
      </c>
      <c r="C24" s="62">
        <v>2</v>
      </c>
    </row>
    <row r="25" spans="1:3">
      <c r="A25" s="62">
        <v>24</v>
      </c>
      <c r="B25" s="72" t="s">
        <v>58</v>
      </c>
      <c r="C25" s="62">
        <v>2</v>
      </c>
    </row>
    <row r="26" spans="1:3">
      <c r="A26" s="62">
        <v>25</v>
      </c>
      <c r="B26" s="72" t="s">
        <v>59</v>
      </c>
      <c r="C26" s="62">
        <v>2</v>
      </c>
    </row>
    <row r="27" spans="1:3">
      <c r="A27" s="62">
        <v>26</v>
      </c>
      <c r="B27" s="72" t="s">
        <v>60</v>
      </c>
      <c r="C27" s="62">
        <v>2</v>
      </c>
    </row>
    <row r="28" spans="1:3" ht="26.25">
      <c r="A28" s="62">
        <v>27</v>
      </c>
      <c r="B28" s="141" t="s">
        <v>70</v>
      </c>
      <c r="C28" s="141"/>
    </row>
    <row r="29" spans="1:3">
      <c r="A29" s="62">
        <v>28</v>
      </c>
      <c r="B29" s="67" t="s">
        <v>61</v>
      </c>
      <c r="C29" s="62"/>
    </row>
    <row r="30" spans="1:3">
      <c r="A30" s="62">
        <v>29</v>
      </c>
      <c r="B30" s="72" t="s">
        <v>62</v>
      </c>
      <c r="C30" s="62">
        <v>6</v>
      </c>
    </row>
    <row r="31" spans="1:3" ht="26.25">
      <c r="A31" s="62">
        <v>30</v>
      </c>
      <c r="B31" s="141" t="s">
        <v>71</v>
      </c>
      <c r="C31" s="141"/>
    </row>
    <row r="32" spans="1:3" ht="26.25">
      <c r="A32" s="62">
        <v>31</v>
      </c>
      <c r="B32" s="71" t="s">
        <v>63</v>
      </c>
      <c r="C32" s="62"/>
    </row>
    <row r="33" spans="1:3">
      <c r="A33" s="62">
        <v>32</v>
      </c>
      <c r="B33" s="68" t="s">
        <v>65</v>
      </c>
      <c r="C33" s="62"/>
    </row>
    <row r="34" spans="1:3">
      <c r="A34" s="62">
        <v>33</v>
      </c>
      <c r="B34" s="70" t="s">
        <v>64</v>
      </c>
      <c r="C34" s="62">
        <v>2</v>
      </c>
    </row>
    <row r="35" spans="1:3">
      <c r="A35" s="62">
        <v>34</v>
      </c>
      <c r="B35" s="73" t="s">
        <v>66</v>
      </c>
      <c r="C35" s="62"/>
    </row>
    <row r="36" spans="1:3">
      <c r="A36" s="62">
        <v>35</v>
      </c>
      <c r="B36" s="70" t="s">
        <v>36</v>
      </c>
      <c r="C36" s="62">
        <v>2</v>
      </c>
    </row>
    <row r="37" spans="1:3">
      <c r="A37" s="62">
        <v>36</v>
      </c>
      <c r="B37" s="70" t="s">
        <v>37</v>
      </c>
      <c r="C37" s="62">
        <v>2</v>
      </c>
    </row>
    <row r="38" spans="1:3">
      <c r="A38" s="62">
        <v>37</v>
      </c>
      <c r="B38" s="70" t="s">
        <v>38</v>
      </c>
      <c r="C38" s="62">
        <v>2</v>
      </c>
    </row>
    <row r="39" spans="1:3">
      <c r="A39" s="62">
        <v>38</v>
      </c>
      <c r="B39" s="70" t="s">
        <v>39</v>
      </c>
      <c r="C39" s="62">
        <v>2</v>
      </c>
    </row>
    <row r="40" spans="1:3">
      <c r="A40" s="62">
        <v>39</v>
      </c>
      <c r="B40" s="70" t="s">
        <v>40</v>
      </c>
      <c r="C40" s="62">
        <v>2</v>
      </c>
    </row>
    <row r="41" spans="1:3">
      <c r="A41" s="62">
        <v>40</v>
      </c>
      <c r="B41" s="70" t="s">
        <v>41</v>
      </c>
      <c r="C41" s="62">
        <v>2</v>
      </c>
    </row>
    <row r="42" spans="1:3">
      <c r="A42" s="62">
        <v>41</v>
      </c>
      <c r="B42" s="70" t="s">
        <v>42</v>
      </c>
      <c r="C42" s="62">
        <v>2</v>
      </c>
    </row>
    <row r="43" spans="1:3">
      <c r="A43" s="62">
        <v>42</v>
      </c>
      <c r="B43" s="70" t="s">
        <v>43</v>
      </c>
      <c r="C43" s="62">
        <v>2</v>
      </c>
    </row>
    <row r="44" spans="1:3">
      <c r="A44" s="62">
        <v>43</v>
      </c>
      <c r="B44" s="70" t="s">
        <v>44</v>
      </c>
      <c r="C44" s="62">
        <v>2</v>
      </c>
    </row>
    <row r="45" spans="1:3">
      <c r="A45" s="62">
        <v>44</v>
      </c>
      <c r="B45" s="70" t="s">
        <v>45</v>
      </c>
      <c r="C45" s="62">
        <v>2</v>
      </c>
    </row>
    <row r="46" spans="1:3" ht="26.25">
      <c r="A46" s="62">
        <v>45</v>
      </c>
      <c r="B46" s="141" t="s">
        <v>72</v>
      </c>
      <c r="C46" s="141"/>
    </row>
    <row r="47" spans="1:3">
      <c r="A47" s="62">
        <v>46</v>
      </c>
      <c r="B47" s="67" t="s">
        <v>67</v>
      </c>
      <c r="C47" s="62">
        <v>5</v>
      </c>
    </row>
    <row r="48" spans="1:3">
      <c r="A48" s="62">
        <v>47</v>
      </c>
      <c r="B48" s="74" t="s">
        <v>68</v>
      </c>
      <c r="C48" s="62">
        <v>5</v>
      </c>
    </row>
    <row r="49" spans="1:3">
      <c r="A49" s="62">
        <v>48</v>
      </c>
      <c r="B49" s="73" t="s">
        <v>87</v>
      </c>
      <c r="C49" s="62">
        <v>30</v>
      </c>
    </row>
    <row r="50" spans="1:3" ht="26.25">
      <c r="A50" s="62"/>
      <c r="B50" s="141" t="s">
        <v>73</v>
      </c>
      <c r="C50" s="141"/>
    </row>
    <row r="51" spans="1:3">
      <c r="B51" s="79" t="s">
        <v>89</v>
      </c>
      <c r="C51" s="77">
        <f>SUM(C3,C4,C5,C9,C10,C11,C12,C13,C16,C18,C17,C21,C22,C23,C24,C25,C26,C27,C30,C34,C35,C36,C37,C38,C39,C40,C41,C42,C43,C44,C45,C47,C48,C49)</f>
        <v>120</v>
      </c>
    </row>
    <row r="52" spans="1:3">
      <c r="C52" s="77"/>
    </row>
  </sheetData>
  <mergeCells count="7">
    <mergeCell ref="B46:C46"/>
    <mergeCell ref="B50:C50"/>
    <mergeCell ref="B6:C6"/>
    <mergeCell ref="B14:C14"/>
    <mergeCell ref="B19:C19"/>
    <mergeCell ref="B28:C28"/>
    <mergeCell ref="B31:C31"/>
  </mergeCells>
  <pageMargins left="0.7" right="0.7" top="0.75" bottom="0.75" header="0.3" footer="0.3"/>
  <pageSetup paperSize="9"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F14" sqref="F14"/>
    </sheetView>
  </sheetViews>
  <sheetFormatPr defaultRowHeight="21.75"/>
  <cols>
    <col min="2" max="2" width="11" bestFit="1" customWidth="1"/>
  </cols>
  <sheetData>
    <row r="1" spans="1:3">
      <c r="A1" t="s">
        <v>77</v>
      </c>
      <c r="B1" s="75">
        <v>43000</v>
      </c>
    </row>
    <row r="2" spans="1:3">
      <c r="A2" t="s">
        <v>78</v>
      </c>
      <c r="B2" s="75">
        <f>B1/20</f>
        <v>2150</v>
      </c>
    </row>
    <row r="3" spans="1:3">
      <c r="A3" t="s">
        <v>79</v>
      </c>
      <c r="B3" s="75">
        <f>B2/8</f>
        <v>268.75</v>
      </c>
    </row>
    <row r="4" spans="1:3">
      <c r="A4" t="s">
        <v>80</v>
      </c>
      <c r="B4" s="75">
        <v>4</v>
      </c>
      <c r="C4" t="s">
        <v>81</v>
      </c>
    </row>
    <row r="5" spans="1:3">
      <c r="A5" t="str">
        <f>"จันทร์ - ศุกร์ 20 วัน ๆ ละ "&amp;B4 &amp;"Hr"</f>
        <v>จันทร์ - ศุกร์ 20 วัน ๆ ละ 4Hr</v>
      </c>
      <c r="B5" s="75">
        <f xml:space="preserve"> (4*B3)*20</f>
        <v>21500</v>
      </c>
    </row>
    <row r="6" spans="1:3">
      <c r="A6" t="s">
        <v>82</v>
      </c>
      <c r="B6" s="75">
        <f>(8*B3)*10</f>
        <v>21500</v>
      </c>
    </row>
    <row r="7" spans="1:3">
      <c r="B7" s="75">
        <f>B6+B5</f>
        <v>43000</v>
      </c>
    </row>
    <row r="8" spans="1:3">
      <c r="A8" t="s">
        <v>83</v>
      </c>
      <c r="B8" s="75">
        <f>B7*4</f>
        <v>172000</v>
      </c>
    </row>
    <row r="9" spans="1:3">
      <c r="A9" t="s">
        <v>85</v>
      </c>
      <c r="B9" s="75">
        <v>25</v>
      </c>
      <c r="C9" t="s">
        <v>86</v>
      </c>
    </row>
    <row r="10" spans="1:3">
      <c r="A10" t="s">
        <v>84</v>
      </c>
      <c r="B10" s="75">
        <f>(B8*(B9/100))+B8</f>
        <v>215000</v>
      </c>
    </row>
    <row r="11" spans="1:3">
      <c r="B11">
        <v>50000</v>
      </c>
    </row>
    <row r="12" spans="1:3">
      <c r="B12" s="76">
        <f>B10+B11</f>
        <v>265000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Quatation</vt:lpstr>
      <vt:lpstr>แผนการดำเนินงาน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anusis.dis</dc:creator>
  <cp:lastModifiedBy>pawit</cp:lastModifiedBy>
  <cp:lastPrinted>2014-12-15T03:48:53Z</cp:lastPrinted>
  <dcterms:created xsi:type="dcterms:W3CDTF">2005-12-06T11:39:26Z</dcterms:created>
  <dcterms:modified xsi:type="dcterms:W3CDTF">2015-07-06T08:26:45Z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c33eaa0c-149f-41d2-a0dd-9720f7452061</vt:lpwstr>
  </property>
</Properties>
</file>