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098CBA3C-F1DC-4368-9A65-07E0C02AE8C5}" xr6:coauthVersionLast="47" xr6:coauthVersionMax="47" xr10:uidLastSave="{00000000-0000-0000-0000-000000000000}"/>
  <bookViews>
    <workbookView xWindow="0" yWindow="3000" windowWidth="28800" windowHeight="15435" xr2:uid="{C8705264-6B2B-4A18-81E3-EBC551DD9575}"/>
  </bookViews>
  <sheets>
    <sheet name="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I8" i="1"/>
  <c r="H4" i="1" s="1"/>
  <c r="I9" i="1"/>
  <c r="I10" i="1"/>
  <c r="I11" i="1"/>
  <c r="I12" i="1"/>
  <c r="I13" i="1"/>
  <c r="I14" i="1"/>
  <c r="I15" i="1"/>
  <c r="I16" i="1"/>
  <c r="E17" i="1"/>
  <c r="F17" i="1"/>
  <c r="H16" i="1"/>
  <c r="H5" i="1"/>
  <c r="H3" i="1"/>
  <c r="H2" i="1"/>
  <c r="H8" i="1"/>
  <c r="H9" i="1"/>
  <c r="H10" i="1"/>
  <c r="H11" i="1"/>
  <c r="H17" i="1" s="1"/>
  <c r="H12" i="1"/>
  <c r="H13" i="1"/>
  <c r="H14" i="1"/>
  <c r="H15" i="1"/>
  <c r="H1" i="1" l="1"/>
</calcChain>
</file>

<file path=xl/sharedStrings.xml><?xml version="1.0" encoding="utf-8"?>
<sst xmlns="http://schemas.openxmlformats.org/spreadsheetml/2006/main" count="44" uniqueCount="35">
  <si>
    <t>Nr wiersza</t>
  </si>
  <si>
    <t>Nr zamówienia</t>
  </si>
  <si>
    <t>Data zamówienia</t>
  </si>
  <si>
    <t>Priorytet zamówienia</t>
  </si>
  <si>
    <t>Wielkość zamówienia</t>
  </si>
  <si>
    <t>Cena jednostkowa</t>
  </si>
  <si>
    <t>PL-2012-007335</t>
  </si>
  <si>
    <t>niski</t>
  </si>
  <si>
    <t>T60</t>
  </si>
  <si>
    <t>PL-2011-007364</t>
  </si>
  <si>
    <t>wysoki</t>
  </si>
  <si>
    <t>Brown Kraft Recycled Envelopes</t>
  </si>
  <si>
    <t>PL-2012-007619</t>
  </si>
  <si>
    <t>nieokreślony</t>
  </si>
  <si>
    <t>Maxell Pro 80 Minute CD-R, 10/Pack</t>
  </si>
  <si>
    <t>PL-2011-007623</t>
  </si>
  <si>
    <t>krytyczny</t>
  </si>
  <si>
    <t>Honeywell Enviracaire Portable HEPA Air Cleaner for 17' x 22' Room</t>
  </si>
  <si>
    <t>US Robotics 56K V.92 Internal PCI Faxmodem</t>
  </si>
  <si>
    <t>Xerox 1941</t>
  </si>
  <si>
    <t>PL-2014-007751</t>
  </si>
  <si>
    <t>Global Deluxe Office Fabric Chairs</t>
  </si>
  <si>
    <t>Dodaj kolumnę Wartość sprzedaży = Wielkość * Cena</t>
  </si>
  <si>
    <t>Oblicz dodatkowe miary, odwołując się do tabel.</t>
  </si>
  <si>
    <t>Oblicz w nowej kolumnie udział % faktury w sumie sprzedaży, korzystając z odniesień do tabeli</t>
  </si>
  <si>
    <t>Suma z Wartość Sprzedaży</t>
  </si>
  <si>
    <t>Średnia Cena jednostkowa</t>
  </si>
  <si>
    <t>Maksymalna Wielkość zamówienia</t>
  </si>
  <si>
    <t>Liczba komórek zawierających tekst</t>
  </si>
  <si>
    <t>Liczba komórek pustych</t>
  </si>
  <si>
    <t>Utwórz tabelę (Ctrl + T).</t>
  </si>
  <si>
    <t>Nazwa produktu</t>
  </si>
  <si>
    <t>Wartość sprzedaży</t>
  </si>
  <si>
    <t>Suma</t>
  </si>
  <si>
    <t>udział proc.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</si>
</sst>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2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5">
    <dxf>
      <numFmt numFmtId="13" formatCode="0%"/>
    </dxf>
    <dxf>
      <numFmt numFmtId="0" formatCode="General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5110A-61D8-44CA-88F1-3DE765817986}" name="Faktury" displayName="Faktury" ref="A7:I17" totalsRowCount="1">
  <autoFilter ref="A7:I16" xr:uid="{D8A5110A-61D8-44CA-88F1-3DE765817986}"/>
  <tableColumns count="9">
    <tableColumn id="1" xr3:uid="{01B4D344-48A9-46BB-87B0-326F5B46B80A}" name="Nr wiersza" totalsRowLabel="Suma"/>
    <tableColumn id="2" xr3:uid="{D3F62B88-9A9C-4616-AFE7-A7AD52B0123F}" name="Nr zamówienia"/>
    <tableColumn id="3" xr3:uid="{DE7B0262-26B3-4EF0-948A-09C722522341}" name="Data zamówienia" dataDxfId="4"/>
    <tableColumn id="4" xr3:uid="{C764A6EA-31AD-41DC-85E7-10E8F822FF8E}" name="Priorytet zamówienia"/>
    <tableColumn id="5" xr3:uid="{B9C13B4F-5944-49C8-8143-FCD8D98B26F4}" name="Wielkość zamówienia" totalsRowFunction="max"/>
    <tableColumn id="6" xr3:uid="{95D14349-CA66-4F96-8EB9-A984F43374E3}" name="Cena jednostkowa" totalsRowFunction="average" dataDxfId="3" totalsRowDxfId="2"/>
    <tableColumn id="7" xr3:uid="{51AF13A3-5418-4AE2-9653-F72600FE2FB5}" name="Nazwa produktu"/>
    <tableColumn id="8" xr3:uid="{7B3C9C02-78B5-4492-9584-EA95A0EF3120}" name="Wartość sprzedaży" totalsRowFunction="sum" dataDxfId="1">
      <calculatedColumnFormula>Faktury[[#This Row],[Wielkość zamówienia]]*Faktury[[#This Row],[Cena jednostkowa]]</calculatedColumnFormula>
    </tableColumn>
    <tableColumn id="9" xr3:uid="{93FDDFAF-D592-4B6F-B159-1DB9D7CABC99}" name="udział proc." totalsRowFunction="sum" dataDxfId="0">
      <calculatedColumnFormula>Faktury[[#This Row],[Wartość sprzedaży]]/Faktury[[#Totals],[Wartość sprzedaży]]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AA54-7555-476E-98D8-8E169B0CD5EA}">
  <dimension ref="A1:I17"/>
  <sheetViews>
    <sheetView tabSelected="1" topLeftCell="C1" workbookViewId="0">
      <selection activeCell="I17" sqref="I17"/>
    </sheetView>
  </sheetViews>
  <sheetFormatPr defaultRowHeight="15" x14ac:dyDescent="0.25"/>
  <cols>
    <col min="1" max="1" width="12.42578125" customWidth="1"/>
    <col min="2" max="2" width="16.42578125" customWidth="1"/>
    <col min="3" max="3" width="18.28515625" customWidth="1"/>
    <col min="4" max="4" width="22.140625" customWidth="1"/>
    <col min="5" max="5" width="22.42578125" customWidth="1"/>
    <col min="6" max="6" width="19.42578125" style="2" customWidth="1"/>
    <col min="7" max="7" width="61.5703125" bestFit="1" customWidth="1"/>
    <col min="8" max="8" width="20" bestFit="1" customWidth="1"/>
  </cols>
  <sheetData>
    <row r="1" spans="1:9" x14ac:dyDescent="0.25">
      <c r="A1" t="s">
        <v>30</v>
      </c>
      <c r="G1" t="s">
        <v>25</v>
      </c>
      <c r="H1" s="3">
        <f>SUM(Faktury[Wartość sprzedaży])</f>
        <v>180374.91500000001</v>
      </c>
    </row>
    <row r="2" spans="1:9" x14ac:dyDescent="0.25">
      <c r="A2" t="s">
        <v>22</v>
      </c>
      <c r="G2" t="s">
        <v>26</v>
      </c>
      <c r="H2" s="3">
        <f>AVERAGE(Faktury[Cena jednostkowa])</f>
        <v>339.84222222222218</v>
      </c>
    </row>
    <row r="3" spans="1:9" x14ac:dyDescent="0.25">
      <c r="A3" t="s">
        <v>23</v>
      </c>
      <c r="G3" t="s">
        <v>27</v>
      </c>
      <c r="H3" s="3">
        <f>MAX(Faktury[Wielkość zamówienia])</f>
        <v>90</v>
      </c>
    </row>
    <row r="4" spans="1:9" x14ac:dyDescent="0.25">
      <c r="A4" t="s">
        <v>24</v>
      </c>
      <c r="G4" t="s">
        <v>28</v>
      </c>
      <c r="H4" s="3">
        <f>COUNTA(Faktury[])</f>
        <v>78</v>
      </c>
    </row>
    <row r="5" spans="1:9" x14ac:dyDescent="0.25">
      <c r="G5" t="s">
        <v>29</v>
      </c>
      <c r="H5" s="3">
        <f>COUNTBLANK(Faktury[])</f>
        <v>3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31</v>
      </c>
      <c r="H7" t="s">
        <v>32</v>
      </c>
      <c r="I7" t="s">
        <v>34</v>
      </c>
    </row>
    <row r="8" spans="1:9" x14ac:dyDescent="0.25">
      <c r="A8">
        <v>1006</v>
      </c>
      <c r="B8" t="s">
        <v>6</v>
      </c>
      <c r="C8" s="1">
        <v>41058</v>
      </c>
      <c r="D8" t="s">
        <v>7</v>
      </c>
      <c r="E8">
        <v>62</v>
      </c>
      <c r="F8" s="4">
        <v>335.96499999999997</v>
      </c>
      <c r="G8" t="s">
        <v>8</v>
      </c>
      <c r="H8">
        <f>Faktury[[#This Row],[Wielkość zamówienia]]*Faktury[[#This Row],[Cena jednostkowa]]</f>
        <v>20829.829999999998</v>
      </c>
      <c r="I8" s="6">
        <f>Faktury[[#This Row],[Wartość sprzedaży]]/Faktury[[#Totals],[Wartość sprzedaży]]</f>
        <v>0.11548074741989482</v>
      </c>
    </row>
    <row r="9" spans="1:9" x14ac:dyDescent="0.25">
      <c r="A9">
        <v>1008</v>
      </c>
      <c r="B9" t="s">
        <v>9</v>
      </c>
      <c r="C9" s="1">
        <v>40671</v>
      </c>
      <c r="D9" t="s">
        <v>10</v>
      </c>
      <c r="E9">
        <v>22</v>
      </c>
      <c r="F9" s="4">
        <v>59.43</v>
      </c>
      <c r="G9" t="s">
        <v>11</v>
      </c>
      <c r="H9">
        <f>Faktury[[#This Row],[Wielkość zamówienia]]*Faktury[[#This Row],[Cena jednostkowa]]</f>
        <v>1307.46</v>
      </c>
      <c r="I9" s="6">
        <f>Faktury[[#This Row],[Wartość sprzedaży]]/Faktury[[#Totals],[Wartość sprzedaży]]</f>
        <v>7.2485689043845147E-3</v>
      </c>
    </row>
    <row r="10" spans="1:9" x14ac:dyDescent="0.25">
      <c r="A10">
        <v>1040</v>
      </c>
      <c r="B10" t="s">
        <v>12</v>
      </c>
      <c r="C10" s="1">
        <v>41190</v>
      </c>
      <c r="D10" t="s">
        <v>13</v>
      </c>
      <c r="E10">
        <v>14</v>
      </c>
      <c r="F10" s="4">
        <v>61.18</v>
      </c>
      <c r="G10" t="s">
        <v>14</v>
      </c>
      <c r="H10">
        <f>Faktury[[#This Row],[Wielkość zamówienia]]*Faktury[[#This Row],[Cena jednostkowa]]</f>
        <v>856.52</v>
      </c>
      <c r="I10" s="6">
        <f>Faktury[[#This Row],[Wartość sprzedaży]]/Faktury[[#Totals],[Wartość sprzedaży]]</f>
        <v>4.7485538662623899E-3</v>
      </c>
    </row>
    <row r="11" spans="1:9" x14ac:dyDescent="0.25">
      <c r="A11">
        <v>1041</v>
      </c>
      <c r="B11" t="s">
        <v>15</v>
      </c>
      <c r="C11" s="1">
        <v>40844</v>
      </c>
      <c r="E11">
        <v>32</v>
      </c>
      <c r="F11" s="4">
        <v>1052.2750000000001</v>
      </c>
      <c r="G11" t="s">
        <v>17</v>
      </c>
      <c r="H11">
        <f>Faktury[[#This Row],[Wielkość zamówienia]]*Faktury[[#This Row],[Cena jednostkowa]]</f>
        <v>33672.800000000003</v>
      </c>
      <c r="I11" s="6">
        <f>Faktury[[#This Row],[Wartość sprzedaży]]/Faktury[[#Totals],[Wartość sprzedaży]]</f>
        <v>0.18668227785443448</v>
      </c>
    </row>
    <row r="12" spans="1:9" x14ac:dyDescent="0.25">
      <c r="A12">
        <v>1042</v>
      </c>
      <c r="B12" t="s">
        <v>15</v>
      </c>
      <c r="C12" s="1">
        <v>40844</v>
      </c>
      <c r="D12" t="s">
        <v>16</v>
      </c>
      <c r="E12">
        <v>67</v>
      </c>
      <c r="F12" s="4">
        <v>174.965</v>
      </c>
      <c r="G12" t="s">
        <v>18</v>
      </c>
      <c r="H12">
        <f>Faktury[[#This Row],[Wielkość zamówienia]]*Faktury[[#This Row],[Cena jednostkowa]]</f>
        <v>11722.655000000001</v>
      </c>
      <c r="I12" s="6">
        <f>Faktury[[#This Row],[Wartość sprzedaży]]/Faktury[[#Totals],[Wartość sprzedaży]]</f>
        <v>6.4990494936615767E-2</v>
      </c>
    </row>
    <row r="13" spans="1:9" x14ac:dyDescent="0.25">
      <c r="A13">
        <v>1043</v>
      </c>
      <c r="B13" t="s">
        <v>15</v>
      </c>
      <c r="C13" s="1">
        <v>40844</v>
      </c>
      <c r="D13" t="s">
        <v>16</v>
      </c>
      <c r="E13">
        <v>58</v>
      </c>
      <c r="F13" s="4">
        <v>366.97500000000002</v>
      </c>
      <c r="G13" t="s">
        <v>19</v>
      </c>
      <c r="H13">
        <f>Faktury[[#This Row],[Wielkość zamówienia]]*Faktury[[#This Row],[Cena jednostkowa]]</f>
        <v>21284.550000000003</v>
      </c>
      <c r="I13" s="6">
        <f>Faktury[[#This Row],[Wartość sprzedaży]]/Faktury[[#Totals],[Wartość sprzedaży]]</f>
        <v>0.11800171880884879</v>
      </c>
    </row>
    <row r="14" spans="1:9" x14ac:dyDescent="0.25">
      <c r="A14">
        <v>1051</v>
      </c>
      <c r="B14" t="s">
        <v>20</v>
      </c>
      <c r="C14" s="1">
        <v>41996</v>
      </c>
      <c r="D14" t="s">
        <v>13</v>
      </c>
      <c r="E14">
        <v>90</v>
      </c>
      <c r="F14" s="4">
        <v>335.93</v>
      </c>
      <c r="G14" t="s">
        <v>21</v>
      </c>
      <c r="H14">
        <f>Faktury[[#This Row],[Wielkość zamówienia]]*Faktury[[#This Row],[Cena jednostkowa]]</f>
        <v>30233.7</v>
      </c>
      <c r="I14" s="6">
        <f>Faktury[[#This Row],[Wartość sprzedaży]]/Faktury[[#Totals],[Wartość sprzedaży]]</f>
        <v>0.1676158794031864</v>
      </c>
    </row>
    <row r="15" spans="1:9" x14ac:dyDescent="0.25">
      <c r="A15">
        <v>1051</v>
      </c>
      <c r="B15" t="s">
        <v>20</v>
      </c>
      <c r="C15" s="1">
        <v>41996</v>
      </c>
      <c r="D15" t="s">
        <v>13</v>
      </c>
      <c r="E15">
        <v>90</v>
      </c>
      <c r="F15" s="4">
        <v>335.93</v>
      </c>
      <c r="G15" t="s">
        <v>21</v>
      </c>
      <c r="H15">
        <f>Faktury[[#This Row],[Wielkość zamówienia]]*Faktury[[#This Row],[Cena jednostkowa]]</f>
        <v>30233.7</v>
      </c>
      <c r="I15" s="6">
        <f>Faktury[[#This Row],[Wartość sprzedaży]]/Faktury[[#Totals],[Wartość sprzedaży]]</f>
        <v>0.1676158794031864</v>
      </c>
    </row>
    <row r="16" spans="1:9" x14ac:dyDescent="0.25">
      <c r="C16" s="1">
        <v>41996</v>
      </c>
      <c r="D16" t="s">
        <v>13</v>
      </c>
      <c r="E16">
        <v>90</v>
      </c>
      <c r="F16" s="4">
        <v>335.93</v>
      </c>
      <c r="G16" t="s">
        <v>21</v>
      </c>
      <c r="H16" s="5">
        <f>Faktury[[#This Row],[Wielkość zamówienia]]*Faktury[[#This Row],[Cena jednostkowa]]</f>
        <v>30233.7</v>
      </c>
      <c r="I16" s="6">
        <f>Faktury[[#This Row],[Wartość sprzedaży]]/Faktury[[#Totals],[Wartość sprzedaży]]</f>
        <v>0.1676158794031864</v>
      </c>
    </row>
    <row r="17" spans="1:9" x14ac:dyDescent="0.25">
      <c r="A17" t="s">
        <v>33</v>
      </c>
      <c r="E17">
        <f>SUBTOTAL(104,Faktury[Wielkość zamówienia])</f>
        <v>90</v>
      </c>
      <c r="F17" s="4">
        <f>SUBTOTAL(101,Faktury[Cena jednostkowa])</f>
        <v>339.84222222222218</v>
      </c>
      <c r="H17">
        <f>SUBTOTAL(109,Faktury[Wartość sprzedaży])</f>
        <v>180374.91500000001</v>
      </c>
      <c r="I17" s="6">
        <f>SUBTOTAL(109,Faktury[udział proc.])</f>
        <v>0.99999999999999978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2020-01-22T15:22:27Z</dcterms:created>
  <dcterms:modified xsi:type="dcterms:W3CDTF">2021-08-14T16:55:36Z</dcterms:modified>
</cp:coreProperties>
</file>