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sor500\Desktop\excel\formuly_i_operacje\Ćwiczenia\"/>
    </mc:Choice>
  </mc:AlternateContent>
  <xr:revisionPtr revIDLastSave="0" documentId="13_ncr:1_{4D4F3CE4-CEF5-4E9B-8C4C-41CEB2B73456}" xr6:coauthVersionLast="47" xr6:coauthVersionMax="47" xr10:uidLastSave="{00000000-0000-0000-0000-000000000000}"/>
  <bookViews>
    <workbookView xWindow="2415" yWindow="5415" windowWidth="28800" windowHeight="15435" activeTab="1" xr2:uid="{1AF5E682-335F-4A5E-BC29-88E3F8E0B43C}"/>
  </bookViews>
  <sheets>
    <sheet name="Tekstowe" sheetId="1" r:id="rId1"/>
    <sheet name="Wypełnianie błyskawicz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J12" i="1"/>
  <c r="H13" i="1"/>
  <c r="I13" i="1" s="1"/>
  <c r="J13" i="1"/>
  <c r="H14" i="1"/>
  <c r="I14" i="1" s="1"/>
  <c r="J14" i="1"/>
  <c r="H15" i="1"/>
  <c r="I15" i="1" s="1"/>
  <c r="J15" i="1"/>
  <c r="H16" i="1"/>
  <c r="I16" i="1" s="1"/>
  <c r="J16" i="1"/>
  <c r="H17" i="1"/>
  <c r="I17" i="1" s="1"/>
  <c r="J17" i="1"/>
  <c r="J11" i="1"/>
  <c r="I11" i="1"/>
  <c r="H11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2" i="1"/>
  <c r="K2" i="1" s="1"/>
  <c r="D40" i="1"/>
  <c r="D41" i="1"/>
  <c r="D42" i="1"/>
  <c r="D43" i="1"/>
  <c r="D37" i="1"/>
  <c r="D38" i="1"/>
  <c r="D39" i="1"/>
  <c r="D36" i="1"/>
  <c r="D34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7" i="1"/>
</calcChain>
</file>

<file path=xl/sharedStrings.xml><?xml version="1.0" encoding="utf-8"?>
<sst xmlns="http://schemas.openxmlformats.org/spreadsheetml/2006/main" count="201" uniqueCount="108">
  <si>
    <t>WARTOŚĆ</t>
  </si>
  <si>
    <t>POLECENIE</t>
  </si>
  <si>
    <t>FORMUŁA DO WYKORZYSTANIA</t>
  </si>
  <si>
    <t>ROZWIĄZANIE</t>
  </si>
  <si>
    <t>Jan Kowalski</t>
  </si>
  <si>
    <t>PL-2012-007335</t>
  </si>
  <si>
    <t>12</t>
  </si>
  <si>
    <t>CZY.TEKST</t>
  </si>
  <si>
    <t>LEWY</t>
  </si>
  <si>
    <t>PRAWY</t>
  </si>
  <si>
    <t>FRAGMENT.TEKSTU</t>
  </si>
  <si>
    <t>Czy tekst równa się "jan kowalski"</t>
  </si>
  <si>
    <t>Czy do tego tekstu można dodać 0</t>
  </si>
  <si>
    <t>Jak napisać tekst dużymi literami</t>
  </si>
  <si>
    <t>Jak długi jest tekst</t>
  </si>
  <si>
    <t>Jak napisać tekst małymi literami</t>
  </si>
  <si>
    <t>jan kowalski</t>
  </si>
  <si>
    <t>Jak napisać tekst jako pierwsza litera z dużej</t>
  </si>
  <si>
    <t>jan.kowalski</t>
  </si>
  <si>
    <t xml:space="preserve"> jan  kowalski </t>
  </si>
  <si>
    <t>Jak usunąć niepotrzebne spacje</t>
  </si>
  <si>
    <t>Jak zbudować adres mailowy @gmail.com</t>
  </si>
  <si>
    <t>PORÓWNAJ</t>
  </si>
  <si>
    <t>Czy tekst równa się "Jan Kowalski"</t>
  </si>
  <si>
    <t>Jak wyciągnąć 2 pierwsze znaki</t>
  </si>
  <si>
    <t>Jak wyciągnąć rok z numeru zamówienia</t>
  </si>
  <si>
    <t>Jak wyciągnąć 6 ostatnich znaków</t>
  </si>
  <si>
    <t>Jak zamienić - na .</t>
  </si>
  <si>
    <t>Jak zamienić - na ., ale tylko dla pierwszego -</t>
  </si>
  <si>
    <t>PODSTAW</t>
  </si>
  <si>
    <t>PODSTAW z 1</t>
  </si>
  <si>
    <t>USUŃ.ZBĘDNE.ODSTĘPY</t>
  </si>
  <si>
    <t>ZŁĄCZ.TEKST</t>
  </si>
  <si>
    <t>POŁĄCZ.TEKSTY (EXCEL 365)</t>
  </si>
  <si>
    <t>A</t>
  </si>
  <si>
    <t>B</t>
  </si>
  <si>
    <t>C</t>
  </si>
  <si>
    <t>D</t>
  </si>
  <si>
    <t>E</t>
  </si>
  <si>
    <t>DŁ</t>
  </si>
  <si>
    <t>Z.WIELKIEJ.LITERY</t>
  </si>
  <si>
    <t>LITERY.MAŁE</t>
  </si>
  <si>
    <t>LITERY.WIELKIE</t>
  </si>
  <si>
    <t>nr
zamówienia</t>
  </si>
  <si>
    <t>SZUKAJ.TEKST</t>
  </si>
  <si>
    <t>Gdzie zaczyna się Kowalski</t>
  </si>
  <si>
    <t>Jan kowalski</t>
  </si>
  <si>
    <t>ZNAJDŹ</t>
  </si>
  <si>
    <t>Jeżeli tekst to tekst, jeżeli nie to puste</t>
  </si>
  <si>
    <t>T</t>
  </si>
  <si>
    <t>Jak pozbyć się znaków niedrukowanych</t>
  </si>
  <si>
    <t>Czy to tekst</t>
  </si>
  <si>
    <t>ID;Data;Kategoria;Sprzedaż;Zaakceptowany?</t>
  </si>
  <si>
    <t>1;20170101;A;9823.05;Tak</t>
  </si>
  <si>
    <t>2;20170201;B;4285.21;Tak</t>
  </si>
  <si>
    <t>3;20170301;C;155.21;Nie</t>
  </si>
  <si>
    <t>4;20170401;A;54783.36;</t>
  </si>
  <si>
    <t>5;20170501;B;5489.00;Tak</t>
  </si>
  <si>
    <t>6;20170601;C;4654.05;Nie</t>
  </si>
  <si>
    <t>Podziel tekst na kolumny</t>
  </si>
  <si>
    <t>Oddziel imię od nazwiska</t>
  </si>
  <si>
    <t>Anna Bejnarowicz</t>
  </si>
  <si>
    <t>Łukasz Stręciwilk</t>
  </si>
  <si>
    <t>Elżbieta Szablewska</t>
  </si>
  <si>
    <t>Marcin Rowiński</t>
  </si>
  <si>
    <t>Artur Ostaszewski</t>
  </si>
  <si>
    <t>Podziel datę na rok, miesiąc i dzień</t>
  </si>
  <si>
    <t xml:space="preserve"> </t>
  </si>
  <si>
    <t>CZY.PUSTA</t>
  </si>
  <si>
    <t>Czy pusta komórka jest tekstem</t>
  </si>
  <si>
    <t>Czy pusta komórka jest pusta</t>
  </si>
  <si>
    <t>Czy pusty tekst jest pusty</t>
  </si>
  <si>
    <t>Czy spacja jest pusta</t>
  </si>
  <si>
    <t>F</t>
  </si>
  <si>
    <t>Jak połączyć tekst, oddzielając ;</t>
  </si>
  <si>
    <t>Jak połączyć tekst, oddzielając ; i omijając puste</t>
  </si>
  <si>
    <t>Jak połączyć tekst, oddzielając ; i uwzględniając puste</t>
  </si>
  <si>
    <t>+</t>
  </si>
  <si>
    <t>&amp;</t>
  </si>
  <si>
    <t>OCZYŚĆ</t>
  </si>
  <si>
    <t>Imię</t>
  </si>
  <si>
    <t>Nazwisko</t>
  </si>
  <si>
    <t>rok</t>
  </si>
  <si>
    <t>mies</t>
  </si>
  <si>
    <t>dzien</t>
  </si>
  <si>
    <t>Anna</t>
  </si>
  <si>
    <t>Bejnarowicz</t>
  </si>
  <si>
    <t>Łukasz</t>
  </si>
  <si>
    <t>Stręciwilk</t>
  </si>
  <si>
    <t>Elżbieta</t>
  </si>
  <si>
    <t>Szablewska</t>
  </si>
  <si>
    <t>Marcin</t>
  </si>
  <si>
    <t>Rowiński</t>
  </si>
  <si>
    <t>Artur</t>
  </si>
  <si>
    <t>Ostaszewski</t>
  </si>
  <si>
    <t>ID</t>
  </si>
  <si>
    <t>Data</t>
  </si>
  <si>
    <t>Kategoria</t>
  </si>
  <si>
    <t>Sprzedaż</t>
  </si>
  <si>
    <t>Zaakceptowany?</t>
  </si>
  <si>
    <t>Tak</t>
  </si>
  <si>
    <t>Nie</t>
  </si>
  <si>
    <t>Oddziel</t>
  </si>
  <si>
    <t>nazwiska</t>
  </si>
  <si>
    <t>Podz</t>
  </si>
  <si>
    <t>d</t>
  </si>
  <si>
    <t xml:space="preserve">B </t>
  </si>
  <si>
    <t>Podziel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</si>
</sst>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323B-4B04-4598-B487-29047CCC4CEF}">
  <dimension ref="A1:N43"/>
  <sheetViews>
    <sheetView topLeftCell="C1" workbookViewId="0">
      <pane ySplit="1" topLeftCell="A2" activePane="bottomLeft" state="frozen"/>
      <selection pane="bottomLeft" activeCell="F20" sqref="F20:F26"/>
    </sheetView>
  </sheetViews>
  <sheetFormatPr defaultRowHeight="15" x14ac:dyDescent="0.25"/>
  <cols>
    <col min="1" max="1" width="16.28515625" customWidth="1"/>
    <col min="2" max="2" width="49" bestFit="1" customWidth="1"/>
    <col min="3" max="3" width="27.28515625" bestFit="1" customWidth="1"/>
    <col min="4" max="4" width="26.28515625" customWidth="1"/>
    <col min="5" max="6" width="21.5703125" bestFit="1" customWidth="1"/>
    <col min="8" max="8" width="9.85546875" bestFit="1" customWidth="1"/>
    <col min="9" max="9" width="10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60</v>
      </c>
      <c r="J1" t="s">
        <v>80</v>
      </c>
      <c r="K1" t="s">
        <v>81</v>
      </c>
    </row>
    <row r="2" spans="1:14" x14ac:dyDescent="0.25">
      <c r="A2" s="1" t="s">
        <v>6</v>
      </c>
      <c r="B2" t="s">
        <v>51</v>
      </c>
      <c r="C2" t="s">
        <v>7</v>
      </c>
      <c r="D2" s="4" t="b">
        <f>ISTEXT(A2)</f>
        <v>1</v>
      </c>
      <c r="F2" t="s">
        <v>61</v>
      </c>
      <c r="G2" s="5" t="s">
        <v>85</v>
      </c>
      <c r="H2" t="s">
        <v>86</v>
      </c>
      <c r="J2" t="str">
        <f>LEFT(F2,FIND(" ",F2)-1)</f>
        <v>Anna</v>
      </c>
      <c r="K2" t="str">
        <f>MID(F2,LEN(J2)+2,LEN(F2)-LEN(J2)-1)</f>
        <v>Bejnarowicz</v>
      </c>
    </row>
    <row r="3" spans="1:14" x14ac:dyDescent="0.25">
      <c r="A3" s="1">
        <v>12</v>
      </c>
      <c r="B3" t="s">
        <v>51</v>
      </c>
      <c r="C3" t="s">
        <v>7</v>
      </c>
      <c r="D3" s="4" t="b">
        <f>ISTEXT(A3)</f>
        <v>0</v>
      </c>
      <c r="F3" t="s">
        <v>62</v>
      </c>
      <c r="G3" s="5" t="s">
        <v>87</v>
      </c>
      <c r="H3" t="s">
        <v>88</v>
      </c>
      <c r="J3" t="str">
        <f>LEFT(F3,FIND(" ",F3)-1)</f>
        <v>Łukasz</v>
      </c>
      <c r="K3" t="str">
        <f>MID(F3,LEN(J3)+2,LEN(F3)-LEN(J3)-1)</f>
        <v>Stręciwilk</v>
      </c>
    </row>
    <row r="4" spans="1:14" x14ac:dyDescent="0.25">
      <c r="A4" s="1" t="s">
        <v>6</v>
      </c>
      <c r="B4" t="s">
        <v>12</v>
      </c>
      <c r="C4" t="s">
        <v>77</v>
      </c>
      <c r="D4" s="4">
        <f>A4+0</f>
        <v>12</v>
      </c>
      <c r="F4" t="s">
        <v>63</v>
      </c>
      <c r="G4" s="5" t="s">
        <v>89</v>
      </c>
      <c r="H4" t="s">
        <v>90</v>
      </c>
      <c r="J4" t="str">
        <f>LEFT(F4,FIND(" ",F4)-1)</f>
        <v>Elżbieta</v>
      </c>
      <c r="K4" t="str">
        <f>MID(F4,LEN(J4)+2,LEN(F4)-LEN(J4)-1)</f>
        <v>Szablewska</v>
      </c>
    </row>
    <row r="5" spans="1:14" x14ac:dyDescent="0.25">
      <c r="A5" s="1"/>
      <c r="B5" t="s">
        <v>69</v>
      </c>
      <c r="C5" t="s">
        <v>7</v>
      </c>
      <c r="D5" s="4" t="b">
        <f>ISTEXT(A5)</f>
        <v>0</v>
      </c>
      <c r="F5" t="s">
        <v>64</v>
      </c>
      <c r="G5" s="5" t="s">
        <v>91</v>
      </c>
      <c r="H5" t="s">
        <v>92</v>
      </c>
      <c r="J5" t="str">
        <f>LEFT(F5,FIND(" ",F5)-1)</f>
        <v>Marcin</v>
      </c>
      <c r="K5" t="str">
        <f>MID(F5,LEN(J5)+2,LEN(F5)-LEN(J5)-1)</f>
        <v>Rowiński</v>
      </c>
    </row>
    <row r="6" spans="1:14" x14ac:dyDescent="0.25">
      <c r="A6" s="1"/>
      <c r="B6" t="s">
        <v>70</v>
      </c>
      <c r="C6" t="s">
        <v>68</v>
      </c>
      <c r="D6" s="4" t="b">
        <f>ISBLANK(A6)</f>
        <v>1</v>
      </c>
      <c r="F6" t="s">
        <v>64</v>
      </c>
      <c r="G6" s="5" t="s">
        <v>91</v>
      </c>
      <c r="H6" t="s">
        <v>92</v>
      </c>
      <c r="J6" t="str">
        <f>LEFT(F6,FIND(" ",F6)-1)</f>
        <v>Marcin</v>
      </c>
      <c r="K6" t="str">
        <f>MID(F6,LEN(J6)+2,LEN(F6)-LEN(J6)-1)</f>
        <v>Rowiński</v>
      </c>
    </row>
    <row r="7" spans="1:14" x14ac:dyDescent="0.25">
      <c r="A7" s="1" t="str">
        <f>""</f>
        <v/>
      </c>
      <c r="B7" t="s">
        <v>71</v>
      </c>
      <c r="C7" t="s">
        <v>68</v>
      </c>
      <c r="D7" s="4" t="b">
        <f>ISBLANK(A7)</f>
        <v>0</v>
      </c>
      <c r="F7" t="s">
        <v>64</v>
      </c>
      <c r="G7" s="5" t="s">
        <v>91</v>
      </c>
      <c r="H7" t="s">
        <v>92</v>
      </c>
      <c r="J7" t="str">
        <f>LEFT(F7,FIND(" ",F7)-1)</f>
        <v>Marcin</v>
      </c>
      <c r="K7" t="str">
        <f>MID(F7,LEN(J7)+2,LEN(F7)-LEN(J7)-1)</f>
        <v>Rowiński</v>
      </c>
    </row>
    <row r="8" spans="1:14" x14ac:dyDescent="0.25">
      <c r="A8" s="1" t="s">
        <v>67</v>
      </c>
      <c r="B8" t="s">
        <v>72</v>
      </c>
      <c r="C8" t="s">
        <v>68</v>
      </c>
      <c r="D8" s="4" t="b">
        <f>ISBLANK(A8)</f>
        <v>0</v>
      </c>
      <c r="F8" t="s">
        <v>65</v>
      </c>
      <c r="G8" s="5" t="s">
        <v>93</v>
      </c>
      <c r="H8" t="s">
        <v>94</v>
      </c>
      <c r="J8" t="str">
        <f>LEFT(F8,FIND(" ",F8)-1)</f>
        <v>Artur</v>
      </c>
      <c r="K8" t="str">
        <f>MID(F8,LEN(J8)+2,LEN(F8)-LEN(J8)-1)</f>
        <v>Ostaszewski</v>
      </c>
    </row>
    <row r="9" spans="1:14" x14ac:dyDescent="0.25">
      <c r="A9" t="s">
        <v>4</v>
      </c>
      <c r="B9" t="s">
        <v>14</v>
      </c>
      <c r="C9" t="s">
        <v>39</v>
      </c>
      <c r="D9" s="4">
        <f>LEN(A9)</f>
        <v>12</v>
      </c>
    </row>
    <row r="10" spans="1:14" x14ac:dyDescent="0.25">
      <c r="A10" t="s">
        <v>4</v>
      </c>
      <c r="B10" t="s">
        <v>13</v>
      </c>
      <c r="C10" t="s">
        <v>42</v>
      </c>
      <c r="D10" s="4" t="str">
        <f>UPPER(A10)</f>
        <v>JAN KOWALSKI</v>
      </c>
      <c r="F10" t="s">
        <v>66</v>
      </c>
      <c r="H10" t="s">
        <v>82</v>
      </c>
      <c r="I10" t="s">
        <v>83</v>
      </c>
      <c r="J10" t="s">
        <v>84</v>
      </c>
    </row>
    <row r="11" spans="1:14" x14ac:dyDescent="0.25">
      <c r="A11" t="s">
        <v>4</v>
      </c>
      <c r="B11" t="s">
        <v>15</v>
      </c>
      <c r="C11" t="s">
        <v>41</v>
      </c>
      <c r="D11" s="4" t="str">
        <f>LOWER(A11)</f>
        <v>jan kowalski</v>
      </c>
      <c r="F11">
        <v>20190101</v>
      </c>
      <c r="H11" t="str">
        <f>LEFT(F11,4)</f>
        <v>2019</v>
      </c>
      <c r="I11" t="str">
        <f>MID(F11,LEN(H11)+1,2)</f>
        <v>01</v>
      </c>
      <c r="J11" t="str">
        <f>RIGHT(F11,2)</f>
        <v>01</v>
      </c>
      <c r="L11">
        <v>2019</v>
      </c>
      <c r="M11">
        <v>1</v>
      </c>
      <c r="N11">
        <v>1</v>
      </c>
    </row>
    <row r="12" spans="1:14" x14ac:dyDescent="0.25">
      <c r="A12" t="s">
        <v>16</v>
      </c>
      <c r="B12" t="s">
        <v>17</v>
      </c>
      <c r="C12" t="s">
        <v>40</v>
      </c>
      <c r="D12" s="4" t="str">
        <f>PROPER(A12)</f>
        <v>Jan Kowalski</v>
      </c>
      <c r="F12">
        <v>20190102</v>
      </c>
      <c r="H12" t="str">
        <f t="shared" ref="H12:H17" si="0">LEFT(F12,4)</f>
        <v>2019</v>
      </c>
      <c r="I12" t="str">
        <f t="shared" ref="I12:I17" si="1">MID(F12,LEN(H12)+1,2)</f>
        <v>01</v>
      </c>
      <c r="J12" t="str">
        <f t="shared" ref="J12:J17" si="2">RIGHT(F12,2)</f>
        <v>02</v>
      </c>
      <c r="L12">
        <v>2019</v>
      </c>
      <c r="M12">
        <v>1</v>
      </c>
      <c r="N12">
        <v>2</v>
      </c>
    </row>
    <row r="13" spans="1:14" x14ac:dyDescent="0.25">
      <c r="A13" t="s">
        <v>18</v>
      </c>
      <c r="B13" t="s">
        <v>21</v>
      </c>
      <c r="C13" t="s">
        <v>32</v>
      </c>
      <c r="D13" s="4" t="str">
        <f>_xlfn.CONCAT(A13,"@gmail.com")</f>
        <v>jan.kowalski@gmail.com</v>
      </c>
      <c r="F13">
        <v>20190103</v>
      </c>
      <c r="H13" t="str">
        <f t="shared" si="0"/>
        <v>2019</v>
      </c>
      <c r="I13" t="str">
        <f t="shared" si="1"/>
        <v>01</v>
      </c>
      <c r="J13" t="str">
        <f t="shared" si="2"/>
        <v>03</v>
      </c>
      <c r="L13">
        <v>2019</v>
      </c>
      <c r="M13">
        <v>1</v>
      </c>
      <c r="N13">
        <v>3</v>
      </c>
    </row>
    <row r="14" spans="1:14" x14ac:dyDescent="0.25">
      <c r="A14" t="s">
        <v>18</v>
      </c>
      <c r="B14" t="s">
        <v>21</v>
      </c>
      <c r="C14" t="s">
        <v>78</v>
      </c>
      <c r="D14" s="4" t="str">
        <f>A14&amp;"@gmail.com"</f>
        <v>jan.kowalski@gmail.com</v>
      </c>
      <c r="F14">
        <v>20190104</v>
      </c>
      <c r="H14" t="str">
        <f t="shared" si="0"/>
        <v>2019</v>
      </c>
      <c r="I14" t="str">
        <f t="shared" si="1"/>
        <v>01</v>
      </c>
      <c r="J14" t="str">
        <f t="shared" si="2"/>
        <v>04</v>
      </c>
      <c r="L14">
        <v>2019</v>
      </c>
      <c r="M14">
        <v>1</v>
      </c>
      <c r="N14">
        <v>4</v>
      </c>
    </row>
    <row r="15" spans="1:14" x14ac:dyDescent="0.25">
      <c r="A15" t="s">
        <v>19</v>
      </c>
      <c r="B15" t="s">
        <v>20</v>
      </c>
      <c r="C15" t="s">
        <v>31</v>
      </c>
      <c r="D15" s="4" t="str">
        <f>TRIM(A15)</f>
        <v>jan kowalski</v>
      </c>
      <c r="F15">
        <v>20190105</v>
      </c>
      <c r="H15" t="str">
        <f t="shared" si="0"/>
        <v>2019</v>
      </c>
      <c r="I15" t="str">
        <f t="shared" si="1"/>
        <v>01</v>
      </c>
      <c r="J15" t="str">
        <f t="shared" si="2"/>
        <v>05</v>
      </c>
      <c r="L15">
        <v>2019</v>
      </c>
      <c r="M15">
        <v>1</v>
      </c>
      <c r="N15">
        <v>5</v>
      </c>
    </row>
    <row r="16" spans="1:14" x14ac:dyDescent="0.25">
      <c r="A16" t="s">
        <v>5</v>
      </c>
      <c r="B16" t="s">
        <v>24</v>
      </c>
      <c r="C16" t="s">
        <v>8</v>
      </c>
      <c r="D16" s="4" t="str">
        <f>LEFT(A16,2)</f>
        <v>PL</v>
      </c>
      <c r="F16">
        <v>20190106</v>
      </c>
      <c r="H16" t="str">
        <f t="shared" si="0"/>
        <v>2019</v>
      </c>
      <c r="I16" t="str">
        <f t="shared" si="1"/>
        <v>01</v>
      </c>
      <c r="J16" t="str">
        <f t="shared" si="2"/>
        <v>06</v>
      </c>
      <c r="L16">
        <v>2019</v>
      </c>
      <c r="M16">
        <v>1</v>
      </c>
      <c r="N16">
        <v>6</v>
      </c>
    </row>
    <row r="17" spans="1:14" x14ac:dyDescent="0.25">
      <c r="A17" t="s">
        <v>5</v>
      </c>
      <c r="B17" t="s">
        <v>26</v>
      </c>
      <c r="C17" t="s">
        <v>9</v>
      </c>
      <c r="D17" s="4" t="str">
        <f>RIGHT(A17,6)</f>
        <v>007335</v>
      </c>
      <c r="F17">
        <v>20190107</v>
      </c>
      <c r="H17" t="str">
        <f t="shared" si="0"/>
        <v>2019</v>
      </c>
      <c r="I17" t="str">
        <f t="shared" si="1"/>
        <v>01</v>
      </c>
      <c r="J17" t="str">
        <f t="shared" si="2"/>
        <v>07</v>
      </c>
      <c r="L17">
        <v>2019</v>
      </c>
      <c r="M17">
        <v>1</v>
      </c>
      <c r="N17">
        <v>7</v>
      </c>
    </row>
    <row r="18" spans="1:14" x14ac:dyDescent="0.25">
      <c r="A18" t="s">
        <v>5</v>
      </c>
      <c r="B18" t="s">
        <v>25</v>
      </c>
      <c r="C18" t="s">
        <v>10</v>
      </c>
      <c r="D18" s="4" t="str">
        <f>MID(A18,4,4)</f>
        <v>2012</v>
      </c>
    </row>
    <row r="19" spans="1:14" x14ac:dyDescent="0.25">
      <c r="A19" t="s">
        <v>5</v>
      </c>
      <c r="B19" t="s">
        <v>27</v>
      </c>
      <c r="C19" t="s">
        <v>29</v>
      </c>
      <c r="D19" s="4" t="str">
        <f>SUBSTITUTE(A19,"-",".")</f>
        <v>PL.2012.007335</v>
      </c>
      <c r="F19" t="s">
        <v>59</v>
      </c>
    </row>
    <row r="20" spans="1:14" x14ac:dyDescent="0.25">
      <c r="A20" t="s">
        <v>5</v>
      </c>
      <c r="B20" t="s">
        <v>28</v>
      </c>
      <c r="C20" t="s">
        <v>30</v>
      </c>
      <c r="D20" s="4" t="str">
        <f>SUBSTITUTE(A20,"-",".",1)</f>
        <v>PL.2012-007335</v>
      </c>
      <c r="F20" t="s">
        <v>95</v>
      </c>
      <c r="G20" t="s">
        <v>96</v>
      </c>
      <c r="H20" t="s">
        <v>97</v>
      </c>
      <c r="I20" t="s">
        <v>98</v>
      </c>
      <c r="J20" t="s">
        <v>99</v>
      </c>
    </row>
    <row r="21" spans="1:14" ht="30" x14ac:dyDescent="0.25">
      <c r="A21" s="2" t="s">
        <v>43</v>
      </c>
      <c r="B21" t="s">
        <v>50</v>
      </c>
      <c r="C21" t="s">
        <v>79</v>
      </c>
      <c r="D21" s="4" t="str">
        <f>CLEAN(A21)</f>
        <v>nrzamówienia</v>
      </c>
      <c r="F21">
        <v>1</v>
      </c>
      <c r="G21">
        <v>20170101</v>
      </c>
      <c r="H21" t="s">
        <v>34</v>
      </c>
      <c r="I21">
        <v>9823.0499999999993</v>
      </c>
      <c r="J21" t="s">
        <v>100</v>
      </c>
    </row>
    <row r="22" spans="1:14" x14ac:dyDescent="0.25">
      <c r="A22" t="s">
        <v>4</v>
      </c>
      <c r="B22" t="s">
        <v>45</v>
      </c>
      <c r="C22" t="s">
        <v>44</v>
      </c>
      <c r="D22" s="4">
        <f>SEARCH("Kowalski",A22)</f>
        <v>5</v>
      </c>
      <c r="F22">
        <v>2</v>
      </c>
      <c r="G22">
        <v>20170201</v>
      </c>
      <c r="H22" t="s">
        <v>35</v>
      </c>
      <c r="I22">
        <v>4285.21</v>
      </c>
      <c r="J22" t="s">
        <v>100</v>
      </c>
    </row>
    <row r="23" spans="1:14" x14ac:dyDescent="0.25">
      <c r="A23" t="s">
        <v>46</v>
      </c>
      <c r="B23" t="s">
        <v>45</v>
      </c>
      <c r="C23" t="s">
        <v>44</v>
      </c>
      <c r="D23" s="4">
        <f>SEARCH("Kowalski",A23)</f>
        <v>5</v>
      </c>
      <c r="F23">
        <v>3</v>
      </c>
      <c r="G23">
        <v>20170301</v>
      </c>
      <c r="H23" t="s">
        <v>36</v>
      </c>
      <c r="I23">
        <v>155.21</v>
      </c>
      <c r="J23" t="s">
        <v>101</v>
      </c>
    </row>
    <row r="24" spans="1:14" x14ac:dyDescent="0.25">
      <c r="A24" t="s">
        <v>4</v>
      </c>
      <c r="B24" t="s">
        <v>45</v>
      </c>
      <c r="C24" t="s">
        <v>47</v>
      </c>
      <c r="D24" s="4">
        <f>FIND("Kowalski",A24)</f>
        <v>5</v>
      </c>
      <c r="F24">
        <v>4</v>
      </c>
      <c r="G24">
        <v>20170401</v>
      </c>
      <c r="H24" t="s">
        <v>34</v>
      </c>
      <c r="I24">
        <v>54783.360000000001</v>
      </c>
    </row>
    <row r="25" spans="1:14" x14ac:dyDescent="0.25">
      <c r="A25" t="s">
        <v>46</v>
      </c>
      <c r="B25" t="s">
        <v>45</v>
      </c>
      <c r="C25" t="s">
        <v>47</v>
      </c>
      <c r="D25" s="4" t="e">
        <f>FIND("Kowalski",A25)</f>
        <v>#VALUE!</v>
      </c>
      <c r="F25">
        <v>5</v>
      </c>
      <c r="G25">
        <v>20170501</v>
      </c>
      <c r="H25" t="s">
        <v>35</v>
      </c>
      <c r="I25">
        <v>5489</v>
      </c>
      <c r="J25" t="s">
        <v>100</v>
      </c>
    </row>
    <row r="26" spans="1:14" x14ac:dyDescent="0.25">
      <c r="A26" t="s">
        <v>4</v>
      </c>
      <c r="B26" t="s">
        <v>23</v>
      </c>
      <c r="C26" t="s">
        <v>22</v>
      </c>
      <c r="D26" s="4" t="b">
        <f>EXACT(A26, "Jan Kowalski")</f>
        <v>1</v>
      </c>
      <c r="F26">
        <v>6</v>
      </c>
      <c r="G26">
        <v>20170601</v>
      </c>
      <c r="H26" t="s">
        <v>36</v>
      </c>
      <c r="I26">
        <v>4654.05</v>
      </c>
      <c r="J26" t="s">
        <v>101</v>
      </c>
    </row>
    <row r="27" spans="1:14" x14ac:dyDescent="0.25">
      <c r="A27" t="s">
        <v>4</v>
      </c>
      <c r="B27" t="s">
        <v>11</v>
      </c>
      <c r="C27" t="s">
        <v>22</v>
      </c>
      <c r="D27" s="4" t="b">
        <f>EXACT(A27, "jan kowalski")</f>
        <v>0</v>
      </c>
    </row>
    <row r="28" spans="1:14" x14ac:dyDescent="0.25">
      <c r="A28" t="s">
        <v>4</v>
      </c>
      <c r="B28" t="s">
        <v>48</v>
      </c>
      <c r="C28" t="s">
        <v>49</v>
      </c>
      <c r="D28" s="4" t="str">
        <f>T(A28)</f>
        <v>Jan Kowalski</v>
      </c>
    </row>
    <row r="29" spans="1:14" x14ac:dyDescent="0.25">
      <c r="A29">
        <v>10</v>
      </c>
      <c r="B29" t="s">
        <v>48</v>
      </c>
      <c r="C29" t="s">
        <v>49</v>
      </c>
      <c r="D29" s="4" t="str">
        <f>T(A29)</f>
        <v/>
      </c>
    </row>
    <row r="30" spans="1:14" x14ac:dyDescent="0.25">
      <c r="A30" s="3">
        <v>43466</v>
      </c>
      <c r="B30" t="s">
        <v>48</v>
      </c>
      <c r="C30" t="s">
        <v>49</v>
      </c>
      <c r="D30" s="4" t="str">
        <f>T(A30)</f>
        <v/>
      </c>
    </row>
    <row r="31" spans="1:14" x14ac:dyDescent="0.25">
      <c r="A31" s="3" t="b">
        <v>0</v>
      </c>
      <c r="B31" t="s">
        <v>48</v>
      </c>
      <c r="C31" t="s">
        <v>49</v>
      </c>
      <c r="D31" s="4" t="str">
        <f>T(A31)</f>
        <v/>
      </c>
    </row>
    <row r="32" spans="1:14" x14ac:dyDescent="0.25">
      <c r="A32" t="s">
        <v>34</v>
      </c>
      <c r="B32" t="s">
        <v>74</v>
      </c>
      <c r="C32" t="s">
        <v>33</v>
      </c>
      <c r="D32" s="4" t="str">
        <f>_xlfn.TEXTJOIN(";",TRUE,A32,A32)</f>
        <v>A;A</v>
      </c>
    </row>
    <row r="33" spans="1:4" x14ac:dyDescent="0.25">
      <c r="A33" t="s">
        <v>35</v>
      </c>
      <c r="D33" s="4" t="str">
        <f>_xlfn.TEXTJOIN(";",TRUE,A33,A33)</f>
        <v>B;B</v>
      </c>
    </row>
    <row r="34" spans="1:4" x14ac:dyDescent="0.25">
      <c r="A34" t="s">
        <v>36</v>
      </c>
      <c r="D34" s="4" t="str">
        <f t="shared" ref="D34:D43" si="3">_xlfn.TEXTJOIN(";",TRUE,A34,A34)</f>
        <v>C;C</v>
      </c>
    </row>
    <row r="35" spans="1:4" x14ac:dyDescent="0.25">
      <c r="A35" t="s">
        <v>37</v>
      </c>
      <c r="D35" s="4" t="str">
        <f t="shared" si="3"/>
        <v>D;D</v>
      </c>
    </row>
    <row r="36" spans="1:4" x14ac:dyDescent="0.25">
      <c r="A36" t="s">
        <v>37</v>
      </c>
      <c r="B36" t="s">
        <v>75</v>
      </c>
      <c r="C36" t="s">
        <v>33</v>
      </c>
      <c r="D36" s="4" t="str">
        <f t="shared" si="3"/>
        <v>D;D</v>
      </c>
    </row>
    <row r="37" spans="1:4" x14ac:dyDescent="0.25">
      <c r="A37" t="s">
        <v>38</v>
      </c>
      <c r="D37" s="4" t="str">
        <f t="shared" si="3"/>
        <v>E;E</v>
      </c>
    </row>
    <row r="38" spans="1:4" x14ac:dyDescent="0.25">
      <c r="D38" s="4" t="str">
        <f t="shared" si="3"/>
        <v/>
      </c>
    </row>
    <row r="39" spans="1:4" x14ac:dyDescent="0.25">
      <c r="A39" t="s">
        <v>73</v>
      </c>
      <c r="D39" s="4" t="str">
        <f t="shared" si="3"/>
        <v>F;F</v>
      </c>
    </row>
    <row r="40" spans="1:4" x14ac:dyDescent="0.25">
      <c r="A40" t="s">
        <v>37</v>
      </c>
      <c r="B40" t="s">
        <v>76</v>
      </c>
      <c r="C40" t="s">
        <v>33</v>
      </c>
      <c r="D40" s="4" t="str">
        <f>_xlfn.TEXTJOIN(";",FALSE,A40,A40)</f>
        <v>D;D</v>
      </c>
    </row>
    <row r="41" spans="1:4" x14ac:dyDescent="0.25">
      <c r="A41" t="s">
        <v>38</v>
      </c>
      <c r="D41" s="4" t="str">
        <f t="shared" ref="D41:D43" si="4">_xlfn.TEXTJOIN(";",FALSE,A41,A41)</f>
        <v>E;E</v>
      </c>
    </row>
    <row r="42" spans="1:4" x14ac:dyDescent="0.25">
      <c r="D42" s="4" t="str">
        <f t="shared" si="4"/>
        <v>;</v>
      </c>
    </row>
    <row r="43" spans="1:4" x14ac:dyDescent="0.25">
      <c r="A43" t="s">
        <v>73</v>
      </c>
      <c r="D43" s="4" t="str">
        <f t="shared" si="4"/>
        <v>F;F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B130D-6893-4BFA-A6FB-FDC706488DAB}">
  <dimension ref="A1:F26"/>
  <sheetViews>
    <sheetView tabSelected="1" workbookViewId="0">
      <selection activeCell="F25" sqref="F25"/>
    </sheetView>
  </sheetViews>
  <sheetFormatPr defaultRowHeight="15" x14ac:dyDescent="0.25"/>
  <cols>
    <col min="1" max="1" width="41.140625" bestFit="1" customWidth="1"/>
  </cols>
  <sheetData>
    <row r="1" spans="1:4" x14ac:dyDescent="0.25">
      <c r="A1" t="s">
        <v>60</v>
      </c>
      <c r="B1" t="s">
        <v>102</v>
      </c>
      <c r="C1" t="s">
        <v>103</v>
      </c>
    </row>
    <row r="2" spans="1:4" x14ac:dyDescent="0.25">
      <c r="A2" t="s">
        <v>61</v>
      </c>
      <c r="B2" t="s">
        <v>85</v>
      </c>
      <c r="C2" t="s">
        <v>86</v>
      </c>
    </row>
    <row r="3" spans="1:4" x14ac:dyDescent="0.25">
      <c r="A3" t="s">
        <v>62</v>
      </c>
      <c r="B3" t="s">
        <v>87</v>
      </c>
      <c r="C3" t="s">
        <v>88</v>
      </c>
    </row>
    <row r="4" spans="1:4" x14ac:dyDescent="0.25">
      <c r="A4" t="s">
        <v>63</v>
      </c>
      <c r="B4" t="s">
        <v>89</v>
      </c>
      <c r="C4" t="s">
        <v>90</v>
      </c>
    </row>
    <row r="5" spans="1:4" x14ac:dyDescent="0.25">
      <c r="A5" t="s">
        <v>64</v>
      </c>
      <c r="B5" t="s">
        <v>91</v>
      </c>
      <c r="C5" t="s">
        <v>92</v>
      </c>
    </row>
    <row r="6" spans="1:4" x14ac:dyDescent="0.25">
      <c r="A6" t="s">
        <v>64</v>
      </c>
      <c r="B6" t="s">
        <v>91</v>
      </c>
      <c r="C6" t="s">
        <v>92</v>
      </c>
    </row>
    <row r="7" spans="1:4" x14ac:dyDescent="0.25">
      <c r="A7" t="s">
        <v>64</v>
      </c>
      <c r="B7" t="s">
        <v>91</v>
      </c>
      <c r="C7" t="s">
        <v>92</v>
      </c>
    </row>
    <row r="8" spans="1:4" x14ac:dyDescent="0.25">
      <c r="A8" t="s">
        <v>65</v>
      </c>
      <c r="B8" t="s">
        <v>93</v>
      </c>
      <c r="C8" t="s">
        <v>94</v>
      </c>
    </row>
    <row r="10" spans="1:4" x14ac:dyDescent="0.25">
      <c r="A10" t="s">
        <v>66</v>
      </c>
      <c r="B10" t="s">
        <v>104</v>
      </c>
      <c r="C10" t="s">
        <v>105</v>
      </c>
    </row>
    <row r="11" spans="1:4" x14ac:dyDescent="0.25">
      <c r="A11">
        <v>20190101</v>
      </c>
      <c r="B11">
        <v>2019</v>
      </c>
      <c r="C11">
        <v>1</v>
      </c>
      <c r="D11">
        <v>1</v>
      </c>
    </row>
    <row r="12" spans="1:4" x14ac:dyDescent="0.25">
      <c r="A12">
        <v>20190102</v>
      </c>
      <c r="B12">
        <v>2019</v>
      </c>
      <c r="C12">
        <v>1</v>
      </c>
      <c r="D12">
        <v>2</v>
      </c>
    </row>
    <row r="13" spans="1:4" x14ac:dyDescent="0.25">
      <c r="A13">
        <v>20190103</v>
      </c>
      <c r="B13">
        <v>2019</v>
      </c>
      <c r="C13">
        <v>1</v>
      </c>
      <c r="D13">
        <v>3</v>
      </c>
    </row>
    <row r="14" spans="1:4" x14ac:dyDescent="0.25">
      <c r="A14">
        <v>20190104</v>
      </c>
      <c r="B14">
        <v>2019</v>
      </c>
      <c r="C14">
        <v>1</v>
      </c>
      <c r="D14">
        <v>4</v>
      </c>
    </row>
    <row r="15" spans="1:4" x14ac:dyDescent="0.25">
      <c r="A15">
        <v>20190105</v>
      </c>
      <c r="B15">
        <v>2019</v>
      </c>
      <c r="C15">
        <v>1</v>
      </c>
      <c r="D15">
        <v>5</v>
      </c>
    </row>
    <row r="16" spans="1:4" x14ac:dyDescent="0.25">
      <c r="A16">
        <v>20190106</v>
      </c>
      <c r="B16">
        <v>2019</v>
      </c>
      <c r="C16">
        <v>1</v>
      </c>
      <c r="D16">
        <v>6</v>
      </c>
    </row>
    <row r="17" spans="1:6" x14ac:dyDescent="0.25">
      <c r="A17">
        <v>20190107</v>
      </c>
      <c r="B17">
        <v>2019</v>
      </c>
      <c r="C17">
        <v>1</v>
      </c>
      <c r="D17">
        <v>7</v>
      </c>
    </row>
    <row r="19" spans="1:6" x14ac:dyDescent="0.25">
      <c r="A19" t="s">
        <v>59</v>
      </c>
      <c r="B19" t="s">
        <v>107</v>
      </c>
      <c r="C19" t="s">
        <v>107</v>
      </c>
    </row>
    <row r="20" spans="1:6" x14ac:dyDescent="0.25">
      <c r="A20" t="s">
        <v>52</v>
      </c>
      <c r="B20" t="s">
        <v>97</v>
      </c>
      <c r="C20" t="s">
        <v>95</v>
      </c>
      <c r="D20" t="s">
        <v>96</v>
      </c>
      <c r="E20" t="s">
        <v>98</v>
      </c>
      <c r="F20" t="s">
        <v>99</v>
      </c>
    </row>
    <row r="21" spans="1:6" x14ac:dyDescent="0.25">
      <c r="A21" t="s">
        <v>53</v>
      </c>
      <c r="B21" t="s">
        <v>34</v>
      </c>
      <c r="C21">
        <v>1</v>
      </c>
      <c r="D21">
        <v>20170101</v>
      </c>
      <c r="E21">
        <v>9823</v>
      </c>
      <c r="F21" t="s">
        <v>100</v>
      </c>
    </row>
    <row r="22" spans="1:6" x14ac:dyDescent="0.25">
      <c r="A22" t="s">
        <v>54</v>
      </c>
      <c r="B22" t="s">
        <v>106</v>
      </c>
      <c r="C22">
        <v>2</v>
      </c>
      <c r="D22">
        <v>20170201</v>
      </c>
      <c r="E22">
        <v>4285</v>
      </c>
      <c r="F22" t="s">
        <v>100</v>
      </c>
    </row>
    <row r="23" spans="1:6" x14ac:dyDescent="0.25">
      <c r="A23" t="s">
        <v>55</v>
      </c>
      <c r="B23" t="s">
        <v>36</v>
      </c>
      <c r="C23">
        <v>3</v>
      </c>
      <c r="D23">
        <v>20170301</v>
      </c>
      <c r="E23">
        <v>155</v>
      </c>
      <c r="F23" t="s">
        <v>101</v>
      </c>
    </row>
    <row r="24" spans="1:6" x14ac:dyDescent="0.25">
      <c r="A24" t="s">
        <v>56</v>
      </c>
      <c r="B24" t="s">
        <v>34</v>
      </c>
      <c r="C24">
        <v>4</v>
      </c>
      <c r="D24">
        <v>20170401</v>
      </c>
      <c r="E24">
        <v>54783</v>
      </c>
    </row>
    <row r="25" spans="1:6" x14ac:dyDescent="0.25">
      <c r="A25" t="s">
        <v>57</v>
      </c>
      <c r="B25" t="s">
        <v>35</v>
      </c>
      <c r="C25">
        <v>5</v>
      </c>
      <c r="D25">
        <v>20170501</v>
      </c>
      <c r="E25">
        <v>5489</v>
      </c>
      <c r="F25" t="s">
        <v>100</v>
      </c>
    </row>
    <row r="26" spans="1:6" x14ac:dyDescent="0.25">
      <c r="A26" t="s">
        <v>58</v>
      </c>
      <c r="B26" t="s">
        <v>36</v>
      </c>
      <c r="C26">
        <v>6</v>
      </c>
      <c r="D26">
        <v>20170601</v>
      </c>
      <c r="E26">
        <v>4654</v>
      </c>
      <c r="F2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Tekstowe</vt:lpstr>
      <vt:lpstr>Wypełnianie błyskawiczne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profsor500</cp:lastModifiedBy>
  <dcterms:created xsi:type="dcterms:W3CDTF">2020-01-15T17:06:47Z</dcterms:created>
  <dcterms:modified xsi:type="dcterms:W3CDTF">2021-08-15T11:25:08Z</dcterms:modified>
</cp:coreProperties>
</file>