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"/>
    </mc:Choice>
  </mc:AlternateContent>
  <xr:revisionPtr revIDLastSave="0" documentId="13_ncr:1_{AB91AEED-99CF-7B4A-89A0-E48F9B0E63AA}" xr6:coauthVersionLast="36" xr6:coauthVersionMax="36" xr10:uidLastSave="{00000000-0000-0000-0000-000000000000}"/>
  <bookViews>
    <workbookView xWindow="1440" yWindow="1480" windowWidth="26440" windowHeight="15440" xr2:uid="{6A0A4EFD-C765-0642-93D6-F41411AE2F2F}"/>
  </bookViews>
  <sheets>
    <sheet name="nfl-schedule-2018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R321" i="1" l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4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3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2" i="1"/>
</calcChain>
</file>

<file path=xl/sharedStrings.xml><?xml version="1.0" encoding="utf-8"?>
<sst xmlns="http://schemas.openxmlformats.org/spreadsheetml/2006/main" count="2685" uniqueCount="343">
  <si>
    <t>football</t>
  </si>
  <si>
    <t>/sport/football/team:16</t>
  </si>
  <si>
    <t>Chicago</t>
  </si>
  <si>
    <t>Canton</t>
  </si>
  <si>
    <t>Tom Benson Hall of Fame Stadium</t>
  </si>
  <si>
    <t>/sport/football/team:24</t>
  </si>
  <si>
    <t>Baltimore</t>
  </si>
  <si>
    <t>2018-08-02T20:00:00-04:00</t>
  </si>
  <si>
    <t>/sport/football/team:29</t>
  </si>
  <si>
    <t>Carolina</t>
  </si>
  <si>
    <t>Orchard Park</t>
  </si>
  <si>
    <t>New Era Field</t>
  </si>
  <si>
    <t>/sport/football/team:12</t>
  </si>
  <si>
    <t>Buffalo</t>
  </si>
  <si>
    <t>2018-08-09T19:00:00-04:00</t>
  </si>
  <si>
    <t>Cincinnati</t>
  </si>
  <si>
    <t>Paul Brown Stadium</t>
  </si>
  <si>
    <t>/sport/football/team:20</t>
  </si>
  <si>
    <t>/sport/football/team:15</t>
  </si>
  <si>
    <t>Tampa Bay</t>
  </si>
  <si>
    <t>Miami Gardens</t>
  </si>
  <si>
    <t>Hard Rock Stadium</t>
  </si>
  <si>
    <t>/sport/football/team:9</t>
  </si>
  <si>
    <t>Miami</t>
  </si>
  <si>
    <t>/sport/football/team:31</t>
  </si>
  <si>
    <t>Cleveland</t>
  </si>
  <si>
    <t>East Rutherford</t>
  </si>
  <si>
    <t>MetLife Stadium</t>
  </si>
  <si>
    <t>/sport/football/team:8</t>
  </si>
  <si>
    <t>N.Y. Giants</t>
  </si>
  <si>
    <t>/sport/football/team:14</t>
  </si>
  <si>
    <t>Pittsburgh</t>
  </si>
  <si>
    <t>Philadelphia</t>
  </si>
  <si>
    <t>Lincoln Financial Field</t>
  </si>
  <si>
    <t>/sport/football/team:7</t>
  </si>
  <si>
    <t>/sport/football/team:4</t>
  </si>
  <si>
    <t>New Orleans</t>
  </si>
  <si>
    <t>Jacksonville</t>
  </si>
  <si>
    <t>TIAA Bank Field</t>
  </si>
  <si>
    <t>/sport/football/team:30</t>
  </si>
  <si>
    <t>/sport/football/team:22</t>
  </si>
  <si>
    <t>L.A. Rams</t>
  </si>
  <si>
    <t>M&amp;T Bank Stadium</t>
  </si>
  <si>
    <t>2018-08-09T19:30:00-04:00</t>
  </si>
  <si>
    <t>/sport/football/team:27</t>
  </si>
  <si>
    <t>Washington</t>
  </si>
  <si>
    <t>Foxborough</t>
  </si>
  <si>
    <t>Gillette Stadium</t>
  </si>
  <si>
    <t>/sport/football/team:18</t>
  </si>
  <si>
    <t>New England</t>
  </si>
  <si>
    <t>/sport/football/team:10</t>
  </si>
  <si>
    <t>Tennessee</t>
  </si>
  <si>
    <t>Green Bay</t>
  </si>
  <si>
    <t>Lambeau Field</t>
  </si>
  <si>
    <t>/sport/football/team:17</t>
  </si>
  <si>
    <t>2018-08-09T20:00:00-04:00</t>
  </si>
  <si>
    <t>/sport/football/team:32</t>
  </si>
  <si>
    <t>Houston</t>
  </si>
  <si>
    <t>Kansas City</t>
  </si>
  <si>
    <t>Arrowhead Stadium</t>
  </si>
  <si>
    <t>/sport/football/team:3</t>
  </si>
  <si>
    <t>2018-08-09T20:30:00-04:00</t>
  </si>
  <si>
    <t>/sport/football/team:28</t>
  </si>
  <si>
    <t>Dallas</t>
  </si>
  <si>
    <t>Santa Clara</t>
  </si>
  <si>
    <t>Levi's Stadium</t>
  </si>
  <si>
    <t>/sport/football/team:5</t>
  </si>
  <si>
    <t>San Francisco</t>
  </si>
  <si>
    <t>2018-08-09T22:00:00-04:00</t>
  </si>
  <si>
    <t>/sport/football/team:13</t>
  </si>
  <si>
    <t>Indianapolis</t>
  </si>
  <si>
    <t>Seattle</t>
  </si>
  <si>
    <t>CenturyLink Field</t>
  </si>
  <si>
    <t>/sport/football/team:19</t>
  </si>
  <si>
    <t>/sport/football/team:2</t>
  </si>
  <si>
    <t>Atlanta</t>
  </si>
  <si>
    <t>/sport/football/team:25</t>
  </si>
  <si>
    <t>N.Y. Jets</t>
  </si>
  <si>
    <t>2018-08-10T19:30:00-04:00</t>
  </si>
  <si>
    <t>/sport/football/team:1</t>
  </si>
  <si>
    <t>Detroit</t>
  </si>
  <si>
    <t>Oakland</t>
  </si>
  <si>
    <t>Oakland Coliseum</t>
  </si>
  <si>
    <t>/sport/football/team:26</t>
  </si>
  <si>
    <t>2018-08-10T22:30:00-04:00</t>
  </si>
  <si>
    <t>/sport/football/team:6</t>
  </si>
  <si>
    <t>Minnesota</t>
  </si>
  <si>
    <t>Denver</t>
  </si>
  <si>
    <t>Broncos Stadium at Mile High</t>
  </si>
  <si>
    <t>/sport/football/team:21</t>
  </si>
  <si>
    <t>2018-08-11T21:00:00-04:00</t>
  </si>
  <si>
    <t>/sport/football/team:11</t>
  </si>
  <si>
    <t>L.A. Chargers</t>
  </si>
  <si>
    <t>Glendale</t>
  </si>
  <si>
    <t>Arizona</t>
  </si>
  <si>
    <t>University of Phoenix Stadium</t>
  </si>
  <si>
    <t>/sport/football/team:23</t>
  </si>
  <si>
    <t>2018-08-11T22:00:00-04:00</t>
  </si>
  <si>
    <t>2018-08-16T19:30:00-04:00</t>
  </si>
  <si>
    <t>Landover</t>
  </si>
  <si>
    <t>FedEx Field</t>
  </si>
  <si>
    <t>2018-08-16T20:00:00-04:00</t>
  </si>
  <si>
    <t>Ford Field</t>
  </si>
  <si>
    <t>2018-08-17T19:00:00-04:00</t>
  </si>
  <si>
    <t>FirstEnergy Stadium</t>
  </si>
  <si>
    <t>2018-08-17T19:30:00-04:00</t>
  </si>
  <si>
    <t>Charlotte</t>
  </si>
  <si>
    <t>Bank of America Stadium</t>
  </si>
  <si>
    <t>Mercedes-Benz Stadium</t>
  </si>
  <si>
    <t>2018-08-17T20:00:00-04:00</t>
  </si>
  <si>
    <t>Mercedes-Benz Superdome</t>
  </si>
  <si>
    <t>Minneapolis</t>
  </si>
  <si>
    <t>U.S. Bank Stadium</t>
  </si>
  <si>
    <t>2018-08-18T13:00:00-04:00</t>
  </si>
  <si>
    <t>Los Angeles</t>
  </si>
  <si>
    <t>Los Angeles Memorial Coliseum</t>
  </si>
  <si>
    <t>2018-08-18T16:00:00-04:00</t>
  </si>
  <si>
    <t>LAC</t>
  </si>
  <si>
    <t>Arlington</t>
  </si>
  <si>
    <t>AT&amp;T Stadium</t>
  </si>
  <si>
    <t>2018-08-18T19:00:00-04:00</t>
  </si>
  <si>
    <t>Nashville</t>
  </si>
  <si>
    <t>Nissan Stadium</t>
  </si>
  <si>
    <t>2018-08-18T20:00:00-04:00</t>
  </si>
  <si>
    <t>NRG Stadium</t>
  </si>
  <si>
    <t>2018-08-18T21:05:00-04:00</t>
  </si>
  <si>
    <t>Carson</t>
  </si>
  <si>
    <t>StubHub Center</t>
  </si>
  <si>
    <t>2018-08-18T22:00:00-04:00</t>
  </si>
  <si>
    <t>Lucas Oil Stadium</t>
  </si>
  <si>
    <t>2018-08-20T20:00:00-04:00</t>
  </si>
  <si>
    <t>2018-08-23T20:00:00-04:00</t>
  </si>
  <si>
    <t>2018-08-24T19:30:00-04:00</t>
  </si>
  <si>
    <t>Tampa</t>
  </si>
  <si>
    <t>Raymond James Stadium</t>
  </si>
  <si>
    <t>2018-08-24T20:00:00-04:00</t>
  </si>
  <si>
    <t>2018-08-24T22:30:00-04:00</t>
  </si>
  <si>
    <t>Soldier Field</t>
  </si>
  <si>
    <t>2018-08-25T13:00:00-04:00</t>
  </si>
  <si>
    <t>SF</t>
  </si>
  <si>
    <t>Heinz Field</t>
  </si>
  <si>
    <t>2018-08-25T16:00:00-04:00</t>
  </si>
  <si>
    <t>2018-08-25T16:30:00-04:00</t>
  </si>
  <si>
    <t>2018-08-25T19:00:00-04:00</t>
  </si>
  <si>
    <t>2018-08-25T20:00:00-04:00</t>
  </si>
  <si>
    <t>2018-08-26T16:00:00-04:00</t>
  </si>
  <si>
    <t>2018-08-26T20:00:00-04:00</t>
  </si>
  <si>
    <t>2018-08-30T19:00:00-04:00</t>
  </si>
  <si>
    <t>2018-08-30T19:30:00-04:00</t>
  </si>
  <si>
    <t>2018-08-30T20:00:00-04:00</t>
  </si>
  <si>
    <t>2018-08-30T20:30:00-04:00</t>
  </si>
  <si>
    <t>2018-08-30T21:00:00-04:00</t>
  </si>
  <si>
    <t>2018-08-30T22:00:00-04:00</t>
  </si>
  <si>
    <t>2018-09-06T20:20:00-04:00</t>
  </si>
  <si>
    <t>2018-09-09T13:00:00-04:00</t>
  </si>
  <si>
    <t>2018-09-09T16:05:00-04:00</t>
  </si>
  <si>
    <t>2018-09-09T16:25:00-04:00</t>
  </si>
  <si>
    <t>2018-09-09T20:20:00-04:00</t>
  </si>
  <si>
    <t>2018-09-10T19:10:00-04:00</t>
  </si>
  <si>
    <t>2018-09-10T22:20:00-04:00</t>
  </si>
  <si>
    <t>2018-09-13T20:20:00-04:00</t>
  </si>
  <si>
    <t>2018-09-16T13:00:00-04:00</t>
  </si>
  <si>
    <t>2018-09-16T16:05:00-04:00</t>
  </si>
  <si>
    <t>2018-09-16T16:25:00-04:00</t>
  </si>
  <si>
    <t>2018-09-16T20:20:00-04:00</t>
  </si>
  <si>
    <t>2018-09-17T20:15:00-04:00</t>
  </si>
  <si>
    <t>2018-09-20T20:20:00-04:00</t>
  </si>
  <si>
    <t>2018-09-23T13:00:00-04:00</t>
  </si>
  <si>
    <t>2018-09-23T16:05:00-04:00</t>
  </si>
  <si>
    <t>2018-09-23T16:25:00-04:00</t>
  </si>
  <si>
    <t>2018-09-23T20:20:00-04:00</t>
  </si>
  <si>
    <t>2018-09-24T20:15:00-04:00</t>
  </si>
  <si>
    <t>2018-09-27T20:20:00-04:00</t>
  </si>
  <si>
    <t>2018-09-30T13:00:00-04:00</t>
  </si>
  <si>
    <t>2018-09-30T16:05:00-04:00</t>
  </si>
  <si>
    <t>2018-09-30T16:25:00-04:00</t>
  </si>
  <si>
    <t>2018-09-30T20:20:00-04:00</t>
  </si>
  <si>
    <t>2018-10-01T20:15:00-04:00</t>
  </si>
  <si>
    <t>2018-10-04T20:20:00-04:00</t>
  </si>
  <si>
    <t>2018-10-07T13:00:00-04:00</t>
  </si>
  <si>
    <t>2018-10-07T16:05:00-04:00</t>
  </si>
  <si>
    <t>2018-10-07T16:25:00-04:00</t>
  </si>
  <si>
    <t>2018-10-07T20:20:00-04:00</t>
  </si>
  <si>
    <t>2018-10-08T20:15:00-04:00</t>
  </si>
  <si>
    <t>2018-10-11T20:20:00-04:00</t>
  </si>
  <si>
    <t>2018-10-14T13:00:00-04:00</t>
  </si>
  <si>
    <t>London</t>
  </si>
  <si>
    <t>New Tottenham Stadium</t>
  </si>
  <si>
    <t>2018-10-14T16:05:00-04:00</t>
  </si>
  <si>
    <t>2018-10-14T16:25:00-04:00</t>
  </si>
  <si>
    <t>2018-10-14T20:20:00-04:00</t>
  </si>
  <si>
    <t>2018-10-15T20:15:00-04:00</t>
  </si>
  <si>
    <t>2018-10-18T20:20:00-04:00</t>
  </si>
  <si>
    <t>Wembley Stadium</t>
  </si>
  <si>
    <t>2018-10-21T09:30:00-04:00</t>
  </si>
  <si>
    <t>2018-10-21T13:00:00-04:00</t>
  </si>
  <si>
    <t>2018-10-21T16:05:00-04:00</t>
  </si>
  <si>
    <t>2018-10-21T16:25:00-04:00</t>
  </si>
  <si>
    <t>2018-10-21T20:20:00-04:00</t>
  </si>
  <si>
    <t>2018-10-22T20:15:00-04:00</t>
  </si>
  <si>
    <t>2018-10-25T20:20:00-04:00</t>
  </si>
  <si>
    <t>2018-10-28T09:30:00-04:00</t>
  </si>
  <si>
    <t>2018-10-28T13:00:00-04:00</t>
  </si>
  <si>
    <t>2018-10-28T16:05:00-04:00</t>
  </si>
  <si>
    <t>2018-10-28T16:25:00-04:00</t>
  </si>
  <si>
    <t>2018-10-28T20:20:00-04:00</t>
  </si>
  <si>
    <t>2018-10-29T20:15:00-04:00</t>
  </si>
  <si>
    <t>2018-11-01T20:20:00-04:00</t>
  </si>
  <si>
    <t>2018-11-04T13:00:00-05:00</t>
  </si>
  <si>
    <t>2018-11-04T16:05:00-05:00</t>
  </si>
  <si>
    <t>2018-11-04T16:25:00-05:00</t>
  </si>
  <si>
    <t>2018-11-04T20:20:00-05:00</t>
  </si>
  <si>
    <t>2018-11-05T20:15:00-05:00</t>
  </si>
  <si>
    <t>2018-11-08T20:20:00-05:00</t>
  </si>
  <si>
    <t>2018-11-11T13:00:00-05:00</t>
  </si>
  <si>
    <t>2018-11-11T16:05:00-05:00</t>
  </si>
  <si>
    <t>2018-11-11T16:25:00-05:00</t>
  </si>
  <si>
    <t>2018-11-11T20:20:00-05:00</t>
  </si>
  <si>
    <t>2018-11-12T20:15:00-05:00</t>
  </si>
  <si>
    <t>2018-11-15T20:20:00-05:00</t>
  </si>
  <si>
    <t>2018-11-18T13:00:00-05:00</t>
  </si>
  <si>
    <t>2018-11-18T16:05:00-05:00</t>
  </si>
  <si>
    <t>2018-11-18T20:20:00-05:00</t>
  </si>
  <si>
    <t>Mexico City</t>
  </si>
  <si>
    <t>Estadio Azteca</t>
  </si>
  <si>
    <t>2018-11-19T20:15:00-05:00</t>
  </si>
  <si>
    <t>2018-11-22T12:30:00-05:00</t>
  </si>
  <si>
    <t>2018-11-22T16:30:00-05:00</t>
  </si>
  <si>
    <t>2018-11-22T20:20:00-05:00</t>
  </si>
  <si>
    <t>2018-11-25T13:00:00-05:00</t>
  </si>
  <si>
    <t>2018-11-25T16:05:00-05:00</t>
  </si>
  <si>
    <t>2018-11-25T16:25:00-05:00</t>
  </si>
  <si>
    <t>2018-11-25T20:20:00-05:00</t>
  </si>
  <si>
    <t>2018-11-26T20:15:00-05:00</t>
  </si>
  <si>
    <t>2018-11-29T20:20:00-05:00</t>
  </si>
  <si>
    <t>2018-12-02T13:00:00-05:00</t>
  </si>
  <si>
    <t>2018-12-02T16:05:00-05:00</t>
  </si>
  <si>
    <t>2018-12-02T16:25:00-05:00</t>
  </si>
  <si>
    <t>2018-12-02T20:20:00-05:00</t>
  </si>
  <si>
    <t>2018-12-03T20:15:00-05:00</t>
  </si>
  <si>
    <t>2018-12-06T20:20:00-05:00</t>
  </si>
  <si>
    <t>2018-12-09T13:00:00-05:00</t>
  </si>
  <si>
    <t>2018-12-09T16:05:00-05:00</t>
  </si>
  <si>
    <t>2018-12-09T16:25:00-05:00</t>
  </si>
  <si>
    <t>2018-12-09T20:20:00-05:00</t>
  </si>
  <si>
    <t>2018-12-10T20:15:00-05:00</t>
  </si>
  <si>
    <t>2018-12-13T20:20:00-05:00</t>
  </si>
  <si>
    <t>2018-12-15T16:30:00-05:00</t>
  </si>
  <si>
    <t>2018-12-16T13:00:00-05:00</t>
  </si>
  <si>
    <t>2018-12-16T16:05:00-05:00</t>
  </si>
  <si>
    <t>2018-12-16T16:25:00-05:00</t>
  </si>
  <si>
    <t>2018-12-16T20:20:00-05:00</t>
  </si>
  <si>
    <t>2018-12-17T20:15:00-05:00</t>
  </si>
  <si>
    <t>2018-12-23T13:00:00-05:00</t>
  </si>
  <si>
    <t>2018-12-23T16:05:00-05:00</t>
  </si>
  <si>
    <t>2018-12-23T16:25:00-05:00</t>
  </si>
  <si>
    <t>2018-12-23T20:20:00-05:00</t>
  </si>
  <si>
    <t>2018-12-24T20:15:00-05:00</t>
  </si>
  <si>
    <t>2018-12-30T13:00:00-05:00</t>
  </si>
  <si>
    <t>2018-12-30T16:25:00-05:00</t>
  </si>
  <si>
    <t>Game ID</t>
  </si>
  <si>
    <t>homeTeam.shortName</t>
  </si>
  <si>
    <t>gameWeek</t>
  </si>
  <si>
    <t>ID</t>
  </si>
  <si>
    <t>Code</t>
  </si>
  <si>
    <t>Full Name</t>
  </si>
  <si>
    <t>CHI</t>
  </si>
  <si>
    <t>CAR</t>
  </si>
  <si>
    <t>TB</t>
  </si>
  <si>
    <t>CLE</t>
  </si>
  <si>
    <t>PIT</t>
  </si>
  <si>
    <t>NO</t>
  </si>
  <si>
    <t>LAR</t>
  </si>
  <si>
    <t>WAS</t>
  </si>
  <si>
    <t>TEN</t>
  </si>
  <si>
    <t>HOU</t>
  </si>
  <si>
    <t>DAL</t>
  </si>
  <si>
    <t>IND</t>
  </si>
  <si>
    <t>ATL</t>
  </si>
  <si>
    <t>DET</t>
  </si>
  <si>
    <t>MIN</t>
  </si>
  <si>
    <t>PHI</t>
  </si>
  <si>
    <t>NYJ</t>
  </si>
  <si>
    <t>NYG</t>
  </si>
  <si>
    <t>BUF</t>
  </si>
  <si>
    <t>MIA</t>
  </si>
  <si>
    <t>KC</t>
  </si>
  <si>
    <t>ARI</t>
  </si>
  <si>
    <t>JAC</t>
  </si>
  <si>
    <t>OAK</t>
  </si>
  <si>
    <t>CIN</t>
  </si>
  <si>
    <t>SEA</t>
  </si>
  <si>
    <t>BAL</t>
  </si>
  <si>
    <t>DEN</t>
  </si>
  <si>
    <t>NE</t>
  </si>
  <si>
    <t>GB</t>
  </si>
  <si>
    <t>Chicago Bears</t>
  </si>
  <si>
    <t>Carolina Panthers</t>
  </si>
  <si>
    <t>Tampa Bay Buccaneers</t>
  </si>
  <si>
    <t>Cleveland Browns</t>
  </si>
  <si>
    <t>Pittsburgh Steelers</t>
  </si>
  <si>
    <t>New Orleans Saints</t>
  </si>
  <si>
    <t>Washington Redskins</t>
  </si>
  <si>
    <t>Tennessee Titans</t>
  </si>
  <si>
    <t>Houston Texans</t>
  </si>
  <si>
    <t>Dallas Cowboys</t>
  </si>
  <si>
    <t>Indianapolis Colts</t>
  </si>
  <si>
    <t>Atlanta Falcons</t>
  </si>
  <si>
    <t>Detroit Lions</t>
  </si>
  <si>
    <t>Minnesota Vikings</t>
  </si>
  <si>
    <t>Philadelphia Eagles</t>
  </si>
  <si>
    <t>New York Jets</t>
  </si>
  <si>
    <t>Los Angeles Chargers</t>
  </si>
  <si>
    <t>New York Giants</t>
  </si>
  <si>
    <t>Buffalo Bills</t>
  </si>
  <si>
    <t>Miami Dolphins</t>
  </si>
  <si>
    <t>Kansas City Chiefs</t>
  </si>
  <si>
    <t>Arizona Cardinals</t>
  </si>
  <si>
    <t>Jacksonville Jaguars</t>
  </si>
  <si>
    <t>Oakland Raiders</t>
  </si>
  <si>
    <t>Cincinnati Bengals</t>
  </si>
  <si>
    <t>San Francisco 49ers</t>
  </si>
  <si>
    <t>Seattle Seahawks</t>
  </si>
  <si>
    <t>Baltimore Ravens</t>
  </si>
  <si>
    <t>Denver Broncos</t>
  </si>
  <si>
    <t>New England Patriots</t>
  </si>
  <si>
    <t>Green Bay Packers</t>
  </si>
  <si>
    <t>Los Angeles Rams</t>
  </si>
  <si>
    <t>homeTeam.fullName</t>
  </si>
  <si>
    <t>homeTeam.code</t>
  </si>
  <si>
    <t>awayTeam.shortName</t>
  </si>
  <si>
    <t>awayTeam.code</t>
  </si>
  <si>
    <t>awayTeam.fullName</t>
  </si>
  <si>
    <t>JSON</t>
  </si>
  <si>
    <t>gameId</t>
  </si>
  <si>
    <t>City</t>
  </si>
  <si>
    <t>Stadium</t>
  </si>
  <si>
    <t>startDateTime</t>
  </si>
  <si>
    <t>sport</t>
  </si>
  <si>
    <t>away Team ID</t>
  </si>
  <si>
    <t>homeTeamId</t>
  </si>
  <si>
    <t>odds.spread</t>
  </si>
  <si>
    <t>odds.total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</si>
</sst>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ont="1" applyFill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7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14A81C-B5D5-324C-8563-2D78BADBD4F4}" name="Table1" displayName="Table1" ref="A1:R322" totalsRowShown="0" headerRowDxfId="8">
  <autoFilter ref="A1:R322" xr:uid="{B933B4C6-4D5C-E549-B0B6-BB0D6045EBCE}">
    <filterColumn colId="6">
      <filters>
        <filter val="-1"/>
      </filters>
    </filterColumn>
  </autoFilter>
  <tableColumns count="18">
    <tableColumn id="1" xr3:uid="{069A91C4-3EF5-3A46-AAAF-E08D67517BA9}" name="Game ID"/>
    <tableColumn id="44" xr3:uid="{AA1DD1D9-827B-E940-8A89-4E97C5BD781A}" name="gameId" dataDxfId="7">
      <calculatedColumnFormula>Table1[[#This Row],[Game ID]]-66</calculatedColumnFormula>
    </tableColumn>
    <tableColumn id="2" xr3:uid="{661F4D78-C176-CD4E-A09B-05B1D640177B}" name="away Team ID"/>
    <tableColumn id="3" xr3:uid="{60EDE8A8-7F2A-8247-ABE8-3422856642F8}" name="awayTeam.shortName"/>
    <tableColumn id="39" xr3:uid="{77A4B5DA-C9F1-A641-8F4C-C3B715CA8985}" name="awayTeam.code" dataDxfId="6">
      <calculatedColumnFormula>VLOOKUP(Table1[[#This Row],[away Team ID]],teamTable[],2,FALSE)</calculatedColumnFormula>
    </tableColumn>
    <tableColumn id="40" xr3:uid="{F6020FC4-EE44-A24A-BA29-F07976511542}" name="awayTeam.fullName" dataDxfId="5">
      <calculatedColumnFormula>VLOOKUP(Table1[[#This Row],[away Team ID]],teamTable[],3,FALSE)</calculatedColumnFormula>
    </tableColumn>
    <tableColumn id="9" xr3:uid="{C94FDA07-33E1-CB41-804A-6E030B7F5BF7}" name="gameWeek"/>
    <tableColumn id="14" xr3:uid="{B1C55F2E-30E8-5941-8670-BC244DA6F854}" name="City"/>
    <tableColumn id="19" xr3:uid="{6A34AB92-1620-6E4D-B2A7-65CA3041A08B}" name="Stadium"/>
    <tableColumn id="24" xr3:uid="{8820CC5B-66BF-B940-9050-B6FC768CB2C4}" name="homeTeamId"/>
    <tableColumn id="25" xr3:uid="{CE14B282-7B73-5344-8A04-C9C555E71C62}" name="homeTeam.shortName"/>
    <tableColumn id="41" xr3:uid="{5BAEF93D-B5E8-4E4D-BF85-E0812E371586}" name="homeTeam.code" dataDxfId="4">
      <calculatedColumnFormula>VLOOKUP(Table1[[#This Row],[homeTeamId]],teamTable[],2,FALSE)</calculatedColumnFormula>
    </tableColumn>
    <tableColumn id="42" xr3:uid="{BE43D40F-D862-BA42-A9B7-4BA0667E89D5}" name="homeTeam.fullName" dataDxfId="3">
      <calculatedColumnFormula>VLOOKUP(Table1[[#This Row],[homeTeamId]],teamTable[],3,FALSE)</calculatedColumnFormula>
    </tableColumn>
    <tableColumn id="4" xr3:uid="{59442921-D250-A743-A13B-2807DE2F69B4}" name="odds.spread"/>
    <tableColumn id="5" xr3:uid="{2A62321C-5338-1F4D-A502-5EDAA5C3FFBB}" name="odds.total"/>
    <tableColumn id="32" xr3:uid="{5A1C37AB-5FC4-AF41-A713-00DA64B813D0}" name="startDateTime"/>
    <tableColumn id="38" xr3:uid="{F7AA31AE-2FC2-8E49-9F38-250FC90F1BEB}" name="sport"/>
    <tableColumn id="43" xr3:uid="{5F4A1E9C-C883-CD43-87E8-E9E03A67CD9C}" name="JSON" dataDxfId="2">
      <calculatedColumnFormula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E1DCDE-BE1B-214F-8904-8D88D9C7CC43}" name="teamTable" displayName="teamTable" ref="A1:C33" totalsRowShown="0">
  <autoFilter ref="A1:C33" xr:uid="{5B4D01BB-AD1A-1A4A-B1B3-56FE51DEEA84}"/>
  <tableColumns count="3">
    <tableColumn id="1" xr3:uid="{DE6C6559-430E-B042-B5B6-A1C548E5B1BC}" name="ID" dataDxfId="1"/>
    <tableColumn id="2" xr3:uid="{7783754D-C3CF-A140-84E2-9D3582D7A74E}" name="Code" dataDxfId="0"/>
    <tableColumn id="3" xr3:uid="{8B4B49A2-67E0-104C-BAA4-7804723867B1}" name="Full 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2"/>
  <sheetViews>
    <sheetView tabSelected="1" topLeftCell="K1" workbookViewId="0">
      <selection activeCell="R66" sqref="R51:R66"/>
    </sheetView>
  </sheetViews>
  <sheetFormatPr baseColWidth="10" defaultRowHeight="16" x14ac:dyDescent="0.2"/>
  <cols>
    <col min="1" max="1" width="60.83203125" customWidth="1"/>
    <col min="2" max="2" width="82.1640625" customWidth="1"/>
    <col min="3" max="3" width="85.33203125" customWidth="1"/>
    <col min="4" max="4" width="10.83203125" bestFit="1" customWidth="1"/>
    <col min="5" max="5" width="10.83203125" customWidth="1"/>
    <col min="6" max="6" width="21.1640625" bestFit="1" customWidth="1"/>
    <col min="7" max="7" width="13.1640625" bestFit="1" customWidth="1"/>
    <col min="8" max="8" width="14" bestFit="1" customWidth="1"/>
    <col min="9" max="9" width="30.1640625" bestFit="1" customWidth="1"/>
    <col min="10" max="10" width="21.1640625" bestFit="1" customWidth="1"/>
    <col min="11" max="11" width="66.5" customWidth="1"/>
    <col min="12" max="12" width="30.83203125" customWidth="1"/>
    <col min="13" max="13" width="21.33203125" bestFit="1" customWidth="1"/>
  </cols>
  <sheetData>
    <row r="1" spans="1:18" x14ac:dyDescent="0.2">
      <c r="A1" s="1" t="s">
        <v>260</v>
      </c>
      <c r="B1" s="1" t="s">
        <v>334</v>
      </c>
      <c r="C1" s="1" t="s">
        <v>339</v>
      </c>
      <c r="D1" s="1" t="s">
        <v>330</v>
      </c>
      <c r="E1" s="1" t="s">
        <v>331</v>
      </c>
      <c r="F1" s="1" t="s">
        <v>332</v>
      </c>
      <c r="G1" s="1" t="s">
        <v>262</v>
      </c>
      <c r="H1" s="1" t="s">
        <v>335</v>
      </c>
      <c r="I1" s="1" t="s">
        <v>336</v>
      </c>
      <c r="J1" s="1" t="s">
        <v>340</v>
      </c>
      <c r="K1" s="1" t="s">
        <v>261</v>
      </c>
      <c r="L1" s="1" t="s">
        <v>329</v>
      </c>
      <c r="M1" s="1" t="s">
        <v>328</v>
      </c>
      <c r="N1" s="1" t="s">
        <v>341</v>
      </c>
      <c r="O1" s="1" t="s">
        <v>342</v>
      </c>
      <c r="P1" s="1" t="s">
        <v>337</v>
      </c>
      <c r="Q1" s="1" t="s">
        <v>338</v>
      </c>
      <c r="R1" s="1" t="s">
        <v>333</v>
      </c>
    </row>
    <row r="2" spans="1:18" hidden="1" x14ac:dyDescent="0.2">
      <c r="A2">
        <v>1</v>
      </c>
      <c r="B2">
        <f>Table1[[#This Row],[Game ID]]-66</f>
        <v>-65</v>
      </c>
      <c r="C2" t="s">
        <v>1</v>
      </c>
      <c r="D2" t="s">
        <v>2</v>
      </c>
      <c r="E2" t="str">
        <f>VLOOKUP(Table1[[#This Row],[away Team ID]],teamTable[],2,FALSE)</f>
        <v>CHI</v>
      </c>
      <c r="F2" t="str">
        <f>VLOOKUP(Table1[[#This Row],[away Team ID]],teamTable[],3,FALSE)</f>
        <v>Chicago Bears</v>
      </c>
      <c r="G2">
        <v>-5</v>
      </c>
      <c r="H2" t="s">
        <v>3</v>
      </c>
      <c r="I2" t="s">
        <v>4</v>
      </c>
      <c r="J2" t="s">
        <v>5</v>
      </c>
      <c r="K2" t="s">
        <v>6</v>
      </c>
      <c r="L2" t="str">
        <f>VLOOKUP(Table1[[#This Row],[homeTeamId]],teamTable[],2,FALSE)</f>
        <v>BAL</v>
      </c>
      <c r="M2" t="str">
        <f>VLOOKUP(Table1[[#This Row],[homeTeamId]],teamTable[],3,FALSE)</f>
        <v>Baltimore Ravens</v>
      </c>
      <c r="P2" t="s">
        <v>7</v>
      </c>
      <c r="Q2" t="s">
        <v>0</v>
      </c>
      <c r="R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{"year":2018,"gameWeek":-5,"gameId":-65,"sport":"nfl","awayTeam":{"code":"CHI","shortName":"Chicago","fullName":"Chicago Bears"},"homeTeam":{"code":"BAL","shortName":"Baltimore","fullName":"Baltimore Ravens"},"odds":{"spread":,"total":},"startDateTime":"2018-08-02T20:00:00-04:00"}</v>
      </c>
    </row>
    <row r="3" spans="1:18" hidden="1" x14ac:dyDescent="0.2">
      <c r="A3">
        <v>2</v>
      </c>
      <c r="B3">
        <f>Table1[[#This Row],[Game ID]]-66</f>
        <v>-64</v>
      </c>
      <c r="C3" t="s">
        <v>8</v>
      </c>
      <c r="D3" t="s">
        <v>9</v>
      </c>
      <c r="E3" t="str">
        <f>VLOOKUP(Table1[[#This Row],[away Team ID]],teamTable[],2,FALSE)</f>
        <v>CAR</v>
      </c>
      <c r="F3" t="str">
        <f>VLOOKUP(Table1[[#This Row],[away Team ID]],teamTable[],3,FALSE)</f>
        <v>Carolina Panthers</v>
      </c>
      <c r="G3">
        <v>-4</v>
      </c>
      <c r="H3" t="s">
        <v>10</v>
      </c>
      <c r="I3" t="s">
        <v>11</v>
      </c>
      <c r="J3" t="s">
        <v>12</v>
      </c>
      <c r="K3" t="s">
        <v>13</v>
      </c>
      <c r="L3" t="str">
        <f>VLOOKUP(Table1[[#This Row],[homeTeamId]],teamTable[],2,FALSE)</f>
        <v>BUF</v>
      </c>
      <c r="M3" t="str">
        <f>VLOOKUP(Table1[[#This Row],[homeTeamId]],teamTable[],3,FALSE)</f>
        <v>Buffalo Bills</v>
      </c>
      <c r="P3" t="s">
        <v>14</v>
      </c>
      <c r="Q3" t="s">
        <v>0</v>
      </c>
      <c r="R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{"year":2018,"gameWeek":-4,"gameId":-64,"sport":"nfl","awayTeam":{"code":"CAR","shortName":"Carolina","fullName":"Carolina Panthers"},"homeTeam":{"code":"BUF","shortName":"Buffalo","fullName":"Buffalo Bills"},"odds":{"spread":,"total":},"startDateTime":"2018-08-09T19:00:00-04:00"}</v>
      </c>
    </row>
    <row r="4" spans="1:18" hidden="1" x14ac:dyDescent="0.2">
      <c r="A4">
        <v>3</v>
      </c>
      <c r="B4">
        <f>Table1[[#This Row],[Game ID]]-66</f>
        <v>-63</v>
      </c>
      <c r="C4" t="s">
        <v>1</v>
      </c>
      <c r="D4" t="s">
        <v>2</v>
      </c>
      <c r="E4" t="str">
        <f>VLOOKUP(Table1[[#This Row],[away Team ID]],teamTable[],2,FALSE)</f>
        <v>CHI</v>
      </c>
      <c r="F4" t="str">
        <f>VLOOKUP(Table1[[#This Row],[away Team ID]],teamTable[],3,FALSE)</f>
        <v>Chicago Bears</v>
      </c>
      <c r="G4">
        <v>-4</v>
      </c>
      <c r="H4" t="s">
        <v>15</v>
      </c>
      <c r="I4" t="s">
        <v>16</v>
      </c>
      <c r="J4" t="s">
        <v>17</v>
      </c>
      <c r="K4" t="s">
        <v>15</v>
      </c>
      <c r="L4" t="str">
        <f>VLOOKUP(Table1[[#This Row],[homeTeamId]],teamTable[],2,FALSE)</f>
        <v>CIN</v>
      </c>
      <c r="M4" t="str">
        <f>VLOOKUP(Table1[[#This Row],[homeTeamId]],teamTable[],3,FALSE)</f>
        <v>Cincinnati Bengals</v>
      </c>
      <c r="P4" t="s">
        <v>14</v>
      </c>
      <c r="Q4" t="s">
        <v>0</v>
      </c>
      <c r="R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{"year":2018,"gameWeek":-4,"gameId":-63,"sport":"nfl","awayTeam":{"code":"CHI","shortName":"Chicago","fullName":"Chicago Bears"},"homeTeam":{"code":"CIN","shortName":"Cincinnati","fullName":"Cincinnati Bengals"},"odds":{"spread":,"total":},"startDateTime":"2018-08-09T19:00:00-04:00"}</v>
      </c>
    </row>
    <row r="5" spans="1:18" hidden="1" x14ac:dyDescent="0.2">
      <c r="A5">
        <v>4</v>
      </c>
      <c r="B5">
        <f>Table1[[#This Row],[Game ID]]-66</f>
        <v>-62</v>
      </c>
      <c r="C5" t="s">
        <v>18</v>
      </c>
      <c r="D5" t="s">
        <v>19</v>
      </c>
      <c r="E5" t="str">
        <f>VLOOKUP(Table1[[#This Row],[away Team ID]],teamTable[],2,FALSE)</f>
        <v>TB</v>
      </c>
      <c r="F5" t="str">
        <f>VLOOKUP(Table1[[#This Row],[away Team ID]],teamTable[],3,FALSE)</f>
        <v>Tampa Bay Buccaneers</v>
      </c>
      <c r="G5">
        <v>-4</v>
      </c>
      <c r="H5" t="s">
        <v>20</v>
      </c>
      <c r="I5" t="s">
        <v>21</v>
      </c>
      <c r="J5" t="s">
        <v>22</v>
      </c>
      <c r="K5" t="s">
        <v>23</v>
      </c>
      <c r="L5" t="str">
        <f>VLOOKUP(Table1[[#This Row],[homeTeamId]],teamTable[],2,FALSE)</f>
        <v>MIA</v>
      </c>
      <c r="M5" t="str">
        <f>VLOOKUP(Table1[[#This Row],[homeTeamId]],teamTable[],3,FALSE)</f>
        <v>Miami Dolphins</v>
      </c>
      <c r="P5" t="s">
        <v>14</v>
      </c>
      <c r="Q5" t="s">
        <v>0</v>
      </c>
      <c r="R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{"year":2018,"gameWeek":-4,"gameId":-62,"sport":"nfl","awayTeam":{"code":"TB","shortName":"Tampa Bay","fullName":"Tampa Bay Buccaneers"},"homeTeam":{"code":"MIA","shortName":"Miami","fullName":"Miami Dolphins"},"odds":{"spread":,"total":},"startDateTime":"2018-08-09T19:00:00-04:00"}</v>
      </c>
    </row>
    <row r="6" spans="1:18" hidden="1" x14ac:dyDescent="0.2">
      <c r="A6">
        <v>5</v>
      </c>
      <c r="B6">
        <f>Table1[[#This Row],[Game ID]]-66</f>
        <v>-61</v>
      </c>
      <c r="C6" t="s">
        <v>24</v>
      </c>
      <c r="D6" t="s">
        <v>25</v>
      </c>
      <c r="E6" t="str">
        <f>VLOOKUP(Table1[[#This Row],[away Team ID]],teamTable[],2,FALSE)</f>
        <v>CLE</v>
      </c>
      <c r="F6" t="str">
        <f>VLOOKUP(Table1[[#This Row],[away Team ID]],teamTable[],3,FALSE)</f>
        <v>Cleveland Browns</v>
      </c>
      <c r="G6">
        <v>-4</v>
      </c>
      <c r="H6" t="s">
        <v>26</v>
      </c>
      <c r="I6" t="s">
        <v>27</v>
      </c>
      <c r="J6" t="s">
        <v>28</v>
      </c>
      <c r="K6" t="s">
        <v>29</v>
      </c>
      <c r="L6" t="str">
        <f>VLOOKUP(Table1[[#This Row],[homeTeamId]],teamTable[],2,FALSE)</f>
        <v>NYG</v>
      </c>
      <c r="M6" t="str">
        <f>VLOOKUP(Table1[[#This Row],[homeTeamId]],teamTable[],3,FALSE)</f>
        <v>New York Giants</v>
      </c>
      <c r="P6" t="s">
        <v>14</v>
      </c>
      <c r="Q6" t="s">
        <v>0</v>
      </c>
      <c r="R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{"year":2018,"gameWeek":-4,"gameId":-61,"sport":"nfl","awayTeam":{"code":"CLE","shortName":"Cleveland","fullName":"Cleveland Browns"},"homeTeam":{"code":"NYG","shortName":"N.Y. Giants","fullName":"New York Giants"},"odds":{"spread":,"total":},"startDateTime":"2018-08-09T19:00:00-04:00"}</v>
      </c>
    </row>
    <row r="7" spans="1:18" hidden="1" x14ac:dyDescent="0.2">
      <c r="A7">
        <v>6</v>
      </c>
      <c r="B7">
        <f>Table1[[#This Row],[Game ID]]-66</f>
        <v>-60</v>
      </c>
      <c r="C7" t="s">
        <v>30</v>
      </c>
      <c r="D7" t="s">
        <v>31</v>
      </c>
      <c r="E7" t="str">
        <f>VLOOKUP(Table1[[#This Row],[away Team ID]],teamTable[],2,FALSE)</f>
        <v>PIT</v>
      </c>
      <c r="F7" t="str">
        <f>VLOOKUP(Table1[[#This Row],[away Team ID]],teamTable[],3,FALSE)</f>
        <v>Pittsburgh Steelers</v>
      </c>
      <c r="G7">
        <v>-4</v>
      </c>
      <c r="H7" t="s">
        <v>32</v>
      </c>
      <c r="I7" t="s">
        <v>33</v>
      </c>
      <c r="J7" t="s">
        <v>34</v>
      </c>
      <c r="K7" t="s">
        <v>32</v>
      </c>
      <c r="L7" t="str">
        <f>VLOOKUP(Table1[[#This Row],[homeTeamId]],teamTable[],2,FALSE)</f>
        <v>PHI</v>
      </c>
      <c r="M7" t="str">
        <f>VLOOKUP(Table1[[#This Row],[homeTeamId]],teamTable[],3,FALSE)</f>
        <v>Philadelphia Eagles</v>
      </c>
      <c r="P7" t="s">
        <v>14</v>
      </c>
      <c r="Q7" t="s">
        <v>0</v>
      </c>
      <c r="R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{"year":2018,"gameWeek":-4,"gameId":-60,"sport":"nfl","awayTeam":{"code":"PIT","shortName":"Pittsburgh","fullName":"Pittsburgh Steelers"},"homeTeam":{"code":"PHI","shortName":"Philadelphia","fullName":"Philadelphia Eagles"},"odds":{"spread":,"total":},"startDateTime":"2018-08-09T19:00:00-04:00"}</v>
      </c>
    </row>
    <row r="8" spans="1:18" hidden="1" x14ac:dyDescent="0.2">
      <c r="A8">
        <v>7</v>
      </c>
      <c r="B8">
        <f>Table1[[#This Row],[Game ID]]-66</f>
        <v>-59</v>
      </c>
      <c r="C8" t="s">
        <v>35</v>
      </c>
      <c r="D8" t="s">
        <v>36</v>
      </c>
      <c r="E8" t="str">
        <f>VLOOKUP(Table1[[#This Row],[away Team ID]],teamTable[],2,FALSE)</f>
        <v>NO</v>
      </c>
      <c r="F8" t="str">
        <f>VLOOKUP(Table1[[#This Row],[away Team ID]],teamTable[],3,FALSE)</f>
        <v>New Orleans Saints</v>
      </c>
      <c r="G8">
        <v>-4</v>
      </c>
      <c r="H8" t="s">
        <v>37</v>
      </c>
      <c r="I8" t="s">
        <v>38</v>
      </c>
      <c r="J8" t="s">
        <v>39</v>
      </c>
      <c r="K8" t="s">
        <v>37</v>
      </c>
      <c r="L8" t="str">
        <f>VLOOKUP(Table1[[#This Row],[homeTeamId]],teamTable[],2,FALSE)</f>
        <v>JAC</v>
      </c>
      <c r="M8" t="str">
        <f>VLOOKUP(Table1[[#This Row],[homeTeamId]],teamTable[],3,FALSE)</f>
        <v>Jacksonville Jaguars</v>
      </c>
      <c r="P8" t="s">
        <v>14</v>
      </c>
      <c r="Q8" t="s">
        <v>0</v>
      </c>
      <c r="R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{"year":2018,"gameWeek":-4,"gameId":-59,"sport":"nfl","awayTeam":{"code":"NO","shortName":"New Orleans","fullName":"New Orleans Saints"},"homeTeam":{"code":"JAC","shortName":"Jacksonville","fullName":"Jacksonville Jaguars"},"odds":{"spread":,"total":},"startDateTime":"2018-08-09T19:00:00-04:00"}</v>
      </c>
    </row>
    <row r="9" spans="1:18" hidden="1" x14ac:dyDescent="0.2">
      <c r="A9">
        <v>8</v>
      </c>
      <c r="B9">
        <f>Table1[[#This Row],[Game ID]]-66</f>
        <v>-58</v>
      </c>
      <c r="C9" t="s">
        <v>40</v>
      </c>
      <c r="D9" t="s">
        <v>41</v>
      </c>
      <c r="E9" t="str">
        <f>VLOOKUP(Table1[[#This Row],[away Team ID]],teamTable[],2,FALSE)</f>
        <v>LAR</v>
      </c>
      <c r="F9" t="str">
        <f>VLOOKUP(Table1[[#This Row],[away Team ID]],teamTable[],3,FALSE)</f>
        <v>Los Angeles Rams</v>
      </c>
      <c r="G9">
        <v>-4</v>
      </c>
      <c r="H9" t="s">
        <v>6</v>
      </c>
      <c r="I9" t="s">
        <v>42</v>
      </c>
      <c r="J9" t="s">
        <v>5</v>
      </c>
      <c r="K9" t="s">
        <v>6</v>
      </c>
      <c r="L9" t="str">
        <f>VLOOKUP(Table1[[#This Row],[homeTeamId]],teamTable[],2,FALSE)</f>
        <v>BAL</v>
      </c>
      <c r="M9" t="str">
        <f>VLOOKUP(Table1[[#This Row],[homeTeamId]],teamTable[],3,FALSE)</f>
        <v>Baltimore Ravens</v>
      </c>
      <c r="P9" t="s">
        <v>43</v>
      </c>
      <c r="Q9" t="s">
        <v>0</v>
      </c>
      <c r="R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{"year":2018,"gameWeek":-4,"gameId":-58,"sport":"nfl","awayTeam":{"code":"LAR","shortName":"L.A. Rams","fullName":"Los Angeles Rams"},"homeTeam":{"code":"BAL","shortName":"Baltimore","fullName":"Baltimore Ravens"},"odds":{"spread":,"total":},"startDateTime":"2018-08-09T19:30:00-04:00"}</v>
      </c>
    </row>
    <row r="10" spans="1:18" hidden="1" x14ac:dyDescent="0.2">
      <c r="A10">
        <v>9</v>
      </c>
      <c r="B10">
        <f>Table1[[#This Row],[Game ID]]-66</f>
        <v>-57</v>
      </c>
      <c r="C10" t="s">
        <v>44</v>
      </c>
      <c r="D10" t="s">
        <v>45</v>
      </c>
      <c r="E10" t="str">
        <f>VLOOKUP(Table1[[#This Row],[away Team ID]],teamTable[],2,FALSE)</f>
        <v>WAS</v>
      </c>
      <c r="F10" t="str">
        <f>VLOOKUP(Table1[[#This Row],[away Team ID]],teamTable[],3,FALSE)</f>
        <v>Washington Redskins</v>
      </c>
      <c r="G10">
        <v>-4</v>
      </c>
      <c r="H10" t="s">
        <v>46</v>
      </c>
      <c r="I10" t="s">
        <v>47</v>
      </c>
      <c r="J10" t="s">
        <v>48</v>
      </c>
      <c r="K10" t="s">
        <v>49</v>
      </c>
      <c r="L10" t="str">
        <f>VLOOKUP(Table1[[#This Row],[homeTeamId]],teamTable[],2,FALSE)</f>
        <v>NE</v>
      </c>
      <c r="M10" t="str">
        <f>VLOOKUP(Table1[[#This Row],[homeTeamId]],teamTable[],3,FALSE)</f>
        <v>New England Patriots</v>
      </c>
      <c r="P10" t="s">
        <v>43</v>
      </c>
      <c r="Q10" t="s">
        <v>0</v>
      </c>
      <c r="R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{"year":2018,"gameWeek":-4,"gameId":-57,"sport":"nfl","awayTeam":{"code":"WAS","shortName":"Washington","fullName":"Washington Redskins"},"homeTeam":{"code":"NE","shortName":"New England","fullName":"New England Patriots"},"odds":{"spread":,"total":},"startDateTime":"2018-08-09T19:30:00-04:00"}</v>
      </c>
    </row>
    <row r="11" spans="1:18" hidden="1" x14ac:dyDescent="0.2">
      <c r="A11">
        <v>10</v>
      </c>
      <c r="B11">
        <f>Table1[[#This Row],[Game ID]]-66</f>
        <v>-56</v>
      </c>
      <c r="C11" t="s">
        <v>50</v>
      </c>
      <c r="D11" t="s">
        <v>51</v>
      </c>
      <c r="E11" t="str">
        <f>VLOOKUP(Table1[[#This Row],[away Team ID]],teamTable[],2,FALSE)</f>
        <v>TEN</v>
      </c>
      <c r="F11" t="str">
        <f>VLOOKUP(Table1[[#This Row],[away Team ID]],teamTable[],3,FALSE)</f>
        <v>Tennessee Titans</v>
      </c>
      <c r="G11">
        <v>-4</v>
      </c>
      <c r="H11" t="s">
        <v>52</v>
      </c>
      <c r="I11" t="s">
        <v>53</v>
      </c>
      <c r="J11" t="s">
        <v>54</v>
      </c>
      <c r="K11" t="s">
        <v>52</v>
      </c>
      <c r="L11" t="str">
        <f>VLOOKUP(Table1[[#This Row],[homeTeamId]],teamTable[],2,FALSE)</f>
        <v>GB</v>
      </c>
      <c r="M11" t="str">
        <f>VLOOKUP(Table1[[#This Row],[homeTeamId]],teamTable[],3,FALSE)</f>
        <v>Green Bay Packers</v>
      </c>
      <c r="P11" t="s">
        <v>55</v>
      </c>
      <c r="Q11" t="s">
        <v>0</v>
      </c>
      <c r="R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{"year":2018,"gameWeek":-4,"gameId":-56,"sport":"nfl","awayTeam":{"code":"TEN","shortName":"Tennessee","fullName":"Tennessee Titans"},"homeTeam":{"code":"GB","shortName":"Green Bay","fullName":"Green Bay Packers"},"odds":{"spread":,"total":},"startDateTime":"2018-08-09T20:00:00-04:00"}</v>
      </c>
    </row>
    <row r="12" spans="1:18" hidden="1" x14ac:dyDescent="0.2">
      <c r="A12">
        <v>11</v>
      </c>
      <c r="B12">
        <f>Table1[[#This Row],[Game ID]]-66</f>
        <v>-55</v>
      </c>
      <c r="C12" t="s">
        <v>56</v>
      </c>
      <c r="D12" t="s">
        <v>57</v>
      </c>
      <c r="E12" t="str">
        <f>VLOOKUP(Table1[[#This Row],[away Team ID]],teamTable[],2,FALSE)</f>
        <v>HOU</v>
      </c>
      <c r="F12" t="str">
        <f>VLOOKUP(Table1[[#This Row],[away Team ID]],teamTable[],3,FALSE)</f>
        <v>Houston Texans</v>
      </c>
      <c r="G12">
        <v>-4</v>
      </c>
      <c r="H12" t="s">
        <v>58</v>
      </c>
      <c r="I12" t="s">
        <v>59</v>
      </c>
      <c r="J12" t="s">
        <v>60</v>
      </c>
      <c r="K12" t="s">
        <v>58</v>
      </c>
      <c r="L12" t="str">
        <f>VLOOKUP(Table1[[#This Row],[homeTeamId]],teamTable[],2,FALSE)</f>
        <v>KC</v>
      </c>
      <c r="M12" t="str">
        <f>VLOOKUP(Table1[[#This Row],[homeTeamId]],teamTable[],3,FALSE)</f>
        <v>Kansas City Chiefs</v>
      </c>
      <c r="P12" t="s">
        <v>61</v>
      </c>
      <c r="Q12" t="s">
        <v>0</v>
      </c>
      <c r="R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{"year":2018,"gameWeek":-4,"gameId":-55,"sport":"nfl","awayTeam":{"code":"HOU","shortName":"Houston","fullName":"Houston Texans"},"homeTeam":{"code":"KC","shortName":"Kansas City","fullName":"Kansas City Chiefs"},"odds":{"spread":,"total":},"startDateTime":"2018-08-09T20:30:00-04:00"}</v>
      </c>
    </row>
    <row r="13" spans="1:18" hidden="1" x14ac:dyDescent="0.2">
      <c r="A13">
        <v>12</v>
      </c>
      <c r="B13">
        <f>Table1[[#This Row],[Game ID]]-66</f>
        <v>-54</v>
      </c>
      <c r="C13" t="s">
        <v>62</v>
      </c>
      <c r="D13" t="s">
        <v>63</v>
      </c>
      <c r="E13" t="str">
        <f>VLOOKUP(Table1[[#This Row],[away Team ID]],teamTable[],2,FALSE)</f>
        <v>DAL</v>
      </c>
      <c r="F13" t="str">
        <f>VLOOKUP(Table1[[#This Row],[away Team ID]],teamTable[],3,FALSE)</f>
        <v>Dallas Cowboys</v>
      </c>
      <c r="G13">
        <v>-4</v>
      </c>
      <c r="H13" t="s">
        <v>64</v>
      </c>
      <c r="I13" t="s">
        <v>65</v>
      </c>
      <c r="J13" t="s">
        <v>66</v>
      </c>
      <c r="K13" t="s">
        <v>67</v>
      </c>
      <c r="L13" t="str">
        <f>VLOOKUP(Table1[[#This Row],[homeTeamId]],teamTable[],2,FALSE)</f>
        <v>SF</v>
      </c>
      <c r="M13" t="str">
        <f>VLOOKUP(Table1[[#This Row],[homeTeamId]],teamTable[],3,FALSE)</f>
        <v>San Francisco 49ers</v>
      </c>
      <c r="P13" t="s">
        <v>68</v>
      </c>
      <c r="Q13" t="s">
        <v>0</v>
      </c>
      <c r="R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{"year":2018,"gameWeek":-4,"gameId":-54,"sport":"nfl","awayTeam":{"code":"DAL","shortName":"Dallas","fullName":"Dallas Cowboys"},"homeTeam":{"code":"SF","shortName":"San Francisco","fullName":"San Francisco 49ers"},"odds":{"spread":,"total":},"startDateTime":"2018-08-09T22:00:00-04:00"}</v>
      </c>
    </row>
    <row r="14" spans="1:18" hidden="1" x14ac:dyDescent="0.2">
      <c r="A14">
        <v>13</v>
      </c>
      <c r="B14">
        <f>Table1[[#This Row],[Game ID]]-66</f>
        <v>-53</v>
      </c>
      <c r="C14" t="s">
        <v>69</v>
      </c>
      <c r="D14" t="s">
        <v>70</v>
      </c>
      <c r="E14" t="str">
        <f>VLOOKUP(Table1[[#This Row],[away Team ID]],teamTable[],2,FALSE)</f>
        <v>IND</v>
      </c>
      <c r="F14" t="str">
        <f>VLOOKUP(Table1[[#This Row],[away Team ID]],teamTable[],3,FALSE)</f>
        <v>Indianapolis Colts</v>
      </c>
      <c r="G14">
        <v>-4</v>
      </c>
      <c r="H14" t="s">
        <v>71</v>
      </c>
      <c r="I14" t="s">
        <v>72</v>
      </c>
      <c r="J14" t="s">
        <v>73</v>
      </c>
      <c r="K14" t="s">
        <v>71</v>
      </c>
      <c r="L14" t="str">
        <f>VLOOKUP(Table1[[#This Row],[homeTeamId]],teamTable[],2,FALSE)</f>
        <v>SEA</v>
      </c>
      <c r="M14" t="str">
        <f>VLOOKUP(Table1[[#This Row],[homeTeamId]],teamTable[],3,FALSE)</f>
        <v>Seattle Seahawks</v>
      </c>
      <c r="P14" t="s">
        <v>68</v>
      </c>
      <c r="Q14" t="s">
        <v>0</v>
      </c>
      <c r="R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{"year":2018,"gameWeek":-4,"gameId":-53,"sport":"nfl","awayTeam":{"code":"IND","shortName":"Indianapolis","fullName":"Indianapolis Colts"},"homeTeam":{"code":"SEA","shortName":"Seattle","fullName":"Seattle Seahawks"},"odds":{"spread":,"total":},"startDateTime":"2018-08-09T22:00:00-04:00"}</v>
      </c>
    </row>
    <row r="15" spans="1:18" hidden="1" x14ac:dyDescent="0.2">
      <c r="A15">
        <v>14</v>
      </c>
      <c r="B15">
        <f>Table1[[#This Row],[Game ID]]-66</f>
        <v>-52</v>
      </c>
      <c r="C15" t="s">
        <v>74</v>
      </c>
      <c r="D15" t="s">
        <v>75</v>
      </c>
      <c r="E15" t="str">
        <f>VLOOKUP(Table1[[#This Row],[away Team ID]],teamTable[],2,FALSE)</f>
        <v>ATL</v>
      </c>
      <c r="F15" t="str">
        <f>VLOOKUP(Table1[[#This Row],[away Team ID]],teamTable[],3,FALSE)</f>
        <v>Atlanta Falcons</v>
      </c>
      <c r="G15">
        <v>-4</v>
      </c>
      <c r="H15" t="s">
        <v>26</v>
      </c>
      <c r="I15" t="s">
        <v>27</v>
      </c>
      <c r="J15" t="s">
        <v>76</v>
      </c>
      <c r="K15" t="s">
        <v>77</v>
      </c>
      <c r="L15" t="str">
        <f>VLOOKUP(Table1[[#This Row],[homeTeamId]],teamTable[],2,FALSE)</f>
        <v>NYJ</v>
      </c>
      <c r="M15" t="str">
        <f>VLOOKUP(Table1[[#This Row],[homeTeamId]],teamTable[],3,FALSE)</f>
        <v>New York Jets</v>
      </c>
      <c r="P15" t="s">
        <v>78</v>
      </c>
      <c r="Q15" t="s">
        <v>0</v>
      </c>
      <c r="R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{"year":2018,"gameWeek":-4,"gameId":-52,"sport":"nfl","awayTeam":{"code":"ATL","shortName":"Atlanta","fullName":"Atlanta Falcons"},"homeTeam":{"code":"NYJ","shortName":"N.Y. Jets","fullName":"New York Jets"},"odds":{"spread":,"total":},"startDateTime":"2018-08-10T19:30:00-04:00"}</v>
      </c>
    </row>
    <row r="16" spans="1:18" hidden="1" x14ac:dyDescent="0.2">
      <c r="A16">
        <v>15</v>
      </c>
      <c r="B16">
        <f>Table1[[#This Row],[Game ID]]-66</f>
        <v>-51</v>
      </c>
      <c r="C16" t="s">
        <v>79</v>
      </c>
      <c r="D16" t="s">
        <v>80</v>
      </c>
      <c r="E16" t="str">
        <f>VLOOKUP(Table1[[#This Row],[away Team ID]],teamTable[],2,FALSE)</f>
        <v>DET</v>
      </c>
      <c r="F16" t="str">
        <f>VLOOKUP(Table1[[#This Row],[away Team ID]],teamTable[],3,FALSE)</f>
        <v>Detroit Lions</v>
      </c>
      <c r="G16">
        <v>-4</v>
      </c>
      <c r="H16" t="s">
        <v>81</v>
      </c>
      <c r="I16" t="s">
        <v>82</v>
      </c>
      <c r="J16" t="s">
        <v>83</v>
      </c>
      <c r="K16" t="s">
        <v>81</v>
      </c>
      <c r="L16" t="str">
        <f>VLOOKUP(Table1[[#This Row],[homeTeamId]],teamTable[],2,FALSE)</f>
        <v>OAK</v>
      </c>
      <c r="M16" t="str">
        <f>VLOOKUP(Table1[[#This Row],[homeTeamId]],teamTable[],3,FALSE)</f>
        <v>Oakland Raiders</v>
      </c>
      <c r="P16" t="s">
        <v>84</v>
      </c>
      <c r="Q16" t="s">
        <v>0</v>
      </c>
      <c r="R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{"year":2018,"gameWeek":-4,"gameId":-51,"sport":"nfl","awayTeam":{"code":"DET","shortName":"Detroit","fullName":"Detroit Lions"},"homeTeam":{"code":"OAK","shortName":"Oakland","fullName":"Oakland Raiders"},"odds":{"spread":,"total":},"startDateTime":"2018-08-10T22:30:00-04:00"}</v>
      </c>
    </row>
    <row r="17" spans="1:18" hidden="1" x14ac:dyDescent="0.2">
      <c r="A17">
        <v>16</v>
      </c>
      <c r="B17">
        <f>Table1[[#This Row],[Game ID]]-66</f>
        <v>-50</v>
      </c>
      <c r="C17" t="s">
        <v>85</v>
      </c>
      <c r="D17" t="s">
        <v>86</v>
      </c>
      <c r="E17" t="str">
        <f>VLOOKUP(Table1[[#This Row],[away Team ID]],teamTable[],2,FALSE)</f>
        <v>MIN</v>
      </c>
      <c r="F17" t="str">
        <f>VLOOKUP(Table1[[#This Row],[away Team ID]],teamTable[],3,FALSE)</f>
        <v>Minnesota Vikings</v>
      </c>
      <c r="G17">
        <v>-4</v>
      </c>
      <c r="H17" t="s">
        <v>87</v>
      </c>
      <c r="I17" t="s">
        <v>88</v>
      </c>
      <c r="J17" t="s">
        <v>89</v>
      </c>
      <c r="K17" t="s">
        <v>87</v>
      </c>
      <c r="L17" t="str">
        <f>VLOOKUP(Table1[[#This Row],[homeTeamId]],teamTable[],2,FALSE)</f>
        <v>DEN</v>
      </c>
      <c r="M17" t="str">
        <f>VLOOKUP(Table1[[#This Row],[homeTeamId]],teamTable[],3,FALSE)</f>
        <v>Denver Broncos</v>
      </c>
      <c r="P17" t="s">
        <v>90</v>
      </c>
      <c r="Q17" t="s">
        <v>0</v>
      </c>
      <c r="R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{"year":2018,"gameWeek":-4,"gameId":-50,"sport":"nfl","awayTeam":{"code":"MIN","shortName":"Minnesota","fullName":"Minnesota Vikings"},"homeTeam":{"code":"DEN","shortName":"Denver","fullName":"Denver Broncos"},"odds":{"spread":,"total":},"startDateTime":"2018-08-11T21:00:00-04:00"}</v>
      </c>
    </row>
    <row r="18" spans="1:18" hidden="1" x14ac:dyDescent="0.2">
      <c r="A18">
        <v>17</v>
      </c>
      <c r="B18">
        <f>Table1[[#This Row],[Game ID]]-66</f>
        <v>-49</v>
      </c>
      <c r="C18" t="s">
        <v>91</v>
      </c>
      <c r="D18" t="s">
        <v>92</v>
      </c>
      <c r="E18" t="str">
        <f>VLOOKUP(Table1[[#This Row],[away Team ID]],teamTable[],2,FALSE)</f>
        <v>LAC</v>
      </c>
      <c r="F18" t="str">
        <f>VLOOKUP(Table1[[#This Row],[away Team ID]],teamTable[],3,FALSE)</f>
        <v>Los Angeles Chargers</v>
      </c>
      <c r="G18">
        <v>-4</v>
      </c>
      <c r="H18" t="s">
        <v>93</v>
      </c>
      <c r="I18" t="s">
        <v>95</v>
      </c>
      <c r="J18" t="s">
        <v>96</v>
      </c>
      <c r="K18" t="s">
        <v>94</v>
      </c>
      <c r="L18" t="str">
        <f>VLOOKUP(Table1[[#This Row],[homeTeamId]],teamTable[],2,FALSE)</f>
        <v>ARI</v>
      </c>
      <c r="M18" t="str">
        <f>VLOOKUP(Table1[[#This Row],[homeTeamId]],teamTable[],3,FALSE)</f>
        <v>Arizona Cardinals</v>
      </c>
      <c r="P18" t="s">
        <v>97</v>
      </c>
      <c r="Q18" t="s">
        <v>0</v>
      </c>
      <c r="R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{"year":2018,"gameWeek":-4,"gameId":-49,"sport":"nfl","awayTeam":{"code":"LAC","shortName":"L.A. Chargers","fullName":"Los Angeles Chargers"},"homeTeam":{"code":"ARI","shortName":"Arizona","fullName":"Arizona Cardinals"},"odds":{"spread":,"total":},"startDateTime":"2018-08-11T22:00:00-04:00"}</v>
      </c>
    </row>
    <row r="19" spans="1:18" hidden="1" x14ac:dyDescent="0.2">
      <c r="A19">
        <v>18</v>
      </c>
      <c r="B19">
        <f>Table1[[#This Row],[Game ID]]-66</f>
        <v>-48</v>
      </c>
      <c r="C19" t="s">
        <v>34</v>
      </c>
      <c r="D19" t="s">
        <v>32</v>
      </c>
      <c r="E19" t="str">
        <f>VLOOKUP(Table1[[#This Row],[away Team ID]],teamTable[],2,FALSE)</f>
        <v>PHI</v>
      </c>
      <c r="F19" t="str">
        <f>VLOOKUP(Table1[[#This Row],[away Team ID]],teamTable[],3,FALSE)</f>
        <v>Philadelphia Eagles</v>
      </c>
      <c r="G19">
        <v>-3</v>
      </c>
      <c r="H19" t="s">
        <v>46</v>
      </c>
      <c r="I19" t="s">
        <v>47</v>
      </c>
      <c r="J19" t="s">
        <v>48</v>
      </c>
      <c r="K19" t="s">
        <v>49</v>
      </c>
      <c r="L19" t="str">
        <f>VLOOKUP(Table1[[#This Row],[homeTeamId]],teamTable[],2,FALSE)</f>
        <v>NE</v>
      </c>
      <c r="M19" t="str">
        <f>VLOOKUP(Table1[[#This Row],[homeTeamId]],teamTable[],3,FALSE)</f>
        <v>New England Patriots</v>
      </c>
      <c r="P19" t="s">
        <v>98</v>
      </c>
      <c r="Q19" t="s">
        <v>0</v>
      </c>
      <c r="R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{"year":2018,"gameWeek":-3,"gameId":-48,"sport":"nfl","awayTeam":{"code":"PHI","shortName":"Philadelphia","fullName":"Philadelphia Eagles"},"homeTeam":{"code":"NE","shortName":"New England","fullName":"New England Patriots"},"odds":{"spread":,"total":},"startDateTime":"2018-08-16T19:30:00-04:00"}</v>
      </c>
    </row>
    <row r="20" spans="1:18" hidden="1" x14ac:dyDescent="0.2">
      <c r="A20">
        <v>19</v>
      </c>
      <c r="B20">
        <f>Table1[[#This Row],[Game ID]]-66</f>
        <v>-47</v>
      </c>
      <c r="C20" t="s">
        <v>76</v>
      </c>
      <c r="D20" t="s">
        <v>77</v>
      </c>
      <c r="E20" t="str">
        <f>VLOOKUP(Table1[[#This Row],[away Team ID]],teamTable[],2,FALSE)</f>
        <v>NYJ</v>
      </c>
      <c r="F20" t="str">
        <f>VLOOKUP(Table1[[#This Row],[away Team ID]],teamTable[],3,FALSE)</f>
        <v>New York Jets</v>
      </c>
      <c r="G20">
        <v>-3</v>
      </c>
      <c r="H20" t="s">
        <v>99</v>
      </c>
      <c r="I20" t="s">
        <v>100</v>
      </c>
      <c r="J20" t="s">
        <v>44</v>
      </c>
      <c r="K20" t="s">
        <v>45</v>
      </c>
      <c r="L20" t="str">
        <f>VLOOKUP(Table1[[#This Row],[homeTeamId]],teamTable[],2,FALSE)</f>
        <v>WAS</v>
      </c>
      <c r="M20" t="str">
        <f>VLOOKUP(Table1[[#This Row],[homeTeamId]],teamTable[],3,FALSE)</f>
        <v>Washington Redskins</v>
      </c>
      <c r="P20" t="s">
        <v>101</v>
      </c>
      <c r="Q20" t="s">
        <v>0</v>
      </c>
      <c r="R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{"year":2018,"gameWeek":-3,"gameId":-47,"sport":"nfl","awayTeam":{"code":"NYJ","shortName":"N.Y. Jets","fullName":"New York Jets"},"homeTeam":{"code":"WAS","shortName":"Washington","fullName":"Washington Redskins"},"odds":{"spread":,"total":},"startDateTime":"2018-08-16T20:00:00-04:00"}</v>
      </c>
    </row>
    <row r="21" spans="1:18" hidden="1" x14ac:dyDescent="0.2">
      <c r="A21">
        <v>20</v>
      </c>
      <c r="B21">
        <f>Table1[[#This Row],[Game ID]]-66</f>
        <v>-46</v>
      </c>
      <c r="C21" t="s">
        <v>30</v>
      </c>
      <c r="D21" t="s">
        <v>31</v>
      </c>
      <c r="E21" t="str">
        <f>VLOOKUP(Table1[[#This Row],[away Team ID]],teamTable[],2,FALSE)</f>
        <v>PIT</v>
      </c>
      <c r="F21" t="str">
        <f>VLOOKUP(Table1[[#This Row],[away Team ID]],teamTable[],3,FALSE)</f>
        <v>Pittsburgh Steelers</v>
      </c>
      <c r="G21">
        <v>-3</v>
      </c>
      <c r="H21" t="s">
        <v>52</v>
      </c>
      <c r="I21" t="s">
        <v>53</v>
      </c>
      <c r="J21" t="s">
        <v>54</v>
      </c>
      <c r="K21" t="s">
        <v>52</v>
      </c>
      <c r="L21" t="str">
        <f>VLOOKUP(Table1[[#This Row],[homeTeamId]],teamTable[],2,FALSE)</f>
        <v>GB</v>
      </c>
      <c r="M21" t="str">
        <f>VLOOKUP(Table1[[#This Row],[homeTeamId]],teamTable[],3,FALSE)</f>
        <v>Green Bay Packers</v>
      </c>
      <c r="P21" t="s">
        <v>101</v>
      </c>
      <c r="Q21" t="s">
        <v>0</v>
      </c>
      <c r="R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{"year":2018,"gameWeek":-3,"gameId":-46,"sport":"nfl","awayTeam":{"code":"PIT","shortName":"Pittsburgh","fullName":"Pittsburgh Steelers"},"homeTeam":{"code":"GB","shortName":"Green Bay","fullName":"Green Bay Packers"},"odds":{"spread":,"total":},"startDateTime":"2018-08-16T20:00:00-04:00"}</v>
      </c>
    </row>
    <row r="22" spans="1:18" hidden="1" x14ac:dyDescent="0.2">
      <c r="A22">
        <v>21</v>
      </c>
      <c r="B22">
        <f>Table1[[#This Row],[Game ID]]-66</f>
        <v>-45</v>
      </c>
      <c r="C22" t="s">
        <v>28</v>
      </c>
      <c r="D22" t="s">
        <v>29</v>
      </c>
      <c r="E22" t="str">
        <f>VLOOKUP(Table1[[#This Row],[away Team ID]],teamTable[],2,FALSE)</f>
        <v>NYG</v>
      </c>
      <c r="F22" t="str">
        <f>VLOOKUP(Table1[[#This Row],[away Team ID]],teamTable[],3,FALSE)</f>
        <v>New York Giants</v>
      </c>
      <c r="G22">
        <v>-3</v>
      </c>
      <c r="H22" t="s">
        <v>80</v>
      </c>
      <c r="I22" t="s">
        <v>102</v>
      </c>
      <c r="J22" t="s">
        <v>79</v>
      </c>
      <c r="K22" t="s">
        <v>80</v>
      </c>
      <c r="L22" t="str">
        <f>VLOOKUP(Table1[[#This Row],[homeTeamId]],teamTable[],2,FALSE)</f>
        <v>DET</v>
      </c>
      <c r="M22" t="str">
        <f>VLOOKUP(Table1[[#This Row],[homeTeamId]],teamTable[],3,FALSE)</f>
        <v>Detroit Lions</v>
      </c>
      <c r="P22" t="s">
        <v>103</v>
      </c>
      <c r="Q22" t="s">
        <v>0</v>
      </c>
      <c r="R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{"year":2018,"gameWeek":-3,"gameId":-45,"sport":"nfl","awayTeam":{"code":"NYG","shortName":"N.Y. Giants","fullName":"New York Giants"},"homeTeam":{"code":"DET","shortName":"Detroit","fullName":"Detroit Lions"},"odds":{"spread":,"total":},"startDateTime":"2018-08-17T19:00:00-04:00"}</v>
      </c>
    </row>
    <row r="23" spans="1:18" hidden="1" x14ac:dyDescent="0.2">
      <c r="A23">
        <v>22</v>
      </c>
      <c r="B23">
        <f>Table1[[#This Row],[Game ID]]-66</f>
        <v>-44</v>
      </c>
      <c r="C23" t="s">
        <v>12</v>
      </c>
      <c r="D23" t="s">
        <v>13</v>
      </c>
      <c r="E23" t="str">
        <f>VLOOKUP(Table1[[#This Row],[away Team ID]],teamTable[],2,FALSE)</f>
        <v>BUF</v>
      </c>
      <c r="F23" t="str">
        <f>VLOOKUP(Table1[[#This Row],[away Team ID]],teamTable[],3,FALSE)</f>
        <v>Buffalo Bills</v>
      </c>
      <c r="G23">
        <v>-3</v>
      </c>
      <c r="H23" t="s">
        <v>25</v>
      </c>
      <c r="I23" t="s">
        <v>104</v>
      </c>
      <c r="J23" t="s">
        <v>24</v>
      </c>
      <c r="K23" t="s">
        <v>25</v>
      </c>
      <c r="L23" t="str">
        <f>VLOOKUP(Table1[[#This Row],[homeTeamId]],teamTable[],2,FALSE)</f>
        <v>CLE</v>
      </c>
      <c r="M23" t="str">
        <f>VLOOKUP(Table1[[#This Row],[homeTeamId]],teamTable[],3,FALSE)</f>
        <v>Cleveland Browns</v>
      </c>
      <c r="P23" t="s">
        <v>105</v>
      </c>
      <c r="Q23" t="s">
        <v>0</v>
      </c>
      <c r="R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{"year":2018,"gameWeek":-3,"gameId":-44,"sport":"nfl","awayTeam":{"code":"BUF","shortName":"Buffalo","fullName":"Buffalo Bills"},"homeTeam":{"code":"CLE","shortName":"Cleveland","fullName":"Cleveland Browns"},"odds":{"spread":,"total":},"startDateTime":"2018-08-17T19:30:00-04:00"}</v>
      </c>
    </row>
    <row r="24" spans="1:18" hidden="1" x14ac:dyDescent="0.2">
      <c r="A24">
        <v>23</v>
      </c>
      <c r="B24">
        <f>Table1[[#This Row],[Game ID]]-66</f>
        <v>-43</v>
      </c>
      <c r="C24" t="s">
        <v>22</v>
      </c>
      <c r="D24" t="s">
        <v>23</v>
      </c>
      <c r="E24" t="str">
        <f>VLOOKUP(Table1[[#This Row],[away Team ID]],teamTable[],2,FALSE)</f>
        <v>MIA</v>
      </c>
      <c r="F24" t="str">
        <f>VLOOKUP(Table1[[#This Row],[away Team ID]],teamTable[],3,FALSE)</f>
        <v>Miami Dolphins</v>
      </c>
      <c r="G24">
        <v>-3</v>
      </c>
      <c r="H24" t="s">
        <v>106</v>
      </c>
      <c r="I24" t="s">
        <v>107</v>
      </c>
      <c r="J24" t="s">
        <v>8</v>
      </c>
      <c r="K24" t="s">
        <v>9</v>
      </c>
      <c r="L24" t="str">
        <f>VLOOKUP(Table1[[#This Row],[homeTeamId]],teamTable[],2,FALSE)</f>
        <v>CAR</v>
      </c>
      <c r="M24" t="str">
        <f>VLOOKUP(Table1[[#This Row],[homeTeamId]],teamTable[],3,FALSE)</f>
        <v>Carolina Panthers</v>
      </c>
      <c r="P24" t="s">
        <v>105</v>
      </c>
      <c r="Q24" t="s">
        <v>0</v>
      </c>
      <c r="R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{"year":2018,"gameWeek":-3,"gameId":-43,"sport":"nfl","awayTeam":{"code":"MIA","shortName":"Miami","fullName":"Miami Dolphins"},"homeTeam":{"code":"CAR","shortName":"Carolina","fullName":"Carolina Panthers"},"odds":{"spread":,"total":},"startDateTime":"2018-08-17T19:30:00-04:00"}</v>
      </c>
    </row>
    <row r="25" spans="1:18" hidden="1" x14ac:dyDescent="0.2">
      <c r="A25">
        <v>24</v>
      </c>
      <c r="B25">
        <f>Table1[[#This Row],[Game ID]]-66</f>
        <v>-42</v>
      </c>
      <c r="C25" t="s">
        <v>60</v>
      </c>
      <c r="D25" t="s">
        <v>58</v>
      </c>
      <c r="E25" t="str">
        <f>VLOOKUP(Table1[[#This Row],[away Team ID]],teamTable[],2,FALSE)</f>
        <v>KC</v>
      </c>
      <c r="F25" t="str">
        <f>VLOOKUP(Table1[[#This Row],[away Team ID]],teamTable[],3,FALSE)</f>
        <v>Kansas City Chiefs</v>
      </c>
      <c r="G25">
        <v>-3</v>
      </c>
      <c r="H25" t="s">
        <v>75</v>
      </c>
      <c r="I25" t="s">
        <v>108</v>
      </c>
      <c r="J25" t="s">
        <v>74</v>
      </c>
      <c r="K25" t="s">
        <v>75</v>
      </c>
      <c r="L25" t="str">
        <f>VLOOKUP(Table1[[#This Row],[homeTeamId]],teamTable[],2,FALSE)</f>
        <v>ATL</v>
      </c>
      <c r="M25" t="str">
        <f>VLOOKUP(Table1[[#This Row],[homeTeamId]],teamTable[],3,FALSE)</f>
        <v>Atlanta Falcons</v>
      </c>
      <c r="P25" t="s">
        <v>109</v>
      </c>
      <c r="Q25" t="s">
        <v>0</v>
      </c>
      <c r="R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{"year":2018,"gameWeek":-3,"gameId":-42,"sport":"nfl","awayTeam":{"code":"KC","shortName":"Kansas City","fullName":"Kansas City Chiefs"},"homeTeam":{"code":"ATL","shortName":"Atlanta","fullName":"Atlanta Falcons"},"odds":{"spread":,"total":},"startDateTime":"2018-08-17T20:00:00-04:00"}</v>
      </c>
    </row>
    <row r="26" spans="1:18" hidden="1" x14ac:dyDescent="0.2">
      <c r="A26">
        <v>25</v>
      </c>
      <c r="B26">
        <f>Table1[[#This Row],[Game ID]]-66</f>
        <v>-41</v>
      </c>
      <c r="C26" t="s">
        <v>96</v>
      </c>
      <c r="D26" t="s">
        <v>94</v>
      </c>
      <c r="E26" t="str">
        <f>VLOOKUP(Table1[[#This Row],[away Team ID]],teamTable[],2,FALSE)</f>
        <v>ARI</v>
      </c>
      <c r="F26" t="str">
        <f>VLOOKUP(Table1[[#This Row],[away Team ID]],teamTable[],3,FALSE)</f>
        <v>Arizona Cardinals</v>
      </c>
      <c r="G26">
        <v>-3</v>
      </c>
      <c r="H26" t="s">
        <v>36</v>
      </c>
      <c r="I26" t="s">
        <v>110</v>
      </c>
      <c r="J26" t="s">
        <v>35</v>
      </c>
      <c r="K26" t="s">
        <v>36</v>
      </c>
      <c r="L26" t="str">
        <f>VLOOKUP(Table1[[#This Row],[homeTeamId]],teamTable[],2,FALSE)</f>
        <v>NO</v>
      </c>
      <c r="M26" t="str">
        <f>VLOOKUP(Table1[[#This Row],[homeTeamId]],teamTable[],3,FALSE)</f>
        <v>New Orleans Saints</v>
      </c>
      <c r="P26" t="s">
        <v>109</v>
      </c>
      <c r="Q26" t="s">
        <v>0</v>
      </c>
      <c r="R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{"year":2018,"gameWeek":-3,"gameId":-41,"sport":"nfl","awayTeam":{"code":"ARI","shortName":"Arizona","fullName":"Arizona Cardinals"},"homeTeam":{"code":"NO","shortName":"New Orleans","fullName":"New Orleans Saints"},"odds":{"spread":,"total":},"startDateTime":"2018-08-17T20:00:00-04:00"}</v>
      </c>
    </row>
    <row r="27" spans="1:18" hidden="1" x14ac:dyDescent="0.2">
      <c r="A27">
        <v>26</v>
      </c>
      <c r="B27">
        <f>Table1[[#This Row],[Game ID]]-66</f>
        <v>-40</v>
      </c>
      <c r="C27" t="s">
        <v>39</v>
      </c>
      <c r="D27" t="s">
        <v>37</v>
      </c>
      <c r="E27" t="str">
        <f>VLOOKUP(Table1[[#This Row],[away Team ID]],teamTable[],2,FALSE)</f>
        <v>JAC</v>
      </c>
      <c r="F27" t="str">
        <f>VLOOKUP(Table1[[#This Row],[away Team ID]],teamTable[],3,FALSE)</f>
        <v>Jacksonville Jaguars</v>
      </c>
      <c r="G27">
        <v>-3</v>
      </c>
      <c r="H27" t="s">
        <v>111</v>
      </c>
      <c r="I27" t="s">
        <v>112</v>
      </c>
      <c r="J27" t="s">
        <v>85</v>
      </c>
      <c r="K27" t="s">
        <v>86</v>
      </c>
      <c r="L27" t="str">
        <f>VLOOKUP(Table1[[#This Row],[homeTeamId]],teamTable[],2,FALSE)</f>
        <v>MIN</v>
      </c>
      <c r="M27" t="str">
        <f>VLOOKUP(Table1[[#This Row],[homeTeamId]],teamTable[],3,FALSE)</f>
        <v>Minnesota Vikings</v>
      </c>
      <c r="P27" t="s">
        <v>113</v>
      </c>
      <c r="Q27" t="s">
        <v>0</v>
      </c>
      <c r="R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{"year":2018,"gameWeek":-3,"gameId":-40,"sport":"nfl","awayTeam":{"code":"JAC","shortName":"Jacksonville","fullName":"Jacksonville Jaguars"},"homeTeam":{"code":"MIN","shortName":"Minnesota","fullName":"Minnesota Vikings"},"odds":{"spread":,"total":},"startDateTime":"2018-08-18T13:00:00-04:00"}</v>
      </c>
    </row>
    <row r="28" spans="1:18" hidden="1" x14ac:dyDescent="0.2">
      <c r="A28">
        <v>27</v>
      </c>
      <c r="B28">
        <f>Table1[[#This Row],[Game ID]]-66</f>
        <v>-39</v>
      </c>
      <c r="C28" t="s">
        <v>83</v>
      </c>
      <c r="D28" t="s">
        <v>81</v>
      </c>
      <c r="E28" t="str">
        <f>VLOOKUP(Table1[[#This Row],[away Team ID]],teamTable[],2,FALSE)</f>
        <v>OAK</v>
      </c>
      <c r="F28" t="str">
        <f>VLOOKUP(Table1[[#This Row],[away Team ID]],teamTable[],3,FALSE)</f>
        <v>Oakland Raiders</v>
      </c>
      <c r="G28">
        <v>-3</v>
      </c>
      <c r="H28" t="s">
        <v>114</v>
      </c>
      <c r="I28" t="s">
        <v>115</v>
      </c>
      <c r="J28" t="s">
        <v>40</v>
      </c>
      <c r="K28" t="s">
        <v>41</v>
      </c>
      <c r="L28" t="str">
        <f>VLOOKUP(Table1[[#This Row],[homeTeamId]],teamTable[],2,FALSE)</f>
        <v>LAR</v>
      </c>
      <c r="M28" t="str">
        <f>VLOOKUP(Table1[[#This Row],[homeTeamId]],teamTable[],3,FALSE)</f>
        <v>Los Angeles Rams</v>
      </c>
      <c r="P28" t="s">
        <v>116</v>
      </c>
      <c r="Q28" t="s">
        <v>0</v>
      </c>
      <c r="R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{"year":2018,"gameWeek":-3,"gameId":-39,"sport":"nfl","awayTeam":{"code":"OAK","shortName":"Oakland","fullName":"Oakland Raiders"},"homeTeam":{"code":"LAR","shortName":"L.A. Rams","fullName":"Los Angeles Rams"},"odds":{"spread":,"total":},"startDateTime":"2018-08-18T16:00:00-04:00"}</v>
      </c>
    </row>
    <row r="29" spans="1:18" hidden="1" x14ac:dyDescent="0.2">
      <c r="A29">
        <v>28</v>
      </c>
      <c r="B29">
        <f>Table1[[#This Row],[Game ID]]-66</f>
        <v>-38</v>
      </c>
      <c r="C29" t="s">
        <v>17</v>
      </c>
      <c r="D29" t="s">
        <v>15</v>
      </c>
      <c r="E29" t="str">
        <f>VLOOKUP(Table1[[#This Row],[away Team ID]],teamTable[],2,FALSE)</f>
        <v>CIN</v>
      </c>
      <c r="F29" t="str">
        <f>VLOOKUP(Table1[[#This Row],[away Team ID]],teamTable[],3,FALSE)</f>
        <v>Cincinnati Bengals</v>
      </c>
      <c r="G29">
        <v>-3</v>
      </c>
      <c r="H29" t="s">
        <v>118</v>
      </c>
      <c r="I29" t="s">
        <v>119</v>
      </c>
      <c r="J29" t="s">
        <v>62</v>
      </c>
      <c r="K29" t="s">
        <v>63</v>
      </c>
      <c r="L29" t="str">
        <f>VLOOKUP(Table1[[#This Row],[homeTeamId]],teamTable[],2,FALSE)</f>
        <v>DAL</v>
      </c>
      <c r="M29" t="str">
        <f>VLOOKUP(Table1[[#This Row],[homeTeamId]],teamTable[],3,FALSE)</f>
        <v>Dallas Cowboys</v>
      </c>
      <c r="P29" t="s">
        <v>120</v>
      </c>
      <c r="Q29" t="s">
        <v>0</v>
      </c>
      <c r="R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{"year":2018,"gameWeek":-3,"gameId":-38,"sport":"nfl","awayTeam":{"code":"CIN","shortName":"Cincinnati","fullName":"Cincinnati Bengals"},"homeTeam":{"code":"DAL","shortName":"Dallas","fullName":"Dallas Cowboys"},"odds":{"spread":,"total":},"startDateTime":"2018-08-18T19:00:00-04:00"}</v>
      </c>
    </row>
    <row r="30" spans="1:18" hidden="1" x14ac:dyDescent="0.2">
      <c r="A30">
        <v>29</v>
      </c>
      <c r="B30">
        <f>Table1[[#This Row],[Game ID]]-66</f>
        <v>-37</v>
      </c>
      <c r="C30" t="s">
        <v>18</v>
      </c>
      <c r="D30" t="s">
        <v>19</v>
      </c>
      <c r="E30" t="str">
        <f>VLOOKUP(Table1[[#This Row],[away Team ID]],teamTable[],2,FALSE)</f>
        <v>TB</v>
      </c>
      <c r="F30" t="str">
        <f>VLOOKUP(Table1[[#This Row],[away Team ID]],teamTable[],3,FALSE)</f>
        <v>Tampa Bay Buccaneers</v>
      </c>
      <c r="G30">
        <v>-3</v>
      </c>
      <c r="H30" t="s">
        <v>121</v>
      </c>
      <c r="I30" t="s">
        <v>122</v>
      </c>
      <c r="J30" t="s">
        <v>50</v>
      </c>
      <c r="K30" t="s">
        <v>51</v>
      </c>
      <c r="L30" t="str">
        <f>VLOOKUP(Table1[[#This Row],[homeTeamId]],teamTable[],2,FALSE)</f>
        <v>TEN</v>
      </c>
      <c r="M30" t="str">
        <f>VLOOKUP(Table1[[#This Row],[homeTeamId]],teamTable[],3,FALSE)</f>
        <v>Tennessee Titans</v>
      </c>
      <c r="P30" t="s">
        <v>123</v>
      </c>
      <c r="Q30" t="s">
        <v>0</v>
      </c>
      <c r="R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{"year":2018,"gameWeek":-3,"gameId":-37,"sport":"nfl","awayTeam":{"code":"TB","shortName":"Tampa Bay","fullName":"Tampa Bay Buccaneers"},"homeTeam":{"code":"TEN","shortName":"Tennessee","fullName":"Tennessee Titans"},"odds":{"spread":,"total":},"startDateTime":"2018-08-18T20:00:00-04:00"}</v>
      </c>
    </row>
    <row r="31" spans="1:18" hidden="1" x14ac:dyDescent="0.2">
      <c r="A31">
        <v>30</v>
      </c>
      <c r="B31">
        <f>Table1[[#This Row],[Game ID]]-66</f>
        <v>-36</v>
      </c>
      <c r="C31" t="s">
        <v>66</v>
      </c>
      <c r="D31" t="s">
        <v>67</v>
      </c>
      <c r="E31" t="str">
        <f>VLOOKUP(Table1[[#This Row],[away Team ID]],teamTable[],2,FALSE)</f>
        <v>SF</v>
      </c>
      <c r="F31" t="str">
        <f>VLOOKUP(Table1[[#This Row],[away Team ID]],teamTable[],3,FALSE)</f>
        <v>San Francisco 49ers</v>
      </c>
      <c r="G31">
        <v>-3</v>
      </c>
      <c r="H31" t="s">
        <v>57</v>
      </c>
      <c r="I31" t="s">
        <v>124</v>
      </c>
      <c r="J31" t="s">
        <v>56</v>
      </c>
      <c r="K31" t="s">
        <v>57</v>
      </c>
      <c r="L31" t="str">
        <f>VLOOKUP(Table1[[#This Row],[homeTeamId]],teamTable[],2,FALSE)</f>
        <v>HOU</v>
      </c>
      <c r="M31" t="str">
        <f>VLOOKUP(Table1[[#This Row],[homeTeamId]],teamTable[],3,FALSE)</f>
        <v>Houston Texans</v>
      </c>
      <c r="P31" t="s">
        <v>123</v>
      </c>
      <c r="Q31" t="s">
        <v>0</v>
      </c>
      <c r="R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{"year":2018,"gameWeek":-3,"gameId":-36,"sport":"nfl","awayTeam":{"code":"SF","shortName":"San Francisco","fullName":"San Francisco 49ers"},"homeTeam":{"code":"HOU","shortName":"Houston","fullName":"Houston Texans"},"odds":{"spread":,"total":},"startDateTime":"2018-08-18T20:00:00-04:00"}</v>
      </c>
    </row>
    <row r="32" spans="1:18" hidden="1" x14ac:dyDescent="0.2">
      <c r="A32">
        <v>31</v>
      </c>
      <c r="B32">
        <f>Table1[[#This Row],[Game ID]]-66</f>
        <v>-35</v>
      </c>
      <c r="C32" t="s">
        <v>1</v>
      </c>
      <c r="D32" t="s">
        <v>2</v>
      </c>
      <c r="E32" t="str">
        <f>VLOOKUP(Table1[[#This Row],[away Team ID]],teamTable[],2,FALSE)</f>
        <v>CHI</v>
      </c>
      <c r="F32" t="str">
        <f>VLOOKUP(Table1[[#This Row],[away Team ID]],teamTable[],3,FALSE)</f>
        <v>Chicago Bears</v>
      </c>
      <c r="G32">
        <v>-3</v>
      </c>
      <c r="H32" t="s">
        <v>87</v>
      </c>
      <c r="I32" t="s">
        <v>88</v>
      </c>
      <c r="J32" t="s">
        <v>89</v>
      </c>
      <c r="K32" t="s">
        <v>87</v>
      </c>
      <c r="L32" t="str">
        <f>VLOOKUP(Table1[[#This Row],[homeTeamId]],teamTable[],2,FALSE)</f>
        <v>DEN</v>
      </c>
      <c r="M32" t="str">
        <f>VLOOKUP(Table1[[#This Row],[homeTeamId]],teamTable[],3,FALSE)</f>
        <v>Denver Broncos</v>
      </c>
      <c r="P32" t="s">
        <v>125</v>
      </c>
      <c r="Q32" t="s">
        <v>0</v>
      </c>
      <c r="R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{"year":2018,"gameWeek":-3,"gameId":-35,"sport":"nfl","awayTeam":{"code":"CHI","shortName":"Chicago","fullName":"Chicago Bears"},"homeTeam":{"code":"DEN","shortName":"Denver","fullName":"Denver Broncos"},"odds":{"spread":,"total":},"startDateTime":"2018-08-18T21:05:00-04:00"}</v>
      </c>
    </row>
    <row r="33" spans="1:18" hidden="1" x14ac:dyDescent="0.2">
      <c r="A33">
        <v>32</v>
      </c>
      <c r="B33">
        <f>Table1[[#This Row],[Game ID]]-66</f>
        <v>-34</v>
      </c>
      <c r="C33" t="s">
        <v>73</v>
      </c>
      <c r="D33" t="s">
        <v>71</v>
      </c>
      <c r="E33" t="str">
        <f>VLOOKUP(Table1[[#This Row],[away Team ID]],teamTable[],2,FALSE)</f>
        <v>SEA</v>
      </c>
      <c r="F33" t="str">
        <f>VLOOKUP(Table1[[#This Row],[away Team ID]],teamTable[],3,FALSE)</f>
        <v>Seattle Seahawks</v>
      </c>
      <c r="G33">
        <v>-3</v>
      </c>
      <c r="H33" t="s">
        <v>126</v>
      </c>
      <c r="I33" t="s">
        <v>127</v>
      </c>
      <c r="J33" t="s">
        <v>91</v>
      </c>
      <c r="K33" t="s">
        <v>92</v>
      </c>
      <c r="L33" t="str">
        <f>VLOOKUP(Table1[[#This Row],[homeTeamId]],teamTable[],2,FALSE)</f>
        <v>LAC</v>
      </c>
      <c r="M33" t="str">
        <f>VLOOKUP(Table1[[#This Row],[homeTeamId]],teamTable[],3,FALSE)</f>
        <v>Los Angeles Chargers</v>
      </c>
      <c r="P33" t="s">
        <v>128</v>
      </c>
      <c r="Q33" t="s">
        <v>0</v>
      </c>
      <c r="R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{"year":2018,"gameWeek":-3,"gameId":-34,"sport":"nfl","awayTeam":{"code":"SEA","shortName":"Seattle","fullName":"Seattle Seahawks"},"homeTeam":{"code":"LAC","shortName":"L.A. Chargers","fullName":"Los Angeles Chargers"},"odds":{"spread":,"total":},"startDateTime":"2018-08-18T22:00:00-04:00"}</v>
      </c>
    </row>
    <row r="34" spans="1:18" hidden="1" x14ac:dyDescent="0.2">
      <c r="A34">
        <v>33</v>
      </c>
      <c r="B34">
        <f>Table1[[#This Row],[Game ID]]-66</f>
        <v>-33</v>
      </c>
      <c r="C34" t="s">
        <v>5</v>
      </c>
      <c r="D34" t="s">
        <v>6</v>
      </c>
      <c r="E34" t="str">
        <f>VLOOKUP(Table1[[#This Row],[away Team ID]],teamTable[],2,FALSE)</f>
        <v>BAL</v>
      </c>
      <c r="F34" t="str">
        <f>VLOOKUP(Table1[[#This Row],[away Team ID]],teamTable[],3,FALSE)</f>
        <v>Baltimore Ravens</v>
      </c>
      <c r="G34">
        <v>-3</v>
      </c>
      <c r="H34" t="s">
        <v>70</v>
      </c>
      <c r="I34" t="s">
        <v>129</v>
      </c>
      <c r="J34" t="s">
        <v>69</v>
      </c>
      <c r="K34" t="s">
        <v>70</v>
      </c>
      <c r="L34" t="str">
        <f>VLOOKUP(Table1[[#This Row],[homeTeamId]],teamTable[],2,FALSE)</f>
        <v>IND</v>
      </c>
      <c r="M34" t="str">
        <f>VLOOKUP(Table1[[#This Row],[homeTeamId]],teamTable[],3,FALSE)</f>
        <v>Indianapolis Colts</v>
      </c>
      <c r="P34" t="s">
        <v>130</v>
      </c>
      <c r="Q34" t="s">
        <v>0</v>
      </c>
      <c r="R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{"year":2018,"gameWeek":-3,"gameId":-33,"sport":"nfl","awayTeam":{"code":"BAL","shortName":"Baltimore","fullName":"Baltimore Ravens"},"homeTeam":{"code":"IND","shortName":"Indianapolis","fullName":"Indianapolis Colts"},"odds":{"spread":,"total":},"startDateTime":"2018-08-20T20:00:00-04:00"}</v>
      </c>
    </row>
    <row r="35" spans="1:18" hidden="1" x14ac:dyDescent="0.2">
      <c r="A35">
        <v>34</v>
      </c>
      <c r="B35">
        <f>Table1[[#This Row],[Game ID]]-66</f>
        <v>-32</v>
      </c>
      <c r="C35" t="s">
        <v>34</v>
      </c>
      <c r="D35" t="s">
        <v>32</v>
      </c>
      <c r="E35" t="str">
        <f>VLOOKUP(Table1[[#This Row],[away Team ID]],teamTable[],2,FALSE)</f>
        <v>PHI</v>
      </c>
      <c r="F35" t="str">
        <f>VLOOKUP(Table1[[#This Row],[away Team ID]],teamTable[],3,FALSE)</f>
        <v>Philadelphia Eagles</v>
      </c>
      <c r="G35">
        <v>-2</v>
      </c>
      <c r="H35" t="s">
        <v>25</v>
      </c>
      <c r="I35" t="s">
        <v>104</v>
      </c>
      <c r="J35" t="s">
        <v>24</v>
      </c>
      <c r="K35" t="s">
        <v>25</v>
      </c>
      <c r="L35" t="str">
        <f>VLOOKUP(Table1[[#This Row],[homeTeamId]],teamTable[],2,FALSE)</f>
        <v>CLE</v>
      </c>
      <c r="M35" t="str">
        <f>VLOOKUP(Table1[[#This Row],[homeTeamId]],teamTable[],3,FALSE)</f>
        <v>Cleveland Browns</v>
      </c>
      <c r="N35">
        <v>-3</v>
      </c>
      <c r="O35">
        <v>41</v>
      </c>
      <c r="P35" t="s">
        <v>131</v>
      </c>
      <c r="Q35" t="s">
        <v>0</v>
      </c>
      <c r="R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{"year":2018,"gameWeek":-2,"gameId":-32,"sport":"nfl","awayTeam":{"code":"PHI","shortName":"Philadelphia","fullName":"Philadelphia Eagles"},"homeTeam":{"code":"CLE","shortName":"Cleveland","fullName":"Cleveland Browns"},"odds":{"spread":-3,"total":41},"startDateTime":"2018-08-23T20:00:00-04:00"}</v>
      </c>
    </row>
    <row r="36" spans="1:18" hidden="1" x14ac:dyDescent="0.2">
      <c r="A36">
        <v>35</v>
      </c>
      <c r="B36">
        <f>Table1[[#This Row],[Game ID]]-66</f>
        <v>-31</v>
      </c>
      <c r="C36" t="s">
        <v>28</v>
      </c>
      <c r="D36" t="s">
        <v>29</v>
      </c>
      <c r="E36" t="str">
        <f>VLOOKUP(Table1[[#This Row],[away Team ID]],teamTable[],2,FALSE)</f>
        <v>NYG</v>
      </c>
      <c r="F36" t="str">
        <f>VLOOKUP(Table1[[#This Row],[away Team ID]],teamTable[],3,FALSE)</f>
        <v>New York Giants</v>
      </c>
      <c r="G36">
        <v>-2</v>
      </c>
      <c r="H36" t="s">
        <v>26</v>
      </c>
      <c r="I36" t="s">
        <v>27</v>
      </c>
      <c r="J36" t="s">
        <v>76</v>
      </c>
      <c r="K36" t="s">
        <v>77</v>
      </c>
      <c r="L36" t="str">
        <f>VLOOKUP(Table1[[#This Row],[homeTeamId]],teamTable[],2,FALSE)</f>
        <v>NYJ</v>
      </c>
      <c r="M36" t="str">
        <f>VLOOKUP(Table1[[#This Row],[homeTeamId]],teamTable[],3,FALSE)</f>
        <v>New York Jets</v>
      </c>
      <c r="N36">
        <v>-2.5</v>
      </c>
      <c r="O36">
        <v>42</v>
      </c>
      <c r="P36" t="s">
        <v>132</v>
      </c>
      <c r="Q36" t="s">
        <v>0</v>
      </c>
      <c r="R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{"year":2018,"gameWeek":-2,"gameId":-31,"sport":"nfl","awayTeam":{"code":"NYG","shortName":"N.Y. Giants","fullName":"New York Giants"},"homeTeam":{"code":"NYJ","shortName":"N.Y. Jets","fullName":"New York Jets"},"odds":{"spread":-2.5,"total":42},"startDateTime":"2018-08-24T19:30:00-04:00"}</v>
      </c>
    </row>
    <row r="37" spans="1:18" hidden="1" x14ac:dyDescent="0.2">
      <c r="A37">
        <v>36</v>
      </c>
      <c r="B37">
        <f>Table1[[#This Row],[Game ID]]-66</f>
        <v>-30</v>
      </c>
      <c r="C37" t="s">
        <v>89</v>
      </c>
      <c r="D37" t="s">
        <v>87</v>
      </c>
      <c r="E37" t="str">
        <f>VLOOKUP(Table1[[#This Row],[away Team ID]],teamTable[],2,FALSE)</f>
        <v>DEN</v>
      </c>
      <c r="F37" t="str">
        <f>VLOOKUP(Table1[[#This Row],[away Team ID]],teamTable[],3,FALSE)</f>
        <v>Denver Broncos</v>
      </c>
      <c r="G37">
        <v>-2</v>
      </c>
      <c r="H37" t="s">
        <v>99</v>
      </c>
      <c r="I37" t="s">
        <v>100</v>
      </c>
      <c r="J37" t="s">
        <v>44</v>
      </c>
      <c r="K37" t="s">
        <v>45</v>
      </c>
      <c r="L37" t="str">
        <f>VLOOKUP(Table1[[#This Row],[homeTeamId]],teamTable[],2,FALSE)</f>
        <v>WAS</v>
      </c>
      <c r="M37" t="str">
        <f>VLOOKUP(Table1[[#This Row],[homeTeamId]],teamTable[],3,FALSE)</f>
        <v>Washington Redskins</v>
      </c>
      <c r="N37">
        <v>-3</v>
      </c>
      <c r="O37">
        <v>43.5</v>
      </c>
      <c r="P37" t="s">
        <v>132</v>
      </c>
      <c r="Q37" t="s">
        <v>0</v>
      </c>
      <c r="R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{"year":2018,"gameWeek":-2,"gameId":-30,"sport":"nfl","awayTeam":{"code":"DEN","shortName":"Denver","fullName":"Denver Broncos"},"homeTeam":{"code":"WAS","shortName":"Washington","fullName":"Washington Redskins"},"odds":{"spread":-3,"total":43.5},"startDateTime":"2018-08-24T19:30:00-04:00"}</v>
      </c>
    </row>
    <row r="38" spans="1:18" hidden="1" x14ac:dyDescent="0.2">
      <c r="A38">
        <v>37</v>
      </c>
      <c r="B38">
        <f>Table1[[#This Row],[Game ID]]-66</f>
        <v>-29</v>
      </c>
      <c r="C38" t="s">
        <v>48</v>
      </c>
      <c r="D38" t="s">
        <v>49</v>
      </c>
      <c r="E38" t="str">
        <f>VLOOKUP(Table1[[#This Row],[away Team ID]],teamTable[],2,FALSE)</f>
        <v>NE</v>
      </c>
      <c r="F38" t="str">
        <f>VLOOKUP(Table1[[#This Row],[away Team ID]],teamTable[],3,FALSE)</f>
        <v>New England Patriots</v>
      </c>
      <c r="G38">
        <v>-2</v>
      </c>
      <c r="H38" t="s">
        <v>106</v>
      </c>
      <c r="I38" t="s">
        <v>107</v>
      </c>
      <c r="J38" t="s">
        <v>8</v>
      </c>
      <c r="K38" t="s">
        <v>9</v>
      </c>
      <c r="L38" t="str">
        <f>VLOOKUP(Table1[[#This Row],[homeTeamId]],teamTable[],2,FALSE)</f>
        <v>CAR</v>
      </c>
      <c r="M38" t="str">
        <f>VLOOKUP(Table1[[#This Row],[homeTeamId]],teamTable[],3,FALSE)</f>
        <v>Carolina Panthers</v>
      </c>
      <c r="N38">
        <v>-1</v>
      </c>
      <c r="O38">
        <v>46</v>
      </c>
      <c r="P38" t="s">
        <v>132</v>
      </c>
      <c r="Q38" t="s">
        <v>0</v>
      </c>
      <c r="R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{"year":2018,"gameWeek":-2,"gameId":-29,"sport":"nfl","awayTeam":{"code":"NE","shortName":"New England","fullName":"New England Patriots"},"homeTeam":{"code":"CAR","shortName":"Carolina","fullName":"Carolina Panthers"},"odds":{"spread":-1,"total":46},"startDateTime":"2018-08-24T19:30:00-04:00"}</v>
      </c>
    </row>
    <row r="39" spans="1:18" hidden="1" x14ac:dyDescent="0.2">
      <c r="A39">
        <v>38</v>
      </c>
      <c r="B39">
        <f>Table1[[#This Row],[Game ID]]-66</f>
        <v>-28</v>
      </c>
      <c r="C39" t="s">
        <v>79</v>
      </c>
      <c r="D39" t="s">
        <v>80</v>
      </c>
      <c r="E39" t="str">
        <f>VLOOKUP(Table1[[#This Row],[away Team ID]],teamTable[],2,FALSE)</f>
        <v>DET</v>
      </c>
      <c r="F39" t="str">
        <f>VLOOKUP(Table1[[#This Row],[away Team ID]],teamTable[],3,FALSE)</f>
        <v>Detroit Lions</v>
      </c>
      <c r="G39">
        <v>-2</v>
      </c>
      <c r="H39" t="s">
        <v>133</v>
      </c>
      <c r="I39" t="s">
        <v>134</v>
      </c>
      <c r="J39" t="s">
        <v>18</v>
      </c>
      <c r="K39" t="s">
        <v>19</v>
      </c>
      <c r="L39" t="str">
        <f>VLOOKUP(Table1[[#This Row],[homeTeamId]],teamTable[],2,FALSE)</f>
        <v>TB</v>
      </c>
      <c r="M39" t="str">
        <f>VLOOKUP(Table1[[#This Row],[homeTeamId]],teamTable[],3,FALSE)</f>
        <v>Tampa Bay Buccaneers</v>
      </c>
      <c r="N39">
        <v>-3</v>
      </c>
      <c r="O39">
        <v>45.5</v>
      </c>
      <c r="P39" t="s">
        <v>135</v>
      </c>
      <c r="Q39" t="s">
        <v>0</v>
      </c>
      <c r="R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{"year":2018,"gameWeek":-2,"gameId":-28,"sport":"nfl","awayTeam":{"code":"DET","shortName":"Detroit","fullName":"Detroit Lions"},"homeTeam":{"code":"TB","shortName":"Tampa Bay","fullName":"Tampa Bay Buccaneers"},"odds":{"spread":-3,"total":45.5},"startDateTime":"2018-08-24T20:00:00-04:00"}</v>
      </c>
    </row>
    <row r="40" spans="1:18" hidden="1" x14ac:dyDescent="0.2">
      <c r="A40">
        <v>39</v>
      </c>
      <c r="B40">
        <f>Table1[[#This Row],[Game ID]]-66</f>
        <v>-27</v>
      </c>
      <c r="C40" t="s">
        <v>73</v>
      </c>
      <c r="D40" t="s">
        <v>71</v>
      </c>
      <c r="E40" t="str">
        <f>VLOOKUP(Table1[[#This Row],[away Team ID]],teamTable[],2,FALSE)</f>
        <v>SEA</v>
      </c>
      <c r="F40" t="str">
        <f>VLOOKUP(Table1[[#This Row],[away Team ID]],teamTable[],3,FALSE)</f>
        <v>Seattle Seahawks</v>
      </c>
      <c r="G40">
        <v>-2</v>
      </c>
      <c r="H40" t="s">
        <v>111</v>
      </c>
      <c r="I40" t="s">
        <v>112</v>
      </c>
      <c r="J40" t="s">
        <v>85</v>
      </c>
      <c r="K40" t="s">
        <v>86</v>
      </c>
      <c r="L40" t="str">
        <f>VLOOKUP(Table1[[#This Row],[homeTeamId]],teamTable[],2,FALSE)</f>
        <v>MIN</v>
      </c>
      <c r="M40" t="str">
        <f>VLOOKUP(Table1[[#This Row],[homeTeamId]],teamTable[],3,FALSE)</f>
        <v>Minnesota Vikings</v>
      </c>
      <c r="N40">
        <v>-3.5</v>
      </c>
      <c r="O40">
        <v>40</v>
      </c>
      <c r="P40" t="s">
        <v>135</v>
      </c>
      <c r="Q40" t="s">
        <v>0</v>
      </c>
      <c r="R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{"year":2018,"gameWeek":-2,"gameId":-27,"sport":"nfl","awayTeam":{"code":"SEA","shortName":"Seattle","fullName":"Seattle Seahawks"},"homeTeam":{"code":"MIN","shortName":"Minnesota","fullName":"Minnesota Vikings"},"odds":{"spread":-3.5,"total":40},"startDateTime":"2018-08-24T20:00:00-04:00"}</v>
      </c>
    </row>
    <row r="41" spans="1:18" hidden="1" x14ac:dyDescent="0.2">
      <c r="A41">
        <v>40</v>
      </c>
      <c r="B41">
        <f>Table1[[#This Row],[Game ID]]-66</f>
        <v>-26</v>
      </c>
      <c r="C41" t="s">
        <v>54</v>
      </c>
      <c r="D41" t="s">
        <v>52</v>
      </c>
      <c r="E41" t="str">
        <f>VLOOKUP(Table1[[#This Row],[away Team ID]],teamTable[],2,FALSE)</f>
        <v>GB</v>
      </c>
      <c r="F41" t="str">
        <f>VLOOKUP(Table1[[#This Row],[away Team ID]],teamTable[],3,FALSE)</f>
        <v>Green Bay Packers</v>
      </c>
      <c r="G41">
        <v>-2</v>
      </c>
      <c r="H41" t="s">
        <v>81</v>
      </c>
      <c r="I41" t="s">
        <v>82</v>
      </c>
      <c r="J41" t="s">
        <v>83</v>
      </c>
      <c r="K41" t="s">
        <v>81</v>
      </c>
      <c r="L41" t="str">
        <f>VLOOKUP(Table1[[#This Row],[homeTeamId]],teamTable[],2,FALSE)</f>
        <v>OAK</v>
      </c>
      <c r="M41" t="str">
        <f>VLOOKUP(Table1[[#This Row],[homeTeamId]],teamTable[],3,FALSE)</f>
        <v>Oakland Raiders</v>
      </c>
      <c r="N41">
        <v>-7</v>
      </c>
      <c r="O41">
        <v>41</v>
      </c>
      <c r="P41" t="s">
        <v>136</v>
      </c>
      <c r="Q41" t="s">
        <v>0</v>
      </c>
      <c r="R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{"year":2018,"gameWeek":-2,"gameId":-26,"sport":"nfl","awayTeam":{"code":"GB","shortName":"Green Bay","fullName":"Green Bay Packers"},"homeTeam":{"code":"OAK","shortName":"Oakland","fullName":"Oakland Raiders"},"odds":{"spread":-7,"total":41},"startDateTime":"2018-08-24T22:30:00-04:00"}</v>
      </c>
    </row>
    <row r="42" spans="1:18" hidden="1" x14ac:dyDescent="0.2">
      <c r="A42">
        <v>41</v>
      </c>
      <c r="B42">
        <f>Table1[[#This Row],[Game ID]]-66</f>
        <v>-25</v>
      </c>
      <c r="C42" t="s">
        <v>60</v>
      </c>
      <c r="D42" t="s">
        <v>58</v>
      </c>
      <c r="E42" t="str">
        <f>VLOOKUP(Table1[[#This Row],[away Team ID]],teamTable[],2,FALSE)</f>
        <v>KC</v>
      </c>
      <c r="F42" t="str">
        <f>VLOOKUP(Table1[[#This Row],[away Team ID]],teamTable[],3,FALSE)</f>
        <v>Kansas City Chiefs</v>
      </c>
      <c r="G42">
        <v>-2</v>
      </c>
      <c r="H42" t="s">
        <v>2</v>
      </c>
      <c r="I42" t="s">
        <v>137</v>
      </c>
      <c r="J42" t="s">
        <v>1</v>
      </c>
      <c r="K42" t="s">
        <v>2</v>
      </c>
      <c r="L42" t="str">
        <f>VLOOKUP(Table1[[#This Row],[homeTeamId]],teamTable[],2,FALSE)</f>
        <v>CHI</v>
      </c>
      <c r="M42" t="str">
        <f>VLOOKUP(Table1[[#This Row],[homeTeamId]],teamTable[],3,FALSE)</f>
        <v>Chicago Bears</v>
      </c>
      <c r="N42">
        <v>-2</v>
      </c>
      <c r="O42">
        <v>48</v>
      </c>
      <c r="P42" t="s">
        <v>138</v>
      </c>
      <c r="Q42" t="s">
        <v>0</v>
      </c>
      <c r="R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{"year":2018,"gameWeek":-2,"gameId":-25,"sport":"nfl","awayTeam":{"code":"KC","shortName":"Kansas City","fullName":"Kansas City Chiefs"},"homeTeam":{"code":"CHI","shortName":"Chicago","fullName":"Chicago Bears"},"odds":{"spread":-2,"total":48},"startDateTime":"2018-08-25T13:00:00-04:00"}</v>
      </c>
    </row>
    <row r="43" spans="1:18" hidden="1" x14ac:dyDescent="0.2">
      <c r="A43">
        <v>42</v>
      </c>
      <c r="B43">
        <f>Table1[[#This Row],[Game ID]]-66</f>
        <v>-24</v>
      </c>
      <c r="C43" t="s">
        <v>50</v>
      </c>
      <c r="D43" t="s">
        <v>51</v>
      </c>
      <c r="E43" t="str">
        <f>VLOOKUP(Table1[[#This Row],[away Team ID]],teamTable[],2,FALSE)</f>
        <v>TEN</v>
      </c>
      <c r="F43" t="str">
        <f>VLOOKUP(Table1[[#This Row],[away Team ID]],teamTable[],3,FALSE)</f>
        <v>Tennessee Titans</v>
      </c>
      <c r="G43">
        <v>-2</v>
      </c>
      <c r="H43" t="s">
        <v>31</v>
      </c>
      <c r="I43" t="s">
        <v>140</v>
      </c>
      <c r="J43" t="s">
        <v>30</v>
      </c>
      <c r="K43" t="s">
        <v>31</v>
      </c>
      <c r="L43" t="str">
        <f>VLOOKUP(Table1[[#This Row],[homeTeamId]],teamTable[],2,FALSE)</f>
        <v>PIT</v>
      </c>
      <c r="M43" t="str">
        <f>VLOOKUP(Table1[[#This Row],[homeTeamId]],teamTable[],3,FALSE)</f>
        <v>Pittsburgh Steelers</v>
      </c>
      <c r="N43">
        <v>-4</v>
      </c>
      <c r="O43">
        <v>45.5</v>
      </c>
      <c r="P43" t="s">
        <v>141</v>
      </c>
      <c r="Q43" t="s">
        <v>0</v>
      </c>
      <c r="R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{"year":2018,"gameWeek":-2,"gameId":-24,"sport":"nfl","awayTeam":{"code":"TEN","shortName":"Tennessee","fullName":"Tennessee Titans"},"homeTeam":{"code":"PIT","shortName":"Pittsburgh","fullName":"Pittsburgh Steelers"},"odds":{"spread":-4,"total":45.5},"startDateTime":"2018-08-25T16:00:00-04:00"}</v>
      </c>
    </row>
    <row r="44" spans="1:18" hidden="1" x14ac:dyDescent="0.2">
      <c r="A44">
        <v>43</v>
      </c>
      <c r="B44">
        <f>Table1[[#This Row],[Game ID]]-66</f>
        <v>-23</v>
      </c>
      <c r="C44" t="s">
        <v>56</v>
      </c>
      <c r="D44" t="s">
        <v>57</v>
      </c>
      <c r="E44" t="str">
        <f>VLOOKUP(Table1[[#This Row],[away Team ID]],teamTable[],2,FALSE)</f>
        <v>HOU</v>
      </c>
      <c r="F44" t="str">
        <f>VLOOKUP(Table1[[#This Row],[away Team ID]],teamTable[],3,FALSE)</f>
        <v>Houston Texans</v>
      </c>
      <c r="G44">
        <v>-2</v>
      </c>
      <c r="H44" t="s">
        <v>114</v>
      </c>
      <c r="I44" t="s">
        <v>115</v>
      </c>
      <c r="J44" t="s">
        <v>40</v>
      </c>
      <c r="K44" t="s">
        <v>41</v>
      </c>
      <c r="L44" t="str">
        <f>VLOOKUP(Table1[[#This Row],[homeTeamId]],teamTable[],2,FALSE)</f>
        <v>LAR</v>
      </c>
      <c r="M44" t="str">
        <f>VLOOKUP(Table1[[#This Row],[homeTeamId]],teamTable[],3,FALSE)</f>
        <v>Los Angeles Rams</v>
      </c>
      <c r="N44">
        <v>-3</v>
      </c>
      <c r="O44">
        <v>42</v>
      </c>
      <c r="P44" t="s">
        <v>141</v>
      </c>
      <c r="Q44" t="s">
        <v>0</v>
      </c>
      <c r="R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{"year":2018,"gameWeek":-2,"gameId":-23,"sport":"nfl","awayTeam":{"code":"HOU","shortName":"Houston","fullName":"Houston Texans"},"homeTeam":{"code":"LAR","shortName":"L.A. Rams","fullName":"Los Angeles Rams"},"odds":{"spread":-3,"total":42},"startDateTime":"2018-08-25T16:00:00-04:00"}</v>
      </c>
    </row>
    <row r="45" spans="1:18" hidden="1" x14ac:dyDescent="0.2">
      <c r="A45">
        <v>44</v>
      </c>
      <c r="B45">
        <f>Table1[[#This Row],[Game ID]]-66</f>
        <v>-22</v>
      </c>
      <c r="C45" t="s">
        <v>66</v>
      </c>
      <c r="D45" t="s">
        <v>67</v>
      </c>
      <c r="E45" t="str">
        <f>VLOOKUP(Table1[[#This Row],[away Team ID]],teamTable[],2,FALSE)</f>
        <v>SF</v>
      </c>
      <c r="F45" t="str">
        <f>VLOOKUP(Table1[[#This Row],[away Team ID]],teamTable[],3,FALSE)</f>
        <v>San Francisco 49ers</v>
      </c>
      <c r="G45">
        <v>-2</v>
      </c>
      <c r="H45" t="s">
        <v>70</v>
      </c>
      <c r="I45" t="s">
        <v>129</v>
      </c>
      <c r="J45" t="s">
        <v>69</v>
      </c>
      <c r="K45" t="s">
        <v>70</v>
      </c>
      <c r="L45" t="str">
        <f>VLOOKUP(Table1[[#This Row],[homeTeamId]],teamTable[],2,FALSE)</f>
        <v>IND</v>
      </c>
      <c r="M45" t="str">
        <f>VLOOKUP(Table1[[#This Row],[homeTeamId]],teamTable[],3,FALSE)</f>
        <v>Indianapolis Colts</v>
      </c>
      <c r="N45">
        <v>-1</v>
      </c>
      <c r="O45">
        <v>43.5</v>
      </c>
      <c r="P45" t="s">
        <v>142</v>
      </c>
      <c r="Q45" t="s">
        <v>0</v>
      </c>
      <c r="R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{"year":2018,"gameWeek":-2,"gameId":-22,"sport":"nfl","awayTeam":{"code":"SF","shortName":"San Francisco","fullName":"San Francisco 49ers"},"homeTeam":{"code":"IND","shortName":"Indianapolis","fullName":"Indianapolis Colts"},"odds":{"spread":-1,"total":43.5},"startDateTime":"2018-08-25T16:30:00-04:00"}</v>
      </c>
    </row>
    <row r="46" spans="1:18" hidden="1" x14ac:dyDescent="0.2">
      <c r="A46">
        <v>45</v>
      </c>
      <c r="B46">
        <f>Table1[[#This Row],[Game ID]]-66</f>
        <v>-21</v>
      </c>
      <c r="C46" t="s">
        <v>74</v>
      </c>
      <c r="D46" t="s">
        <v>75</v>
      </c>
      <c r="E46" t="str">
        <f>VLOOKUP(Table1[[#This Row],[away Team ID]],teamTable[],2,FALSE)</f>
        <v>ATL</v>
      </c>
      <c r="F46" t="str">
        <f>VLOOKUP(Table1[[#This Row],[away Team ID]],teamTable[],3,FALSE)</f>
        <v>Atlanta Falcons</v>
      </c>
      <c r="G46">
        <v>-2</v>
      </c>
      <c r="H46" t="s">
        <v>37</v>
      </c>
      <c r="I46" t="s">
        <v>38</v>
      </c>
      <c r="J46" t="s">
        <v>39</v>
      </c>
      <c r="K46" t="s">
        <v>37</v>
      </c>
      <c r="L46" t="str">
        <f>VLOOKUP(Table1[[#This Row],[homeTeamId]],teamTable[],2,FALSE)</f>
        <v>JAC</v>
      </c>
      <c r="M46" t="str">
        <f>VLOOKUP(Table1[[#This Row],[homeTeamId]],teamTable[],3,FALSE)</f>
        <v>Jacksonville Jaguars</v>
      </c>
      <c r="N46">
        <v>-3</v>
      </c>
      <c r="O46">
        <v>40</v>
      </c>
      <c r="P46" t="s">
        <v>143</v>
      </c>
      <c r="Q46" t="s">
        <v>0</v>
      </c>
      <c r="R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{"year":2018,"gameWeek":-2,"gameId":-21,"sport":"nfl","awayTeam":{"code":"ATL","shortName":"Atlanta","fullName":"Atlanta Falcons"},"homeTeam":{"code":"JAC","shortName":"Jacksonville","fullName":"Jacksonville Jaguars"},"odds":{"spread":-3,"total":40},"startDateTime":"2018-08-25T19:00:00-04:00"}</v>
      </c>
    </row>
    <row r="47" spans="1:18" hidden="1" x14ac:dyDescent="0.2">
      <c r="A47">
        <v>46</v>
      </c>
      <c r="B47">
        <f>Table1[[#This Row],[Game ID]]-66</f>
        <v>-20</v>
      </c>
      <c r="C47" t="s">
        <v>5</v>
      </c>
      <c r="D47" t="s">
        <v>6</v>
      </c>
      <c r="E47" t="str">
        <f>VLOOKUP(Table1[[#This Row],[away Team ID]],teamTable[],2,FALSE)</f>
        <v>BAL</v>
      </c>
      <c r="F47" t="str">
        <f>VLOOKUP(Table1[[#This Row],[away Team ID]],teamTable[],3,FALSE)</f>
        <v>Baltimore Ravens</v>
      </c>
      <c r="G47">
        <v>-2</v>
      </c>
      <c r="H47" t="s">
        <v>20</v>
      </c>
      <c r="I47" t="s">
        <v>21</v>
      </c>
      <c r="J47" t="s">
        <v>22</v>
      </c>
      <c r="K47" t="s">
        <v>23</v>
      </c>
      <c r="L47" t="str">
        <f>VLOOKUP(Table1[[#This Row],[homeTeamId]],teamTable[],2,FALSE)</f>
        <v>MIA</v>
      </c>
      <c r="M47" t="str">
        <f>VLOOKUP(Table1[[#This Row],[homeTeamId]],teamTable[],3,FALSE)</f>
        <v>Miami Dolphins</v>
      </c>
      <c r="N47">
        <v>0</v>
      </c>
      <c r="O47">
        <v>41.5</v>
      </c>
      <c r="P47" t="s">
        <v>143</v>
      </c>
      <c r="Q47" t="s">
        <v>0</v>
      </c>
      <c r="R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{"year":2018,"gameWeek":-2,"gameId":-20,"sport":"nfl","awayTeam":{"code":"BAL","shortName":"Baltimore","fullName":"Baltimore Ravens"},"homeTeam":{"code":"MIA","shortName":"Miami","fullName":"Miami Dolphins"},"odds":{"spread":0,"total":41.5},"startDateTime":"2018-08-25T19:00:00-04:00"}</v>
      </c>
    </row>
    <row r="48" spans="1:18" hidden="1" x14ac:dyDescent="0.2">
      <c r="A48">
        <v>47</v>
      </c>
      <c r="B48">
        <f>Table1[[#This Row],[Game ID]]-66</f>
        <v>-19</v>
      </c>
      <c r="C48" t="s">
        <v>35</v>
      </c>
      <c r="D48" t="s">
        <v>36</v>
      </c>
      <c r="E48" t="str">
        <f>VLOOKUP(Table1[[#This Row],[away Team ID]],teamTable[],2,FALSE)</f>
        <v>NO</v>
      </c>
      <c r="F48" t="str">
        <f>VLOOKUP(Table1[[#This Row],[away Team ID]],teamTable[],3,FALSE)</f>
        <v>New Orleans Saints</v>
      </c>
      <c r="G48">
        <v>-2</v>
      </c>
      <c r="H48" t="s">
        <v>126</v>
      </c>
      <c r="I48" t="s">
        <v>127</v>
      </c>
      <c r="J48" t="s">
        <v>91</v>
      </c>
      <c r="K48" t="s">
        <v>92</v>
      </c>
      <c r="L48" t="str">
        <f>VLOOKUP(Table1[[#This Row],[homeTeamId]],teamTable[],2,FALSE)</f>
        <v>LAC</v>
      </c>
      <c r="M48" t="str">
        <f>VLOOKUP(Table1[[#This Row],[homeTeamId]],teamTable[],3,FALSE)</f>
        <v>Los Angeles Chargers</v>
      </c>
      <c r="N48">
        <v>-2.5</v>
      </c>
      <c r="O48">
        <v>43.5</v>
      </c>
      <c r="P48" t="s">
        <v>144</v>
      </c>
      <c r="Q48" t="s">
        <v>0</v>
      </c>
      <c r="R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{"year":2018,"gameWeek":-2,"gameId":-19,"sport":"nfl","awayTeam":{"code":"NO","shortName":"New Orleans","fullName":"New Orleans Saints"},"homeTeam":{"code":"LAC","shortName":"L.A. Chargers","fullName":"Los Angeles Chargers"},"odds":{"spread":-2.5,"total":43.5},"startDateTime":"2018-08-25T20:00:00-04:00"}</v>
      </c>
    </row>
    <row r="49" spans="1:18" hidden="1" x14ac:dyDescent="0.2">
      <c r="A49">
        <v>48</v>
      </c>
      <c r="B49">
        <f>Table1[[#This Row],[Game ID]]-66</f>
        <v>-18</v>
      </c>
      <c r="C49" t="s">
        <v>17</v>
      </c>
      <c r="D49" t="s">
        <v>15</v>
      </c>
      <c r="E49" t="str">
        <f>VLOOKUP(Table1[[#This Row],[away Team ID]],teamTable[],2,FALSE)</f>
        <v>CIN</v>
      </c>
      <c r="F49" t="str">
        <f>VLOOKUP(Table1[[#This Row],[away Team ID]],teamTable[],3,FALSE)</f>
        <v>Cincinnati Bengals</v>
      </c>
      <c r="G49">
        <v>-2</v>
      </c>
      <c r="H49" t="s">
        <v>10</v>
      </c>
      <c r="I49" t="s">
        <v>11</v>
      </c>
      <c r="J49" t="s">
        <v>12</v>
      </c>
      <c r="K49" t="s">
        <v>13</v>
      </c>
      <c r="L49" t="str">
        <f>VLOOKUP(Table1[[#This Row],[homeTeamId]],teamTable[],2,FALSE)</f>
        <v>BUF</v>
      </c>
      <c r="M49" t="str">
        <f>VLOOKUP(Table1[[#This Row],[homeTeamId]],teamTable[],3,FALSE)</f>
        <v>Buffalo Bills</v>
      </c>
      <c r="N49">
        <v>-1.5</v>
      </c>
      <c r="O49">
        <v>41.5</v>
      </c>
      <c r="P49" t="s">
        <v>145</v>
      </c>
      <c r="Q49" t="s">
        <v>0</v>
      </c>
      <c r="R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{"year":2018,"gameWeek":-2,"gameId":-18,"sport":"nfl","awayTeam":{"code":"CIN","shortName":"Cincinnati","fullName":"Cincinnati Bengals"},"homeTeam":{"code":"BUF","shortName":"Buffalo","fullName":"Buffalo Bills"},"odds":{"spread":-1.5,"total":41.5},"startDateTime":"2018-08-26T16:00:00-04:00"}</v>
      </c>
    </row>
    <row r="50" spans="1:18" hidden="1" x14ac:dyDescent="0.2">
      <c r="A50">
        <v>49</v>
      </c>
      <c r="B50">
        <f>Table1[[#This Row],[Game ID]]-66</f>
        <v>-17</v>
      </c>
      <c r="C50" t="s">
        <v>96</v>
      </c>
      <c r="D50" t="s">
        <v>94</v>
      </c>
      <c r="E50" t="str">
        <f>VLOOKUP(Table1[[#This Row],[away Team ID]],teamTable[],2,FALSE)</f>
        <v>ARI</v>
      </c>
      <c r="F50" t="str">
        <f>VLOOKUP(Table1[[#This Row],[away Team ID]],teamTable[],3,FALSE)</f>
        <v>Arizona Cardinals</v>
      </c>
      <c r="G50">
        <v>-2</v>
      </c>
      <c r="H50" t="s">
        <v>118</v>
      </c>
      <c r="I50" t="s">
        <v>119</v>
      </c>
      <c r="J50" t="s">
        <v>62</v>
      </c>
      <c r="K50" t="s">
        <v>63</v>
      </c>
      <c r="L50" t="str">
        <f>VLOOKUP(Table1[[#This Row],[homeTeamId]],teamTable[],2,FALSE)</f>
        <v>DAL</v>
      </c>
      <c r="M50" t="str">
        <f>VLOOKUP(Table1[[#This Row],[homeTeamId]],teamTable[],3,FALSE)</f>
        <v>Dallas Cowboys</v>
      </c>
      <c r="N50">
        <v>-3</v>
      </c>
      <c r="O50">
        <v>43.5</v>
      </c>
      <c r="P50" t="s">
        <v>146</v>
      </c>
      <c r="Q50" t="s">
        <v>0</v>
      </c>
      <c r="R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{"year":2018,"gameWeek":-2,"gameId":-17,"sport":"nfl","awayTeam":{"code":"ARI","shortName":"Arizona","fullName":"Arizona Cardinals"},"homeTeam":{"code":"DAL","shortName":"Dallas","fullName":"Dallas Cowboys"},"odds":{"spread":-3,"total":43.5},"startDateTime":"2018-08-26T20:00:00-04:00"}</v>
      </c>
    </row>
    <row r="51" spans="1:18" x14ac:dyDescent="0.2">
      <c r="A51">
        <v>50</v>
      </c>
      <c r="B51">
        <f>Table1[[#This Row],[Game ID]]-66</f>
        <v>-16</v>
      </c>
      <c r="C51" t="s">
        <v>22</v>
      </c>
      <c r="D51" t="s">
        <v>23</v>
      </c>
      <c r="E51" t="str">
        <f>VLOOKUP(Table1[[#This Row],[away Team ID]],teamTable[],2,FALSE)</f>
        <v>MIA</v>
      </c>
      <c r="F51" t="str">
        <f>VLOOKUP(Table1[[#This Row],[away Team ID]],teamTable[],3,FALSE)</f>
        <v>Miami Dolphins</v>
      </c>
      <c r="G51">
        <v>-1</v>
      </c>
      <c r="H51" t="s">
        <v>75</v>
      </c>
      <c r="I51" t="s">
        <v>108</v>
      </c>
      <c r="J51" t="s">
        <v>74</v>
      </c>
      <c r="K51" t="s">
        <v>75</v>
      </c>
      <c r="L51" t="str">
        <f>VLOOKUP(Table1[[#This Row],[homeTeamId]],teamTable[],2,FALSE)</f>
        <v>ATL</v>
      </c>
      <c r="M51" t="str">
        <f>VLOOKUP(Table1[[#This Row],[homeTeamId]],teamTable[],3,FALSE)</f>
        <v>Atlanta Falcons</v>
      </c>
      <c r="N51">
        <v>-3</v>
      </c>
      <c r="O51">
        <v>36</v>
      </c>
      <c r="P51" t="s">
        <v>147</v>
      </c>
      <c r="Q51" t="s">
        <v>0</v>
      </c>
      <c r="R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{"year":2018,"gameWeek":-1,"gameId":-16,"sport":"nfl","awayTeam":{"code":"MIA","shortName":"Miami","fullName":"Miami Dolphins"},"homeTeam":{"code":"ATL","shortName":"Atlanta","fullName":"Atlanta Falcons"},"odds":{"spread":-3,"total":36},"startDateTime":"2018-08-30T19:00:00-04:00"}</v>
      </c>
    </row>
    <row r="52" spans="1:18" x14ac:dyDescent="0.2">
      <c r="A52">
        <v>51</v>
      </c>
      <c r="B52">
        <f>Table1[[#This Row],[Game ID]]-66</f>
        <v>-15</v>
      </c>
      <c r="C52" t="s">
        <v>69</v>
      </c>
      <c r="D52" t="s">
        <v>70</v>
      </c>
      <c r="E52" t="str">
        <f>VLOOKUP(Table1[[#This Row],[away Team ID]],teamTable[],2,FALSE)</f>
        <v>IND</v>
      </c>
      <c r="F52" t="str">
        <f>VLOOKUP(Table1[[#This Row],[away Team ID]],teamTable[],3,FALSE)</f>
        <v>Indianapolis Colts</v>
      </c>
      <c r="G52">
        <v>-1</v>
      </c>
      <c r="H52" t="s">
        <v>15</v>
      </c>
      <c r="I52" t="s">
        <v>16</v>
      </c>
      <c r="J52" t="s">
        <v>17</v>
      </c>
      <c r="K52" t="s">
        <v>15</v>
      </c>
      <c r="L52" t="str">
        <f>VLOOKUP(Table1[[#This Row],[homeTeamId]],teamTable[],2,FALSE)</f>
        <v>CIN</v>
      </c>
      <c r="M52" t="str">
        <f>VLOOKUP(Table1[[#This Row],[homeTeamId]],teamTable[],3,FALSE)</f>
        <v>Cincinnati Bengals</v>
      </c>
      <c r="N52">
        <v>-3</v>
      </c>
      <c r="O52">
        <v>34</v>
      </c>
      <c r="P52" t="s">
        <v>147</v>
      </c>
      <c r="Q52" t="s">
        <v>0</v>
      </c>
      <c r="R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{"year":2018,"gameWeek":-1,"gameId":-15,"sport":"nfl","awayTeam":{"code":"IND","shortName":"Indianapolis","fullName":"Indianapolis Colts"},"homeTeam":{"code":"CIN","shortName":"Cincinnati","fullName":"Cincinnati Bengals"},"odds":{"spread":-3,"total":34},"startDateTime":"2018-08-30T19:00:00-04:00"}</v>
      </c>
    </row>
    <row r="53" spans="1:18" x14ac:dyDescent="0.2">
      <c r="A53">
        <v>52</v>
      </c>
      <c r="B53">
        <f>Table1[[#This Row],[Game ID]]-66</f>
        <v>-14</v>
      </c>
      <c r="C53" t="s">
        <v>76</v>
      </c>
      <c r="D53" t="s">
        <v>77</v>
      </c>
      <c r="E53" t="str">
        <f>VLOOKUP(Table1[[#This Row],[away Team ID]],teamTable[],2,FALSE)</f>
        <v>NYJ</v>
      </c>
      <c r="F53" t="str">
        <f>VLOOKUP(Table1[[#This Row],[away Team ID]],teamTable[],3,FALSE)</f>
        <v>New York Jets</v>
      </c>
      <c r="G53">
        <v>-1</v>
      </c>
      <c r="H53" t="s">
        <v>32</v>
      </c>
      <c r="I53" t="s">
        <v>33</v>
      </c>
      <c r="J53" t="s">
        <v>34</v>
      </c>
      <c r="K53" t="s">
        <v>32</v>
      </c>
      <c r="L53" t="str">
        <f>VLOOKUP(Table1[[#This Row],[homeTeamId]],teamTable[],2,FALSE)</f>
        <v>PHI</v>
      </c>
      <c r="M53" t="str">
        <f>VLOOKUP(Table1[[#This Row],[homeTeamId]],teamTable[],3,FALSE)</f>
        <v>Philadelphia Eagles</v>
      </c>
      <c r="N53">
        <v>1.5</v>
      </c>
      <c r="O53">
        <v>36.5</v>
      </c>
      <c r="P53" t="s">
        <v>147</v>
      </c>
      <c r="Q53" t="s">
        <v>0</v>
      </c>
      <c r="R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{"year":2018,"gameWeek":-1,"gameId":-14,"sport":"nfl","awayTeam":{"code":"NYJ","shortName":"N.Y. Jets","fullName":"New York Jets"},"homeTeam":{"code":"PHI","shortName":"Philadelphia","fullName":"Philadelphia Eagles"},"odds":{"spread":1.5,"total":36.5},"startDateTime":"2018-08-30T19:00:00-04:00"}</v>
      </c>
    </row>
    <row r="54" spans="1:18" x14ac:dyDescent="0.2">
      <c r="A54">
        <v>53</v>
      </c>
      <c r="B54">
        <f>Table1[[#This Row],[Game ID]]-66</f>
        <v>-13</v>
      </c>
      <c r="C54" t="s">
        <v>24</v>
      </c>
      <c r="D54" t="s">
        <v>25</v>
      </c>
      <c r="E54" t="str">
        <f>VLOOKUP(Table1[[#This Row],[away Team ID]],teamTable[],2,FALSE)</f>
        <v>CLE</v>
      </c>
      <c r="F54" t="str">
        <f>VLOOKUP(Table1[[#This Row],[away Team ID]],teamTable[],3,FALSE)</f>
        <v>Cleveland Browns</v>
      </c>
      <c r="G54">
        <v>-1</v>
      </c>
      <c r="H54" t="s">
        <v>80</v>
      </c>
      <c r="I54" t="s">
        <v>102</v>
      </c>
      <c r="J54" t="s">
        <v>79</v>
      </c>
      <c r="K54" t="s">
        <v>80</v>
      </c>
      <c r="L54" t="str">
        <f>VLOOKUP(Table1[[#This Row],[homeTeamId]],teamTable[],2,FALSE)</f>
        <v>DET</v>
      </c>
      <c r="M54" t="str">
        <f>VLOOKUP(Table1[[#This Row],[homeTeamId]],teamTable[],3,FALSE)</f>
        <v>Detroit Lions</v>
      </c>
      <c r="N54">
        <v>-2.5</v>
      </c>
      <c r="O54">
        <v>35.5</v>
      </c>
      <c r="P54" t="s">
        <v>147</v>
      </c>
      <c r="Q54" t="s">
        <v>0</v>
      </c>
      <c r="R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{"year":2018,"gameWeek":-1,"gameId":-13,"sport":"nfl","awayTeam":{"code":"CLE","shortName":"Cleveland","fullName":"Cleveland Browns"},"homeTeam":{"code":"DET","shortName":"Detroit","fullName":"Detroit Lions"},"odds":{"spread":-2.5,"total":35.5},"startDateTime":"2018-08-30T19:00:00-04:00"}</v>
      </c>
    </row>
    <row r="55" spans="1:18" x14ac:dyDescent="0.2">
      <c r="A55">
        <v>54</v>
      </c>
      <c r="B55">
        <f>Table1[[#This Row],[Game ID]]-66</f>
        <v>-12</v>
      </c>
      <c r="C55" t="s">
        <v>48</v>
      </c>
      <c r="D55" t="s">
        <v>49</v>
      </c>
      <c r="E55" t="str">
        <f>VLOOKUP(Table1[[#This Row],[away Team ID]],teamTable[],2,FALSE)</f>
        <v>NE</v>
      </c>
      <c r="F55" t="str">
        <f>VLOOKUP(Table1[[#This Row],[away Team ID]],teamTable[],3,FALSE)</f>
        <v>New England Patriots</v>
      </c>
      <c r="G55">
        <v>-1</v>
      </c>
      <c r="H55" t="s">
        <v>26</v>
      </c>
      <c r="I55" t="s">
        <v>27</v>
      </c>
      <c r="J55" t="s">
        <v>28</v>
      </c>
      <c r="K55" t="s">
        <v>29</v>
      </c>
      <c r="L55" t="str">
        <f>VLOOKUP(Table1[[#This Row],[homeTeamId]],teamTable[],2,FALSE)</f>
        <v>NYG</v>
      </c>
      <c r="M55" t="str">
        <f>VLOOKUP(Table1[[#This Row],[homeTeamId]],teamTable[],3,FALSE)</f>
        <v>New York Giants</v>
      </c>
      <c r="N55">
        <v>-2.5</v>
      </c>
      <c r="O55">
        <v>38.5</v>
      </c>
      <c r="P55" t="s">
        <v>147</v>
      </c>
      <c r="Q55" t="s">
        <v>0</v>
      </c>
      <c r="R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{"year":2018,"gameWeek":-1,"gameId":-12,"sport":"nfl","awayTeam":{"code":"NE","shortName":"New England","fullName":"New England Patriots"},"homeTeam":{"code":"NYG","shortName":"N.Y. Giants","fullName":"New York Giants"},"odds":{"spread":-2.5,"total":38.5},"startDateTime":"2018-08-30T19:00:00-04:00"}</v>
      </c>
    </row>
    <row r="56" spans="1:18" x14ac:dyDescent="0.2">
      <c r="A56">
        <v>55</v>
      </c>
      <c r="B56">
        <f>Table1[[#This Row],[Game ID]]-66</f>
        <v>-11</v>
      </c>
      <c r="C56" t="s">
        <v>8</v>
      </c>
      <c r="D56" t="s">
        <v>9</v>
      </c>
      <c r="E56" t="str">
        <f>VLOOKUP(Table1[[#This Row],[away Team ID]],teamTable[],2,FALSE)</f>
        <v>CAR</v>
      </c>
      <c r="F56" t="str">
        <f>VLOOKUP(Table1[[#This Row],[away Team ID]],teamTable[],3,FALSE)</f>
        <v>Carolina Panthers</v>
      </c>
      <c r="G56">
        <v>-1</v>
      </c>
      <c r="H56" t="s">
        <v>31</v>
      </c>
      <c r="I56" t="s">
        <v>140</v>
      </c>
      <c r="J56" t="s">
        <v>30</v>
      </c>
      <c r="K56" t="s">
        <v>31</v>
      </c>
      <c r="L56" t="str">
        <f>VLOOKUP(Table1[[#This Row],[homeTeamId]],teamTable[],2,FALSE)</f>
        <v>PIT</v>
      </c>
      <c r="M56" t="str">
        <f>VLOOKUP(Table1[[#This Row],[homeTeamId]],teamTable[],3,FALSE)</f>
        <v>Pittsburgh Steelers</v>
      </c>
      <c r="N56">
        <v>-2.5</v>
      </c>
      <c r="O56">
        <v>36.5</v>
      </c>
      <c r="P56" t="s">
        <v>148</v>
      </c>
      <c r="Q56" t="s">
        <v>0</v>
      </c>
      <c r="R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{"year":2018,"gameWeek":-1,"gameId":-11,"sport":"nfl","awayTeam":{"code":"CAR","shortName":"Carolina","fullName":"Carolina Panthers"},"homeTeam":{"code":"PIT","shortName":"Pittsburgh","fullName":"Pittsburgh Steelers"},"odds":{"spread":-2.5,"total":36.5},"startDateTime":"2018-08-30T19:30:00-04:00"}</v>
      </c>
    </row>
    <row r="57" spans="1:18" x14ac:dyDescent="0.2">
      <c r="A57">
        <v>56</v>
      </c>
      <c r="B57">
        <f>Table1[[#This Row],[Game ID]]-66</f>
        <v>-10</v>
      </c>
      <c r="C57" t="s">
        <v>44</v>
      </c>
      <c r="D57" t="s">
        <v>45</v>
      </c>
      <c r="E57" t="str">
        <f>VLOOKUP(Table1[[#This Row],[away Team ID]],teamTable[],2,FALSE)</f>
        <v>WAS</v>
      </c>
      <c r="F57" t="str">
        <f>VLOOKUP(Table1[[#This Row],[away Team ID]],teamTable[],3,FALSE)</f>
        <v>Washington Redskins</v>
      </c>
      <c r="G57">
        <v>-1</v>
      </c>
      <c r="H57" t="s">
        <v>6</v>
      </c>
      <c r="I57" t="s">
        <v>42</v>
      </c>
      <c r="J57" t="s">
        <v>5</v>
      </c>
      <c r="K57" t="s">
        <v>6</v>
      </c>
      <c r="L57" t="str">
        <f>VLOOKUP(Table1[[#This Row],[homeTeamId]],teamTable[],2,FALSE)</f>
        <v>BAL</v>
      </c>
      <c r="M57" t="str">
        <f>VLOOKUP(Table1[[#This Row],[homeTeamId]],teamTable[],3,FALSE)</f>
        <v>Baltimore Ravens</v>
      </c>
      <c r="N57">
        <v>-3</v>
      </c>
      <c r="O57">
        <v>36</v>
      </c>
      <c r="P57" t="s">
        <v>148</v>
      </c>
      <c r="Q57" t="s">
        <v>0</v>
      </c>
      <c r="R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{"year":2018,"gameWeek":-1,"gameId":-10,"sport":"nfl","awayTeam":{"code":"WAS","shortName":"Washington","fullName":"Washington Redskins"},"homeTeam":{"code":"BAL","shortName":"Baltimore","fullName":"Baltimore Ravens"},"odds":{"spread":-3,"total":36},"startDateTime":"2018-08-30T19:30:00-04:00"}</v>
      </c>
    </row>
    <row r="58" spans="1:18" x14ac:dyDescent="0.2">
      <c r="A58">
        <v>57</v>
      </c>
      <c r="B58">
        <f>Table1[[#This Row],[Game ID]]-66</f>
        <v>-9</v>
      </c>
      <c r="C58" t="s">
        <v>39</v>
      </c>
      <c r="D58" t="s">
        <v>37</v>
      </c>
      <c r="E58" t="str">
        <f>VLOOKUP(Table1[[#This Row],[away Team ID]],teamTable[],2,FALSE)</f>
        <v>JAC</v>
      </c>
      <c r="F58" t="str">
        <f>VLOOKUP(Table1[[#This Row],[away Team ID]],teamTable[],3,FALSE)</f>
        <v>Jacksonville Jaguars</v>
      </c>
      <c r="G58">
        <v>-1</v>
      </c>
      <c r="H58" t="s">
        <v>133</v>
      </c>
      <c r="I58" t="s">
        <v>134</v>
      </c>
      <c r="J58" t="s">
        <v>18</v>
      </c>
      <c r="K58" t="s">
        <v>19</v>
      </c>
      <c r="L58" t="str">
        <f>VLOOKUP(Table1[[#This Row],[homeTeamId]],teamTable[],2,FALSE)</f>
        <v>TB</v>
      </c>
      <c r="M58" t="str">
        <f>VLOOKUP(Table1[[#This Row],[homeTeamId]],teamTable[],3,FALSE)</f>
        <v>Tampa Bay Buccaneers</v>
      </c>
      <c r="N58">
        <v>-1</v>
      </c>
      <c r="O58">
        <v>36</v>
      </c>
      <c r="P58" t="s">
        <v>148</v>
      </c>
      <c r="Q58" t="s">
        <v>0</v>
      </c>
      <c r="R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{"year":2018,"gameWeek":-1,"gameId":-9,"sport":"nfl","awayTeam":{"code":"JAC","shortName":"Jacksonville","fullName":"Jacksonville Jaguars"},"homeTeam":{"code":"TB","shortName":"Tampa Bay","fullName":"Tampa Bay Buccaneers"},"odds":{"spread":-1,"total":36},"startDateTime":"2018-08-30T19:30:00-04:00"}</v>
      </c>
    </row>
    <row r="59" spans="1:18" x14ac:dyDescent="0.2">
      <c r="A59">
        <v>58</v>
      </c>
      <c r="B59">
        <f>Table1[[#This Row],[Game ID]]-66</f>
        <v>-8</v>
      </c>
      <c r="C59" t="s">
        <v>12</v>
      </c>
      <c r="D59" t="s">
        <v>13</v>
      </c>
      <c r="E59" t="str">
        <f>VLOOKUP(Table1[[#This Row],[away Team ID]],teamTable[],2,FALSE)</f>
        <v>BUF</v>
      </c>
      <c r="F59" t="str">
        <f>VLOOKUP(Table1[[#This Row],[away Team ID]],teamTable[],3,FALSE)</f>
        <v>Buffalo Bills</v>
      </c>
      <c r="G59">
        <v>-1</v>
      </c>
      <c r="H59" t="s">
        <v>2</v>
      </c>
      <c r="I59" t="s">
        <v>137</v>
      </c>
      <c r="J59" t="s">
        <v>1</v>
      </c>
      <c r="K59" t="s">
        <v>2</v>
      </c>
      <c r="L59" t="str">
        <f>VLOOKUP(Table1[[#This Row],[homeTeamId]],teamTable[],2,FALSE)</f>
        <v>CHI</v>
      </c>
      <c r="M59" t="str">
        <f>VLOOKUP(Table1[[#This Row],[homeTeamId]],teamTable[],3,FALSE)</f>
        <v>Chicago Bears</v>
      </c>
      <c r="N59">
        <v>-3</v>
      </c>
      <c r="O59">
        <v>37</v>
      </c>
      <c r="P59" t="s">
        <v>149</v>
      </c>
      <c r="Q59" t="s">
        <v>0</v>
      </c>
      <c r="R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{"year":2018,"gameWeek":-1,"gameId":-8,"sport":"nfl","awayTeam":{"code":"BUF","shortName":"Buffalo","fullName":"Buffalo Bills"},"homeTeam":{"code":"CHI","shortName":"Chicago","fullName":"Chicago Bears"},"odds":{"spread":-3,"total":37},"startDateTime":"2018-08-30T20:00:00-04:00"}</v>
      </c>
    </row>
    <row r="60" spans="1:18" x14ac:dyDescent="0.2">
      <c r="A60">
        <v>59</v>
      </c>
      <c r="B60">
        <f>Table1[[#This Row],[Game ID]]-66</f>
        <v>-7</v>
      </c>
      <c r="C60" t="s">
        <v>85</v>
      </c>
      <c r="D60" t="s">
        <v>86</v>
      </c>
      <c r="E60" t="str">
        <f>VLOOKUP(Table1[[#This Row],[away Team ID]],teamTable[],2,FALSE)</f>
        <v>MIN</v>
      </c>
      <c r="F60" t="str">
        <f>VLOOKUP(Table1[[#This Row],[away Team ID]],teamTable[],3,FALSE)</f>
        <v>Minnesota Vikings</v>
      </c>
      <c r="G60">
        <v>-1</v>
      </c>
      <c r="H60" t="s">
        <v>121</v>
      </c>
      <c r="I60" t="s">
        <v>122</v>
      </c>
      <c r="J60" t="s">
        <v>50</v>
      </c>
      <c r="K60" t="s">
        <v>51</v>
      </c>
      <c r="L60" t="str">
        <f>VLOOKUP(Table1[[#This Row],[homeTeamId]],teamTable[],2,FALSE)</f>
        <v>TEN</v>
      </c>
      <c r="M60" t="str">
        <f>VLOOKUP(Table1[[#This Row],[homeTeamId]],teamTable[],3,FALSE)</f>
        <v>Tennessee Titans</v>
      </c>
      <c r="N60">
        <v>-1</v>
      </c>
      <c r="O60">
        <v>36</v>
      </c>
      <c r="P60" t="s">
        <v>149</v>
      </c>
      <c r="Q60" t="s">
        <v>0</v>
      </c>
      <c r="R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{"year":2018,"gameWeek":-1,"gameId":-7,"sport":"nfl","awayTeam":{"code":"MIN","shortName":"Minnesota","fullName":"Minnesota Vikings"},"homeTeam":{"code":"TEN","shortName":"Tennessee","fullName":"Tennessee Titans"},"odds":{"spread":-1,"total":36},"startDateTime":"2018-08-30T20:00:00-04:00"}</v>
      </c>
    </row>
    <row r="61" spans="1:18" x14ac:dyDescent="0.2">
      <c r="A61">
        <v>60</v>
      </c>
      <c r="B61">
        <f>Table1[[#This Row],[Game ID]]-66</f>
        <v>-6</v>
      </c>
      <c r="C61" t="s">
        <v>40</v>
      </c>
      <c r="D61" t="s">
        <v>41</v>
      </c>
      <c r="E61" t="str">
        <f>VLOOKUP(Table1[[#This Row],[away Team ID]],teamTable[],2,FALSE)</f>
        <v>LAR</v>
      </c>
      <c r="F61" t="str">
        <f>VLOOKUP(Table1[[#This Row],[away Team ID]],teamTable[],3,FALSE)</f>
        <v>Los Angeles Rams</v>
      </c>
      <c r="G61">
        <v>-1</v>
      </c>
      <c r="H61" t="s">
        <v>36</v>
      </c>
      <c r="I61" t="s">
        <v>110</v>
      </c>
      <c r="J61" t="s">
        <v>35</v>
      </c>
      <c r="K61" t="s">
        <v>36</v>
      </c>
      <c r="L61" t="str">
        <f>VLOOKUP(Table1[[#This Row],[homeTeamId]],teamTable[],2,FALSE)</f>
        <v>NO</v>
      </c>
      <c r="M61" t="str">
        <f>VLOOKUP(Table1[[#This Row],[homeTeamId]],teamTable[],3,FALSE)</f>
        <v>New Orleans Saints</v>
      </c>
      <c r="N61">
        <v>-4</v>
      </c>
      <c r="O61">
        <v>38</v>
      </c>
      <c r="P61" t="s">
        <v>149</v>
      </c>
      <c r="Q61" t="s">
        <v>0</v>
      </c>
      <c r="R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{"year":2018,"gameWeek":-1,"gameId":-6,"sport":"nfl","awayTeam":{"code":"LAR","shortName":"L.A. Rams","fullName":"Los Angeles Rams"},"homeTeam":{"code":"NO","shortName":"New Orleans","fullName":"New Orleans Saints"},"odds":{"spread":-4,"total":38},"startDateTime":"2018-08-30T20:00:00-04:00"}</v>
      </c>
    </row>
    <row r="62" spans="1:18" x14ac:dyDescent="0.2">
      <c r="A62">
        <v>61</v>
      </c>
      <c r="B62">
        <f>Table1[[#This Row],[Game ID]]-66</f>
        <v>-5</v>
      </c>
      <c r="C62" t="s">
        <v>62</v>
      </c>
      <c r="D62" t="s">
        <v>63</v>
      </c>
      <c r="E62" t="str">
        <f>VLOOKUP(Table1[[#This Row],[away Team ID]],teamTable[],2,FALSE)</f>
        <v>DAL</v>
      </c>
      <c r="F62" t="str">
        <f>VLOOKUP(Table1[[#This Row],[away Team ID]],teamTable[],3,FALSE)</f>
        <v>Dallas Cowboys</v>
      </c>
      <c r="G62">
        <v>-1</v>
      </c>
      <c r="H62" t="s">
        <v>57</v>
      </c>
      <c r="I62" t="s">
        <v>124</v>
      </c>
      <c r="J62" t="s">
        <v>56</v>
      </c>
      <c r="K62" t="s">
        <v>57</v>
      </c>
      <c r="L62" t="str">
        <f>VLOOKUP(Table1[[#This Row],[homeTeamId]],teamTable[],2,FALSE)</f>
        <v>HOU</v>
      </c>
      <c r="M62" t="str">
        <f>VLOOKUP(Table1[[#This Row],[homeTeamId]],teamTable[],3,FALSE)</f>
        <v>Houston Texans</v>
      </c>
      <c r="N62">
        <v>-4</v>
      </c>
      <c r="O62">
        <v>34</v>
      </c>
      <c r="P62" t="s">
        <v>149</v>
      </c>
      <c r="Q62" t="s">
        <v>0</v>
      </c>
      <c r="R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{"year":2018,"gameWeek":-1,"gameId":-5,"sport":"nfl","awayTeam":{"code":"DAL","shortName":"Dallas","fullName":"Dallas Cowboys"},"homeTeam":{"code":"HOU","shortName":"Houston","fullName":"Houston Texans"},"odds":{"spread":-4,"total":34},"startDateTime":"2018-08-30T20:00:00-04:00"}</v>
      </c>
    </row>
    <row r="63" spans="1:18" x14ac:dyDescent="0.2">
      <c r="A63">
        <v>62</v>
      </c>
      <c r="B63">
        <f>Table1[[#This Row],[Game ID]]-66</f>
        <v>-4</v>
      </c>
      <c r="C63" t="s">
        <v>54</v>
      </c>
      <c r="D63" t="s">
        <v>52</v>
      </c>
      <c r="E63" t="str">
        <f>VLOOKUP(Table1[[#This Row],[away Team ID]],teamTable[],2,FALSE)</f>
        <v>GB</v>
      </c>
      <c r="F63" t="str">
        <f>VLOOKUP(Table1[[#This Row],[away Team ID]],teamTable[],3,FALSE)</f>
        <v>Green Bay Packers</v>
      </c>
      <c r="G63">
        <v>-1</v>
      </c>
      <c r="H63" t="s">
        <v>58</v>
      </c>
      <c r="I63" t="s">
        <v>59</v>
      </c>
      <c r="J63" t="s">
        <v>60</v>
      </c>
      <c r="K63" t="s">
        <v>58</v>
      </c>
      <c r="L63" t="str">
        <f>VLOOKUP(Table1[[#This Row],[homeTeamId]],teamTable[],2,FALSE)</f>
        <v>KC</v>
      </c>
      <c r="M63" t="str">
        <f>VLOOKUP(Table1[[#This Row],[homeTeamId]],teamTable[],3,FALSE)</f>
        <v>Kansas City Chiefs</v>
      </c>
      <c r="N63">
        <v>-4</v>
      </c>
      <c r="O63">
        <v>38.5</v>
      </c>
      <c r="P63" t="s">
        <v>150</v>
      </c>
      <c r="Q63" t="s">
        <v>0</v>
      </c>
      <c r="R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{"year":2018,"gameWeek":-1,"gameId":-4,"sport":"nfl","awayTeam":{"code":"GB","shortName":"Green Bay","fullName":"Green Bay Packers"},"homeTeam":{"code":"KC","shortName":"Kansas City","fullName":"Kansas City Chiefs"},"odds":{"spread":-4,"total":38.5},"startDateTime":"2018-08-30T20:30:00-04:00"}</v>
      </c>
    </row>
    <row r="64" spans="1:18" x14ac:dyDescent="0.2">
      <c r="A64">
        <v>63</v>
      </c>
      <c r="B64">
        <f>Table1[[#This Row],[Game ID]]-66</f>
        <v>-3</v>
      </c>
      <c r="C64" t="s">
        <v>89</v>
      </c>
      <c r="D64" t="s">
        <v>87</v>
      </c>
      <c r="E64" t="str">
        <f>VLOOKUP(Table1[[#This Row],[away Team ID]],teamTable[],2,FALSE)</f>
        <v>DEN</v>
      </c>
      <c r="F64" t="str">
        <f>VLOOKUP(Table1[[#This Row],[away Team ID]],teamTable[],3,FALSE)</f>
        <v>Denver Broncos</v>
      </c>
      <c r="G64">
        <v>-1</v>
      </c>
      <c r="H64" t="s">
        <v>93</v>
      </c>
      <c r="I64" t="s">
        <v>95</v>
      </c>
      <c r="J64" t="s">
        <v>96</v>
      </c>
      <c r="K64" t="s">
        <v>94</v>
      </c>
      <c r="L64" t="str">
        <f>VLOOKUP(Table1[[#This Row],[homeTeamId]],teamTable[],2,FALSE)</f>
        <v>ARI</v>
      </c>
      <c r="M64" t="str">
        <f>VLOOKUP(Table1[[#This Row],[homeTeamId]],teamTable[],3,FALSE)</f>
        <v>Arizona Cardinals</v>
      </c>
      <c r="N64">
        <v>-2.5</v>
      </c>
      <c r="O64">
        <v>35.5</v>
      </c>
      <c r="P64" t="s">
        <v>151</v>
      </c>
      <c r="Q64" t="s">
        <v>0</v>
      </c>
      <c r="R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{"year":2018,"gameWeek":-1,"gameId":-3,"sport":"nfl","awayTeam":{"code":"DEN","shortName":"Denver","fullName":"Denver Broncos"},"homeTeam":{"code":"ARI","shortName":"Arizona","fullName":"Arizona Cardinals"},"odds":{"spread":-2.5,"total":35.5},"startDateTime":"2018-08-30T21:00:00-04:00"}</v>
      </c>
    </row>
    <row r="65" spans="1:18" x14ac:dyDescent="0.2">
      <c r="A65">
        <v>64</v>
      </c>
      <c r="B65">
        <f>Table1[[#This Row],[Game ID]]-66</f>
        <v>-2</v>
      </c>
      <c r="C65" t="s">
        <v>91</v>
      </c>
      <c r="D65" t="s">
        <v>92</v>
      </c>
      <c r="E65" t="str">
        <f>VLOOKUP(Table1[[#This Row],[away Team ID]],teamTable[],2,FALSE)</f>
        <v>LAC</v>
      </c>
      <c r="F65" t="str">
        <f>VLOOKUP(Table1[[#This Row],[away Team ID]],teamTable[],3,FALSE)</f>
        <v>Los Angeles Chargers</v>
      </c>
      <c r="G65">
        <v>-1</v>
      </c>
      <c r="H65" t="s">
        <v>64</v>
      </c>
      <c r="I65" t="s">
        <v>65</v>
      </c>
      <c r="J65" t="s">
        <v>66</v>
      </c>
      <c r="K65" t="s">
        <v>67</v>
      </c>
      <c r="L65" t="str">
        <f>VLOOKUP(Table1[[#This Row],[homeTeamId]],teamTable[],2,FALSE)</f>
        <v>SF</v>
      </c>
      <c r="M65" t="str">
        <f>VLOOKUP(Table1[[#This Row],[homeTeamId]],teamTable[],3,FALSE)</f>
        <v>San Francisco 49ers</v>
      </c>
      <c r="N65">
        <v>-3.5</v>
      </c>
      <c r="O65">
        <v>35</v>
      </c>
      <c r="P65" t="s">
        <v>152</v>
      </c>
      <c r="Q65" t="s">
        <v>0</v>
      </c>
      <c r="R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{"year":2018,"gameWeek":-1,"gameId":-2,"sport":"nfl","awayTeam":{"code":"LAC","shortName":"L.A. Chargers","fullName":"Los Angeles Chargers"},"homeTeam":{"code":"SF","shortName":"San Francisco","fullName":"San Francisco 49ers"},"odds":{"spread":-3.5,"total":35},"startDateTime":"2018-08-30T22:00:00-04:00"}</v>
      </c>
    </row>
    <row r="66" spans="1:18" x14ac:dyDescent="0.2">
      <c r="A66">
        <v>65</v>
      </c>
      <c r="B66">
        <f>Table1[[#This Row],[Game ID]]-66</f>
        <v>-1</v>
      </c>
      <c r="C66" t="s">
        <v>83</v>
      </c>
      <c r="D66" t="s">
        <v>81</v>
      </c>
      <c r="E66" t="str">
        <f>VLOOKUP(Table1[[#This Row],[away Team ID]],teamTable[],2,FALSE)</f>
        <v>OAK</v>
      </c>
      <c r="F66" t="str">
        <f>VLOOKUP(Table1[[#This Row],[away Team ID]],teamTable[],3,FALSE)</f>
        <v>Oakland Raiders</v>
      </c>
      <c r="G66">
        <v>-1</v>
      </c>
      <c r="H66" t="s">
        <v>71</v>
      </c>
      <c r="I66" t="s">
        <v>72</v>
      </c>
      <c r="J66" t="s">
        <v>73</v>
      </c>
      <c r="K66" t="s">
        <v>71</v>
      </c>
      <c r="L66" t="str">
        <f>VLOOKUP(Table1[[#This Row],[homeTeamId]],teamTable[],2,FALSE)</f>
        <v>SEA</v>
      </c>
      <c r="M66" t="str">
        <f>VLOOKUP(Table1[[#This Row],[homeTeamId]],teamTable[],3,FALSE)</f>
        <v>Seattle Seahawks</v>
      </c>
      <c r="N66">
        <v>-3</v>
      </c>
      <c r="O66">
        <v>35</v>
      </c>
      <c r="P66" t="s">
        <v>152</v>
      </c>
      <c r="Q66" t="s">
        <v>0</v>
      </c>
      <c r="R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{"year":2018,"gameWeek":-1,"gameId":-1,"sport":"nfl","awayTeam":{"code":"OAK","shortName":"Oakland","fullName":"Oakland Raiders"},"homeTeam":{"code":"SEA","shortName":"Seattle","fullName":"Seattle Seahawks"},"odds":{"spread":-3,"total":35},"startDateTime":"2018-08-30T22:00:00-04:00"}</v>
      </c>
    </row>
    <row r="67" spans="1:18" hidden="1" x14ac:dyDescent="0.2">
      <c r="A67">
        <v>67</v>
      </c>
      <c r="B67">
        <f>Table1[[#This Row],[Game ID]]-66</f>
        <v>1</v>
      </c>
      <c r="C67" t="s">
        <v>74</v>
      </c>
      <c r="D67" t="s">
        <v>75</v>
      </c>
      <c r="E67" t="str">
        <f>VLOOKUP(Table1[[#This Row],[away Team ID]],teamTable[],2,FALSE)</f>
        <v>ATL</v>
      </c>
      <c r="F67" t="str">
        <f>VLOOKUP(Table1[[#This Row],[away Team ID]],teamTable[],3,FALSE)</f>
        <v>Atlanta Falcons</v>
      </c>
      <c r="G67">
        <v>1</v>
      </c>
      <c r="H67" t="s">
        <v>32</v>
      </c>
      <c r="I67" t="s">
        <v>33</v>
      </c>
      <c r="J67" t="s">
        <v>34</v>
      </c>
      <c r="K67" t="s">
        <v>32</v>
      </c>
      <c r="L67" t="str">
        <f>VLOOKUP(Table1[[#This Row],[homeTeamId]],teamTable[],2,FALSE)</f>
        <v>PHI</v>
      </c>
      <c r="M67" t="str">
        <f>VLOOKUP(Table1[[#This Row],[homeTeamId]],teamTable[],3,FALSE)</f>
        <v>Philadelphia Eagles</v>
      </c>
      <c r="P67" t="s">
        <v>153</v>
      </c>
      <c r="Q67" t="s">
        <v>0</v>
      </c>
      <c r="R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{"year":2018,"gameWeek":1,"gameId":1,"sport":"nfl","awayTeam":{"code":"ATL","shortName":"Atlanta","fullName":"Atlanta Falcons"},"homeTeam":{"code":"PHI","shortName":"Philadelphia","fullName":"Philadelphia Eagles"},"odds":{"spread":,"total":},"startDateTime":"2018-09-06T20:20:00-04:00"}</v>
      </c>
    </row>
    <row r="68" spans="1:18" hidden="1" x14ac:dyDescent="0.2">
      <c r="A68">
        <v>68</v>
      </c>
      <c r="B68">
        <f>Table1[[#This Row],[Game ID]]-66</f>
        <v>2</v>
      </c>
      <c r="C68" t="s">
        <v>30</v>
      </c>
      <c r="D68" t="s">
        <v>31</v>
      </c>
      <c r="E68" t="str">
        <f>VLOOKUP(Table1[[#This Row],[away Team ID]],teamTable[],2,FALSE)</f>
        <v>PIT</v>
      </c>
      <c r="F68" t="str">
        <f>VLOOKUP(Table1[[#This Row],[away Team ID]],teamTable[],3,FALSE)</f>
        <v>Pittsburgh Steelers</v>
      </c>
      <c r="G68">
        <v>1</v>
      </c>
      <c r="H68" t="s">
        <v>25</v>
      </c>
      <c r="I68" t="s">
        <v>104</v>
      </c>
      <c r="J68" t="s">
        <v>24</v>
      </c>
      <c r="K68" t="s">
        <v>25</v>
      </c>
      <c r="L68" t="str">
        <f>VLOOKUP(Table1[[#This Row],[homeTeamId]],teamTable[],2,FALSE)</f>
        <v>CLE</v>
      </c>
      <c r="M68" t="str">
        <f>VLOOKUP(Table1[[#This Row],[homeTeamId]],teamTable[],3,FALSE)</f>
        <v>Cleveland Browns</v>
      </c>
      <c r="P68" t="s">
        <v>154</v>
      </c>
      <c r="Q68" t="s">
        <v>0</v>
      </c>
      <c r="R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{"year":2018,"gameWeek":1,"gameId":2,"sport":"nfl","awayTeam":{"code":"PIT","shortName":"Pittsburgh","fullName":"Pittsburgh Steelers"},"homeTeam":{"code":"CLE","shortName":"Cleveland","fullName":"Cleveland Browns"},"odds":{"spread":,"total":},"startDateTime":"2018-09-09T13:00:00-04:00"}</v>
      </c>
    </row>
    <row r="69" spans="1:18" hidden="1" x14ac:dyDescent="0.2">
      <c r="A69">
        <v>69</v>
      </c>
      <c r="B69">
        <f>Table1[[#This Row],[Game ID]]-66</f>
        <v>3</v>
      </c>
      <c r="C69" t="s">
        <v>17</v>
      </c>
      <c r="D69" t="s">
        <v>15</v>
      </c>
      <c r="E69" t="str">
        <f>VLOOKUP(Table1[[#This Row],[away Team ID]],teamTable[],2,FALSE)</f>
        <v>CIN</v>
      </c>
      <c r="F69" t="str">
        <f>VLOOKUP(Table1[[#This Row],[away Team ID]],teamTable[],3,FALSE)</f>
        <v>Cincinnati Bengals</v>
      </c>
      <c r="G69">
        <v>1</v>
      </c>
      <c r="H69" t="s">
        <v>70</v>
      </c>
      <c r="I69" t="s">
        <v>129</v>
      </c>
      <c r="J69" t="s">
        <v>69</v>
      </c>
      <c r="K69" t="s">
        <v>70</v>
      </c>
      <c r="L69" t="str">
        <f>VLOOKUP(Table1[[#This Row],[homeTeamId]],teamTable[],2,FALSE)</f>
        <v>IND</v>
      </c>
      <c r="M69" t="str">
        <f>VLOOKUP(Table1[[#This Row],[homeTeamId]],teamTable[],3,FALSE)</f>
        <v>Indianapolis Colts</v>
      </c>
      <c r="P69" t="s">
        <v>154</v>
      </c>
      <c r="Q69" t="s">
        <v>0</v>
      </c>
      <c r="R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{"year":2018,"gameWeek":1,"gameId":3,"sport":"nfl","awayTeam":{"code":"CIN","shortName":"Cincinnati","fullName":"Cincinnati Bengals"},"homeTeam":{"code":"IND","shortName":"Indianapolis","fullName":"Indianapolis Colts"},"odds":{"spread":,"total":},"startDateTime":"2018-09-09T13:00:00-04:00"}</v>
      </c>
    </row>
    <row r="70" spans="1:18" hidden="1" x14ac:dyDescent="0.2">
      <c r="A70">
        <v>70</v>
      </c>
      <c r="B70">
        <f>Table1[[#This Row],[Game ID]]-66</f>
        <v>4</v>
      </c>
      <c r="C70" t="s">
        <v>50</v>
      </c>
      <c r="D70" t="s">
        <v>51</v>
      </c>
      <c r="E70" t="str">
        <f>VLOOKUP(Table1[[#This Row],[away Team ID]],teamTable[],2,FALSE)</f>
        <v>TEN</v>
      </c>
      <c r="F70" t="str">
        <f>VLOOKUP(Table1[[#This Row],[away Team ID]],teamTable[],3,FALSE)</f>
        <v>Tennessee Titans</v>
      </c>
      <c r="G70">
        <v>1</v>
      </c>
      <c r="H70" t="s">
        <v>20</v>
      </c>
      <c r="I70" t="s">
        <v>21</v>
      </c>
      <c r="J70" t="s">
        <v>22</v>
      </c>
      <c r="K70" t="s">
        <v>23</v>
      </c>
      <c r="L70" t="str">
        <f>VLOOKUP(Table1[[#This Row],[homeTeamId]],teamTable[],2,FALSE)</f>
        <v>MIA</v>
      </c>
      <c r="M70" t="str">
        <f>VLOOKUP(Table1[[#This Row],[homeTeamId]],teamTable[],3,FALSE)</f>
        <v>Miami Dolphins</v>
      </c>
      <c r="P70" t="s">
        <v>154</v>
      </c>
      <c r="Q70" t="s">
        <v>0</v>
      </c>
      <c r="R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{"year":2018,"gameWeek":1,"gameId":4,"sport":"nfl","awayTeam":{"code":"TEN","shortName":"Tennessee","fullName":"Tennessee Titans"},"homeTeam":{"code":"MIA","shortName":"Miami","fullName":"Miami Dolphins"},"odds":{"spread":,"total":},"startDateTime":"2018-09-09T13:00:00-04:00"}</v>
      </c>
    </row>
    <row r="71" spans="1:18" hidden="1" x14ac:dyDescent="0.2">
      <c r="A71">
        <v>71</v>
      </c>
      <c r="B71">
        <f>Table1[[#This Row],[Game ID]]-66</f>
        <v>5</v>
      </c>
      <c r="C71" t="s">
        <v>66</v>
      </c>
      <c r="D71" t="s">
        <v>67</v>
      </c>
      <c r="E71" t="str">
        <f>VLOOKUP(Table1[[#This Row],[away Team ID]],teamTable[],2,FALSE)</f>
        <v>SF</v>
      </c>
      <c r="F71" t="str">
        <f>VLOOKUP(Table1[[#This Row],[away Team ID]],teamTable[],3,FALSE)</f>
        <v>San Francisco 49ers</v>
      </c>
      <c r="G71">
        <v>1</v>
      </c>
      <c r="H71" t="s">
        <v>111</v>
      </c>
      <c r="I71" t="s">
        <v>112</v>
      </c>
      <c r="J71" t="s">
        <v>85</v>
      </c>
      <c r="K71" t="s">
        <v>86</v>
      </c>
      <c r="L71" t="str">
        <f>VLOOKUP(Table1[[#This Row],[homeTeamId]],teamTable[],2,FALSE)</f>
        <v>MIN</v>
      </c>
      <c r="M71" t="str">
        <f>VLOOKUP(Table1[[#This Row],[homeTeamId]],teamTable[],3,FALSE)</f>
        <v>Minnesota Vikings</v>
      </c>
      <c r="P71" t="s">
        <v>154</v>
      </c>
      <c r="Q71" t="s">
        <v>0</v>
      </c>
      <c r="R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{"year":2018,"gameWeek":1,"gameId":5,"sport":"nfl","awayTeam":{"code":"SF","shortName":"San Francisco","fullName":"San Francisco 49ers"},"homeTeam":{"code":"MIN","shortName":"Minnesota","fullName":"Minnesota Vikings"},"odds":{"spread":,"total":},"startDateTime":"2018-09-09T13:00:00-04:00"}</v>
      </c>
    </row>
    <row r="72" spans="1:18" hidden="1" x14ac:dyDescent="0.2">
      <c r="A72">
        <v>72</v>
      </c>
      <c r="B72">
        <f>Table1[[#This Row],[Game ID]]-66</f>
        <v>6</v>
      </c>
      <c r="C72" t="s">
        <v>12</v>
      </c>
      <c r="D72" t="s">
        <v>13</v>
      </c>
      <c r="E72" t="str">
        <f>VLOOKUP(Table1[[#This Row],[away Team ID]],teamTable[],2,FALSE)</f>
        <v>BUF</v>
      </c>
      <c r="F72" t="str">
        <f>VLOOKUP(Table1[[#This Row],[away Team ID]],teamTable[],3,FALSE)</f>
        <v>Buffalo Bills</v>
      </c>
      <c r="G72">
        <v>1</v>
      </c>
      <c r="H72" t="s">
        <v>6</v>
      </c>
      <c r="I72" t="s">
        <v>42</v>
      </c>
      <c r="J72" t="s">
        <v>5</v>
      </c>
      <c r="K72" t="s">
        <v>6</v>
      </c>
      <c r="L72" t="str">
        <f>VLOOKUP(Table1[[#This Row],[homeTeamId]],teamTable[],2,FALSE)</f>
        <v>BAL</v>
      </c>
      <c r="M72" t="str">
        <f>VLOOKUP(Table1[[#This Row],[homeTeamId]],teamTable[],3,FALSE)</f>
        <v>Baltimore Ravens</v>
      </c>
      <c r="P72" t="s">
        <v>154</v>
      </c>
      <c r="Q72" t="s">
        <v>0</v>
      </c>
      <c r="R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{"year":2018,"gameWeek":1,"gameId":6,"sport":"nfl","awayTeam":{"code":"BUF","shortName":"Buffalo","fullName":"Buffalo Bills"},"homeTeam":{"code":"BAL","shortName":"Baltimore","fullName":"Baltimore Ravens"},"odds":{"spread":,"total":},"startDateTime":"2018-09-09T13:00:00-04:00"}</v>
      </c>
    </row>
    <row r="73" spans="1:18" hidden="1" x14ac:dyDescent="0.2">
      <c r="A73">
        <v>73</v>
      </c>
      <c r="B73">
        <f>Table1[[#This Row],[Game ID]]-66</f>
        <v>7</v>
      </c>
      <c r="C73" t="s">
        <v>56</v>
      </c>
      <c r="D73" t="s">
        <v>57</v>
      </c>
      <c r="E73" t="str">
        <f>VLOOKUP(Table1[[#This Row],[away Team ID]],teamTable[],2,FALSE)</f>
        <v>HOU</v>
      </c>
      <c r="F73" t="str">
        <f>VLOOKUP(Table1[[#This Row],[away Team ID]],teamTable[],3,FALSE)</f>
        <v>Houston Texans</v>
      </c>
      <c r="G73">
        <v>1</v>
      </c>
      <c r="H73" t="s">
        <v>46</v>
      </c>
      <c r="I73" t="s">
        <v>47</v>
      </c>
      <c r="J73" t="s">
        <v>48</v>
      </c>
      <c r="K73" t="s">
        <v>49</v>
      </c>
      <c r="L73" t="str">
        <f>VLOOKUP(Table1[[#This Row],[homeTeamId]],teamTable[],2,FALSE)</f>
        <v>NE</v>
      </c>
      <c r="M73" t="str">
        <f>VLOOKUP(Table1[[#This Row],[homeTeamId]],teamTable[],3,FALSE)</f>
        <v>New England Patriots</v>
      </c>
      <c r="P73" t="s">
        <v>154</v>
      </c>
      <c r="Q73" t="s">
        <v>0</v>
      </c>
      <c r="R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{"year":2018,"gameWeek":1,"gameId":7,"sport":"nfl","awayTeam":{"code":"HOU","shortName":"Houston","fullName":"Houston Texans"},"homeTeam":{"code":"NE","shortName":"New England","fullName":"New England Patriots"},"odds":{"spread":,"total":},"startDateTime":"2018-09-09T13:00:00-04:00"}</v>
      </c>
    </row>
    <row r="74" spans="1:18" hidden="1" x14ac:dyDescent="0.2">
      <c r="A74">
        <v>74</v>
      </c>
      <c r="B74">
        <f>Table1[[#This Row],[Game ID]]-66</f>
        <v>8</v>
      </c>
      <c r="C74" t="s">
        <v>39</v>
      </c>
      <c r="D74" t="s">
        <v>37</v>
      </c>
      <c r="E74" t="str">
        <f>VLOOKUP(Table1[[#This Row],[away Team ID]],teamTable[],2,FALSE)</f>
        <v>JAC</v>
      </c>
      <c r="F74" t="str">
        <f>VLOOKUP(Table1[[#This Row],[away Team ID]],teamTable[],3,FALSE)</f>
        <v>Jacksonville Jaguars</v>
      </c>
      <c r="G74">
        <v>1</v>
      </c>
      <c r="H74" t="s">
        <v>26</v>
      </c>
      <c r="I74" t="s">
        <v>27</v>
      </c>
      <c r="J74" t="s">
        <v>28</v>
      </c>
      <c r="K74" t="s">
        <v>29</v>
      </c>
      <c r="L74" t="str">
        <f>VLOOKUP(Table1[[#This Row],[homeTeamId]],teamTable[],2,FALSE)</f>
        <v>NYG</v>
      </c>
      <c r="M74" t="str">
        <f>VLOOKUP(Table1[[#This Row],[homeTeamId]],teamTable[],3,FALSE)</f>
        <v>New York Giants</v>
      </c>
      <c r="P74" t="s">
        <v>154</v>
      </c>
      <c r="Q74" t="s">
        <v>0</v>
      </c>
      <c r="R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{"year":2018,"gameWeek":1,"gameId":8,"sport":"nfl","awayTeam":{"code":"JAC","shortName":"Jacksonville","fullName":"Jacksonville Jaguars"},"homeTeam":{"code":"NYG","shortName":"N.Y. Giants","fullName":"New York Giants"},"odds":{"spread":,"total":},"startDateTime":"2018-09-09T13:00:00-04:00"}</v>
      </c>
    </row>
    <row r="75" spans="1:18" hidden="1" x14ac:dyDescent="0.2">
      <c r="A75">
        <v>75</v>
      </c>
      <c r="B75">
        <f>Table1[[#This Row],[Game ID]]-66</f>
        <v>9</v>
      </c>
      <c r="C75" t="s">
        <v>18</v>
      </c>
      <c r="D75" t="s">
        <v>19</v>
      </c>
      <c r="E75" t="str">
        <f>VLOOKUP(Table1[[#This Row],[away Team ID]],teamTable[],2,FALSE)</f>
        <v>TB</v>
      </c>
      <c r="F75" t="str">
        <f>VLOOKUP(Table1[[#This Row],[away Team ID]],teamTable[],3,FALSE)</f>
        <v>Tampa Bay Buccaneers</v>
      </c>
      <c r="G75">
        <v>1</v>
      </c>
      <c r="H75" t="s">
        <v>36</v>
      </c>
      <c r="I75" t="s">
        <v>110</v>
      </c>
      <c r="J75" t="s">
        <v>35</v>
      </c>
      <c r="K75" t="s">
        <v>36</v>
      </c>
      <c r="L75" t="str">
        <f>VLOOKUP(Table1[[#This Row],[homeTeamId]],teamTable[],2,FALSE)</f>
        <v>NO</v>
      </c>
      <c r="M75" t="str">
        <f>VLOOKUP(Table1[[#This Row],[homeTeamId]],teamTable[],3,FALSE)</f>
        <v>New Orleans Saints</v>
      </c>
      <c r="P75" t="s">
        <v>154</v>
      </c>
      <c r="Q75" t="s">
        <v>0</v>
      </c>
      <c r="R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{"year":2018,"gameWeek":1,"gameId":9,"sport":"nfl","awayTeam":{"code":"TB","shortName":"Tampa Bay","fullName":"Tampa Bay Buccaneers"},"homeTeam":{"code":"NO","shortName":"New Orleans","fullName":"New Orleans Saints"},"odds":{"spread":,"total":},"startDateTime":"2018-09-09T13:00:00-04:00"}</v>
      </c>
    </row>
    <row r="76" spans="1:18" hidden="1" x14ac:dyDescent="0.2">
      <c r="A76">
        <v>76</v>
      </c>
      <c r="B76">
        <f>Table1[[#This Row],[Game ID]]-66</f>
        <v>10</v>
      </c>
      <c r="C76" t="s">
        <v>60</v>
      </c>
      <c r="D76" t="s">
        <v>58</v>
      </c>
      <c r="E76" t="str">
        <f>VLOOKUP(Table1[[#This Row],[away Team ID]],teamTable[],2,FALSE)</f>
        <v>KC</v>
      </c>
      <c r="F76" t="str">
        <f>VLOOKUP(Table1[[#This Row],[away Team ID]],teamTable[],3,FALSE)</f>
        <v>Kansas City Chiefs</v>
      </c>
      <c r="G76">
        <v>1</v>
      </c>
      <c r="H76" t="s">
        <v>126</v>
      </c>
      <c r="I76" t="s">
        <v>127</v>
      </c>
      <c r="J76" t="s">
        <v>91</v>
      </c>
      <c r="K76" t="s">
        <v>92</v>
      </c>
      <c r="L76" t="str">
        <f>VLOOKUP(Table1[[#This Row],[homeTeamId]],teamTable[],2,FALSE)</f>
        <v>LAC</v>
      </c>
      <c r="M76" t="str">
        <f>VLOOKUP(Table1[[#This Row],[homeTeamId]],teamTable[],3,FALSE)</f>
        <v>Los Angeles Chargers</v>
      </c>
      <c r="P76" t="s">
        <v>155</v>
      </c>
      <c r="Q76" t="s">
        <v>0</v>
      </c>
      <c r="R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{"year":2018,"gameWeek":1,"gameId":10,"sport":"nfl","awayTeam":{"code":"KC","shortName":"Kansas City","fullName":"Kansas City Chiefs"},"homeTeam":{"code":"LAC","shortName":"L.A. Chargers","fullName":"Los Angeles Chargers"},"odds":{"spread":,"total":},"startDateTime":"2018-09-09T16:05:00-04:00"}</v>
      </c>
    </row>
    <row r="77" spans="1:18" hidden="1" x14ac:dyDescent="0.2">
      <c r="A77">
        <v>77</v>
      </c>
      <c r="B77">
        <f>Table1[[#This Row],[Game ID]]-66</f>
        <v>11</v>
      </c>
      <c r="C77" t="s">
        <v>44</v>
      </c>
      <c r="D77" t="s">
        <v>45</v>
      </c>
      <c r="E77" t="str">
        <f>VLOOKUP(Table1[[#This Row],[away Team ID]],teamTable[],2,FALSE)</f>
        <v>WAS</v>
      </c>
      <c r="F77" t="str">
        <f>VLOOKUP(Table1[[#This Row],[away Team ID]],teamTable[],3,FALSE)</f>
        <v>Washington Redskins</v>
      </c>
      <c r="G77">
        <v>1</v>
      </c>
      <c r="H77" t="s">
        <v>93</v>
      </c>
      <c r="I77" t="s">
        <v>95</v>
      </c>
      <c r="J77" t="s">
        <v>96</v>
      </c>
      <c r="K77" t="s">
        <v>94</v>
      </c>
      <c r="L77" t="str">
        <f>VLOOKUP(Table1[[#This Row],[homeTeamId]],teamTable[],2,FALSE)</f>
        <v>ARI</v>
      </c>
      <c r="M77" t="str">
        <f>VLOOKUP(Table1[[#This Row],[homeTeamId]],teamTable[],3,FALSE)</f>
        <v>Arizona Cardinals</v>
      </c>
      <c r="P77" t="s">
        <v>156</v>
      </c>
      <c r="Q77" t="s">
        <v>0</v>
      </c>
      <c r="R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{"year":2018,"gameWeek":1,"gameId":11,"sport":"nfl","awayTeam":{"code":"WAS","shortName":"Washington","fullName":"Washington Redskins"},"homeTeam":{"code":"ARI","shortName":"Arizona","fullName":"Arizona Cardinals"},"odds":{"spread":,"total":},"startDateTime":"2018-09-09T16:25:00-04:00"}</v>
      </c>
    </row>
    <row r="78" spans="1:18" hidden="1" x14ac:dyDescent="0.2">
      <c r="A78">
        <v>78</v>
      </c>
      <c r="B78">
        <f>Table1[[#This Row],[Game ID]]-66</f>
        <v>12</v>
      </c>
      <c r="C78" t="s">
        <v>73</v>
      </c>
      <c r="D78" t="s">
        <v>71</v>
      </c>
      <c r="E78" t="str">
        <f>VLOOKUP(Table1[[#This Row],[away Team ID]],teamTable[],2,FALSE)</f>
        <v>SEA</v>
      </c>
      <c r="F78" t="str">
        <f>VLOOKUP(Table1[[#This Row],[away Team ID]],teamTable[],3,FALSE)</f>
        <v>Seattle Seahawks</v>
      </c>
      <c r="G78">
        <v>1</v>
      </c>
      <c r="H78" t="s">
        <v>87</v>
      </c>
      <c r="I78" t="s">
        <v>88</v>
      </c>
      <c r="J78" t="s">
        <v>89</v>
      </c>
      <c r="K78" t="s">
        <v>87</v>
      </c>
      <c r="L78" t="str">
        <f>VLOOKUP(Table1[[#This Row],[homeTeamId]],teamTable[],2,FALSE)</f>
        <v>DEN</v>
      </c>
      <c r="M78" t="str">
        <f>VLOOKUP(Table1[[#This Row],[homeTeamId]],teamTable[],3,FALSE)</f>
        <v>Denver Broncos</v>
      </c>
      <c r="P78" t="s">
        <v>156</v>
      </c>
      <c r="Q78" t="s">
        <v>0</v>
      </c>
      <c r="R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{"year":2018,"gameWeek":1,"gameId":12,"sport":"nfl","awayTeam":{"code":"SEA","shortName":"Seattle","fullName":"Seattle Seahawks"},"homeTeam":{"code":"DEN","shortName":"Denver","fullName":"Denver Broncos"},"odds":{"spread":,"total":},"startDateTime":"2018-09-09T16:25:00-04:00"}</v>
      </c>
    </row>
    <row r="79" spans="1:18" hidden="1" x14ac:dyDescent="0.2">
      <c r="A79">
        <v>79</v>
      </c>
      <c r="B79">
        <f>Table1[[#This Row],[Game ID]]-66</f>
        <v>13</v>
      </c>
      <c r="C79" t="s">
        <v>62</v>
      </c>
      <c r="D79" t="s">
        <v>63</v>
      </c>
      <c r="E79" t="str">
        <f>VLOOKUP(Table1[[#This Row],[away Team ID]],teamTable[],2,FALSE)</f>
        <v>DAL</v>
      </c>
      <c r="F79" t="str">
        <f>VLOOKUP(Table1[[#This Row],[away Team ID]],teamTable[],3,FALSE)</f>
        <v>Dallas Cowboys</v>
      </c>
      <c r="G79">
        <v>1</v>
      </c>
      <c r="H79" t="s">
        <v>106</v>
      </c>
      <c r="I79" t="s">
        <v>107</v>
      </c>
      <c r="J79" t="s">
        <v>8</v>
      </c>
      <c r="K79" t="s">
        <v>9</v>
      </c>
      <c r="L79" t="str">
        <f>VLOOKUP(Table1[[#This Row],[homeTeamId]],teamTable[],2,FALSE)</f>
        <v>CAR</v>
      </c>
      <c r="M79" t="str">
        <f>VLOOKUP(Table1[[#This Row],[homeTeamId]],teamTable[],3,FALSE)</f>
        <v>Carolina Panthers</v>
      </c>
      <c r="P79" t="s">
        <v>156</v>
      </c>
      <c r="Q79" t="s">
        <v>0</v>
      </c>
      <c r="R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{"year":2018,"gameWeek":1,"gameId":13,"sport":"nfl","awayTeam":{"code":"DAL","shortName":"Dallas","fullName":"Dallas Cowboys"},"homeTeam":{"code":"CAR","shortName":"Carolina","fullName":"Carolina Panthers"},"odds":{"spread":,"total":},"startDateTime":"2018-09-09T16:25:00-04:00"}</v>
      </c>
    </row>
    <row r="80" spans="1:18" hidden="1" x14ac:dyDescent="0.2">
      <c r="A80">
        <v>80</v>
      </c>
      <c r="B80">
        <f>Table1[[#This Row],[Game ID]]-66</f>
        <v>14</v>
      </c>
      <c r="C80" t="s">
        <v>1</v>
      </c>
      <c r="D80" t="s">
        <v>2</v>
      </c>
      <c r="E80" t="str">
        <f>VLOOKUP(Table1[[#This Row],[away Team ID]],teamTable[],2,FALSE)</f>
        <v>CHI</v>
      </c>
      <c r="F80" t="str">
        <f>VLOOKUP(Table1[[#This Row],[away Team ID]],teamTable[],3,FALSE)</f>
        <v>Chicago Bears</v>
      </c>
      <c r="G80">
        <v>1</v>
      </c>
      <c r="H80" t="s">
        <v>52</v>
      </c>
      <c r="I80" t="s">
        <v>53</v>
      </c>
      <c r="J80" t="s">
        <v>54</v>
      </c>
      <c r="K80" t="s">
        <v>52</v>
      </c>
      <c r="L80" t="str">
        <f>VLOOKUP(Table1[[#This Row],[homeTeamId]],teamTable[],2,FALSE)</f>
        <v>GB</v>
      </c>
      <c r="M80" t="str">
        <f>VLOOKUP(Table1[[#This Row],[homeTeamId]],teamTable[],3,FALSE)</f>
        <v>Green Bay Packers</v>
      </c>
      <c r="P80" t="s">
        <v>157</v>
      </c>
      <c r="Q80" t="s">
        <v>0</v>
      </c>
      <c r="R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{"year":2018,"gameWeek":1,"gameId":14,"sport":"nfl","awayTeam":{"code":"CHI","shortName":"Chicago","fullName":"Chicago Bears"},"homeTeam":{"code":"GB","shortName":"Green Bay","fullName":"Green Bay Packers"},"odds":{"spread":,"total":},"startDateTime":"2018-09-09T20:20:00-04:00"}</v>
      </c>
    </row>
    <row r="81" spans="1:18" hidden="1" x14ac:dyDescent="0.2">
      <c r="A81">
        <v>81</v>
      </c>
      <c r="B81">
        <f>Table1[[#This Row],[Game ID]]-66</f>
        <v>15</v>
      </c>
      <c r="C81" t="s">
        <v>76</v>
      </c>
      <c r="D81" t="s">
        <v>77</v>
      </c>
      <c r="E81" t="str">
        <f>VLOOKUP(Table1[[#This Row],[away Team ID]],teamTable[],2,FALSE)</f>
        <v>NYJ</v>
      </c>
      <c r="F81" t="str">
        <f>VLOOKUP(Table1[[#This Row],[away Team ID]],teamTable[],3,FALSE)</f>
        <v>New York Jets</v>
      </c>
      <c r="G81">
        <v>1</v>
      </c>
      <c r="H81" t="s">
        <v>80</v>
      </c>
      <c r="I81" t="s">
        <v>102</v>
      </c>
      <c r="J81" t="s">
        <v>79</v>
      </c>
      <c r="K81" t="s">
        <v>80</v>
      </c>
      <c r="L81" t="str">
        <f>VLOOKUP(Table1[[#This Row],[homeTeamId]],teamTable[],2,FALSE)</f>
        <v>DET</v>
      </c>
      <c r="M81" t="str">
        <f>VLOOKUP(Table1[[#This Row],[homeTeamId]],teamTable[],3,FALSE)</f>
        <v>Detroit Lions</v>
      </c>
      <c r="P81" t="s">
        <v>158</v>
      </c>
      <c r="Q81" t="s">
        <v>0</v>
      </c>
      <c r="R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{"year":2018,"gameWeek":1,"gameId":15,"sport":"nfl","awayTeam":{"code":"NYJ","shortName":"N.Y. Jets","fullName":"New York Jets"},"homeTeam":{"code":"DET","shortName":"Detroit","fullName":"Detroit Lions"},"odds":{"spread":,"total":},"startDateTime":"2018-09-10T19:10:00-04:00"}</v>
      </c>
    </row>
    <row r="82" spans="1:18" hidden="1" x14ac:dyDescent="0.2">
      <c r="A82">
        <v>82</v>
      </c>
      <c r="B82">
        <f>Table1[[#This Row],[Game ID]]-66</f>
        <v>16</v>
      </c>
      <c r="C82" t="s">
        <v>40</v>
      </c>
      <c r="D82" t="s">
        <v>41</v>
      </c>
      <c r="E82" t="str">
        <f>VLOOKUP(Table1[[#This Row],[away Team ID]],teamTable[],2,FALSE)</f>
        <v>LAR</v>
      </c>
      <c r="F82" t="str">
        <f>VLOOKUP(Table1[[#This Row],[away Team ID]],teamTable[],3,FALSE)</f>
        <v>Los Angeles Rams</v>
      </c>
      <c r="G82">
        <v>1</v>
      </c>
      <c r="H82" t="s">
        <v>81</v>
      </c>
      <c r="I82" t="s">
        <v>82</v>
      </c>
      <c r="J82" t="s">
        <v>83</v>
      </c>
      <c r="K82" t="s">
        <v>81</v>
      </c>
      <c r="L82" t="str">
        <f>VLOOKUP(Table1[[#This Row],[homeTeamId]],teamTable[],2,FALSE)</f>
        <v>OAK</v>
      </c>
      <c r="M82" t="str">
        <f>VLOOKUP(Table1[[#This Row],[homeTeamId]],teamTable[],3,FALSE)</f>
        <v>Oakland Raiders</v>
      </c>
      <c r="P82" t="s">
        <v>159</v>
      </c>
      <c r="Q82" t="s">
        <v>0</v>
      </c>
      <c r="R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{"year":2018,"gameWeek":1,"gameId":16,"sport":"nfl","awayTeam":{"code":"LAR","shortName":"L.A. Rams","fullName":"Los Angeles Rams"},"homeTeam":{"code":"OAK","shortName":"Oakland","fullName":"Oakland Raiders"},"odds":{"spread":,"total":},"startDateTime":"2018-09-10T22:20:00-04:00"}</v>
      </c>
    </row>
    <row r="83" spans="1:18" hidden="1" x14ac:dyDescent="0.2">
      <c r="A83">
        <v>83</v>
      </c>
      <c r="B83">
        <f>Table1[[#This Row],[Game ID]]-66</f>
        <v>17</v>
      </c>
      <c r="C83" t="s">
        <v>5</v>
      </c>
      <c r="D83" t="s">
        <v>6</v>
      </c>
      <c r="E83" t="str">
        <f>VLOOKUP(Table1[[#This Row],[away Team ID]],teamTable[],2,FALSE)</f>
        <v>BAL</v>
      </c>
      <c r="F83" t="str">
        <f>VLOOKUP(Table1[[#This Row],[away Team ID]],teamTable[],3,FALSE)</f>
        <v>Baltimore Ravens</v>
      </c>
      <c r="G83">
        <v>2</v>
      </c>
      <c r="H83" t="s">
        <v>15</v>
      </c>
      <c r="I83" t="s">
        <v>16</v>
      </c>
      <c r="J83" t="s">
        <v>17</v>
      </c>
      <c r="K83" t="s">
        <v>15</v>
      </c>
      <c r="L83" t="str">
        <f>VLOOKUP(Table1[[#This Row],[homeTeamId]],teamTable[],2,FALSE)</f>
        <v>CIN</v>
      </c>
      <c r="M83" t="str">
        <f>VLOOKUP(Table1[[#This Row],[homeTeamId]],teamTable[],3,FALSE)</f>
        <v>Cincinnati Bengals</v>
      </c>
      <c r="P83" t="s">
        <v>160</v>
      </c>
      <c r="Q83" t="s">
        <v>0</v>
      </c>
      <c r="R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{"year":2018,"gameWeek":2,"gameId":17,"sport":"nfl","awayTeam":{"code":"BAL","shortName":"Baltimore","fullName":"Baltimore Ravens"},"homeTeam":{"code":"CIN","shortName":"Cincinnati","fullName":"Cincinnati Bengals"},"odds":{"spread":,"total":},"startDateTime":"2018-09-13T20:20:00-04:00"}</v>
      </c>
    </row>
    <row r="84" spans="1:18" hidden="1" x14ac:dyDescent="0.2">
      <c r="A84">
        <v>84</v>
      </c>
      <c r="B84">
        <f>Table1[[#This Row],[Game ID]]-66</f>
        <v>18</v>
      </c>
      <c r="C84" t="s">
        <v>85</v>
      </c>
      <c r="D84" t="s">
        <v>86</v>
      </c>
      <c r="E84" t="str">
        <f>VLOOKUP(Table1[[#This Row],[away Team ID]],teamTable[],2,FALSE)</f>
        <v>MIN</v>
      </c>
      <c r="F84" t="str">
        <f>VLOOKUP(Table1[[#This Row],[away Team ID]],teamTable[],3,FALSE)</f>
        <v>Minnesota Vikings</v>
      </c>
      <c r="G84">
        <v>2</v>
      </c>
      <c r="H84" t="s">
        <v>52</v>
      </c>
      <c r="I84" t="s">
        <v>53</v>
      </c>
      <c r="J84" t="s">
        <v>54</v>
      </c>
      <c r="K84" t="s">
        <v>52</v>
      </c>
      <c r="L84" t="str">
        <f>VLOOKUP(Table1[[#This Row],[homeTeamId]],teamTable[],2,FALSE)</f>
        <v>GB</v>
      </c>
      <c r="M84" t="str">
        <f>VLOOKUP(Table1[[#This Row],[homeTeamId]],teamTable[],3,FALSE)</f>
        <v>Green Bay Packers</v>
      </c>
      <c r="P84" t="s">
        <v>161</v>
      </c>
      <c r="Q84" t="s">
        <v>0</v>
      </c>
      <c r="R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{"year":2018,"gameWeek":2,"gameId":18,"sport":"nfl","awayTeam":{"code":"MIN","shortName":"Minnesota","fullName":"Minnesota Vikings"},"homeTeam":{"code":"GB","shortName":"Green Bay","fullName":"Green Bay Packers"},"odds":{"spread":,"total":},"startDateTime":"2018-09-16T13:00:00-04:00"}</v>
      </c>
    </row>
    <row r="85" spans="1:18" hidden="1" x14ac:dyDescent="0.2">
      <c r="A85">
        <v>85</v>
      </c>
      <c r="B85">
        <f>Table1[[#This Row],[Game ID]]-66</f>
        <v>19</v>
      </c>
      <c r="C85" t="s">
        <v>24</v>
      </c>
      <c r="D85" t="s">
        <v>25</v>
      </c>
      <c r="E85" t="str">
        <f>VLOOKUP(Table1[[#This Row],[away Team ID]],teamTable[],2,FALSE)</f>
        <v>CLE</v>
      </c>
      <c r="F85" t="str">
        <f>VLOOKUP(Table1[[#This Row],[away Team ID]],teamTable[],3,FALSE)</f>
        <v>Cleveland Browns</v>
      </c>
      <c r="G85">
        <v>2</v>
      </c>
      <c r="H85" t="s">
        <v>36</v>
      </c>
      <c r="I85" t="s">
        <v>110</v>
      </c>
      <c r="J85" t="s">
        <v>35</v>
      </c>
      <c r="K85" t="s">
        <v>36</v>
      </c>
      <c r="L85" t="str">
        <f>VLOOKUP(Table1[[#This Row],[homeTeamId]],teamTable[],2,FALSE)</f>
        <v>NO</v>
      </c>
      <c r="M85" t="str">
        <f>VLOOKUP(Table1[[#This Row],[homeTeamId]],teamTable[],3,FALSE)</f>
        <v>New Orleans Saints</v>
      </c>
      <c r="P85" t="s">
        <v>161</v>
      </c>
      <c r="Q85" t="s">
        <v>0</v>
      </c>
      <c r="R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{"year":2018,"gameWeek":2,"gameId":19,"sport":"nfl","awayTeam":{"code":"CLE","shortName":"Cleveland","fullName":"Cleveland Browns"},"homeTeam":{"code":"NO","shortName":"New Orleans","fullName":"New Orleans Saints"},"odds":{"spread":,"total":},"startDateTime":"2018-09-16T13:00:00-04:00"}</v>
      </c>
    </row>
    <row r="86" spans="1:18" hidden="1" x14ac:dyDescent="0.2">
      <c r="A86">
        <v>86</v>
      </c>
      <c r="B86">
        <f>Table1[[#This Row],[Game ID]]-66</f>
        <v>20</v>
      </c>
      <c r="C86" t="s">
        <v>22</v>
      </c>
      <c r="D86" t="s">
        <v>23</v>
      </c>
      <c r="E86" t="str">
        <f>VLOOKUP(Table1[[#This Row],[away Team ID]],teamTable[],2,FALSE)</f>
        <v>MIA</v>
      </c>
      <c r="F86" t="str">
        <f>VLOOKUP(Table1[[#This Row],[away Team ID]],teamTable[],3,FALSE)</f>
        <v>Miami Dolphins</v>
      </c>
      <c r="G86">
        <v>2</v>
      </c>
      <c r="H86" t="s">
        <v>26</v>
      </c>
      <c r="I86" t="s">
        <v>27</v>
      </c>
      <c r="J86" t="s">
        <v>76</v>
      </c>
      <c r="K86" t="s">
        <v>77</v>
      </c>
      <c r="L86" t="str">
        <f>VLOOKUP(Table1[[#This Row],[homeTeamId]],teamTable[],2,FALSE)</f>
        <v>NYJ</v>
      </c>
      <c r="M86" t="str">
        <f>VLOOKUP(Table1[[#This Row],[homeTeamId]],teamTable[],3,FALSE)</f>
        <v>New York Jets</v>
      </c>
      <c r="P86" t="s">
        <v>161</v>
      </c>
      <c r="Q86" t="s">
        <v>0</v>
      </c>
      <c r="R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{"year":2018,"gameWeek":2,"gameId":20,"sport":"nfl","awayTeam":{"code":"MIA","shortName":"Miami","fullName":"Miami Dolphins"},"homeTeam":{"code":"NYJ","shortName":"N.Y. Jets","fullName":"New York Jets"},"odds":{"spread":,"total":},"startDateTime":"2018-09-16T13:00:00-04:00"}</v>
      </c>
    </row>
    <row r="87" spans="1:18" hidden="1" x14ac:dyDescent="0.2">
      <c r="A87">
        <v>87</v>
      </c>
      <c r="B87">
        <f>Table1[[#This Row],[Game ID]]-66</f>
        <v>21</v>
      </c>
      <c r="C87" t="s">
        <v>91</v>
      </c>
      <c r="D87" t="s">
        <v>92</v>
      </c>
      <c r="E87" t="str">
        <f>VLOOKUP(Table1[[#This Row],[away Team ID]],teamTable[],2,FALSE)</f>
        <v>LAC</v>
      </c>
      <c r="F87" t="str">
        <f>VLOOKUP(Table1[[#This Row],[away Team ID]],teamTable[],3,FALSE)</f>
        <v>Los Angeles Chargers</v>
      </c>
      <c r="G87">
        <v>2</v>
      </c>
      <c r="H87" t="s">
        <v>10</v>
      </c>
      <c r="I87" t="s">
        <v>11</v>
      </c>
      <c r="J87" t="s">
        <v>12</v>
      </c>
      <c r="K87" t="s">
        <v>13</v>
      </c>
      <c r="L87" t="str">
        <f>VLOOKUP(Table1[[#This Row],[homeTeamId]],teamTable[],2,FALSE)</f>
        <v>BUF</v>
      </c>
      <c r="M87" t="str">
        <f>VLOOKUP(Table1[[#This Row],[homeTeamId]],teamTable[],3,FALSE)</f>
        <v>Buffalo Bills</v>
      </c>
      <c r="P87" t="s">
        <v>161</v>
      </c>
      <c r="Q87" t="s">
        <v>0</v>
      </c>
      <c r="R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{"year":2018,"gameWeek":2,"gameId":21,"sport":"nfl","awayTeam":{"code":"LAC","shortName":"L.A. Chargers","fullName":"Los Angeles Chargers"},"homeTeam":{"code":"BUF","shortName":"Buffalo","fullName":"Buffalo Bills"},"odds":{"spread":,"total":},"startDateTime":"2018-09-16T13:00:00-04:00"}</v>
      </c>
    </row>
    <row r="88" spans="1:18" hidden="1" x14ac:dyDescent="0.2">
      <c r="A88">
        <v>88</v>
      </c>
      <c r="B88">
        <f>Table1[[#This Row],[Game ID]]-66</f>
        <v>22</v>
      </c>
      <c r="C88" t="s">
        <v>8</v>
      </c>
      <c r="D88" t="s">
        <v>9</v>
      </c>
      <c r="E88" t="str">
        <f>VLOOKUP(Table1[[#This Row],[away Team ID]],teamTable[],2,FALSE)</f>
        <v>CAR</v>
      </c>
      <c r="F88" t="str">
        <f>VLOOKUP(Table1[[#This Row],[away Team ID]],teamTable[],3,FALSE)</f>
        <v>Carolina Panthers</v>
      </c>
      <c r="G88">
        <v>2</v>
      </c>
      <c r="H88" t="s">
        <v>75</v>
      </c>
      <c r="I88" t="s">
        <v>108</v>
      </c>
      <c r="J88" t="s">
        <v>74</v>
      </c>
      <c r="K88" t="s">
        <v>75</v>
      </c>
      <c r="L88" t="str">
        <f>VLOOKUP(Table1[[#This Row],[homeTeamId]],teamTable[],2,FALSE)</f>
        <v>ATL</v>
      </c>
      <c r="M88" t="str">
        <f>VLOOKUP(Table1[[#This Row],[homeTeamId]],teamTable[],3,FALSE)</f>
        <v>Atlanta Falcons</v>
      </c>
      <c r="P88" t="s">
        <v>161</v>
      </c>
      <c r="Q88" t="s">
        <v>0</v>
      </c>
      <c r="R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{"year":2018,"gameWeek":2,"gameId":22,"sport":"nfl","awayTeam":{"code":"CAR","shortName":"Carolina","fullName":"Carolina Panthers"},"homeTeam":{"code":"ATL","shortName":"Atlanta","fullName":"Atlanta Falcons"},"odds":{"spread":,"total":},"startDateTime":"2018-09-16T13:00:00-04:00"}</v>
      </c>
    </row>
    <row r="89" spans="1:18" hidden="1" x14ac:dyDescent="0.2">
      <c r="A89">
        <v>89</v>
      </c>
      <c r="B89">
        <f>Table1[[#This Row],[Game ID]]-66</f>
        <v>23</v>
      </c>
      <c r="C89" t="s">
        <v>60</v>
      </c>
      <c r="D89" t="s">
        <v>58</v>
      </c>
      <c r="E89" t="str">
        <f>VLOOKUP(Table1[[#This Row],[away Team ID]],teamTable[],2,FALSE)</f>
        <v>KC</v>
      </c>
      <c r="F89" t="str">
        <f>VLOOKUP(Table1[[#This Row],[away Team ID]],teamTable[],3,FALSE)</f>
        <v>Kansas City Chiefs</v>
      </c>
      <c r="G89">
        <v>2</v>
      </c>
      <c r="H89" t="s">
        <v>31</v>
      </c>
      <c r="I89" t="s">
        <v>140</v>
      </c>
      <c r="J89" t="s">
        <v>30</v>
      </c>
      <c r="K89" t="s">
        <v>31</v>
      </c>
      <c r="L89" t="str">
        <f>VLOOKUP(Table1[[#This Row],[homeTeamId]],teamTable[],2,FALSE)</f>
        <v>PIT</v>
      </c>
      <c r="M89" t="str">
        <f>VLOOKUP(Table1[[#This Row],[homeTeamId]],teamTable[],3,FALSE)</f>
        <v>Pittsburgh Steelers</v>
      </c>
      <c r="P89" t="s">
        <v>161</v>
      </c>
      <c r="Q89" t="s">
        <v>0</v>
      </c>
      <c r="R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{"year":2018,"gameWeek":2,"gameId":23,"sport":"nfl","awayTeam":{"code":"KC","shortName":"Kansas City","fullName":"Kansas City Chiefs"},"homeTeam":{"code":"PIT","shortName":"Pittsburgh","fullName":"Pittsburgh Steelers"},"odds":{"spread":,"total":},"startDateTime":"2018-09-16T13:00:00-04:00"}</v>
      </c>
    </row>
    <row r="90" spans="1:18" hidden="1" x14ac:dyDescent="0.2">
      <c r="A90">
        <v>90</v>
      </c>
      <c r="B90">
        <f>Table1[[#This Row],[Game ID]]-66</f>
        <v>24</v>
      </c>
      <c r="C90" t="s">
        <v>69</v>
      </c>
      <c r="D90" t="s">
        <v>70</v>
      </c>
      <c r="E90" t="str">
        <f>VLOOKUP(Table1[[#This Row],[away Team ID]],teamTable[],2,FALSE)</f>
        <v>IND</v>
      </c>
      <c r="F90" t="str">
        <f>VLOOKUP(Table1[[#This Row],[away Team ID]],teamTable[],3,FALSE)</f>
        <v>Indianapolis Colts</v>
      </c>
      <c r="G90">
        <v>2</v>
      </c>
      <c r="H90" t="s">
        <v>99</v>
      </c>
      <c r="I90" t="s">
        <v>100</v>
      </c>
      <c r="J90" t="s">
        <v>44</v>
      </c>
      <c r="K90" t="s">
        <v>45</v>
      </c>
      <c r="L90" t="str">
        <f>VLOOKUP(Table1[[#This Row],[homeTeamId]],teamTable[],2,FALSE)</f>
        <v>WAS</v>
      </c>
      <c r="M90" t="str">
        <f>VLOOKUP(Table1[[#This Row],[homeTeamId]],teamTable[],3,FALSE)</f>
        <v>Washington Redskins</v>
      </c>
      <c r="P90" t="s">
        <v>161</v>
      </c>
      <c r="Q90" t="s">
        <v>0</v>
      </c>
      <c r="R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{"year":2018,"gameWeek":2,"gameId":24,"sport":"nfl","awayTeam":{"code":"IND","shortName":"Indianapolis","fullName":"Indianapolis Colts"},"homeTeam":{"code":"WAS","shortName":"Washington","fullName":"Washington Redskins"},"odds":{"spread":,"total":},"startDateTime":"2018-09-16T13:00:00-04:00"}</v>
      </c>
    </row>
    <row r="91" spans="1:18" hidden="1" x14ac:dyDescent="0.2">
      <c r="A91">
        <v>91</v>
      </c>
      <c r="B91">
        <f>Table1[[#This Row],[Game ID]]-66</f>
        <v>25</v>
      </c>
      <c r="C91" t="s">
        <v>56</v>
      </c>
      <c r="D91" t="s">
        <v>57</v>
      </c>
      <c r="E91" t="str">
        <f>VLOOKUP(Table1[[#This Row],[away Team ID]],teamTable[],2,FALSE)</f>
        <v>HOU</v>
      </c>
      <c r="F91" t="str">
        <f>VLOOKUP(Table1[[#This Row],[away Team ID]],teamTable[],3,FALSE)</f>
        <v>Houston Texans</v>
      </c>
      <c r="G91">
        <v>2</v>
      </c>
      <c r="H91" t="s">
        <v>121</v>
      </c>
      <c r="I91" t="s">
        <v>122</v>
      </c>
      <c r="J91" t="s">
        <v>50</v>
      </c>
      <c r="K91" t="s">
        <v>51</v>
      </c>
      <c r="L91" t="str">
        <f>VLOOKUP(Table1[[#This Row],[homeTeamId]],teamTable[],2,FALSE)</f>
        <v>TEN</v>
      </c>
      <c r="M91" t="str">
        <f>VLOOKUP(Table1[[#This Row],[homeTeamId]],teamTable[],3,FALSE)</f>
        <v>Tennessee Titans</v>
      </c>
      <c r="P91" t="s">
        <v>161</v>
      </c>
      <c r="Q91" t="s">
        <v>0</v>
      </c>
      <c r="R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{"year":2018,"gameWeek":2,"gameId":25,"sport":"nfl","awayTeam":{"code":"HOU","shortName":"Houston","fullName":"Houston Texans"},"homeTeam":{"code":"TEN","shortName":"Tennessee","fullName":"Tennessee Titans"},"odds":{"spread":,"total":},"startDateTime":"2018-09-16T13:00:00-04:00"}</v>
      </c>
    </row>
    <row r="92" spans="1:18" hidden="1" x14ac:dyDescent="0.2">
      <c r="A92">
        <v>92</v>
      </c>
      <c r="B92">
        <f>Table1[[#This Row],[Game ID]]-66</f>
        <v>26</v>
      </c>
      <c r="C92" t="s">
        <v>34</v>
      </c>
      <c r="D92" t="s">
        <v>32</v>
      </c>
      <c r="E92" t="str">
        <f>VLOOKUP(Table1[[#This Row],[away Team ID]],teamTable[],2,FALSE)</f>
        <v>PHI</v>
      </c>
      <c r="F92" t="str">
        <f>VLOOKUP(Table1[[#This Row],[away Team ID]],teamTable[],3,FALSE)</f>
        <v>Philadelphia Eagles</v>
      </c>
      <c r="G92">
        <v>2</v>
      </c>
      <c r="H92" t="s">
        <v>133</v>
      </c>
      <c r="I92" t="s">
        <v>134</v>
      </c>
      <c r="J92" t="s">
        <v>18</v>
      </c>
      <c r="K92" t="s">
        <v>19</v>
      </c>
      <c r="L92" t="str">
        <f>VLOOKUP(Table1[[#This Row],[homeTeamId]],teamTable[],2,FALSE)</f>
        <v>TB</v>
      </c>
      <c r="M92" t="str">
        <f>VLOOKUP(Table1[[#This Row],[homeTeamId]],teamTable[],3,FALSE)</f>
        <v>Tampa Bay Buccaneers</v>
      </c>
      <c r="P92" t="s">
        <v>161</v>
      </c>
      <c r="Q92" t="s">
        <v>0</v>
      </c>
      <c r="R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{"year":2018,"gameWeek":2,"gameId":26,"sport":"nfl","awayTeam":{"code":"PHI","shortName":"Philadelphia","fullName":"Philadelphia Eagles"},"homeTeam":{"code":"TB","shortName":"Tampa Bay","fullName":"Tampa Bay Buccaneers"},"odds":{"spread":,"total":},"startDateTime":"2018-09-16T13:00:00-04:00"}</v>
      </c>
    </row>
    <row r="93" spans="1:18" hidden="1" x14ac:dyDescent="0.2">
      <c r="A93">
        <v>93</v>
      </c>
      <c r="B93">
        <f>Table1[[#This Row],[Game ID]]-66</f>
        <v>27</v>
      </c>
      <c r="C93" t="s">
        <v>79</v>
      </c>
      <c r="D93" t="s">
        <v>80</v>
      </c>
      <c r="E93" t="str">
        <f>VLOOKUP(Table1[[#This Row],[away Team ID]],teamTable[],2,FALSE)</f>
        <v>DET</v>
      </c>
      <c r="F93" t="str">
        <f>VLOOKUP(Table1[[#This Row],[away Team ID]],teamTable[],3,FALSE)</f>
        <v>Detroit Lions</v>
      </c>
      <c r="G93">
        <v>2</v>
      </c>
      <c r="H93" t="s">
        <v>64</v>
      </c>
      <c r="I93" t="s">
        <v>65</v>
      </c>
      <c r="J93" t="s">
        <v>66</v>
      </c>
      <c r="K93" t="s">
        <v>67</v>
      </c>
      <c r="L93" t="str">
        <f>VLOOKUP(Table1[[#This Row],[homeTeamId]],teamTable[],2,FALSE)</f>
        <v>SF</v>
      </c>
      <c r="M93" t="str">
        <f>VLOOKUP(Table1[[#This Row],[homeTeamId]],teamTable[],3,FALSE)</f>
        <v>San Francisco 49ers</v>
      </c>
      <c r="P93" t="s">
        <v>162</v>
      </c>
      <c r="Q93" t="s">
        <v>0</v>
      </c>
      <c r="R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{"year":2018,"gameWeek":2,"gameId":27,"sport":"nfl","awayTeam":{"code":"DET","shortName":"Detroit","fullName":"Detroit Lions"},"homeTeam":{"code":"SF","shortName":"San Francisco","fullName":"San Francisco 49ers"},"odds":{"spread":,"total":},"startDateTime":"2018-09-16T16:05:00-04:00"}</v>
      </c>
    </row>
    <row r="94" spans="1:18" hidden="1" x14ac:dyDescent="0.2">
      <c r="A94">
        <v>94</v>
      </c>
      <c r="B94">
        <f>Table1[[#This Row],[Game ID]]-66</f>
        <v>28</v>
      </c>
      <c r="C94" t="s">
        <v>96</v>
      </c>
      <c r="D94" t="s">
        <v>94</v>
      </c>
      <c r="E94" t="str">
        <f>VLOOKUP(Table1[[#This Row],[away Team ID]],teamTable[],2,FALSE)</f>
        <v>ARI</v>
      </c>
      <c r="F94" t="str">
        <f>VLOOKUP(Table1[[#This Row],[away Team ID]],teamTable[],3,FALSE)</f>
        <v>Arizona Cardinals</v>
      </c>
      <c r="G94">
        <v>2</v>
      </c>
      <c r="H94" t="s">
        <v>114</v>
      </c>
      <c r="I94" t="s">
        <v>115</v>
      </c>
      <c r="J94" t="s">
        <v>40</v>
      </c>
      <c r="K94" t="s">
        <v>41</v>
      </c>
      <c r="L94" t="str">
        <f>VLOOKUP(Table1[[#This Row],[homeTeamId]],teamTable[],2,FALSE)</f>
        <v>LAR</v>
      </c>
      <c r="M94" t="str">
        <f>VLOOKUP(Table1[[#This Row],[homeTeamId]],teamTable[],3,FALSE)</f>
        <v>Los Angeles Rams</v>
      </c>
      <c r="P94" t="s">
        <v>162</v>
      </c>
      <c r="Q94" t="s">
        <v>0</v>
      </c>
      <c r="R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{"year":2018,"gameWeek":2,"gameId":28,"sport":"nfl","awayTeam":{"code":"ARI","shortName":"Arizona","fullName":"Arizona Cardinals"},"homeTeam":{"code":"LAR","shortName":"L.A. Rams","fullName":"Los Angeles Rams"},"odds":{"spread":,"total":},"startDateTime":"2018-09-16T16:05:00-04:00"}</v>
      </c>
    </row>
    <row r="95" spans="1:18" hidden="1" x14ac:dyDescent="0.2">
      <c r="A95">
        <v>95</v>
      </c>
      <c r="B95">
        <f>Table1[[#This Row],[Game ID]]-66</f>
        <v>29</v>
      </c>
      <c r="C95" t="s">
        <v>83</v>
      </c>
      <c r="D95" t="s">
        <v>81</v>
      </c>
      <c r="E95" t="str">
        <f>VLOOKUP(Table1[[#This Row],[away Team ID]],teamTable[],2,FALSE)</f>
        <v>OAK</v>
      </c>
      <c r="F95" t="str">
        <f>VLOOKUP(Table1[[#This Row],[away Team ID]],teamTable[],3,FALSE)</f>
        <v>Oakland Raiders</v>
      </c>
      <c r="G95">
        <v>2</v>
      </c>
      <c r="H95" t="s">
        <v>87</v>
      </c>
      <c r="I95" t="s">
        <v>88</v>
      </c>
      <c r="J95" t="s">
        <v>89</v>
      </c>
      <c r="K95" t="s">
        <v>87</v>
      </c>
      <c r="L95" t="str">
        <f>VLOOKUP(Table1[[#This Row],[homeTeamId]],teamTable[],2,FALSE)</f>
        <v>DEN</v>
      </c>
      <c r="M95" t="str">
        <f>VLOOKUP(Table1[[#This Row],[homeTeamId]],teamTable[],3,FALSE)</f>
        <v>Denver Broncos</v>
      </c>
      <c r="P95" t="s">
        <v>163</v>
      </c>
      <c r="Q95" t="s">
        <v>0</v>
      </c>
      <c r="R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{"year":2018,"gameWeek":2,"gameId":29,"sport":"nfl","awayTeam":{"code":"OAK","shortName":"Oakland","fullName":"Oakland Raiders"},"homeTeam":{"code":"DEN","shortName":"Denver","fullName":"Denver Broncos"},"odds":{"spread":,"total":},"startDateTime":"2018-09-16T16:25:00-04:00"}</v>
      </c>
    </row>
    <row r="96" spans="1:18" hidden="1" x14ac:dyDescent="0.2">
      <c r="A96">
        <v>96</v>
      </c>
      <c r="B96">
        <f>Table1[[#This Row],[Game ID]]-66</f>
        <v>30</v>
      </c>
      <c r="C96" t="s">
        <v>48</v>
      </c>
      <c r="D96" t="s">
        <v>49</v>
      </c>
      <c r="E96" t="str">
        <f>VLOOKUP(Table1[[#This Row],[away Team ID]],teamTable[],2,FALSE)</f>
        <v>NE</v>
      </c>
      <c r="F96" t="str">
        <f>VLOOKUP(Table1[[#This Row],[away Team ID]],teamTable[],3,FALSE)</f>
        <v>New England Patriots</v>
      </c>
      <c r="G96">
        <v>2</v>
      </c>
      <c r="H96" t="s">
        <v>37</v>
      </c>
      <c r="I96" t="s">
        <v>38</v>
      </c>
      <c r="J96" t="s">
        <v>39</v>
      </c>
      <c r="K96" t="s">
        <v>37</v>
      </c>
      <c r="L96" t="str">
        <f>VLOOKUP(Table1[[#This Row],[homeTeamId]],teamTable[],2,FALSE)</f>
        <v>JAC</v>
      </c>
      <c r="M96" t="str">
        <f>VLOOKUP(Table1[[#This Row],[homeTeamId]],teamTable[],3,FALSE)</f>
        <v>Jacksonville Jaguars</v>
      </c>
      <c r="P96" t="s">
        <v>163</v>
      </c>
      <c r="Q96" t="s">
        <v>0</v>
      </c>
      <c r="R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{"year":2018,"gameWeek":2,"gameId":30,"sport":"nfl","awayTeam":{"code":"NE","shortName":"New England","fullName":"New England Patriots"},"homeTeam":{"code":"JAC","shortName":"Jacksonville","fullName":"Jacksonville Jaguars"},"odds":{"spread":,"total":},"startDateTime":"2018-09-16T16:25:00-04:00"}</v>
      </c>
    </row>
    <row r="97" spans="1:18" hidden="1" x14ac:dyDescent="0.2">
      <c r="A97">
        <v>97</v>
      </c>
      <c r="B97">
        <f>Table1[[#This Row],[Game ID]]-66</f>
        <v>31</v>
      </c>
      <c r="C97" t="s">
        <v>28</v>
      </c>
      <c r="D97" t="s">
        <v>29</v>
      </c>
      <c r="E97" t="str">
        <f>VLOOKUP(Table1[[#This Row],[away Team ID]],teamTable[],2,FALSE)</f>
        <v>NYG</v>
      </c>
      <c r="F97" t="str">
        <f>VLOOKUP(Table1[[#This Row],[away Team ID]],teamTable[],3,FALSE)</f>
        <v>New York Giants</v>
      </c>
      <c r="G97">
        <v>2</v>
      </c>
      <c r="H97" t="s">
        <v>118</v>
      </c>
      <c r="I97" t="s">
        <v>119</v>
      </c>
      <c r="J97" t="s">
        <v>62</v>
      </c>
      <c r="K97" t="s">
        <v>63</v>
      </c>
      <c r="L97" t="str">
        <f>VLOOKUP(Table1[[#This Row],[homeTeamId]],teamTable[],2,FALSE)</f>
        <v>DAL</v>
      </c>
      <c r="M97" t="str">
        <f>VLOOKUP(Table1[[#This Row],[homeTeamId]],teamTable[],3,FALSE)</f>
        <v>Dallas Cowboys</v>
      </c>
      <c r="P97" t="s">
        <v>164</v>
      </c>
      <c r="Q97" t="s">
        <v>0</v>
      </c>
      <c r="R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{"year":2018,"gameWeek":2,"gameId":31,"sport":"nfl","awayTeam":{"code":"NYG","shortName":"N.Y. Giants","fullName":"New York Giants"},"homeTeam":{"code":"DAL","shortName":"Dallas","fullName":"Dallas Cowboys"},"odds":{"spread":,"total":},"startDateTime":"2018-09-16T20:20:00-04:00"}</v>
      </c>
    </row>
    <row r="98" spans="1:18" hidden="1" x14ac:dyDescent="0.2">
      <c r="A98">
        <v>98</v>
      </c>
      <c r="B98">
        <f>Table1[[#This Row],[Game ID]]-66</f>
        <v>32</v>
      </c>
      <c r="C98" t="s">
        <v>73</v>
      </c>
      <c r="D98" t="s">
        <v>71</v>
      </c>
      <c r="E98" t="str">
        <f>VLOOKUP(Table1[[#This Row],[away Team ID]],teamTable[],2,FALSE)</f>
        <v>SEA</v>
      </c>
      <c r="F98" t="str">
        <f>VLOOKUP(Table1[[#This Row],[away Team ID]],teamTable[],3,FALSE)</f>
        <v>Seattle Seahawks</v>
      </c>
      <c r="G98">
        <v>2</v>
      </c>
      <c r="H98" t="s">
        <v>2</v>
      </c>
      <c r="I98" t="s">
        <v>137</v>
      </c>
      <c r="J98" t="s">
        <v>1</v>
      </c>
      <c r="K98" t="s">
        <v>2</v>
      </c>
      <c r="L98" t="str">
        <f>VLOOKUP(Table1[[#This Row],[homeTeamId]],teamTable[],2,FALSE)</f>
        <v>CHI</v>
      </c>
      <c r="M98" t="str">
        <f>VLOOKUP(Table1[[#This Row],[homeTeamId]],teamTable[],3,FALSE)</f>
        <v>Chicago Bears</v>
      </c>
      <c r="P98" t="s">
        <v>165</v>
      </c>
      <c r="Q98" t="s">
        <v>0</v>
      </c>
      <c r="R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{"year":2018,"gameWeek":2,"gameId":32,"sport":"nfl","awayTeam":{"code":"SEA","shortName":"Seattle","fullName":"Seattle Seahawks"},"homeTeam":{"code":"CHI","shortName":"Chicago","fullName":"Chicago Bears"},"odds":{"spread":,"total":},"startDateTime":"2018-09-17T20:15:00-04:00"}</v>
      </c>
    </row>
    <row r="99" spans="1:18" hidden="1" x14ac:dyDescent="0.2">
      <c r="A99">
        <v>99</v>
      </c>
      <c r="B99">
        <f>Table1[[#This Row],[Game ID]]-66</f>
        <v>33</v>
      </c>
      <c r="C99" t="s">
        <v>76</v>
      </c>
      <c r="D99" t="s">
        <v>77</v>
      </c>
      <c r="E99" t="str">
        <f>VLOOKUP(Table1[[#This Row],[away Team ID]],teamTable[],2,FALSE)</f>
        <v>NYJ</v>
      </c>
      <c r="F99" t="str">
        <f>VLOOKUP(Table1[[#This Row],[away Team ID]],teamTable[],3,FALSE)</f>
        <v>New York Jets</v>
      </c>
      <c r="G99">
        <v>3</v>
      </c>
      <c r="H99" t="s">
        <v>25</v>
      </c>
      <c r="I99" t="s">
        <v>104</v>
      </c>
      <c r="J99" t="s">
        <v>24</v>
      </c>
      <c r="K99" t="s">
        <v>25</v>
      </c>
      <c r="L99" t="str">
        <f>VLOOKUP(Table1[[#This Row],[homeTeamId]],teamTable[],2,FALSE)</f>
        <v>CLE</v>
      </c>
      <c r="M99" t="str">
        <f>VLOOKUP(Table1[[#This Row],[homeTeamId]],teamTable[],3,FALSE)</f>
        <v>Cleveland Browns</v>
      </c>
      <c r="P99" t="s">
        <v>166</v>
      </c>
      <c r="Q99" t="s">
        <v>0</v>
      </c>
      <c r="R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{"year":2018,"gameWeek":3,"gameId":33,"sport":"nfl","awayTeam":{"code":"NYJ","shortName":"N.Y. Jets","fullName":"New York Jets"},"homeTeam":{"code":"CLE","shortName":"Cleveland","fullName":"Cleveland Browns"},"odds":{"spread":,"total":},"startDateTime":"2018-09-20T20:20:00-04:00"}</v>
      </c>
    </row>
    <row r="100" spans="1:18" hidden="1" x14ac:dyDescent="0.2">
      <c r="A100">
        <v>100</v>
      </c>
      <c r="B100">
        <f>Table1[[#This Row],[Game ID]]-66</f>
        <v>34</v>
      </c>
      <c r="C100" t="s">
        <v>17</v>
      </c>
      <c r="D100" t="s">
        <v>15</v>
      </c>
      <c r="E100" t="str">
        <f>VLOOKUP(Table1[[#This Row],[away Team ID]],teamTable[],2,FALSE)</f>
        <v>CIN</v>
      </c>
      <c r="F100" t="str">
        <f>VLOOKUP(Table1[[#This Row],[away Team ID]],teamTable[],3,FALSE)</f>
        <v>Cincinnati Bengals</v>
      </c>
      <c r="G100">
        <v>3</v>
      </c>
      <c r="H100" t="s">
        <v>106</v>
      </c>
      <c r="I100" t="s">
        <v>107</v>
      </c>
      <c r="J100" t="s">
        <v>8</v>
      </c>
      <c r="K100" t="s">
        <v>9</v>
      </c>
      <c r="L100" t="str">
        <f>VLOOKUP(Table1[[#This Row],[homeTeamId]],teamTable[],2,FALSE)</f>
        <v>CAR</v>
      </c>
      <c r="M100" t="str">
        <f>VLOOKUP(Table1[[#This Row],[homeTeamId]],teamTable[],3,FALSE)</f>
        <v>Carolina Panthers</v>
      </c>
      <c r="P100" t="s">
        <v>167</v>
      </c>
      <c r="Q100" t="s">
        <v>0</v>
      </c>
      <c r="R1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{"year":2018,"gameWeek":3,"gameId":34,"sport":"nfl","awayTeam":{"code":"CIN","shortName":"Cincinnati","fullName":"Cincinnati Bengals"},"homeTeam":{"code":"CAR","shortName":"Carolina","fullName":"Carolina Panthers"},"odds":{"spread":,"total":},"startDateTime":"2018-09-23T13:00:00-04:00"}</v>
      </c>
    </row>
    <row r="101" spans="1:18" hidden="1" x14ac:dyDescent="0.2">
      <c r="A101">
        <v>101</v>
      </c>
      <c r="B101">
        <f>Table1[[#This Row],[Game ID]]-66</f>
        <v>35</v>
      </c>
      <c r="C101" t="s">
        <v>28</v>
      </c>
      <c r="D101" t="s">
        <v>29</v>
      </c>
      <c r="E101" t="str">
        <f>VLOOKUP(Table1[[#This Row],[away Team ID]],teamTable[],2,FALSE)</f>
        <v>NYG</v>
      </c>
      <c r="F101" t="str">
        <f>VLOOKUP(Table1[[#This Row],[away Team ID]],teamTable[],3,FALSE)</f>
        <v>New York Giants</v>
      </c>
      <c r="G101">
        <v>3</v>
      </c>
      <c r="H101" t="s">
        <v>57</v>
      </c>
      <c r="I101" t="s">
        <v>124</v>
      </c>
      <c r="J101" t="s">
        <v>56</v>
      </c>
      <c r="K101" t="s">
        <v>57</v>
      </c>
      <c r="L101" t="str">
        <f>VLOOKUP(Table1[[#This Row],[homeTeamId]],teamTable[],2,FALSE)</f>
        <v>HOU</v>
      </c>
      <c r="M101" t="str">
        <f>VLOOKUP(Table1[[#This Row],[homeTeamId]],teamTable[],3,FALSE)</f>
        <v>Houston Texans</v>
      </c>
      <c r="P101" t="s">
        <v>167</v>
      </c>
      <c r="Q101" t="s">
        <v>0</v>
      </c>
      <c r="R1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{"year":2018,"gameWeek":3,"gameId":35,"sport":"nfl","awayTeam":{"code":"NYG","shortName":"N.Y. Giants","fullName":"New York Giants"},"homeTeam":{"code":"HOU","shortName":"Houston","fullName":"Houston Texans"},"odds":{"spread":,"total":},"startDateTime":"2018-09-23T13:00:00-04:00"}</v>
      </c>
    </row>
    <row r="102" spans="1:18" hidden="1" x14ac:dyDescent="0.2">
      <c r="A102">
        <v>102</v>
      </c>
      <c r="B102">
        <f>Table1[[#This Row],[Game ID]]-66</f>
        <v>36</v>
      </c>
      <c r="C102" t="s">
        <v>50</v>
      </c>
      <c r="D102" t="s">
        <v>51</v>
      </c>
      <c r="E102" t="str">
        <f>VLOOKUP(Table1[[#This Row],[away Team ID]],teamTable[],2,FALSE)</f>
        <v>TEN</v>
      </c>
      <c r="F102" t="str">
        <f>VLOOKUP(Table1[[#This Row],[away Team ID]],teamTable[],3,FALSE)</f>
        <v>Tennessee Titans</v>
      </c>
      <c r="G102">
        <v>3</v>
      </c>
      <c r="H102" t="s">
        <v>37</v>
      </c>
      <c r="I102" t="s">
        <v>38</v>
      </c>
      <c r="J102" t="s">
        <v>39</v>
      </c>
      <c r="K102" t="s">
        <v>37</v>
      </c>
      <c r="L102" t="str">
        <f>VLOOKUP(Table1[[#This Row],[homeTeamId]],teamTable[],2,FALSE)</f>
        <v>JAC</v>
      </c>
      <c r="M102" t="str">
        <f>VLOOKUP(Table1[[#This Row],[homeTeamId]],teamTable[],3,FALSE)</f>
        <v>Jacksonville Jaguars</v>
      </c>
      <c r="P102" t="s">
        <v>167</v>
      </c>
      <c r="Q102" t="s">
        <v>0</v>
      </c>
      <c r="R1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{"year":2018,"gameWeek":3,"gameId":36,"sport":"nfl","awayTeam":{"code":"TEN","shortName":"Tennessee","fullName":"Tennessee Titans"},"homeTeam":{"code":"JAC","shortName":"Jacksonville","fullName":"Jacksonville Jaguars"},"odds":{"spread":,"total":},"startDateTime":"2018-09-23T13:00:00-04:00"}</v>
      </c>
    </row>
    <row r="103" spans="1:18" hidden="1" x14ac:dyDescent="0.2">
      <c r="A103">
        <v>103</v>
      </c>
      <c r="B103">
        <f>Table1[[#This Row],[Game ID]]-66</f>
        <v>37</v>
      </c>
      <c r="C103" t="s">
        <v>89</v>
      </c>
      <c r="D103" t="s">
        <v>87</v>
      </c>
      <c r="E103" t="str">
        <f>VLOOKUP(Table1[[#This Row],[away Team ID]],teamTable[],2,FALSE)</f>
        <v>DEN</v>
      </c>
      <c r="F103" t="str">
        <f>VLOOKUP(Table1[[#This Row],[away Team ID]],teamTable[],3,FALSE)</f>
        <v>Denver Broncos</v>
      </c>
      <c r="G103">
        <v>3</v>
      </c>
      <c r="H103" t="s">
        <v>6</v>
      </c>
      <c r="I103" t="s">
        <v>42</v>
      </c>
      <c r="J103" t="s">
        <v>5</v>
      </c>
      <c r="K103" t="s">
        <v>6</v>
      </c>
      <c r="L103" t="str">
        <f>VLOOKUP(Table1[[#This Row],[homeTeamId]],teamTable[],2,FALSE)</f>
        <v>BAL</v>
      </c>
      <c r="M103" t="str">
        <f>VLOOKUP(Table1[[#This Row],[homeTeamId]],teamTable[],3,FALSE)</f>
        <v>Baltimore Ravens</v>
      </c>
      <c r="P103" t="s">
        <v>167</v>
      </c>
      <c r="Q103" t="s">
        <v>0</v>
      </c>
      <c r="R1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{"year":2018,"gameWeek":3,"gameId":37,"sport":"nfl","awayTeam":{"code":"DEN","shortName":"Denver","fullName":"Denver Broncos"},"homeTeam":{"code":"BAL","shortName":"Baltimore","fullName":"Baltimore Ravens"},"odds":{"spread":,"total":},"startDateTime":"2018-09-23T13:00:00-04:00"}</v>
      </c>
    </row>
    <row r="104" spans="1:18" hidden="1" x14ac:dyDescent="0.2">
      <c r="A104">
        <v>104</v>
      </c>
      <c r="B104">
        <f>Table1[[#This Row],[Game ID]]-66</f>
        <v>38</v>
      </c>
      <c r="C104" t="s">
        <v>35</v>
      </c>
      <c r="D104" t="s">
        <v>36</v>
      </c>
      <c r="E104" t="str">
        <f>VLOOKUP(Table1[[#This Row],[away Team ID]],teamTable[],2,FALSE)</f>
        <v>NO</v>
      </c>
      <c r="F104" t="str">
        <f>VLOOKUP(Table1[[#This Row],[away Team ID]],teamTable[],3,FALSE)</f>
        <v>New Orleans Saints</v>
      </c>
      <c r="G104">
        <v>3</v>
      </c>
      <c r="H104" t="s">
        <v>75</v>
      </c>
      <c r="I104" t="s">
        <v>108</v>
      </c>
      <c r="J104" t="s">
        <v>74</v>
      </c>
      <c r="K104" t="s">
        <v>75</v>
      </c>
      <c r="L104" t="str">
        <f>VLOOKUP(Table1[[#This Row],[homeTeamId]],teamTable[],2,FALSE)</f>
        <v>ATL</v>
      </c>
      <c r="M104" t="str">
        <f>VLOOKUP(Table1[[#This Row],[homeTeamId]],teamTable[],3,FALSE)</f>
        <v>Atlanta Falcons</v>
      </c>
      <c r="P104" t="s">
        <v>167</v>
      </c>
      <c r="Q104" t="s">
        <v>0</v>
      </c>
      <c r="R1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{"year":2018,"gameWeek":3,"gameId":38,"sport":"nfl","awayTeam":{"code":"NO","shortName":"New Orleans","fullName":"New Orleans Saints"},"homeTeam":{"code":"ATL","shortName":"Atlanta","fullName":"Atlanta Falcons"},"odds":{"spread":,"total":},"startDateTime":"2018-09-23T13:00:00-04:00"}</v>
      </c>
    </row>
    <row r="105" spans="1:18" hidden="1" x14ac:dyDescent="0.2">
      <c r="A105">
        <v>105</v>
      </c>
      <c r="B105">
        <f>Table1[[#This Row],[Game ID]]-66</f>
        <v>39</v>
      </c>
      <c r="C105" t="s">
        <v>66</v>
      </c>
      <c r="D105" t="s">
        <v>67</v>
      </c>
      <c r="E105" t="str">
        <f>VLOOKUP(Table1[[#This Row],[away Team ID]],teamTable[],2,FALSE)</f>
        <v>SF</v>
      </c>
      <c r="F105" t="str">
        <f>VLOOKUP(Table1[[#This Row],[away Team ID]],teamTable[],3,FALSE)</f>
        <v>San Francisco 49ers</v>
      </c>
      <c r="G105">
        <v>3</v>
      </c>
      <c r="H105" t="s">
        <v>58</v>
      </c>
      <c r="I105" t="s">
        <v>59</v>
      </c>
      <c r="J105" t="s">
        <v>60</v>
      </c>
      <c r="K105" t="s">
        <v>58</v>
      </c>
      <c r="L105" t="str">
        <f>VLOOKUP(Table1[[#This Row],[homeTeamId]],teamTable[],2,FALSE)</f>
        <v>KC</v>
      </c>
      <c r="M105" t="str">
        <f>VLOOKUP(Table1[[#This Row],[homeTeamId]],teamTable[],3,FALSE)</f>
        <v>Kansas City Chiefs</v>
      </c>
      <c r="P105" t="s">
        <v>167</v>
      </c>
      <c r="Q105" t="s">
        <v>0</v>
      </c>
      <c r="R1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{"year":2018,"gameWeek":3,"gameId":39,"sport":"nfl","awayTeam":{"code":"SF","shortName":"San Francisco","fullName":"San Francisco 49ers"},"homeTeam":{"code":"KC","shortName":"Kansas City","fullName":"Kansas City Chiefs"},"odds":{"spread":,"total":},"startDateTime":"2018-09-23T13:00:00-04:00"}</v>
      </c>
    </row>
    <row r="106" spans="1:18" hidden="1" x14ac:dyDescent="0.2">
      <c r="A106">
        <v>106</v>
      </c>
      <c r="B106">
        <f>Table1[[#This Row],[Game ID]]-66</f>
        <v>40</v>
      </c>
      <c r="C106" t="s">
        <v>54</v>
      </c>
      <c r="D106" t="s">
        <v>52</v>
      </c>
      <c r="E106" t="str">
        <f>VLOOKUP(Table1[[#This Row],[away Team ID]],teamTable[],2,FALSE)</f>
        <v>GB</v>
      </c>
      <c r="F106" t="str">
        <f>VLOOKUP(Table1[[#This Row],[away Team ID]],teamTable[],3,FALSE)</f>
        <v>Green Bay Packers</v>
      </c>
      <c r="G106">
        <v>3</v>
      </c>
      <c r="H106" t="s">
        <v>99</v>
      </c>
      <c r="I106" t="s">
        <v>100</v>
      </c>
      <c r="J106" t="s">
        <v>44</v>
      </c>
      <c r="K106" t="s">
        <v>45</v>
      </c>
      <c r="L106" t="str">
        <f>VLOOKUP(Table1[[#This Row],[homeTeamId]],teamTable[],2,FALSE)</f>
        <v>WAS</v>
      </c>
      <c r="M106" t="str">
        <f>VLOOKUP(Table1[[#This Row],[homeTeamId]],teamTable[],3,FALSE)</f>
        <v>Washington Redskins</v>
      </c>
      <c r="P106" t="s">
        <v>167</v>
      </c>
      <c r="Q106" t="s">
        <v>0</v>
      </c>
      <c r="R1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{"year":2018,"gameWeek":3,"gameId":40,"sport":"nfl","awayTeam":{"code":"GB","shortName":"Green Bay","fullName":"Green Bay Packers"},"homeTeam":{"code":"WAS","shortName":"Washington","fullName":"Washington Redskins"},"odds":{"spread":,"total":},"startDateTime":"2018-09-23T13:00:00-04:00"}</v>
      </c>
    </row>
    <row r="107" spans="1:18" hidden="1" x14ac:dyDescent="0.2">
      <c r="A107">
        <v>107</v>
      </c>
      <c r="B107">
        <f>Table1[[#This Row],[Game ID]]-66</f>
        <v>41</v>
      </c>
      <c r="C107" t="s">
        <v>69</v>
      </c>
      <c r="D107" t="s">
        <v>70</v>
      </c>
      <c r="E107" t="str">
        <f>VLOOKUP(Table1[[#This Row],[away Team ID]],teamTable[],2,FALSE)</f>
        <v>IND</v>
      </c>
      <c r="F107" t="str">
        <f>VLOOKUP(Table1[[#This Row],[away Team ID]],teamTable[],3,FALSE)</f>
        <v>Indianapolis Colts</v>
      </c>
      <c r="G107">
        <v>3</v>
      </c>
      <c r="H107" t="s">
        <v>32</v>
      </c>
      <c r="I107" t="s">
        <v>33</v>
      </c>
      <c r="J107" t="s">
        <v>34</v>
      </c>
      <c r="K107" t="s">
        <v>32</v>
      </c>
      <c r="L107" t="str">
        <f>VLOOKUP(Table1[[#This Row],[homeTeamId]],teamTable[],2,FALSE)</f>
        <v>PHI</v>
      </c>
      <c r="M107" t="str">
        <f>VLOOKUP(Table1[[#This Row],[homeTeamId]],teamTable[],3,FALSE)</f>
        <v>Philadelphia Eagles</v>
      </c>
      <c r="P107" t="s">
        <v>167</v>
      </c>
      <c r="Q107" t="s">
        <v>0</v>
      </c>
      <c r="R1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{"year":2018,"gameWeek":3,"gameId":41,"sport":"nfl","awayTeam":{"code":"IND","shortName":"Indianapolis","fullName":"Indianapolis Colts"},"homeTeam":{"code":"PHI","shortName":"Philadelphia","fullName":"Philadelphia Eagles"},"odds":{"spread":,"total":},"startDateTime":"2018-09-23T13:00:00-04:00"}</v>
      </c>
    </row>
    <row r="108" spans="1:18" hidden="1" x14ac:dyDescent="0.2">
      <c r="A108">
        <v>108</v>
      </c>
      <c r="B108">
        <f>Table1[[#This Row],[Game ID]]-66</f>
        <v>42</v>
      </c>
      <c r="C108" t="s">
        <v>83</v>
      </c>
      <c r="D108" t="s">
        <v>81</v>
      </c>
      <c r="E108" t="str">
        <f>VLOOKUP(Table1[[#This Row],[away Team ID]],teamTable[],2,FALSE)</f>
        <v>OAK</v>
      </c>
      <c r="F108" t="str">
        <f>VLOOKUP(Table1[[#This Row],[away Team ID]],teamTable[],3,FALSE)</f>
        <v>Oakland Raiders</v>
      </c>
      <c r="G108">
        <v>3</v>
      </c>
      <c r="H108" t="s">
        <v>20</v>
      </c>
      <c r="I108" t="s">
        <v>21</v>
      </c>
      <c r="J108" t="s">
        <v>22</v>
      </c>
      <c r="K108" t="s">
        <v>23</v>
      </c>
      <c r="L108" t="str">
        <f>VLOOKUP(Table1[[#This Row],[homeTeamId]],teamTable[],2,FALSE)</f>
        <v>MIA</v>
      </c>
      <c r="M108" t="str">
        <f>VLOOKUP(Table1[[#This Row],[homeTeamId]],teamTable[],3,FALSE)</f>
        <v>Miami Dolphins</v>
      </c>
      <c r="P108" t="s">
        <v>167</v>
      </c>
      <c r="Q108" t="s">
        <v>0</v>
      </c>
      <c r="R1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{"year":2018,"gameWeek":3,"gameId":42,"sport":"nfl","awayTeam":{"code":"OAK","shortName":"Oakland","fullName":"Oakland Raiders"},"homeTeam":{"code":"MIA","shortName":"Miami","fullName":"Miami Dolphins"},"odds":{"spread":,"total":},"startDateTime":"2018-09-23T13:00:00-04:00"}</v>
      </c>
    </row>
    <row r="109" spans="1:18" hidden="1" x14ac:dyDescent="0.2">
      <c r="A109">
        <v>109</v>
      </c>
      <c r="B109">
        <f>Table1[[#This Row],[Game ID]]-66</f>
        <v>43</v>
      </c>
      <c r="C109" t="s">
        <v>12</v>
      </c>
      <c r="D109" t="s">
        <v>13</v>
      </c>
      <c r="E109" t="str">
        <f>VLOOKUP(Table1[[#This Row],[away Team ID]],teamTable[],2,FALSE)</f>
        <v>BUF</v>
      </c>
      <c r="F109" t="str">
        <f>VLOOKUP(Table1[[#This Row],[away Team ID]],teamTable[],3,FALSE)</f>
        <v>Buffalo Bills</v>
      </c>
      <c r="G109">
        <v>3</v>
      </c>
      <c r="H109" t="s">
        <v>111</v>
      </c>
      <c r="I109" t="s">
        <v>112</v>
      </c>
      <c r="J109" t="s">
        <v>85</v>
      </c>
      <c r="K109" t="s">
        <v>86</v>
      </c>
      <c r="L109" t="str">
        <f>VLOOKUP(Table1[[#This Row],[homeTeamId]],teamTable[],2,FALSE)</f>
        <v>MIN</v>
      </c>
      <c r="M109" t="str">
        <f>VLOOKUP(Table1[[#This Row],[homeTeamId]],teamTable[],3,FALSE)</f>
        <v>Minnesota Vikings</v>
      </c>
      <c r="P109" t="s">
        <v>167</v>
      </c>
      <c r="Q109" t="s">
        <v>0</v>
      </c>
      <c r="R1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{"year":2018,"gameWeek":3,"gameId":43,"sport":"nfl","awayTeam":{"code":"BUF","shortName":"Buffalo","fullName":"Buffalo Bills"},"homeTeam":{"code":"MIN","shortName":"Minnesota","fullName":"Minnesota Vikings"},"odds":{"spread":,"total":},"startDateTime":"2018-09-23T13:00:00-04:00"}</v>
      </c>
    </row>
    <row r="110" spans="1:18" hidden="1" x14ac:dyDescent="0.2">
      <c r="A110">
        <v>110</v>
      </c>
      <c r="B110">
        <f>Table1[[#This Row],[Game ID]]-66</f>
        <v>44</v>
      </c>
      <c r="C110" t="s">
        <v>91</v>
      </c>
      <c r="D110" t="s">
        <v>92</v>
      </c>
      <c r="E110" t="str">
        <f>VLOOKUP(Table1[[#This Row],[away Team ID]],teamTable[],2,FALSE)</f>
        <v>LAC</v>
      </c>
      <c r="F110" t="str">
        <f>VLOOKUP(Table1[[#This Row],[away Team ID]],teamTable[],3,FALSE)</f>
        <v>Los Angeles Chargers</v>
      </c>
      <c r="G110">
        <v>3</v>
      </c>
      <c r="H110" t="s">
        <v>114</v>
      </c>
      <c r="I110" t="s">
        <v>115</v>
      </c>
      <c r="J110" t="s">
        <v>40</v>
      </c>
      <c r="K110" t="s">
        <v>41</v>
      </c>
      <c r="L110" t="str">
        <f>VLOOKUP(Table1[[#This Row],[homeTeamId]],teamTable[],2,FALSE)</f>
        <v>LAR</v>
      </c>
      <c r="M110" t="str">
        <f>VLOOKUP(Table1[[#This Row],[homeTeamId]],teamTable[],3,FALSE)</f>
        <v>Los Angeles Rams</v>
      </c>
      <c r="P110" t="s">
        <v>168</v>
      </c>
      <c r="Q110" t="s">
        <v>0</v>
      </c>
      <c r="R1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{"year":2018,"gameWeek":3,"gameId":44,"sport":"nfl","awayTeam":{"code":"LAC","shortName":"L.A. Chargers","fullName":"Los Angeles Chargers"},"homeTeam":{"code":"LAR","shortName":"L.A. Rams","fullName":"Los Angeles Rams"},"odds":{"spread":,"total":},"startDateTime":"2018-09-23T16:05:00-04:00"}</v>
      </c>
    </row>
    <row r="111" spans="1:18" hidden="1" x14ac:dyDescent="0.2">
      <c r="A111">
        <v>111</v>
      </c>
      <c r="B111">
        <f>Table1[[#This Row],[Game ID]]-66</f>
        <v>45</v>
      </c>
      <c r="C111" t="s">
        <v>1</v>
      </c>
      <c r="D111" t="s">
        <v>2</v>
      </c>
      <c r="E111" t="str">
        <f>VLOOKUP(Table1[[#This Row],[away Team ID]],teamTable[],2,FALSE)</f>
        <v>CHI</v>
      </c>
      <c r="F111" t="str">
        <f>VLOOKUP(Table1[[#This Row],[away Team ID]],teamTable[],3,FALSE)</f>
        <v>Chicago Bears</v>
      </c>
      <c r="G111">
        <v>3</v>
      </c>
      <c r="H111" t="s">
        <v>93</v>
      </c>
      <c r="I111" t="s">
        <v>95</v>
      </c>
      <c r="J111" t="s">
        <v>96</v>
      </c>
      <c r="K111" t="s">
        <v>94</v>
      </c>
      <c r="L111" t="str">
        <f>VLOOKUP(Table1[[#This Row],[homeTeamId]],teamTable[],2,FALSE)</f>
        <v>ARI</v>
      </c>
      <c r="M111" t="str">
        <f>VLOOKUP(Table1[[#This Row],[homeTeamId]],teamTable[],3,FALSE)</f>
        <v>Arizona Cardinals</v>
      </c>
      <c r="P111" t="s">
        <v>169</v>
      </c>
      <c r="Q111" t="s">
        <v>0</v>
      </c>
      <c r="R1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{"year":2018,"gameWeek":3,"gameId":45,"sport":"nfl","awayTeam":{"code":"CHI","shortName":"Chicago","fullName":"Chicago Bears"},"homeTeam":{"code":"ARI","shortName":"Arizona","fullName":"Arizona Cardinals"},"odds":{"spread":,"total":},"startDateTime":"2018-09-23T16:25:00-04:00"}</v>
      </c>
    </row>
    <row r="112" spans="1:18" hidden="1" x14ac:dyDescent="0.2">
      <c r="A112">
        <v>112</v>
      </c>
      <c r="B112">
        <f>Table1[[#This Row],[Game ID]]-66</f>
        <v>46</v>
      </c>
      <c r="C112" t="s">
        <v>62</v>
      </c>
      <c r="D112" t="s">
        <v>63</v>
      </c>
      <c r="E112" t="str">
        <f>VLOOKUP(Table1[[#This Row],[away Team ID]],teamTable[],2,FALSE)</f>
        <v>DAL</v>
      </c>
      <c r="F112" t="str">
        <f>VLOOKUP(Table1[[#This Row],[away Team ID]],teamTable[],3,FALSE)</f>
        <v>Dallas Cowboys</v>
      </c>
      <c r="G112">
        <v>3</v>
      </c>
      <c r="H112" t="s">
        <v>71</v>
      </c>
      <c r="I112" t="s">
        <v>72</v>
      </c>
      <c r="J112" t="s">
        <v>73</v>
      </c>
      <c r="K112" t="s">
        <v>71</v>
      </c>
      <c r="L112" t="str">
        <f>VLOOKUP(Table1[[#This Row],[homeTeamId]],teamTable[],2,FALSE)</f>
        <v>SEA</v>
      </c>
      <c r="M112" t="str">
        <f>VLOOKUP(Table1[[#This Row],[homeTeamId]],teamTable[],3,FALSE)</f>
        <v>Seattle Seahawks</v>
      </c>
      <c r="P112" t="s">
        <v>169</v>
      </c>
      <c r="Q112" t="s">
        <v>0</v>
      </c>
      <c r="R1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{"year":2018,"gameWeek":3,"gameId":46,"sport":"nfl","awayTeam":{"code":"DAL","shortName":"Dallas","fullName":"Dallas Cowboys"},"homeTeam":{"code":"SEA","shortName":"Seattle","fullName":"Seattle Seahawks"},"odds":{"spread":,"total":},"startDateTime":"2018-09-23T16:25:00-04:00"}</v>
      </c>
    </row>
    <row r="113" spans="1:18" hidden="1" x14ac:dyDescent="0.2">
      <c r="A113">
        <v>113</v>
      </c>
      <c r="B113">
        <f>Table1[[#This Row],[Game ID]]-66</f>
        <v>47</v>
      </c>
      <c r="C113" t="s">
        <v>48</v>
      </c>
      <c r="D113" t="s">
        <v>49</v>
      </c>
      <c r="E113" t="str">
        <f>VLOOKUP(Table1[[#This Row],[away Team ID]],teamTable[],2,FALSE)</f>
        <v>NE</v>
      </c>
      <c r="F113" t="str">
        <f>VLOOKUP(Table1[[#This Row],[away Team ID]],teamTable[],3,FALSE)</f>
        <v>New England Patriots</v>
      </c>
      <c r="G113">
        <v>3</v>
      </c>
      <c r="H113" t="s">
        <v>80</v>
      </c>
      <c r="I113" t="s">
        <v>102</v>
      </c>
      <c r="J113" t="s">
        <v>79</v>
      </c>
      <c r="K113" t="s">
        <v>80</v>
      </c>
      <c r="L113" t="str">
        <f>VLOOKUP(Table1[[#This Row],[homeTeamId]],teamTable[],2,FALSE)</f>
        <v>DET</v>
      </c>
      <c r="M113" t="str">
        <f>VLOOKUP(Table1[[#This Row],[homeTeamId]],teamTable[],3,FALSE)</f>
        <v>Detroit Lions</v>
      </c>
      <c r="P113" t="s">
        <v>170</v>
      </c>
      <c r="Q113" t="s">
        <v>0</v>
      </c>
      <c r="R1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{"year":2018,"gameWeek":3,"gameId":47,"sport":"nfl","awayTeam":{"code":"NE","shortName":"New England","fullName":"New England Patriots"},"homeTeam":{"code":"DET","shortName":"Detroit","fullName":"Detroit Lions"},"odds":{"spread":,"total":},"startDateTime":"2018-09-23T20:20:00-04:00"}</v>
      </c>
    </row>
    <row r="114" spans="1:18" hidden="1" x14ac:dyDescent="0.2">
      <c r="A114">
        <v>114</v>
      </c>
      <c r="B114">
        <f>Table1[[#This Row],[Game ID]]-66</f>
        <v>48</v>
      </c>
      <c r="C114" t="s">
        <v>30</v>
      </c>
      <c r="D114" t="s">
        <v>31</v>
      </c>
      <c r="E114" t="str">
        <f>VLOOKUP(Table1[[#This Row],[away Team ID]],teamTable[],2,FALSE)</f>
        <v>PIT</v>
      </c>
      <c r="F114" t="str">
        <f>VLOOKUP(Table1[[#This Row],[away Team ID]],teamTable[],3,FALSE)</f>
        <v>Pittsburgh Steelers</v>
      </c>
      <c r="G114">
        <v>3</v>
      </c>
      <c r="H114" t="s">
        <v>133</v>
      </c>
      <c r="I114" t="s">
        <v>134</v>
      </c>
      <c r="J114" t="s">
        <v>18</v>
      </c>
      <c r="K114" t="s">
        <v>19</v>
      </c>
      <c r="L114" t="str">
        <f>VLOOKUP(Table1[[#This Row],[homeTeamId]],teamTable[],2,FALSE)</f>
        <v>TB</v>
      </c>
      <c r="M114" t="str">
        <f>VLOOKUP(Table1[[#This Row],[homeTeamId]],teamTable[],3,FALSE)</f>
        <v>Tampa Bay Buccaneers</v>
      </c>
      <c r="P114" t="s">
        <v>171</v>
      </c>
      <c r="Q114" t="s">
        <v>0</v>
      </c>
      <c r="R1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{"year":2018,"gameWeek":3,"gameId":48,"sport":"nfl","awayTeam":{"code":"PIT","shortName":"Pittsburgh","fullName":"Pittsburgh Steelers"},"homeTeam":{"code":"TB","shortName":"Tampa Bay","fullName":"Tampa Bay Buccaneers"},"odds":{"spread":,"total":},"startDateTime":"2018-09-24T20:15:00-04:00"}</v>
      </c>
    </row>
    <row r="115" spans="1:18" hidden="1" x14ac:dyDescent="0.2">
      <c r="A115">
        <v>115</v>
      </c>
      <c r="B115">
        <f>Table1[[#This Row],[Game ID]]-66</f>
        <v>49</v>
      </c>
      <c r="C115" t="s">
        <v>85</v>
      </c>
      <c r="D115" t="s">
        <v>86</v>
      </c>
      <c r="E115" t="str">
        <f>VLOOKUP(Table1[[#This Row],[away Team ID]],teamTable[],2,FALSE)</f>
        <v>MIN</v>
      </c>
      <c r="F115" t="str">
        <f>VLOOKUP(Table1[[#This Row],[away Team ID]],teamTable[],3,FALSE)</f>
        <v>Minnesota Vikings</v>
      </c>
      <c r="G115">
        <v>4</v>
      </c>
      <c r="H115" t="s">
        <v>114</v>
      </c>
      <c r="I115" t="s">
        <v>115</v>
      </c>
      <c r="J115" t="s">
        <v>40</v>
      </c>
      <c r="K115" t="s">
        <v>41</v>
      </c>
      <c r="L115" t="str">
        <f>VLOOKUP(Table1[[#This Row],[homeTeamId]],teamTable[],2,FALSE)</f>
        <v>LAR</v>
      </c>
      <c r="M115" t="str">
        <f>VLOOKUP(Table1[[#This Row],[homeTeamId]],teamTable[],3,FALSE)</f>
        <v>Los Angeles Rams</v>
      </c>
      <c r="P115" t="s">
        <v>172</v>
      </c>
      <c r="Q115" t="s">
        <v>0</v>
      </c>
      <c r="R1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{"year":2018,"gameWeek":4,"gameId":49,"sport":"nfl","awayTeam":{"code":"MIN","shortName":"Minnesota","fullName":"Minnesota Vikings"},"homeTeam":{"code":"LAR","shortName":"L.A. Rams","fullName":"Los Angeles Rams"},"odds":{"spread":,"total":},"startDateTime":"2018-09-27T20:20:00-04:00"}</v>
      </c>
    </row>
    <row r="116" spans="1:18" hidden="1" x14ac:dyDescent="0.2">
      <c r="A116">
        <v>116</v>
      </c>
      <c r="B116">
        <f>Table1[[#This Row],[Game ID]]-66</f>
        <v>50</v>
      </c>
      <c r="C116" t="s">
        <v>79</v>
      </c>
      <c r="D116" t="s">
        <v>80</v>
      </c>
      <c r="E116" t="str">
        <f>VLOOKUP(Table1[[#This Row],[away Team ID]],teamTable[],2,FALSE)</f>
        <v>DET</v>
      </c>
      <c r="F116" t="str">
        <f>VLOOKUP(Table1[[#This Row],[away Team ID]],teamTable[],3,FALSE)</f>
        <v>Detroit Lions</v>
      </c>
      <c r="G116">
        <v>4</v>
      </c>
      <c r="H116" t="s">
        <v>118</v>
      </c>
      <c r="I116" t="s">
        <v>119</v>
      </c>
      <c r="J116" t="s">
        <v>62</v>
      </c>
      <c r="K116" t="s">
        <v>63</v>
      </c>
      <c r="L116" t="str">
        <f>VLOOKUP(Table1[[#This Row],[homeTeamId]],teamTable[],2,FALSE)</f>
        <v>DAL</v>
      </c>
      <c r="M116" t="str">
        <f>VLOOKUP(Table1[[#This Row],[homeTeamId]],teamTable[],3,FALSE)</f>
        <v>Dallas Cowboys</v>
      </c>
      <c r="P116" t="s">
        <v>173</v>
      </c>
      <c r="Q116" t="s">
        <v>0</v>
      </c>
      <c r="R1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{"year":2018,"gameWeek":4,"gameId":50,"sport":"nfl","awayTeam":{"code":"DET","shortName":"Detroit","fullName":"Detroit Lions"},"homeTeam":{"code":"DAL","shortName":"Dallas","fullName":"Dallas Cowboys"},"odds":{"spread":,"total":},"startDateTime":"2018-09-30T13:00:00-04:00"}</v>
      </c>
    </row>
    <row r="117" spans="1:18" hidden="1" x14ac:dyDescent="0.2">
      <c r="A117">
        <v>117</v>
      </c>
      <c r="B117">
        <f>Table1[[#This Row],[Game ID]]-66</f>
        <v>51</v>
      </c>
      <c r="C117" t="s">
        <v>12</v>
      </c>
      <c r="D117" t="s">
        <v>13</v>
      </c>
      <c r="E117" t="str">
        <f>VLOOKUP(Table1[[#This Row],[away Team ID]],teamTable[],2,FALSE)</f>
        <v>BUF</v>
      </c>
      <c r="F117" t="str">
        <f>VLOOKUP(Table1[[#This Row],[away Team ID]],teamTable[],3,FALSE)</f>
        <v>Buffalo Bills</v>
      </c>
      <c r="G117">
        <v>4</v>
      </c>
      <c r="H117" t="s">
        <v>52</v>
      </c>
      <c r="I117" t="s">
        <v>53</v>
      </c>
      <c r="J117" t="s">
        <v>54</v>
      </c>
      <c r="K117" t="s">
        <v>52</v>
      </c>
      <c r="L117" t="str">
        <f>VLOOKUP(Table1[[#This Row],[homeTeamId]],teamTable[],2,FALSE)</f>
        <v>GB</v>
      </c>
      <c r="M117" t="str">
        <f>VLOOKUP(Table1[[#This Row],[homeTeamId]],teamTable[],3,FALSE)</f>
        <v>Green Bay Packers</v>
      </c>
      <c r="P117" t="s">
        <v>173</v>
      </c>
      <c r="Q117" t="s">
        <v>0</v>
      </c>
      <c r="R1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{"year":2018,"gameWeek":4,"gameId":51,"sport":"nfl","awayTeam":{"code":"BUF","shortName":"Buffalo","fullName":"Buffalo Bills"},"homeTeam":{"code":"GB","shortName":"Green Bay","fullName":"Green Bay Packers"},"odds":{"spread":,"total":},"startDateTime":"2018-09-30T13:00:00-04:00"}</v>
      </c>
    </row>
    <row r="118" spans="1:18" hidden="1" x14ac:dyDescent="0.2">
      <c r="A118">
        <v>118</v>
      </c>
      <c r="B118">
        <f>Table1[[#This Row],[Game ID]]-66</f>
        <v>52</v>
      </c>
      <c r="C118" t="s">
        <v>56</v>
      </c>
      <c r="D118" t="s">
        <v>57</v>
      </c>
      <c r="E118" t="str">
        <f>VLOOKUP(Table1[[#This Row],[away Team ID]],teamTable[],2,FALSE)</f>
        <v>HOU</v>
      </c>
      <c r="F118" t="str">
        <f>VLOOKUP(Table1[[#This Row],[away Team ID]],teamTable[],3,FALSE)</f>
        <v>Houston Texans</v>
      </c>
      <c r="G118">
        <v>4</v>
      </c>
      <c r="H118" t="s">
        <v>70</v>
      </c>
      <c r="I118" t="s">
        <v>129</v>
      </c>
      <c r="J118" t="s">
        <v>69</v>
      </c>
      <c r="K118" t="s">
        <v>70</v>
      </c>
      <c r="L118" t="str">
        <f>VLOOKUP(Table1[[#This Row],[homeTeamId]],teamTable[],2,FALSE)</f>
        <v>IND</v>
      </c>
      <c r="M118" t="str">
        <f>VLOOKUP(Table1[[#This Row],[homeTeamId]],teamTable[],3,FALSE)</f>
        <v>Indianapolis Colts</v>
      </c>
      <c r="P118" t="s">
        <v>173</v>
      </c>
      <c r="Q118" t="s">
        <v>0</v>
      </c>
      <c r="R1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{"year":2018,"gameWeek":4,"gameId":52,"sport":"nfl","awayTeam":{"code":"HOU","shortName":"Houston","fullName":"Houston Texans"},"homeTeam":{"code":"IND","shortName":"Indianapolis","fullName":"Indianapolis Colts"},"odds":{"spread":,"total":},"startDateTime":"2018-09-30T13:00:00-04:00"}</v>
      </c>
    </row>
    <row r="119" spans="1:18" hidden="1" x14ac:dyDescent="0.2">
      <c r="A119">
        <v>119</v>
      </c>
      <c r="B119">
        <f>Table1[[#This Row],[Game ID]]-66</f>
        <v>53</v>
      </c>
      <c r="C119" t="s">
        <v>18</v>
      </c>
      <c r="D119" t="s">
        <v>19</v>
      </c>
      <c r="E119" t="str">
        <f>VLOOKUP(Table1[[#This Row],[away Team ID]],teamTable[],2,FALSE)</f>
        <v>TB</v>
      </c>
      <c r="F119" t="str">
        <f>VLOOKUP(Table1[[#This Row],[away Team ID]],teamTable[],3,FALSE)</f>
        <v>Tampa Bay Buccaneers</v>
      </c>
      <c r="G119">
        <v>4</v>
      </c>
      <c r="H119" t="s">
        <v>2</v>
      </c>
      <c r="I119" t="s">
        <v>137</v>
      </c>
      <c r="J119" t="s">
        <v>1</v>
      </c>
      <c r="K119" t="s">
        <v>2</v>
      </c>
      <c r="L119" t="str">
        <f>VLOOKUP(Table1[[#This Row],[homeTeamId]],teamTable[],2,FALSE)</f>
        <v>CHI</v>
      </c>
      <c r="M119" t="str">
        <f>VLOOKUP(Table1[[#This Row],[homeTeamId]],teamTable[],3,FALSE)</f>
        <v>Chicago Bears</v>
      </c>
      <c r="P119" t="s">
        <v>173</v>
      </c>
      <c r="Q119" t="s">
        <v>0</v>
      </c>
      <c r="R1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{"year":2018,"gameWeek":4,"gameId":53,"sport":"nfl","awayTeam":{"code":"TB","shortName":"Tampa Bay","fullName":"Tampa Bay Buccaneers"},"homeTeam":{"code":"CHI","shortName":"Chicago","fullName":"Chicago Bears"},"odds":{"spread":,"total":},"startDateTime":"2018-09-30T13:00:00-04:00"}</v>
      </c>
    </row>
    <row r="120" spans="1:18" hidden="1" x14ac:dyDescent="0.2">
      <c r="A120">
        <v>120</v>
      </c>
      <c r="B120">
        <f>Table1[[#This Row],[Game ID]]-66</f>
        <v>54</v>
      </c>
      <c r="C120" t="s">
        <v>17</v>
      </c>
      <c r="D120" t="s">
        <v>15</v>
      </c>
      <c r="E120" t="str">
        <f>VLOOKUP(Table1[[#This Row],[away Team ID]],teamTable[],2,FALSE)</f>
        <v>CIN</v>
      </c>
      <c r="F120" t="str">
        <f>VLOOKUP(Table1[[#This Row],[away Team ID]],teamTable[],3,FALSE)</f>
        <v>Cincinnati Bengals</v>
      </c>
      <c r="G120">
        <v>4</v>
      </c>
      <c r="H120" t="s">
        <v>75</v>
      </c>
      <c r="I120" t="s">
        <v>108</v>
      </c>
      <c r="J120" t="s">
        <v>74</v>
      </c>
      <c r="K120" t="s">
        <v>75</v>
      </c>
      <c r="L120" t="str">
        <f>VLOOKUP(Table1[[#This Row],[homeTeamId]],teamTable[],2,FALSE)</f>
        <v>ATL</v>
      </c>
      <c r="M120" t="str">
        <f>VLOOKUP(Table1[[#This Row],[homeTeamId]],teamTable[],3,FALSE)</f>
        <v>Atlanta Falcons</v>
      </c>
      <c r="P120" t="s">
        <v>173</v>
      </c>
      <c r="Q120" t="s">
        <v>0</v>
      </c>
      <c r="R1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{"year":2018,"gameWeek":4,"gameId":54,"sport":"nfl","awayTeam":{"code":"CIN","shortName":"Cincinnati","fullName":"Cincinnati Bengals"},"homeTeam":{"code":"ATL","shortName":"Atlanta","fullName":"Atlanta Falcons"},"odds":{"spread":,"total":},"startDateTime":"2018-09-30T13:00:00-04:00"}</v>
      </c>
    </row>
    <row r="121" spans="1:18" hidden="1" x14ac:dyDescent="0.2">
      <c r="A121">
        <v>121</v>
      </c>
      <c r="B121">
        <f>Table1[[#This Row],[Game ID]]-66</f>
        <v>55</v>
      </c>
      <c r="C121" t="s">
        <v>76</v>
      </c>
      <c r="D121" t="s">
        <v>77</v>
      </c>
      <c r="E121" t="str">
        <f>VLOOKUP(Table1[[#This Row],[away Team ID]],teamTable[],2,FALSE)</f>
        <v>NYJ</v>
      </c>
      <c r="F121" t="str">
        <f>VLOOKUP(Table1[[#This Row],[away Team ID]],teamTable[],3,FALSE)</f>
        <v>New York Jets</v>
      </c>
      <c r="G121">
        <v>4</v>
      </c>
      <c r="H121" t="s">
        <v>37</v>
      </c>
      <c r="I121" t="s">
        <v>38</v>
      </c>
      <c r="J121" t="s">
        <v>39</v>
      </c>
      <c r="K121" t="s">
        <v>37</v>
      </c>
      <c r="L121" t="str">
        <f>VLOOKUP(Table1[[#This Row],[homeTeamId]],teamTable[],2,FALSE)</f>
        <v>JAC</v>
      </c>
      <c r="M121" t="str">
        <f>VLOOKUP(Table1[[#This Row],[homeTeamId]],teamTable[],3,FALSE)</f>
        <v>Jacksonville Jaguars</v>
      </c>
      <c r="P121" t="s">
        <v>173</v>
      </c>
      <c r="Q121" t="s">
        <v>0</v>
      </c>
      <c r="R1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{"year":2018,"gameWeek":4,"gameId":55,"sport":"nfl","awayTeam":{"code":"NYJ","shortName":"N.Y. Jets","fullName":"New York Jets"},"homeTeam":{"code":"JAC","shortName":"Jacksonville","fullName":"Jacksonville Jaguars"},"odds":{"spread":,"total":},"startDateTime":"2018-09-30T13:00:00-04:00"}</v>
      </c>
    </row>
    <row r="122" spans="1:18" hidden="1" x14ac:dyDescent="0.2">
      <c r="A122">
        <v>122</v>
      </c>
      <c r="B122">
        <f>Table1[[#This Row],[Game ID]]-66</f>
        <v>56</v>
      </c>
      <c r="C122" t="s">
        <v>34</v>
      </c>
      <c r="D122" t="s">
        <v>32</v>
      </c>
      <c r="E122" t="str">
        <f>VLOOKUP(Table1[[#This Row],[away Team ID]],teamTable[],2,FALSE)</f>
        <v>PHI</v>
      </c>
      <c r="F122" t="str">
        <f>VLOOKUP(Table1[[#This Row],[away Team ID]],teamTable[],3,FALSE)</f>
        <v>Philadelphia Eagles</v>
      </c>
      <c r="G122">
        <v>4</v>
      </c>
      <c r="H122" t="s">
        <v>121</v>
      </c>
      <c r="I122" t="s">
        <v>122</v>
      </c>
      <c r="J122" t="s">
        <v>50</v>
      </c>
      <c r="K122" t="s">
        <v>51</v>
      </c>
      <c r="L122" t="str">
        <f>VLOOKUP(Table1[[#This Row],[homeTeamId]],teamTable[],2,FALSE)</f>
        <v>TEN</v>
      </c>
      <c r="M122" t="str">
        <f>VLOOKUP(Table1[[#This Row],[homeTeamId]],teamTable[],3,FALSE)</f>
        <v>Tennessee Titans</v>
      </c>
      <c r="P122" t="s">
        <v>173</v>
      </c>
      <c r="Q122" t="s">
        <v>0</v>
      </c>
      <c r="R1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{"year":2018,"gameWeek":4,"gameId":56,"sport":"nfl","awayTeam":{"code":"PHI","shortName":"Philadelphia","fullName":"Philadelphia Eagles"},"homeTeam":{"code":"TEN","shortName":"Tennessee","fullName":"Tennessee Titans"},"odds":{"spread":,"total":},"startDateTime":"2018-09-30T13:00:00-04:00"}</v>
      </c>
    </row>
    <row r="123" spans="1:18" hidden="1" x14ac:dyDescent="0.2">
      <c r="A123">
        <v>123</v>
      </c>
      <c r="B123">
        <f>Table1[[#This Row],[Game ID]]-66</f>
        <v>57</v>
      </c>
      <c r="C123" t="s">
        <v>22</v>
      </c>
      <c r="D123" t="s">
        <v>23</v>
      </c>
      <c r="E123" t="str">
        <f>VLOOKUP(Table1[[#This Row],[away Team ID]],teamTable[],2,FALSE)</f>
        <v>MIA</v>
      </c>
      <c r="F123" t="str">
        <f>VLOOKUP(Table1[[#This Row],[away Team ID]],teamTable[],3,FALSE)</f>
        <v>Miami Dolphins</v>
      </c>
      <c r="G123">
        <v>4</v>
      </c>
      <c r="H123" t="s">
        <v>46</v>
      </c>
      <c r="I123" t="s">
        <v>47</v>
      </c>
      <c r="J123" t="s">
        <v>48</v>
      </c>
      <c r="K123" t="s">
        <v>49</v>
      </c>
      <c r="L123" t="str">
        <f>VLOOKUP(Table1[[#This Row],[homeTeamId]],teamTable[],2,FALSE)</f>
        <v>NE</v>
      </c>
      <c r="M123" t="str">
        <f>VLOOKUP(Table1[[#This Row],[homeTeamId]],teamTable[],3,FALSE)</f>
        <v>New England Patriots</v>
      </c>
      <c r="P123" t="s">
        <v>173</v>
      </c>
      <c r="Q123" t="s">
        <v>0</v>
      </c>
      <c r="R1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{"year":2018,"gameWeek":4,"gameId":57,"sport":"nfl","awayTeam":{"code":"MIA","shortName":"Miami","fullName":"Miami Dolphins"},"homeTeam":{"code":"NE","shortName":"New England","fullName":"New England Patriots"},"odds":{"spread":,"total":},"startDateTime":"2018-09-30T13:00:00-04:00"}</v>
      </c>
    </row>
    <row r="124" spans="1:18" hidden="1" x14ac:dyDescent="0.2">
      <c r="A124">
        <v>124</v>
      </c>
      <c r="B124">
        <f>Table1[[#This Row],[Game ID]]-66</f>
        <v>58</v>
      </c>
      <c r="C124" t="s">
        <v>73</v>
      </c>
      <c r="D124" t="s">
        <v>71</v>
      </c>
      <c r="E124" t="str">
        <f>VLOOKUP(Table1[[#This Row],[away Team ID]],teamTable[],2,FALSE)</f>
        <v>SEA</v>
      </c>
      <c r="F124" t="str">
        <f>VLOOKUP(Table1[[#This Row],[away Team ID]],teamTable[],3,FALSE)</f>
        <v>Seattle Seahawks</v>
      </c>
      <c r="G124">
        <v>4</v>
      </c>
      <c r="H124" t="s">
        <v>93</v>
      </c>
      <c r="I124" t="s">
        <v>95</v>
      </c>
      <c r="J124" t="s">
        <v>96</v>
      </c>
      <c r="K124" t="s">
        <v>94</v>
      </c>
      <c r="L124" t="str">
        <f>VLOOKUP(Table1[[#This Row],[homeTeamId]],teamTable[],2,FALSE)</f>
        <v>ARI</v>
      </c>
      <c r="M124" t="str">
        <f>VLOOKUP(Table1[[#This Row],[homeTeamId]],teamTable[],3,FALSE)</f>
        <v>Arizona Cardinals</v>
      </c>
      <c r="P124" t="s">
        <v>174</v>
      </c>
      <c r="Q124" t="s">
        <v>0</v>
      </c>
      <c r="R1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{"year":2018,"gameWeek":4,"gameId":58,"sport":"nfl","awayTeam":{"code":"SEA","shortName":"Seattle","fullName":"Seattle Seahawks"},"homeTeam":{"code":"ARI","shortName":"Arizona","fullName":"Arizona Cardinals"},"odds":{"spread":,"total":},"startDateTime":"2018-09-30T16:05:00-04:00"}</v>
      </c>
    </row>
    <row r="125" spans="1:18" hidden="1" x14ac:dyDescent="0.2">
      <c r="A125">
        <v>125</v>
      </c>
      <c r="B125">
        <f>Table1[[#This Row],[Game ID]]-66</f>
        <v>59</v>
      </c>
      <c r="C125" t="s">
        <v>24</v>
      </c>
      <c r="D125" t="s">
        <v>25</v>
      </c>
      <c r="E125" t="str">
        <f>VLOOKUP(Table1[[#This Row],[away Team ID]],teamTable[],2,FALSE)</f>
        <v>CLE</v>
      </c>
      <c r="F125" t="str">
        <f>VLOOKUP(Table1[[#This Row],[away Team ID]],teamTable[],3,FALSE)</f>
        <v>Cleveland Browns</v>
      </c>
      <c r="G125">
        <v>4</v>
      </c>
      <c r="H125" t="s">
        <v>81</v>
      </c>
      <c r="I125" t="s">
        <v>82</v>
      </c>
      <c r="J125" t="s">
        <v>83</v>
      </c>
      <c r="K125" t="s">
        <v>81</v>
      </c>
      <c r="L125" t="str">
        <f>VLOOKUP(Table1[[#This Row],[homeTeamId]],teamTable[],2,FALSE)</f>
        <v>OAK</v>
      </c>
      <c r="M125" t="str">
        <f>VLOOKUP(Table1[[#This Row],[homeTeamId]],teamTable[],3,FALSE)</f>
        <v>Oakland Raiders</v>
      </c>
      <c r="P125" t="s">
        <v>174</v>
      </c>
      <c r="Q125" t="s">
        <v>0</v>
      </c>
      <c r="R1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{"year":2018,"gameWeek":4,"gameId":59,"sport":"nfl","awayTeam":{"code":"CLE","shortName":"Cleveland","fullName":"Cleveland Browns"},"homeTeam":{"code":"OAK","shortName":"Oakland","fullName":"Oakland Raiders"},"odds":{"spread":,"total":},"startDateTime":"2018-09-30T16:05:00-04:00"}</v>
      </c>
    </row>
    <row r="126" spans="1:18" hidden="1" x14ac:dyDescent="0.2">
      <c r="A126">
        <v>126</v>
      </c>
      <c r="B126">
        <f>Table1[[#This Row],[Game ID]]-66</f>
        <v>60</v>
      </c>
      <c r="C126" t="s">
        <v>35</v>
      </c>
      <c r="D126" t="s">
        <v>36</v>
      </c>
      <c r="E126" t="str">
        <f>VLOOKUP(Table1[[#This Row],[away Team ID]],teamTable[],2,FALSE)</f>
        <v>NO</v>
      </c>
      <c r="F126" t="str">
        <f>VLOOKUP(Table1[[#This Row],[away Team ID]],teamTable[],3,FALSE)</f>
        <v>New Orleans Saints</v>
      </c>
      <c r="G126">
        <v>4</v>
      </c>
      <c r="H126" t="s">
        <v>26</v>
      </c>
      <c r="I126" t="s">
        <v>27</v>
      </c>
      <c r="J126" t="s">
        <v>28</v>
      </c>
      <c r="K126" t="s">
        <v>29</v>
      </c>
      <c r="L126" t="str">
        <f>VLOOKUP(Table1[[#This Row],[homeTeamId]],teamTable[],2,FALSE)</f>
        <v>NYG</v>
      </c>
      <c r="M126" t="str">
        <f>VLOOKUP(Table1[[#This Row],[homeTeamId]],teamTable[],3,FALSE)</f>
        <v>New York Giants</v>
      </c>
      <c r="P126" t="s">
        <v>175</v>
      </c>
      <c r="Q126" t="s">
        <v>0</v>
      </c>
      <c r="R1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{"year":2018,"gameWeek":4,"gameId":60,"sport":"nfl","awayTeam":{"code":"NO","shortName":"New Orleans","fullName":"New Orleans Saints"},"homeTeam":{"code":"NYG","shortName":"N.Y. Giants","fullName":"New York Giants"},"odds":{"spread":,"total":},"startDateTime":"2018-09-30T16:25:00-04:00"}</v>
      </c>
    </row>
    <row r="127" spans="1:18" hidden="1" x14ac:dyDescent="0.2">
      <c r="A127">
        <v>127</v>
      </c>
      <c r="B127">
        <f>Table1[[#This Row],[Game ID]]-66</f>
        <v>61</v>
      </c>
      <c r="C127" t="s">
        <v>66</v>
      </c>
      <c r="D127" t="s">
        <v>67</v>
      </c>
      <c r="E127" t="str">
        <f>VLOOKUP(Table1[[#This Row],[away Team ID]],teamTable[],2,FALSE)</f>
        <v>SF</v>
      </c>
      <c r="F127" t="str">
        <f>VLOOKUP(Table1[[#This Row],[away Team ID]],teamTable[],3,FALSE)</f>
        <v>San Francisco 49ers</v>
      </c>
      <c r="G127">
        <v>4</v>
      </c>
      <c r="H127" t="s">
        <v>126</v>
      </c>
      <c r="I127" t="s">
        <v>127</v>
      </c>
      <c r="J127" t="s">
        <v>91</v>
      </c>
      <c r="K127" t="s">
        <v>92</v>
      </c>
      <c r="L127" t="str">
        <f>VLOOKUP(Table1[[#This Row],[homeTeamId]],teamTable[],2,FALSE)</f>
        <v>LAC</v>
      </c>
      <c r="M127" t="str">
        <f>VLOOKUP(Table1[[#This Row],[homeTeamId]],teamTable[],3,FALSE)</f>
        <v>Los Angeles Chargers</v>
      </c>
      <c r="P127" t="s">
        <v>175</v>
      </c>
      <c r="Q127" t="s">
        <v>0</v>
      </c>
      <c r="R1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{"year":2018,"gameWeek":4,"gameId":61,"sport":"nfl","awayTeam":{"code":"SF","shortName":"San Francisco","fullName":"San Francisco 49ers"},"homeTeam":{"code":"LAC","shortName":"L.A. Chargers","fullName":"Los Angeles Chargers"},"odds":{"spread":,"total":},"startDateTime":"2018-09-30T16:25:00-04:00"}</v>
      </c>
    </row>
    <row r="128" spans="1:18" hidden="1" x14ac:dyDescent="0.2">
      <c r="A128">
        <v>128</v>
      </c>
      <c r="B128">
        <f>Table1[[#This Row],[Game ID]]-66</f>
        <v>62</v>
      </c>
      <c r="C128" t="s">
        <v>5</v>
      </c>
      <c r="D128" t="s">
        <v>6</v>
      </c>
      <c r="E128" t="str">
        <f>VLOOKUP(Table1[[#This Row],[away Team ID]],teamTable[],2,FALSE)</f>
        <v>BAL</v>
      </c>
      <c r="F128" t="str">
        <f>VLOOKUP(Table1[[#This Row],[away Team ID]],teamTable[],3,FALSE)</f>
        <v>Baltimore Ravens</v>
      </c>
      <c r="G128">
        <v>4</v>
      </c>
      <c r="H128" t="s">
        <v>31</v>
      </c>
      <c r="I128" t="s">
        <v>140</v>
      </c>
      <c r="J128" t="s">
        <v>30</v>
      </c>
      <c r="K128" t="s">
        <v>31</v>
      </c>
      <c r="L128" t="str">
        <f>VLOOKUP(Table1[[#This Row],[homeTeamId]],teamTable[],2,FALSE)</f>
        <v>PIT</v>
      </c>
      <c r="M128" t="str">
        <f>VLOOKUP(Table1[[#This Row],[homeTeamId]],teamTable[],3,FALSE)</f>
        <v>Pittsburgh Steelers</v>
      </c>
      <c r="P128" t="s">
        <v>176</v>
      </c>
      <c r="Q128" t="s">
        <v>0</v>
      </c>
      <c r="R1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{"year":2018,"gameWeek":4,"gameId":62,"sport":"nfl","awayTeam":{"code":"BAL","shortName":"Baltimore","fullName":"Baltimore Ravens"},"homeTeam":{"code":"PIT","shortName":"Pittsburgh","fullName":"Pittsburgh Steelers"},"odds":{"spread":,"total":},"startDateTime":"2018-09-30T20:20:00-04:00"}</v>
      </c>
    </row>
    <row r="129" spans="1:18" hidden="1" x14ac:dyDescent="0.2">
      <c r="A129">
        <v>129</v>
      </c>
      <c r="B129">
        <f>Table1[[#This Row],[Game ID]]-66</f>
        <v>63</v>
      </c>
      <c r="C129" t="s">
        <v>60</v>
      </c>
      <c r="D129" t="s">
        <v>58</v>
      </c>
      <c r="E129" t="str">
        <f>VLOOKUP(Table1[[#This Row],[away Team ID]],teamTable[],2,FALSE)</f>
        <v>KC</v>
      </c>
      <c r="F129" t="str">
        <f>VLOOKUP(Table1[[#This Row],[away Team ID]],teamTable[],3,FALSE)</f>
        <v>Kansas City Chiefs</v>
      </c>
      <c r="G129">
        <v>4</v>
      </c>
      <c r="H129" t="s">
        <v>87</v>
      </c>
      <c r="I129" t="s">
        <v>88</v>
      </c>
      <c r="J129" t="s">
        <v>89</v>
      </c>
      <c r="K129" t="s">
        <v>87</v>
      </c>
      <c r="L129" t="str">
        <f>VLOOKUP(Table1[[#This Row],[homeTeamId]],teamTable[],2,FALSE)</f>
        <v>DEN</v>
      </c>
      <c r="M129" t="str">
        <f>VLOOKUP(Table1[[#This Row],[homeTeamId]],teamTable[],3,FALSE)</f>
        <v>Denver Broncos</v>
      </c>
      <c r="P129" t="s">
        <v>177</v>
      </c>
      <c r="Q129" t="s">
        <v>0</v>
      </c>
      <c r="R1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{"year":2018,"gameWeek":4,"gameId":63,"sport":"nfl","awayTeam":{"code":"KC","shortName":"Kansas City","fullName":"Kansas City Chiefs"},"homeTeam":{"code":"DEN","shortName":"Denver","fullName":"Denver Broncos"},"odds":{"spread":,"total":},"startDateTime":"2018-10-01T20:15:00-04:00"}</v>
      </c>
    </row>
    <row r="130" spans="1:18" hidden="1" x14ac:dyDescent="0.2">
      <c r="A130">
        <v>130</v>
      </c>
      <c r="B130">
        <f>Table1[[#This Row],[Game ID]]-66</f>
        <v>64</v>
      </c>
      <c r="C130" t="s">
        <v>69</v>
      </c>
      <c r="D130" t="s">
        <v>70</v>
      </c>
      <c r="E130" t="str">
        <f>VLOOKUP(Table1[[#This Row],[away Team ID]],teamTable[],2,FALSE)</f>
        <v>IND</v>
      </c>
      <c r="F130" t="str">
        <f>VLOOKUP(Table1[[#This Row],[away Team ID]],teamTable[],3,FALSE)</f>
        <v>Indianapolis Colts</v>
      </c>
      <c r="G130">
        <v>5</v>
      </c>
      <c r="H130" t="s">
        <v>46</v>
      </c>
      <c r="I130" t="s">
        <v>47</v>
      </c>
      <c r="J130" t="s">
        <v>48</v>
      </c>
      <c r="K130" t="s">
        <v>49</v>
      </c>
      <c r="L130" t="str">
        <f>VLOOKUP(Table1[[#This Row],[homeTeamId]],teamTable[],2,FALSE)</f>
        <v>NE</v>
      </c>
      <c r="M130" t="str">
        <f>VLOOKUP(Table1[[#This Row],[homeTeamId]],teamTable[],3,FALSE)</f>
        <v>New England Patriots</v>
      </c>
      <c r="P130" t="s">
        <v>178</v>
      </c>
      <c r="Q130" t="s">
        <v>0</v>
      </c>
      <c r="R1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{"year":2018,"gameWeek":5,"gameId":64,"sport":"nfl","awayTeam":{"code":"IND","shortName":"Indianapolis","fullName":"Indianapolis Colts"},"homeTeam":{"code":"NE","shortName":"New England","fullName":"New England Patriots"},"odds":{"spread":,"total":},"startDateTime":"2018-10-04T20:20:00-04:00"}</v>
      </c>
    </row>
    <row r="131" spans="1:18" hidden="1" x14ac:dyDescent="0.2">
      <c r="A131">
        <v>131</v>
      </c>
      <c r="B131">
        <f>Table1[[#This Row],[Game ID]]-66</f>
        <v>65</v>
      </c>
      <c r="C131" t="s">
        <v>22</v>
      </c>
      <c r="D131" t="s">
        <v>23</v>
      </c>
      <c r="E131" t="str">
        <f>VLOOKUP(Table1[[#This Row],[away Team ID]],teamTable[],2,FALSE)</f>
        <v>MIA</v>
      </c>
      <c r="F131" t="str">
        <f>VLOOKUP(Table1[[#This Row],[away Team ID]],teamTable[],3,FALSE)</f>
        <v>Miami Dolphins</v>
      </c>
      <c r="G131">
        <v>5</v>
      </c>
      <c r="H131" t="s">
        <v>15</v>
      </c>
      <c r="I131" t="s">
        <v>16</v>
      </c>
      <c r="J131" t="s">
        <v>17</v>
      </c>
      <c r="K131" t="s">
        <v>15</v>
      </c>
      <c r="L131" t="str">
        <f>VLOOKUP(Table1[[#This Row],[homeTeamId]],teamTable[],2,FALSE)</f>
        <v>CIN</v>
      </c>
      <c r="M131" t="str">
        <f>VLOOKUP(Table1[[#This Row],[homeTeamId]],teamTable[],3,FALSE)</f>
        <v>Cincinnati Bengals</v>
      </c>
      <c r="P131" t="s">
        <v>179</v>
      </c>
      <c r="Q131" t="s">
        <v>0</v>
      </c>
      <c r="R1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{"year":2018,"gameWeek":5,"gameId":65,"sport":"nfl","awayTeam":{"code":"MIA","shortName":"Miami","fullName":"Miami Dolphins"},"homeTeam":{"code":"CIN","shortName":"Cincinnati","fullName":"Cincinnati Bengals"},"odds":{"spread":,"total":},"startDateTime":"2018-10-07T13:00:00-04:00"}</v>
      </c>
    </row>
    <row r="132" spans="1:18" hidden="1" x14ac:dyDescent="0.2">
      <c r="A132">
        <v>132</v>
      </c>
      <c r="B132">
        <f>Table1[[#This Row],[Game ID]]-66</f>
        <v>66</v>
      </c>
      <c r="C132" t="s">
        <v>5</v>
      </c>
      <c r="D132" t="s">
        <v>6</v>
      </c>
      <c r="E132" t="str">
        <f>VLOOKUP(Table1[[#This Row],[away Team ID]],teamTable[],2,FALSE)</f>
        <v>BAL</v>
      </c>
      <c r="F132" t="str">
        <f>VLOOKUP(Table1[[#This Row],[away Team ID]],teamTable[],3,FALSE)</f>
        <v>Baltimore Ravens</v>
      </c>
      <c r="G132">
        <v>5</v>
      </c>
      <c r="H132" t="s">
        <v>25</v>
      </c>
      <c r="I132" t="s">
        <v>104</v>
      </c>
      <c r="J132" t="s">
        <v>24</v>
      </c>
      <c r="K132" t="s">
        <v>25</v>
      </c>
      <c r="L132" t="str">
        <f>VLOOKUP(Table1[[#This Row],[homeTeamId]],teamTable[],2,FALSE)</f>
        <v>CLE</v>
      </c>
      <c r="M132" t="str">
        <f>VLOOKUP(Table1[[#This Row],[homeTeamId]],teamTable[],3,FALSE)</f>
        <v>Cleveland Browns</v>
      </c>
      <c r="P132" t="s">
        <v>179</v>
      </c>
      <c r="Q132" t="s">
        <v>0</v>
      </c>
      <c r="R1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{"year":2018,"gameWeek":5,"gameId":66,"sport":"nfl","awayTeam":{"code":"BAL","shortName":"Baltimore","fullName":"Baltimore Ravens"},"homeTeam":{"code":"CLE","shortName":"Cleveland","fullName":"Cleveland Browns"},"odds":{"spread":,"total":},"startDateTime":"2018-10-07T13:00:00-04:00"}</v>
      </c>
    </row>
    <row r="133" spans="1:18" hidden="1" x14ac:dyDescent="0.2">
      <c r="A133">
        <v>133</v>
      </c>
      <c r="B133">
        <f>Table1[[#This Row],[Game ID]]-66</f>
        <v>67</v>
      </c>
      <c r="C133" t="s">
        <v>28</v>
      </c>
      <c r="D133" t="s">
        <v>29</v>
      </c>
      <c r="E133" t="str">
        <f>VLOOKUP(Table1[[#This Row],[away Team ID]],teamTable[],2,FALSE)</f>
        <v>NYG</v>
      </c>
      <c r="F133" t="str">
        <f>VLOOKUP(Table1[[#This Row],[away Team ID]],teamTable[],3,FALSE)</f>
        <v>New York Giants</v>
      </c>
      <c r="G133">
        <v>5</v>
      </c>
      <c r="H133" t="s">
        <v>106</v>
      </c>
      <c r="I133" t="s">
        <v>107</v>
      </c>
      <c r="J133" t="s">
        <v>8</v>
      </c>
      <c r="K133" t="s">
        <v>9</v>
      </c>
      <c r="L133" t="str">
        <f>VLOOKUP(Table1[[#This Row],[homeTeamId]],teamTable[],2,FALSE)</f>
        <v>CAR</v>
      </c>
      <c r="M133" t="str">
        <f>VLOOKUP(Table1[[#This Row],[homeTeamId]],teamTable[],3,FALSE)</f>
        <v>Carolina Panthers</v>
      </c>
      <c r="P133" t="s">
        <v>179</v>
      </c>
      <c r="Q133" t="s">
        <v>0</v>
      </c>
      <c r="R1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{"year":2018,"gameWeek":5,"gameId":67,"sport":"nfl","awayTeam":{"code":"NYG","shortName":"N.Y. Giants","fullName":"New York Giants"},"homeTeam":{"code":"CAR","shortName":"Carolina","fullName":"Carolina Panthers"},"odds":{"spread":,"total":},"startDateTime":"2018-10-07T13:00:00-04:00"}</v>
      </c>
    </row>
    <row r="134" spans="1:18" hidden="1" x14ac:dyDescent="0.2">
      <c r="A134">
        <v>134</v>
      </c>
      <c r="B134">
        <f>Table1[[#This Row],[Game ID]]-66</f>
        <v>68</v>
      </c>
      <c r="C134" t="s">
        <v>50</v>
      </c>
      <c r="D134" t="s">
        <v>51</v>
      </c>
      <c r="E134" t="str">
        <f>VLOOKUP(Table1[[#This Row],[away Team ID]],teamTable[],2,FALSE)</f>
        <v>TEN</v>
      </c>
      <c r="F134" t="str">
        <f>VLOOKUP(Table1[[#This Row],[away Team ID]],teamTable[],3,FALSE)</f>
        <v>Tennessee Titans</v>
      </c>
      <c r="G134">
        <v>5</v>
      </c>
      <c r="H134" t="s">
        <v>10</v>
      </c>
      <c r="I134" t="s">
        <v>11</v>
      </c>
      <c r="J134" t="s">
        <v>12</v>
      </c>
      <c r="K134" t="s">
        <v>13</v>
      </c>
      <c r="L134" t="str">
        <f>VLOOKUP(Table1[[#This Row],[homeTeamId]],teamTable[],2,FALSE)</f>
        <v>BUF</v>
      </c>
      <c r="M134" t="str">
        <f>VLOOKUP(Table1[[#This Row],[homeTeamId]],teamTable[],3,FALSE)</f>
        <v>Buffalo Bills</v>
      </c>
      <c r="P134" t="s">
        <v>179</v>
      </c>
      <c r="Q134" t="s">
        <v>0</v>
      </c>
      <c r="R1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{"year":2018,"gameWeek":5,"gameId":68,"sport":"nfl","awayTeam":{"code":"TEN","shortName":"Tennessee","fullName":"Tennessee Titans"},"homeTeam":{"code":"BUF","shortName":"Buffalo","fullName":"Buffalo Bills"},"odds":{"spread":,"total":},"startDateTime":"2018-10-07T13:00:00-04:00"}</v>
      </c>
    </row>
    <row r="135" spans="1:18" hidden="1" x14ac:dyDescent="0.2">
      <c r="A135">
        <v>135</v>
      </c>
      <c r="B135">
        <f>Table1[[#This Row],[Game ID]]-66</f>
        <v>69</v>
      </c>
      <c r="C135" t="s">
        <v>54</v>
      </c>
      <c r="D135" t="s">
        <v>52</v>
      </c>
      <c r="E135" t="str">
        <f>VLOOKUP(Table1[[#This Row],[away Team ID]],teamTable[],2,FALSE)</f>
        <v>GB</v>
      </c>
      <c r="F135" t="str">
        <f>VLOOKUP(Table1[[#This Row],[away Team ID]],teamTable[],3,FALSE)</f>
        <v>Green Bay Packers</v>
      </c>
      <c r="G135">
        <v>5</v>
      </c>
      <c r="H135" t="s">
        <v>80</v>
      </c>
      <c r="I135" t="s">
        <v>102</v>
      </c>
      <c r="J135" t="s">
        <v>79</v>
      </c>
      <c r="K135" t="s">
        <v>80</v>
      </c>
      <c r="L135" t="str">
        <f>VLOOKUP(Table1[[#This Row],[homeTeamId]],teamTable[],2,FALSE)</f>
        <v>DET</v>
      </c>
      <c r="M135" t="str">
        <f>VLOOKUP(Table1[[#This Row],[homeTeamId]],teamTable[],3,FALSE)</f>
        <v>Detroit Lions</v>
      </c>
      <c r="P135" t="s">
        <v>179</v>
      </c>
      <c r="Q135" t="s">
        <v>0</v>
      </c>
      <c r="R1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{"year":2018,"gameWeek":5,"gameId":69,"sport":"nfl","awayTeam":{"code":"GB","shortName":"Green Bay","fullName":"Green Bay Packers"},"homeTeam":{"code":"DET","shortName":"Detroit","fullName":"Detroit Lions"},"odds":{"spread":,"total":},"startDateTime":"2018-10-07T13:00:00-04:00"}</v>
      </c>
    </row>
    <row r="136" spans="1:18" hidden="1" x14ac:dyDescent="0.2">
      <c r="A136">
        <v>136</v>
      </c>
      <c r="B136">
        <f>Table1[[#This Row],[Game ID]]-66</f>
        <v>70</v>
      </c>
      <c r="C136" t="s">
        <v>74</v>
      </c>
      <c r="D136" t="s">
        <v>75</v>
      </c>
      <c r="E136" t="str">
        <f>VLOOKUP(Table1[[#This Row],[away Team ID]],teamTable[],2,FALSE)</f>
        <v>ATL</v>
      </c>
      <c r="F136" t="str">
        <f>VLOOKUP(Table1[[#This Row],[away Team ID]],teamTable[],3,FALSE)</f>
        <v>Atlanta Falcons</v>
      </c>
      <c r="G136">
        <v>5</v>
      </c>
      <c r="H136" t="s">
        <v>31</v>
      </c>
      <c r="I136" t="s">
        <v>140</v>
      </c>
      <c r="J136" t="s">
        <v>30</v>
      </c>
      <c r="K136" t="s">
        <v>31</v>
      </c>
      <c r="L136" t="str">
        <f>VLOOKUP(Table1[[#This Row],[homeTeamId]],teamTable[],2,FALSE)</f>
        <v>PIT</v>
      </c>
      <c r="M136" t="str">
        <f>VLOOKUP(Table1[[#This Row],[homeTeamId]],teamTable[],3,FALSE)</f>
        <v>Pittsburgh Steelers</v>
      </c>
      <c r="P136" t="s">
        <v>179</v>
      </c>
      <c r="Q136" t="s">
        <v>0</v>
      </c>
      <c r="R1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{"year":2018,"gameWeek":5,"gameId":70,"sport":"nfl","awayTeam":{"code":"ATL","shortName":"Atlanta","fullName":"Atlanta Falcons"},"homeTeam":{"code":"PIT","shortName":"Pittsburgh","fullName":"Pittsburgh Steelers"},"odds":{"spread":,"total":},"startDateTime":"2018-10-07T13:00:00-04:00"}</v>
      </c>
    </row>
    <row r="137" spans="1:18" hidden="1" x14ac:dyDescent="0.2">
      <c r="A137">
        <v>137</v>
      </c>
      <c r="B137">
        <f>Table1[[#This Row],[Game ID]]-66</f>
        <v>71</v>
      </c>
      <c r="C137" t="s">
        <v>89</v>
      </c>
      <c r="D137" t="s">
        <v>87</v>
      </c>
      <c r="E137" t="str">
        <f>VLOOKUP(Table1[[#This Row],[away Team ID]],teamTable[],2,FALSE)</f>
        <v>DEN</v>
      </c>
      <c r="F137" t="str">
        <f>VLOOKUP(Table1[[#This Row],[away Team ID]],teamTable[],3,FALSE)</f>
        <v>Denver Broncos</v>
      </c>
      <c r="G137">
        <v>5</v>
      </c>
      <c r="H137" t="s">
        <v>26</v>
      </c>
      <c r="I137" t="s">
        <v>27</v>
      </c>
      <c r="J137" t="s">
        <v>76</v>
      </c>
      <c r="K137" t="s">
        <v>77</v>
      </c>
      <c r="L137" t="str">
        <f>VLOOKUP(Table1[[#This Row],[homeTeamId]],teamTable[],2,FALSE)</f>
        <v>NYJ</v>
      </c>
      <c r="M137" t="str">
        <f>VLOOKUP(Table1[[#This Row],[homeTeamId]],teamTable[],3,FALSE)</f>
        <v>New York Jets</v>
      </c>
      <c r="P137" t="s">
        <v>179</v>
      </c>
      <c r="Q137" t="s">
        <v>0</v>
      </c>
      <c r="R1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{"year":2018,"gameWeek":5,"gameId":71,"sport":"nfl","awayTeam":{"code":"DEN","shortName":"Denver","fullName":"Denver Broncos"},"homeTeam":{"code":"NYJ","shortName":"N.Y. Jets","fullName":"New York Jets"},"odds":{"spread":,"total":},"startDateTime":"2018-10-07T13:00:00-04:00"}</v>
      </c>
    </row>
    <row r="138" spans="1:18" hidden="1" x14ac:dyDescent="0.2">
      <c r="A138">
        <v>138</v>
      </c>
      <c r="B138">
        <f>Table1[[#This Row],[Game ID]]-66</f>
        <v>72</v>
      </c>
      <c r="C138" t="s">
        <v>39</v>
      </c>
      <c r="D138" t="s">
        <v>37</v>
      </c>
      <c r="E138" t="str">
        <f>VLOOKUP(Table1[[#This Row],[away Team ID]],teamTable[],2,FALSE)</f>
        <v>JAC</v>
      </c>
      <c r="F138" t="str">
        <f>VLOOKUP(Table1[[#This Row],[away Team ID]],teamTable[],3,FALSE)</f>
        <v>Jacksonville Jaguars</v>
      </c>
      <c r="G138">
        <v>5</v>
      </c>
      <c r="H138" t="s">
        <v>58</v>
      </c>
      <c r="I138" t="s">
        <v>59</v>
      </c>
      <c r="J138" t="s">
        <v>60</v>
      </c>
      <c r="K138" t="s">
        <v>58</v>
      </c>
      <c r="L138" t="str">
        <f>VLOOKUP(Table1[[#This Row],[homeTeamId]],teamTable[],2,FALSE)</f>
        <v>KC</v>
      </c>
      <c r="M138" t="str">
        <f>VLOOKUP(Table1[[#This Row],[homeTeamId]],teamTable[],3,FALSE)</f>
        <v>Kansas City Chiefs</v>
      </c>
      <c r="P138" t="s">
        <v>179</v>
      </c>
      <c r="Q138" t="s">
        <v>0</v>
      </c>
      <c r="R1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{"year":2018,"gameWeek":5,"gameId":72,"sport":"nfl","awayTeam":{"code":"JAC","shortName":"Jacksonville","fullName":"Jacksonville Jaguars"},"homeTeam":{"code":"KC","shortName":"Kansas City","fullName":"Kansas City Chiefs"},"odds":{"spread":,"total":},"startDateTime":"2018-10-07T13:00:00-04:00"}</v>
      </c>
    </row>
    <row r="139" spans="1:18" hidden="1" x14ac:dyDescent="0.2">
      <c r="A139">
        <v>139</v>
      </c>
      <c r="B139">
        <f>Table1[[#This Row],[Game ID]]-66</f>
        <v>73</v>
      </c>
      <c r="C139" t="s">
        <v>83</v>
      </c>
      <c r="D139" t="s">
        <v>81</v>
      </c>
      <c r="E139" t="str">
        <f>VLOOKUP(Table1[[#This Row],[away Team ID]],teamTable[],2,FALSE)</f>
        <v>OAK</v>
      </c>
      <c r="F139" t="str">
        <f>VLOOKUP(Table1[[#This Row],[away Team ID]],teamTable[],3,FALSE)</f>
        <v>Oakland Raiders</v>
      </c>
      <c r="G139">
        <v>5</v>
      </c>
      <c r="H139" t="s">
        <v>126</v>
      </c>
      <c r="I139" t="s">
        <v>127</v>
      </c>
      <c r="J139" t="s">
        <v>91</v>
      </c>
      <c r="K139" t="s">
        <v>92</v>
      </c>
      <c r="L139" t="str">
        <f>VLOOKUP(Table1[[#This Row],[homeTeamId]],teamTable[],2,FALSE)</f>
        <v>LAC</v>
      </c>
      <c r="M139" t="str">
        <f>VLOOKUP(Table1[[#This Row],[homeTeamId]],teamTable[],3,FALSE)</f>
        <v>Los Angeles Chargers</v>
      </c>
      <c r="P139" t="s">
        <v>180</v>
      </c>
      <c r="Q139" t="s">
        <v>0</v>
      </c>
      <c r="R1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{"year":2018,"gameWeek":5,"gameId":73,"sport":"nfl","awayTeam":{"code":"OAK","shortName":"Oakland","fullName":"Oakland Raiders"},"homeTeam":{"code":"LAC","shortName":"L.A. Chargers","fullName":"Los Angeles Chargers"},"odds":{"spread":,"total":},"startDateTime":"2018-10-07T16:05:00-04:00"}</v>
      </c>
    </row>
    <row r="140" spans="1:18" hidden="1" x14ac:dyDescent="0.2">
      <c r="A140">
        <v>140</v>
      </c>
      <c r="B140">
        <f>Table1[[#This Row],[Game ID]]-66</f>
        <v>74</v>
      </c>
      <c r="C140" t="s">
        <v>96</v>
      </c>
      <c r="D140" t="s">
        <v>94</v>
      </c>
      <c r="E140" t="str">
        <f>VLOOKUP(Table1[[#This Row],[away Team ID]],teamTable[],2,FALSE)</f>
        <v>ARI</v>
      </c>
      <c r="F140" t="str">
        <f>VLOOKUP(Table1[[#This Row],[away Team ID]],teamTable[],3,FALSE)</f>
        <v>Arizona Cardinals</v>
      </c>
      <c r="G140">
        <v>5</v>
      </c>
      <c r="H140" t="s">
        <v>64</v>
      </c>
      <c r="I140" t="s">
        <v>65</v>
      </c>
      <c r="J140" t="s">
        <v>66</v>
      </c>
      <c r="K140" t="s">
        <v>67</v>
      </c>
      <c r="L140" t="str">
        <f>VLOOKUP(Table1[[#This Row],[homeTeamId]],teamTable[],2,FALSE)</f>
        <v>SF</v>
      </c>
      <c r="M140" t="str">
        <f>VLOOKUP(Table1[[#This Row],[homeTeamId]],teamTable[],3,FALSE)</f>
        <v>San Francisco 49ers</v>
      </c>
      <c r="P140" t="s">
        <v>181</v>
      </c>
      <c r="Q140" t="s">
        <v>0</v>
      </c>
      <c r="R1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{"year":2018,"gameWeek":5,"gameId":74,"sport":"nfl","awayTeam":{"code":"ARI","shortName":"Arizona","fullName":"Arizona Cardinals"},"homeTeam":{"code":"SF","shortName":"San Francisco","fullName":"San Francisco 49ers"},"odds":{"spread":,"total":},"startDateTime":"2018-10-07T16:25:00-04:00"}</v>
      </c>
    </row>
    <row r="141" spans="1:18" hidden="1" x14ac:dyDescent="0.2">
      <c r="A141">
        <v>141</v>
      </c>
      <c r="B141">
        <f>Table1[[#This Row],[Game ID]]-66</f>
        <v>75</v>
      </c>
      <c r="C141" t="s">
        <v>85</v>
      </c>
      <c r="D141" t="s">
        <v>86</v>
      </c>
      <c r="E141" t="str">
        <f>VLOOKUP(Table1[[#This Row],[away Team ID]],teamTable[],2,FALSE)</f>
        <v>MIN</v>
      </c>
      <c r="F141" t="str">
        <f>VLOOKUP(Table1[[#This Row],[away Team ID]],teamTable[],3,FALSE)</f>
        <v>Minnesota Vikings</v>
      </c>
      <c r="G141">
        <v>5</v>
      </c>
      <c r="H141" t="s">
        <v>32</v>
      </c>
      <c r="I141" t="s">
        <v>33</v>
      </c>
      <c r="J141" t="s">
        <v>34</v>
      </c>
      <c r="K141" t="s">
        <v>32</v>
      </c>
      <c r="L141" t="str">
        <f>VLOOKUP(Table1[[#This Row],[homeTeamId]],teamTable[],2,FALSE)</f>
        <v>PHI</v>
      </c>
      <c r="M141" t="str">
        <f>VLOOKUP(Table1[[#This Row],[homeTeamId]],teamTable[],3,FALSE)</f>
        <v>Philadelphia Eagles</v>
      </c>
      <c r="P141" t="s">
        <v>181</v>
      </c>
      <c r="Q141" t="s">
        <v>0</v>
      </c>
      <c r="R1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{"year":2018,"gameWeek":5,"gameId":75,"sport":"nfl","awayTeam":{"code":"MIN","shortName":"Minnesota","fullName":"Minnesota Vikings"},"homeTeam":{"code":"PHI","shortName":"Philadelphia","fullName":"Philadelphia Eagles"},"odds":{"spread":,"total":},"startDateTime":"2018-10-07T16:25:00-04:00"}</v>
      </c>
    </row>
    <row r="142" spans="1:18" hidden="1" x14ac:dyDescent="0.2">
      <c r="A142">
        <v>142</v>
      </c>
      <c r="B142">
        <f>Table1[[#This Row],[Game ID]]-66</f>
        <v>76</v>
      </c>
      <c r="C142" t="s">
        <v>40</v>
      </c>
      <c r="D142" t="s">
        <v>41</v>
      </c>
      <c r="E142" t="str">
        <f>VLOOKUP(Table1[[#This Row],[away Team ID]],teamTable[],2,FALSE)</f>
        <v>LAR</v>
      </c>
      <c r="F142" t="str">
        <f>VLOOKUP(Table1[[#This Row],[away Team ID]],teamTable[],3,FALSE)</f>
        <v>Los Angeles Rams</v>
      </c>
      <c r="G142">
        <v>5</v>
      </c>
      <c r="H142" t="s">
        <v>71</v>
      </c>
      <c r="I142" t="s">
        <v>72</v>
      </c>
      <c r="J142" t="s">
        <v>73</v>
      </c>
      <c r="K142" t="s">
        <v>71</v>
      </c>
      <c r="L142" t="str">
        <f>VLOOKUP(Table1[[#This Row],[homeTeamId]],teamTable[],2,FALSE)</f>
        <v>SEA</v>
      </c>
      <c r="M142" t="str">
        <f>VLOOKUP(Table1[[#This Row],[homeTeamId]],teamTable[],3,FALSE)</f>
        <v>Seattle Seahawks</v>
      </c>
      <c r="P142" t="s">
        <v>181</v>
      </c>
      <c r="Q142" t="s">
        <v>0</v>
      </c>
      <c r="R1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{"year":2018,"gameWeek":5,"gameId":76,"sport":"nfl","awayTeam":{"code":"LAR","shortName":"L.A. Rams","fullName":"Los Angeles Rams"},"homeTeam":{"code":"SEA","shortName":"Seattle","fullName":"Seattle Seahawks"},"odds":{"spread":,"total":},"startDateTime":"2018-10-07T16:25:00-04:00"}</v>
      </c>
    </row>
    <row r="143" spans="1:18" hidden="1" x14ac:dyDescent="0.2">
      <c r="A143">
        <v>143</v>
      </c>
      <c r="B143">
        <f>Table1[[#This Row],[Game ID]]-66</f>
        <v>77</v>
      </c>
      <c r="C143" t="s">
        <v>62</v>
      </c>
      <c r="D143" t="s">
        <v>63</v>
      </c>
      <c r="E143" t="str">
        <f>VLOOKUP(Table1[[#This Row],[away Team ID]],teamTable[],2,FALSE)</f>
        <v>DAL</v>
      </c>
      <c r="F143" t="str">
        <f>VLOOKUP(Table1[[#This Row],[away Team ID]],teamTable[],3,FALSE)</f>
        <v>Dallas Cowboys</v>
      </c>
      <c r="G143">
        <v>5</v>
      </c>
      <c r="H143" t="s">
        <v>57</v>
      </c>
      <c r="I143" t="s">
        <v>124</v>
      </c>
      <c r="J143" t="s">
        <v>56</v>
      </c>
      <c r="K143" t="s">
        <v>57</v>
      </c>
      <c r="L143" t="str">
        <f>VLOOKUP(Table1[[#This Row],[homeTeamId]],teamTable[],2,FALSE)</f>
        <v>HOU</v>
      </c>
      <c r="M143" t="str">
        <f>VLOOKUP(Table1[[#This Row],[homeTeamId]],teamTable[],3,FALSE)</f>
        <v>Houston Texans</v>
      </c>
      <c r="P143" t="s">
        <v>182</v>
      </c>
      <c r="Q143" t="s">
        <v>0</v>
      </c>
      <c r="R1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{"year":2018,"gameWeek":5,"gameId":77,"sport":"nfl","awayTeam":{"code":"DAL","shortName":"Dallas","fullName":"Dallas Cowboys"},"homeTeam":{"code":"HOU","shortName":"Houston","fullName":"Houston Texans"},"odds":{"spread":,"total":},"startDateTime":"2018-10-07T20:20:00-04:00"}</v>
      </c>
    </row>
    <row r="144" spans="1:18" hidden="1" x14ac:dyDescent="0.2">
      <c r="A144">
        <v>144</v>
      </c>
      <c r="B144">
        <f>Table1[[#This Row],[Game ID]]-66</f>
        <v>78</v>
      </c>
      <c r="C144" t="s">
        <v>44</v>
      </c>
      <c r="D144" t="s">
        <v>45</v>
      </c>
      <c r="E144" t="str">
        <f>VLOOKUP(Table1[[#This Row],[away Team ID]],teamTable[],2,FALSE)</f>
        <v>WAS</v>
      </c>
      <c r="F144" t="str">
        <f>VLOOKUP(Table1[[#This Row],[away Team ID]],teamTable[],3,FALSE)</f>
        <v>Washington Redskins</v>
      </c>
      <c r="G144">
        <v>5</v>
      </c>
      <c r="H144" t="s">
        <v>36</v>
      </c>
      <c r="I144" t="s">
        <v>110</v>
      </c>
      <c r="J144" t="s">
        <v>35</v>
      </c>
      <c r="K144" t="s">
        <v>36</v>
      </c>
      <c r="L144" t="str">
        <f>VLOOKUP(Table1[[#This Row],[homeTeamId]],teamTable[],2,FALSE)</f>
        <v>NO</v>
      </c>
      <c r="M144" t="str">
        <f>VLOOKUP(Table1[[#This Row],[homeTeamId]],teamTable[],3,FALSE)</f>
        <v>New Orleans Saints</v>
      </c>
      <c r="P144" t="s">
        <v>183</v>
      </c>
      <c r="Q144" t="s">
        <v>0</v>
      </c>
      <c r="R1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{"year":2018,"gameWeek":5,"gameId":78,"sport":"nfl","awayTeam":{"code":"WAS","shortName":"Washington","fullName":"Washington Redskins"},"homeTeam":{"code":"NO","shortName":"New Orleans","fullName":"New Orleans Saints"},"odds":{"spread":,"total":},"startDateTime":"2018-10-08T20:15:00-04:00"}</v>
      </c>
    </row>
    <row r="145" spans="1:18" hidden="1" x14ac:dyDescent="0.2">
      <c r="A145">
        <v>145</v>
      </c>
      <c r="B145">
        <f>Table1[[#This Row],[Game ID]]-66</f>
        <v>79</v>
      </c>
      <c r="C145" t="s">
        <v>34</v>
      </c>
      <c r="D145" t="s">
        <v>32</v>
      </c>
      <c r="E145" t="str">
        <f>VLOOKUP(Table1[[#This Row],[away Team ID]],teamTable[],2,FALSE)</f>
        <v>PHI</v>
      </c>
      <c r="F145" t="str">
        <f>VLOOKUP(Table1[[#This Row],[away Team ID]],teamTable[],3,FALSE)</f>
        <v>Philadelphia Eagles</v>
      </c>
      <c r="G145">
        <v>6</v>
      </c>
      <c r="H145" t="s">
        <v>26</v>
      </c>
      <c r="I145" t="s">
        <v>27</v>
      </c>
      <c r="J145" t="s">
        <v>28</v>
      </c>
      <c r="K145" t="s">
        <v>29</v>
      </c>
      <c r="L145" t="str">
        <f>VLOOKUP(Table1[[#This Row],[homeTeamId]],teamTable[],2,FALSE)</f>
        <v>NYG</v>
      </c>
      <c r="M145" t="str">
        <f>VLOOKUP(Table1[[#This Row],[homeTeamId]],teamTable[],3,FALSE)</f>
        <v>New York Giants</v>
      </c>
      <c r="P145" t="s">
        <v>184</v>
      </c>
      <c r="Q145" t="s">
        <v>0</v>
      </c>
      <c r="R1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{"year":2018,"gameWeek":6,"gameId":79,"sport":"nfl","awayTeam":{"code":"PHI","shortName":"Philadelphia","fullName":"Philadelphia Eagles"},"homeTeam":{"code":"NYG","shortName":"N.Y. Giants","fullName":"New York Giants"},"odds":{"spread":,"total":},"startDateTime":"2018-10-11T20:20:00-04:00"}</v>
      </c>
    </row>
    <row r="146" spans="1:18" hidden="1" x14ac:dyDescent="0.2">
      <c r="A146">
        <v>146</v>
      </c>
      <c r="B146">
        <f>Table1[[#This Row],[Game ID]]-66</f>
        <v>80</v>
      </c>
      <c r="C146" t="s">
        <v>91</v>
      </c>
      <c r="D146" t="s">
        <v>92</v>
      </c>
      <c r="E146" t="str">
        <f>VLOOKUP(Table1[[#This Row],[away Team ID]],teamTable[],2,FALSE)</f>
        <v>LAC</v>
      </c>
      <c r="F146" t="str">
        <f>VLOOKUP(Table1[[#This Row],[away Team ID]],teamTable[],3,FALSE)</f>
        <v>Los Angeles Chargers</v>
      </c>
      <c r="G146">
        <v>6</v>
      </c>
      <c r="H146" t="s">
        <v>25</v>
      </c>
      <c r="I146" t="s">
        <v>104</v>
      </c>
      <c r="J146" t="s">
        <v>24</v>
      </c>
      <c r="K146" t="s">
        <v>25</v>
      </c>
      <c r="L146" t="str">
        <f>VLOOKUP(Table1[[#This Row],[homeTeamId]],teamTable[],2,FALSE)</f>
        <v>CLE</v>
      </c>
      <c r="M146" t="str">
        <f>VLOOKUP(Table1[[#This Row],[homeTeamId]],teamTable[],3,FALSE)</f>
        <v>Cleveland Browns</v>
      </c>
      <c r="P146" t="s">
        <v>185</v>
      </c>
      <c r="Q146" t="s">
        <v>0</v>
      </c>
      <c r="R1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{"year":2018,"gameWeek":6,"gameId":80,"sport":"nfl","awayTeam":{"code":"LAC","shortName":"L.A. Chargers","fullName":"Los Angeles Chargers"},"homeTeam":{"code":"CLE","shortName":"Cleveland","fullName":"Cleveland Browns"},"odds":{"spread":,"total":},"startDateTime":"2018-10-14T13:00:00-04:00"}</v>
      </c>
    </row>
    <row r="147" spans="1:18" hidden="1" x14ac:dyDescent="0.2">
      <c r="A147">
        <v>147</v>
      </c>
      <c r="B147">
        <f>Table1[[#This Row],[Game ID]]-66</f>
        <v>81</v>
      </c>
      <c r="C147" t="s">
        <v>12</v>
      </c>
      <c r="D147" t="s">
        <v>13</v>
      </c>
      <c r="E147" t="str">
        <f>VLOOKUP(Table1[[#This Row],[away Team ID]],teamTable[],2,FALSE)</f>
        <v>BUF</v>
      </c>
      <c r="F147" t="str">
        <f>VLOOKUP(Table1[[#This Row],[away Team ID]],teamTable[],3,FALSE)</f>
        <v>Buffalo Bills</v>
      </c>
      <c r="G147">
        <v>6</v>
      </c>
      <c r="H147" t="s">
        <v>57</v>
      </c>
      <c r="I147" t="s">
        <v>124</v>
      </c>
      <c r="J147" t="s">
        <v>56</v>
      </c>
      <c r="K147" t="s">
        <v>57</v>
      </c>
      <c r="L147" t="str">
        <f>VLOOKUP(Table1[[#This Row],[homeTeamId]],teamTable[],2,FALSE)</f>
        <v>HOU</v>
      </c>
      <c r="M147" t="str">
        <f>VLOOKUP(Table1[[#This Row],[homeTeamId]],teamTable[],3,FALSE)</f>
        <v>Houston Texans</v>
      </c>
      <c r="P147" t="s">
        <v>185</v>
      </c>
      <c r="Q147" t="s">
        <v>0</v>
      </c>
      <c r="R1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{"year":2018,"gameWeek":6,"gameId":81,"sport":"nfl","awayTeam":{"code":"BUF","shortName":"Buffalo","fullName":"Buffalo Bills"},"homeTeam":{"code":"HOU","shortName":"Houston","fullName":"Houston Texans"},"odds":{"spread":,"total":},"startDateTime":"2018-10-14T13:00:00-04:00"}</v>
      </c>
    </row>
    <row r="148" spans="1:18" hidden="1" x14ac:dyDescent="0.2">
      <c r="A148">
        <v>148</v>
      </c>
      <c r="B148">
        <f>Table1[[#This Row],[Game ID]]-66</f>
        <v>82</v>
      </c>
      <c r="C148" t="s">
        <v>30</v>
      </c>
      <c r="D148" t="s">
        <v>31</v>
      </c>
      <c r="E148" t="str">
        <f>VLOOKUP(Table1[[#This Row],[away Team ID]],teamTable[],2,FALSE)</f>
        <v>PIT</v>
      </c>
      <c r="F148" t="str">
        <f>VLOOKUP(Table1[[#This Row],[away Team ID]],teamTable[],3,FALSE)</f>
        <v>Pittsburgh Steelers</v>
      </c>
      <c r="G148">
        <v>6</v>
      </c>
      <c r="H148" t="s">
        <v>15</v>
      </c>
      <c r="I148" t="s">
        <v>16</v>
      </c>
      <c r="J148" t="s">
        <v>17</v>
      </c>
      <c r="K148" t="s">
        <v>15</v>
      </c>
      <c r="L148" t="str">
        <f>VLOOKUP(Table1[[#This Row],[homeTeamId]],teamTable[],2,FALSE)</f>
        <v>CIN</v>
      </c>
      <c r="M148" t="str">
        <f>VLOOKUP(Table1[[#This Row],[homeTeamId]],teamTable[],3,FALSE)</f>
        <v>Cincinnati Bengals</v>
      </c>
      <c r="P148" t="s">
        <v>185</v>
      </c>
      <c r="Q148" t="s">
        <v>0</v>
      </c>
      <c r="R1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{"year":2018,"gameWeek":6,"gameId":82,"sport":"nfl","awayTeam":{"code":"PIT","shortName":"Pittsburgh","fullName":"Pittsburgh Steelers"},"homeTeam":{"code":"CIN","shortName":"Cincinnati","fullName":"Cincinnati Bengals"},"odds":{"spread":,"total":},"startDateTime":"2018-10-14T13:00:00-04:00"}</v>
      </c>
    </row>
    <row r="149" spans="1:18" hidden="1" x14ac:dyDescent="0.2">
      <c r="A149">
        <v>149</v>
      </c>
      <c r="B149">
        <f>Table1[[#This Row],[Game ID]]-66</f>
        <v>83</v>
      </c>
      <c r="C149" t="s">
        <v>18</v>
      </c>
      <c r="D149" t="s">
        <v>19</v>
      </c>
      <c r="E149" t="str">
        <f>VLOOKUP(Table1[[#This Row],[away Team ID]],teamTable[],2,FALSE)</f>
        <v>TB</v>
      </c>
      <c r="F149" t="str">
        <f>VLOOKUP(Table1[[#This Row],[away Team ID]],teamTable[],3,FALSE)</f>
        <v>Tampa Bay Buccaneers</v>
      </c>
      <c r="G149">
        <v>6</v>
      </c>
      <c r="H149" t="s">
        <v>75</v>
      </c>
      <c r="I149" t="s">
        <v>108</v>
      </c>
      <c r="J149" t="s">
        <v>74</v>
      </c>
      <c r="K149" t="s">
        <v>75</v>
      </c>
      <c r="L149" t="str">
        <f>VLOOKUP(Table1[[#This Row],[homeTeamId]],teamTable[],2,FALSE)</f>
        <v>ATL</v>
      </c>
      <c r="M149" t="str">
        <f>VLOOKUP(Table1[[#This Row],[homeTeamId]],teamTable[],3,FALSE)</f>
        <v>Atlanta Falcons</v>
      </c>
      <c r="P149" t="s">
        <v>185</v>
      </c>
      <c r="Q149" t="s">
        <v>0</v>
      </c>
      <c r="R1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{"year":2018,"gameWeek":6,"gameId":83,"sport":"nfl","awayTeam":{"code":"TB","shortName":"Tampa Bay","fullName":"Tampa Bay Buccaneers"},"homeTeam":{"code":"ATL","shortName":"Atlanta","fullName":"Atlanta Falcons"},"odds":{"spread":,"total":},"startDateTime":"2018-10-14T13:00:00-04:00"}</v>
      </c>
    </row>
    <row r="150" spans="1:18" hidden="1" x14ac:dyDescent="0.2">
      <c r="A150">
        <v>150</v>
      </c>
      <c r="B150">
        <f>Table1[[#This Row],[Game ID]]-66</f>
        <v>84</v>
      </c>
      <c r="C150" t="s">
        <v>1</v>
      </c>
      <c r="D150" t="s">
        <v>2</v>
      </c>
      <c r="E150" t="str">
        <f>VLOOKUP(Table1[[#This Row],[away Team ID]],teamTable[],2,FALSE)</f>
        <v>CHI</v>
      </c>
      <c r="F150" t="str">
        <f>VLOOKUP(Table1[[#This Row],[away Team ID]],teamTable[],3,FALSE)</f>
        <v>Chicago Bears</v>
      </c>
      <c r="G150">
        <v>6</v>
      </c>
      <c r="H150" t="s">
        <v>20</v>
      </c>
      <c r="I150" t="s">
        <v>21</v>
      </c>
      <c r="J150" t="s">
        <v>22</v>
      </c>
      <c r="K150" t="s">
        <v>23</v>
      </c>
      <c r="L150" t="str">
        <f>VLOOKUP(Table1[[#This Row],[homeTeamId]],teamTable[],2,FALSE)</f>
        <v>MIA</v>
      </c>
      <c r="M150" t="str">
        <f>VLOOKUP(Table1[[#This Row],[homeTeamId]],teamTable[],3,FALSE)</f>
        <v>Miami Dolphins</v>
      </c>
      <c r="P150" t="s">
        <v>185</v>
      </c>
      <c r="Q150" t="s">
        <v>0</v>
      </c>
      <c r="R1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{"year":2018,"gameWeek":6,"gameId":84,"sport":"nfl","awayTeam":{"code":"CHI","shortName":"Chicago","fullName":"Chicago Bears"},"homeTeam":{"code":"MIA","shortName":"Miami","fullName":"Miami Dolphins"},"odds":{"spread":,"total":},"startDateTime":"2018-10-14T13:00:00-04:00"}</v>
      </c>
    </row>
    <row r="151" spans="1:18" hidden="1" x14ac:dyDescent="0.2">
      <c r="A151">
        <v>151</v>
      </c>
      <c r="B151">
        <f>Table1[[#This Row],[Game ID]]-66</f>
        <v>85</v>
      </c>
      <c r="C151" t="s">
        <v>8</v>
      </c>
      <c r="D151" t="s">
        <v>9</v>
      </c>
      <c r="E151" t="str">
        <f>VLOOKUP(Table1[[#This Row],[away Team ID]],teamTable[],2,FALSE)</f>
        <v>CAR</v>
      </c>
      <c r="F151" t="str">
        <f>VLOOKUP(Table1[[#This Row],[away Team ID]],teamTable[],3,FALSE)</f>
        <v>Carolina Panthers</v>
      </c>
      <c r="G151">
        <v>6</v>
      </c>
      <c r="H151" t="s">
        <v>99</v>
      </c>
      <c r="I151" t="s">
        <v>100</v>
      </c>
      <c r="J151" t="s">
        <v>44</v>
      </c>
      <c r="K151" t="s">
        <v>45</v>
      </c>
      <c r="L151" t="str">
        <f>VLOOKUP(Table1[[#This Row],[homeTeamId]],teamTable[],2,FALSE)</f>
        <v>WAS</v>
      </c>
      <c r="M151" t="str">
        <f>VLOOKUP(Table1[[#This Row],[homeTeamId]],teamTable[],3,FALSE)</f>
        <v>Washington Redskins</v>
      </c>
      <c r="P151" t="s">
        <v>185</v>
      </c>
      <c r="Q151" t="s">
        <v>0</v>
      </c>
      <c r="R1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{"year":2018,"gameWeek":6,"gameId":85,"sport":"nfl","awayTeam":{"code":"CAR","shortName":"Carolina","fullName":"Carolina Panthers"},"homeTeam":{"code":"WAS","shortName":"Washington","fullName":"Washington Redskins"},"odds":{"spread":,"total":},"startDateTime":"2018-10-14T13:00:00-04:00"}</v>
      </c>
    </row>
    <row r="152" spans="1:18" hidden="1" x14ac:dyDescent="0.2">
      <c r="A152">
        <v>152</v>
      </c>
      <c r="B152">
        <f>Table1[[#This Row],[Game ID]]-66</f>
        <v>86</v>
      </c>
      <c r="C152" t="s">
        <v>73</v>
      </c>
      <c r="D152" t="s">
        <v>71</v>
      </c>
      <c r="E152" t="str">
        <f>VLOOKUP(Table1[[#This Row],[away Team ID]],teamTable[],2,FALSE)</f>
        <v>SEA</v>
      </c>
      <c r="F152" t="str">
        <f>VLOOKUP(Table1[[#This Row],[away Team ID]],teamTable[],3,FALSE)</f>
        <v>Seattle Seahawks</v>
      </c>
      <c r="G152">
        <v>6</v>
      </c>
      <c r="H152" t="s">
        <v>186</v>
      </c>
      <c r="I152" t="s">
        <v>187</v>
      </c>
      <c r="J152" t="s">
        <v>83</v>
      </c>
      <c r="K152" t="s">
        <v>81</v>
      </c>
      <c r="L152" t="str">
        <f>VLOOKUP(Table1[[#This Row],[homeTeamId]],teamTable[],2,FALSE)</f>
        <v>OAK</v>
      </c>
      <c r="M152" t="str">
        <f>VLOOKUP(Table1[[#This Row],[homeTeamId]],teamTable[],3,FALSE)</f>
        <v>Oakland Raiders</v>
      </c>
      <c r="P152" t="s">
        <v>185</v>
      </c>
      <c r="Q152" t="s">
        <v>0</v>
      </c>
      <c r="R1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{"year":2018,"gameWeek":6,"gameId":86,"sport":"nfl","awayTeam":{"code":"SEA","shortName":"Seattle","fullName":"Seattle Seahawks"},"homeTeam":{"code":"OAK","shortName":"Oakland","fullName":"Oakland Raiders"},"odds":{"spread":,"total":},"startDateTime":"2018-10-14T13:00:00-04:00"}</v>
      </c>
    </row>
    <row r="153" spans="1:18" hidden="1" x14ac:dyDescent="0.2">
      <c r="A153">
        <v>153</v>
      </c>
      <c r="B153">
        <f>Table1[[#This Row],[Game ID]]-66</f>
        <v>87</v>
      </c>
      <c r="C153" t="s">
        <v>96</v>
      </c>
      <c r="D153" t="s">
        <v>94</v>
      </c>
      <c r="E153" t="str">
        <f>VLOOKUP(Table1[[#This Row],[away Team ID]],teamTable[],2,FALSE)</f>
        <v>ARI</v>
      </c>
      <c r="F153" t="str">
        <f>VLOOKUP(Table1[[#This Row],[away Team ID]],teamTable[],3,FALSE)</f>
        <v>Arizona Cardinals</v>
      </c>
      <c r="G153">
        <v>6</v>
      </c>
      <c r="H153" t="s">
        <v>111</v>
      </c>
      <c r="I153" t="s">
        <v>112</v>
      </c>
      <c r="J153" t="s">
        <v>85</v>
      </c>
      <c r="K153" t="s">
        <v>86</v>
      </c>
      <c r="L153" t="str">
        <f>VLOOKUP(Table1[[#This Row],[homeTeamId]],teamTable[],2,FALSE)</f>
        <v>MIN</v>
      </c>
      <c r="M153" t="str">
        <f>VLOOKUP(Table1[[#This Row],[homeTeamId]],teamTable[],3,FALSE)</f>
        <v>Minnesota Vikings</v>
      </c>
      <c r="P153" t="s">
        <v>185</v>
      </c>
      <c r="Q153" t="s">
        <v>0</v>
      </c>
      <c r="R1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{"year":2018,"gameWeek":6,"gameId":87,"sport":"nfl","awayTeam":{"code":"ARI","shortName":"Arizona","fullName":"Arizona Cardinals"},"homeTeam":{"code":"MIN","shortName":"Minnesota","fullName":"Minnesota Vikings"},"odds":{"spread":,"total":},"startDateTime":"2018-10-14T13:00:00-04:00"}</v>
      </c>
    </row>
    <row r="154" spans="1:18" hidden="1" x14ac:dyDescent="0.2">
      <c r="A154">
        <v>154</v>
      </c>
      <c r="B154">
        <f>Table1[[#This Row],[Game ID]]-66</f>
        <v>88</v>
      </c>
      <c r="C154" t="s">
        <v>69</v>
      </c>
      <c r="D154" t="s">
        <v>70</v>
      </c>
      <c r="E154" t="str">
        <f>VLOOKUP(Table1[[#This Row],[away Team ID]],teamTable[],2,FALSE)</f>
        <v>IND</v>
      </c>
      <c r="F154" t="str">
        <f>VLOOKUP(Table1[[#This Row],[away Team ID]],teamTable[],3,FALSE)</f>
        <v>Indianapolis Colts</v>
      </c>
      <c r="G154">
        <v>6</v>
      </c>
      <c r="H154" t="s">
        <v>26</v>
      </c>
      <c r="I154" t="s">
        <v>27</v>
      </c>
      <c r="J154" t="s">
        <v>76</v>
      </c>
      <c r="K154" t="s">
        <v>77</v>
      </c>
      <c r="L154" t="str">
        <f>VLOOKUP(Table1[[#This Row],[homeTeamId]],teamTable[],2,FALSE)</f>
        <v>NYJ</v>
      </c>
      <c r="M154" t="str">
        <f>VLOOKUP(Table1[[#This Row],[homeTeamId]],teamTable[],3,FALSE)</f>
        <v>New York Jets</v>
      </c>
      <c r="P154" t="s">
        <v>185</v>
      </c>
      <c r="Q154" t="s">
        <v>0</v>
      </c>
      <c r="R1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{"year":2018,"gameWeek":6,"gameId":88,"sport":"nfl","awayTeam":{"code":"IND","shortName":"Indianapolis","fullName":"Indianapolis Colts"},"homeTeam":{"code":"NYJ","shortName":"N.Y. Jets","fullName":"New York Jets"},"odds":{"spread":,"total":},"startDateTime":"2018-10-14T13:00:00-04:00"}</v>
      </c>
    </row>
    <row r="155" spans="1:18" hidden="1" x14ac:dyDescent="0.2">
      <c r="A155">
        <v>155</v>
      </c>
      <c r="B155">
        <f>Table1[[#This Row],[Game ID]]-66</f>
        <v>89</v>
      </c>
      <c r="C155" t="s">
        <v>40</v>
      </c>
      <c r="D155" t="s">
        <v>41</v>
      </c>
      <c r="E155" t="str">
        <f>VLOOKUP(Table1[[#This Row],[away Team ID]],teamTable[],2,FALSE)</f>
        <v>LAR</v>
      </c>
      <c r="F155" t="str">
        <f>VLOOKUP(Table1[[#This Row],[away Team ID]],teamTable[],3,FALSE)</f>
        <v>Los Angeles Rams</v>
      </c>
      <c r="G155">
        <v>6</v>
      </c>
      <c r="H155" t="s">
        <v>87</v>
      </c>
      <c r="I155" t="s">
        <v>88</v>
      </c>
      <c r="J155" t="s">
        <v>89</v>
      </c>
      <c r="K155" t="s">
        <v>87</v>
      </c>
      <c r="L155" t="str">
        <f>VLOOKUP(Table1[[#This Row],[homeTeamId]],teamTable[],2,FALSE)</f>
        <v>DEN</v>
      </c>
      <c r="M155" t="str">
        <f>VLOOKUP(Table1[[#This Row],[homeTeamId]],teamTable[],3,FALSE)</f>
        <v>Denver Broncos</v>
      </c>
      <c r="P155" t="s">
        <v>188</v>
      </c>
      <c r="Q155" t="s">
        <v>0</v>
      </c>
      <c r="R1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{"year":2018,"gameWeek":6,"gameId":89,"sport":"nfl","awayTeam":{"code":"LAR","shortName":"L.A. Rams","fullName":"Los Angeles Rams"},"homeTeam":{"code":"DEN","shortName":"Denver","fullName":"Denver Broncos"},"odds":{"spread":,"total":},"startDateTime":"2018-10-14T16:05:00-04:00"}</v>
      </c>
    </row>
    <row r="156" spans="1:18" hidden="1" x14ac:dyDescent="0.2">
      <c r="A156">
        <v>156</v>
      </c>
      <c r="B156">
        <f>Table1[[#This Row],[Game ID]]-66</f>
        <v>90</v>
      </c>
      <c r="C156" t="s">
        <v>39</v>
      </c>
      <c r="D156" t="s">
        <v>37</v>
      </c>
      <c r="E156" t="str">
        <f>VLOOKUP(Table1[[#This Row],[away Team ID]],teamTable[],2,FALSE)</f>
        <v>JAC</v>
      </c>
      <c r="F156" t="str">
        <f>VLOOKUP(Table1[[#This Row],[away Team ID]],teamTable[],3,FALSE)</f>
        <v>Jacksonville Jaguars</v>
      </c>
      <c r="G156">
        <v>6</v>
      </c>
      <c r="H156" t="s">
        <v>118</v>
      </c>
      <c r="I156" t="s">
        <v>119</v>
      </c>
      <c r="J156" t="s">
        <v>62</v>
      </c>
      <c r="K156" t="s">
        <v>63</v>
      </c>
      <c r="L156" t="str">
        <f>VLOOKUP(Table1[[#This Row],[homeTeamId]],teamTable[],2,FALSE)</f>
        <v>DAL</v>
      </c>
      <c r="M156" t="str">
        <f>VLOOKUP(Table1[[#This Row],[homeTeamId]],teamTable[],3,FALSE)</f>
        <v>Dallas Cowboys</v>
      </c>
      <c r="P156" t="s">
        <v>189</v>
      </c>
      <c r="Q156" t="s">
        <v>0</v>
      </c>
      <c r="R1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{"year":2018,"gameWeek":6,"gameId":90,"sport":"nfl","awayTeam":{"code":"JAC","shortName":"Jacksonville","fullName":"Jacksonville Jaguars"},"homeTeam":{"code":"DAL","shortName":"Dallas","fullName":"Dallas Cowboys"},"odds":{"spread":,"total":},"startDateTime":"2018-10-14T16:25:00-04:00"}</v>
      </c>
    </row>
    <row r="157" spans="1:18" hidden="1" x14ac:dyDescent="0.2">
      <c r="A157">
        <v>157</v>
      </c>
      <c r="B157">
        <f>Table1[[#This Row],[Game ID]]-66</f>
        <v>91</v>
      </c>
      <c r="C157" t="s">
        <v>5</v>
      </c>
      <c r="D157" t="s">
        <v>6</v>
      </c>
      <c r="E157" t="str">
        <f>VLOOKUP(Table1[[#This Row],[away Team ID]],teamTable[],2,FALSE)</f>
        <v>BAL</v>
      </c>
      <c r="F157" t="str">
        <f>VLOOKUP(Table1[[#This Row],[away Team ID]],teamTable[],3,FALSE)</f>
        <v>Baltimore Ravens</v>
      </c>
      <c r="G157">
        <v>6</v>
      </c>
      <c r="H157" t="s">
        <v>121</v>
      </c>
      <c r="I157" t="s">
        <v>122</v>
      </c>
      <c r="J157" t="s">
        <v>50</v>
      </c>
      <c r="K157" t="s">
        <v>51</v>
      </c>
      <c r="L157" t="str">
        <f>VLOOKUP(Table1[[#This Row],[homeTeamId]],teamTable[],2,FALSE)</f>
        <v>TEN</v>
      </c>
      <c r="M157" t="str">
        <f>VLOOKUP(Table1[[#This Row],[homeTeamId]],teamTable[],3,FALSE)</f>
        <v>Tennessee Titans</v>
      </c>
      <c r="P157" t="s">
        <v>189</v>
      </c>
      <c r="Q157" t="s">
        <v>0</v>
      </c>
      <c r="R1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{"year":2018,"gameWeek":6,"gameId":91,"sport":"nfl","awayTeam":{"code":"BAL","shortName":"Baltimore","fullName":"Baltimore Ravens"},"homeTeam":{"code":"TEN","shortName":"Tennessee","fullName":"Tennessee Titans"},"odds":{"spread":,"total":},"startDateTime":"2018-10-14T16:25:00-04:00"}</v>
      </c>
    </row>
    <row r="158" spans="1:18" hidden="1" x14ac:dyDescent="0.2">
      <c r="A158">
        <v>158</v>
      </c>
      <c r="B158">
        <f>Table1[[#This Row],[Game ID]]-66</f>
        <v>92</v>
      </c>
      <c r="C158" t="s">
        <v>60</v>
      </c>
      <c r="D158" t="s">
        <v>58</v>
      </c>
      <c r="E158" t="str">
        <f>VLOOKUP(Table1[[#This Row],[away Team ID]],teamTable[],2,FALSE)</f>
        <v>KC</v>
      </c>
      <c r="F158" t="str">
        <f>VLOOKUP(Table1[[#This Row],[away Team ID]],teamTable[],3,FALSE)</f>
        <v>Kansas City Chiefs</v>
      </c>
      <c r="G158">
        <v>6</v>
      </c>
      <c r="H158" t="s">
        <v>46</v>
      </c>
      <c r="I158" t="s">
        <v>47</v>
      </c>
      <c r="J158" t="s">
        <v>48</v>
      </c>
      <c r="K158" t="s">
        <v>49</v>
      </c>
      <c r="L158" t="str">
        <f>VLOOKUP(Table1[[#This Row],[homeTeamId]],teamTable[],2,FALSE)</f>
        <v>NE</v>
      </c>
      <c r="M158" t="str">
        <f>VLOOKUP(Table1[[#This Row],[homeTeamId]],teamTable[],3,FALSE)</f>
        <v>New England Patriots</v>
      </c>
      <c r="P158" t="s">
        <v>190</v>
      </c>
      <c r="Q158" t="s">
        <v>0</v>
      </c>
      <c r="R1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{"year":2018,"gameWeek":6,"gameId":92,"sport":"nfl","awayTeam":{"code":"KC","shortName":"Kansas City","fullName":"Kansas City Chiefs"},"homeTeam":{"code":"NE","shortName":"New England","fullName":"New England Patriots"},"odds":{"spread":,"total":},"startDateTime":"2018-10-14T20:20:00-04:00"}</v>
      </c>
    </row>
    <row r="159" spans="1:18" hidden="1" x14ac:dyDescent="0.2">
      <c r="A159">
        <v>159</v>
      </c>
      <c r="B159">
        <f>Table1[[#This Row],[Game ID]]-66</f>
        <v>93</v>
      </c>
      <c r="C159" t="s">
        <v>66</v>
      </c>
      <c r="D159" t="s">
        <v>67</v>
      </c>
      <c r="E159" t="str">
        <f>VLOOKUP(Table1[[#This Row],[away Team ID]],teamTable[],2,FALSE)</f>
        <v>SF</v>
      </c>
      <c r="F159" t="str">
        <f>VLOOKUP(Table1[[#This Row],[away Team ID]],teamTable[],3,FALSE)</f>
        <v>San Francisco 49ers</v>
      </c>
      <c r="G159">
        <v>6</v>
      </c>
      <c r="H159" t="s">
        <v>52</v>
      </c>
      <c r="I159" t="s">
        <v>53</v>
      </c>
      <c r="J159" t="s">
        <v>54</v>
      </c>
      <c r="K159" t="s">
        <v>52</v>
      </c>
      <c r="L159" t="str">
        <f>VLOOKUP(Table1[[#This Row],[homeTeamId]],teamTable[],2,FALSE)</f>
        <v>GB</v>
      </c>
      <c r="M159" t="str">
        <f>VLOOKUP(Table1[[#This Row],[homeTeamId]],teamTable[],3,FALSE)</f>
        <v>Green Bay Packers</v>
      </c>
      <c r="P159" t="s">
        <v>191</v>
      </c>
      <c r="Q159" t="s">
        <v>0</v>
      </c>
      <c r="R1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{"year":2018,"gameWeek":6,"gameId":93,"sport":"nfl","awayTeam":{"code":"SF","shortName":"San Francisco","fullName":"San Francisco 49ers"},"homeTeam":{"code":"GB","shortName":"Green Bay","fullName":"Green Bay Packers"},"odds":{"spread":,"total":},"startDateTime":"2018-10-15T20:15:00-04:00"}</v>
      </c>
    </row>
    <row r="160" spans="1:18" hidden="1" x14ac:dyDescent="0.2">
      <c r="A160">
        <v>160</v>
      </c>
      <c r="B160">
        <f>Table1[[#This Row],[Game ID]]-66</f>
        <v>94</v>
      </c>
      <c r="C160" t="s">
        <v>89</v>
      </c>
      <c r="D160" t="s">
        <v>87</v>
      </c>
      <c r="E160" t="str">
        <f>VLOOKUP(Table1[[#This Row],[away Team ID]],teamTable[],2,FALSE)</f>
        <v>DEN</v>
      </c>
      <c r="F160" t="str">
        <f>VLOOKUP(Table1[[#This Row],[away Team ID]],teamTable[],3,FALSE)</f>
        <v>Denver Broncos</v>
      </c>
      <c r="G160">
        <v>7</v>
      </c>
      <c r="H160" t="s">
        <v>93</v>
      </c>
      <c r="I160" t="s">
        <v>95</v>
      </c>
      <c r="J160" t="s">
        <v>96</v>
      </c>
      <c r="K160" t="s">
        <v>94</v>
      </c>
      <c r="L160" t="str">
        <f>VLOOKUP(Table1[[#This Row],[homeTeamId]],teamTable[],2,FALSE)</f>
        <v>ARI</v>
      </c>
      <c r="M160" t="str">
        <f>VLOOKUP(Table1[[#This Row],[homeTeamId]],teamTable[],3,FALSE)</f>
        <v>Arizona Cardinals</v>
      </c>
      <c r="P160" t="s">
        <v>192</v>
      </c>
      <c r="Q160" t="s">
        <v>0</v>
      </c>
      <c r="R1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{"year":2018,"gameWeek":7,"gameId":94,"sport":"nfl","awayTeam":{"code":"DEN","shortName":"Denver","fullName":"Denver Broncos"},"homeTeam":{"code":"ARI","shortName":"Arizona","fullName":"Arizona Cardinals"},"odds":{"spread":,"total":},"startDateTime":"2018-10-18T20:20:00-04:00"}</v>
      </c>
    </row>
    <row r="161" spans="1:18" hidden="1" x14ac:dyDescent="0.2">
      <c r="A161">
        <v>161</v>
      </c>
      <c r="B161">
        <f>Table1[[#This Row],[Game ID]]-66</f>
        <v>95</v>
      </c>
      <c r="C161" t="s">
        <v>50</v>
      </c>
      <c r="D161" t="s">
        <v>51</v>
      </c>
      <c r="E161" t="str">
        <f>VLOOKUP(Table1[[#This Row],[away Team ID]],teamTable[],2,FALSE)</f>
        <v>TEN</v>
      </c>
      <c r="F161" t="str">
        <f>VLOOKUP(Table1[[#This Row],[away Team ID]],teamTable[],3,FALSE)</f>
        <v>Tennessee Titans</v>
      </c>
      <c r="G161">
        <v>7</v>
      </c>
      <c r="H161" t="s">
        <v>186</v>
      </c>
      <c r="I161" t="s">
        <v>193</v>
      </c>
      <c r="J161" t="s">
        <v>91</v>
      </c>
      <c r="K161" t="s">
        <v>92</v>
      </c>
      <c r="L161" t="str">
        <f>VLOOKUP(Table1[[#This Row],[homeTeamId]],teamTable[],2,FALSE)</f>
        <v>LAC</v>
      </c>
      <c r="M161" t="str">
        <f>VLOOKUP(Table1[[#This Row],[homeTeamId]],teamTable[],3,FALSE)</f>
        <v>Los Angeles Chargers</v>
      </c>
      <c r="P161" t="s">
        <v>194</v>
      </c>
      <c r="Q161" t="s">
        <v>0</v>
      </c>
      <c r="R1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{"year":2018,"gameWeek":7,"gameId":95,"sport":"nfl","awayTeam":{"code":"TEN","shortName":"Tennessee","fullName":"Tennessee Titans"},"homeTeam":{"code":"LAC","shortName":"L.A. Chargers","fullName":"Los Angeles Chargers"},"odds":{"spread":,"total":},"startDateTime":"2018-10-21T09:30:00-04:00"}</v>
      </c>
    </row>
    <row r="162" spans="1:18" hidden="1" x14ac:dyDescent="0.2">
      <c r="A162">
        <v>162</v>
      </c>
      <c r="B162">
        <f>Table1[[#This Row],[Game ID]]-66</f>
        <v>96</v>
      </c>
      <c r="C162" t="s">
        <v>56</v>
      </c>
      <c r="D162" t="s">
        <v>57</v>
      </c>
      <c r="E162" t="str">
        <f>VLOOKUP(Table1[[#This Row],[away Team ID]],teamTable[],2,FALSE)</f>
        <v>HOU</v>
      </c>
      <c r="F162" t="str">
        <f>VLOOKUP(Table1[[#This Row],[away Team ID]],teamTable[],3,FALSE)</f>
        <v>Houston Texans</v>
      </c>
      <c r="G162">
        <v>7</v>
      </c>
      <c r="H162" t="s">
        <v>37</v>
      </c>
      <c r="I162" t="s">
        <v>38</v>
      </c>
      <c r="J162" t="s">
        <v>39</v>
      </c>
      <c r="K162" t="s">
        <v>37</v>
      </c>
      <c r="L162" t="str">
        <f>VLOOKUP(Table1[[#This Row],[homeTeamId]],teamTable[],2,FALSE)</f>
        <v>JAC</v>
      </c>
      <c r="M162" t="str">
        <f>VLOOKUP(Table1[[#This Row],[homeTeamId]],teamTable[],3,FALSE)</f>
        <v>Jacksonville Jaguars</v>
      </c>
      <c r="P162" t="s">
        <v>195</v>
      </c>
      <c r="Q162" t="s">
        <v>0</v>
      </c>
      <c r="R1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{"year":2018,"gameWeek":7,"gameId":96,"sport":"nfl","awayTeam":{"code":"HOU","shortName":"Houston","fullName":"Houston Texans"},"homeTeam":{"code":"JAC","shortName":"Jacksonville","fullName":"Jacksonville Jaguars"},"odds":{"spread":,"total":},"startDateTime":"2018-10-21T13:00:00-04:00"}</v>
      </c>
    </row>
    <row r="163" spans="1:18" hidden="1" x14ac:dyDescent="0.2">
      <c r="A163">
        <v>163</v>
      </c>
      <c r="B163">
        <f>Table1[[#This Row],[Game ID]]-66</f>
        <v>97</v>
      </c>
      <c r="C163" t="s">
        <v>24</v>
      </c>
      <c r="D163" t="s">
        <v>25</v>
      </c>
      <c r="E163" t="str">
        <f>VLOOKUP(Table1[[#This Row],[away Team ID]],teamTable[],2,FALSE)</f>
        <v>CLE</v>
      </c>
      <c r="F163" t="str">
        <f>VLOOKUP(Table1[[#This Row],[away Team ID]],teamTable[],3,FALSE)</f>
        <v>Cleveland Browns</v>
      </c>
      <c r="G163">
        <v>7</v>
      </c>
      <c r="H163" t="s">
        <v>133</v>
      </c>
      <c r="I163" t="s">
        <v>134</v>
      </c>
      <c r="J163" t="s">
        <v>18</v>
      </c>
      <c r="K163" t="s">
        <v>19</v>
      </c>
      <c r="L163" t="str">
        <f>VLOOKUP(Table1[[#This Row],[homeTeamId]],teamTable[],2,FALSE)</f>
        <v>TB</v>
      </c>
      <c r="M163" t="str">
        <f>VLOOKUP(Table1[[#This Row],[homeTeamId]],teamTable[],3,FALSE)</f>
        <v>Tampa Bay Buccaneers</v>
      </c>
      <c r="P163" t="s">
        <v>195</v>
      </c>
      <c r="Q163" t="s">
        <v>0</v>
      </c>
      <c r="R1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{"year":2018,"gameWeek":7,"gameId":97,"sport":"nfl","awayTeam":{"code":"CLE","shortName":"Cleveland","fullName":"Cleveland Browns"},"homeTeam":{"code":"TB","shortName":"Tampa Bay","fullName":"Tampa Bay Buccaneers"},"odds":{"spread":,"total":},"startDateTime":"2018-10-21T13:00:00-04:00"}</v>
      </c>
    </row>
    <row r="164" spans="1:18" hidden="1" x14ac:dyDescent="0.2">
      <c r="A164">
        <v>164</v>
      </c>
      <c r="B164">
        <f>Table1[[#This Row],[Game ID]]-66</f>
        <v>98</v>
      </c>
      <c r="C164" t="s">
        <v>8</v>
      </c>
      <c r="D164" t="s">
        <v>9</v>
      </c>
      <c r="E164" t="str">
        <f>VLOOKUP(Table1[[#This Row],[away Team ID]],teamTable[],2,FALSE)</f>
        <v>CAR</v>
      </c>
      <c r="F164" t="str">
        <f>VLOOKUP(Table1[[#This Row],[away Team ID]],teamTable[],3,FALSE)</f>
        <v>Carolina Panthers</v>
      </c>
      <c r="G164">
        <v>7</v>
      </c>
      <c r="H164" t="s">
        <v>32</v>
      </c>
      <c r="I164" t="s">
        <v>33</v>
      </c>
      <c r="J164" t="s">
        <v>34</v>
      </c>
      <c r="K164" t="s">
        <v>32</v>
      </c>
      <c r="L164" t="str">
        <f>VLOOKUP(Table1[[#This Row],[homeTeamId]],teamTable[],2,FALSE)</f>
        <v>PHI</v>
      </c>
      <c r="M164" t="str">
        <f>VLOOKUP(Table1[[#This Row],[homeTeamId]],teamTable[],3,FALSE)</f>
        <v>Philadelphia Eagles</v>
      </c>
      <c r="P164" t="s">
        <v>195</v>
      </c>
      <c r="Q164" t="s">
        <v>0</v>
      </c>
      <c r="R1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{"year":2018,"gameWeek":7,"gameId":98,"sport":"nfl","awayTeam":{"code":"CAR","shortName":"Carolina","fullName":"Carolina Panthers"},"homeTeam":{"code":"PHI","shortName":"Philadelphia","fullName":"Philadelphia Eagles"},"odds":{"spread":,"total":},"startDateTime":"2018-10-21T13:00:00-04:00"}</v>
      </c>
    </row>
    <row r="165" spans="1:18" hidden="1" x14ac:dyDescent="0.2">
      <c r="A165">
        <v>165</v>
      </c>
      <c r="B165">
        <f>Table1[[#This Row],[Game ID]]-66</f>
        <v>99</v>
      </c>
      <c r="C165" t="s">
        <v>85</v>
      </c>
      <c r="D165" t="s">
        <v>86</v>
      </c>
      <c r="E165" t="str">
        <f>VLOOKUP(Table1[[#This Row],[away Team ID]],teamTable[],2,FALSE)</f>
        <v>MIN</v>
      </c>
      <c r="F165" t="str">
        <f>VLOOKUP(Table1[[#This Row],[away Team ID]],teamTable[],3,FALSE)</f>
        <v>Minnesota Vikings</v>
      </c>
      <c r="G165">
        <v>7</v>
      </c>
      <c r="H165" t="s">
        <v>26</v>
      </c>
      <c r="I165" t="s">
        <v>27</v>
      </c>
      <c r="J165" t="s">
        <v>76</v>
      </c>
      <c r="K165" t="s">
        <v>77</v>
      </c>
      <c r="L165" t="str">
        <f>VLOOKUP(Table1[[#This Row],[homeTeamId]],teamTable[],2,FALSE)</f>
        <v>NYJ</v>
      </c>
      <c r="M165" t="str">
        <f>VLOOKUP(Table1[[#This Row],[homeTeamId]],teamTable[],3,FALSE)</f>
        <v>New York Jets</v>
      </c>
      <c r="P165" t="s">
        <v>195</v>
      </c>
      <c r="Q165" t="s">
        <v>0</v>
      </c>
      <c r="R1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{"year":2018,"gameWeek":7,"gameId":99,"sport":"nfl","awayTeam":{"code":"MIN","shortName":"Minnesota","fullName":"Minnesota Vikings"},"homeTeam":{"code":"NYJ","shortName":"N.Y. Jets","fullName":"New York Jets"},"odds":{"spread":,"total":},"startDateTime":"2018-10-21T13:00:00-04:00"}</v>
      </c>
    </row>
    <row r="166" spans="1:18" hidden="1" x14ac:dyDescent="0.2">
      <c r="A166">
        <v>166</v>
      </c>
      <c r="B166">
        <f>Table1[[#This Row],[Game ID]]-66</f>
        <v>100</v>
      </c>
      <c r="C166" t="s">
        <v>48</v>
      </c>
      <c r="D166" t="s">
        <v>49</v>
      </c>
      <c r="E166" t="str">
        <f>VLOOKUP(Table1[[#This Row],[away Team ID]],teamTable[],2,FALSE)</f>
        <v>NE</v>
      </c>
      <c r="F166" t="str">
        <f>VLOOKUP(Table1[[#This Row],[away Team ID]],teamTable[],3,FALSE)</f>
        <v>New England Patriots</v>
      </c>
      <c r="G166">
        <v>7</v>
      </c>
      <c r="H166" t="s">
        <v>2</v>
      </c>
      <c r="I166" t="s">
        <v>137</v>
      </c>
      <c r="J166" t="s">
        <v>1</v>
      </c>
      <c r="K166" t="s">
        <v>2</v>
      </c>
      <c r="L166" t="str">
        <f>VLOOKUP(Table1[[#This Row],[homeTeamId]],teamTable[],2,FALSE)</f>
        <v>CHI</v>
      </c>
      <c r="M166" t="str">
        <f>VLOOKUP(Table1[[#This Row],[homeTeamId]],teamTable[],3,FALSE)</f>
        <v>Chicago Bears</v>
      </c>
      <c r="P166" t="s">
        <v>195</v>
      </c>
      <c r="Q166" t="s">
        <v>0</v>
      </c>
      <c r="R1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{"year":2018,"gameWeek":7,"gameId":100,"sport":"nfl","awayTeam":{"code":"NE","shortName":"New England","fullName":"New England Patriots"},"homeTeam":{"code":"CHI","shortName":"Chicago","fullName":"Chicago Bears"},"odds":{"spread":,"total":},"startDateTime":"2018-10-21T13:00:00-04:00"}</v>
      </c>
    </row>
    <row r="167" spans="1:18" hidden="1" x14ac:dyDescent="0.2">
      <c r="A167">
        <v>167</v>
      </c>
      <c r="B167">
        <f>Table1[[#This Row],[Game ID]]-66</f>
        <v>101</v>
      </c>
      <c r="C167" t="s">
        <v>12</v>
      </c>
      <c r="D167" t="s">
        <v>13</v>
      </c>
      <c r="E167" t="str">
        <f>VLOOKUP(Table1[[#This Row],[away Team ID]],teamTable[],2,FALSE)</f>
        <v>BUF</v>
      </c>
      <c r="F167" t="str">
        <f>VLOOKUP(Table1[[#This Row],[away Team ID]],teamTable[],3,FALSE)</f>
        <v>Buffalo Bills</v>
      </c>
      <c r="G167">
        <v>7</v>
      </c>
      <c r="H167" t="s">
        <v>70</v>
      </c>
      <c r="I167" t="s">
        <v>129</v>
      </c>
      <c r="J167" t="s">
        <v>69</v>
      </c>
      <c r="K167" t="s">
        <v>70</v>
      </c>
      <c r="L167" t="str">
        <f>VLOOKUP(Table1[[#This Row],[homeTeamId]],teamTable[],2,FALSE)</f>
        <v>IND</v>
      </c>
      <c r="M167" t="str">
        <f>VLOOKUP(Table1[[#This Row],[homeTeamId]],teamTable[],3,FALSE)</f>
        <v>Indianapolis Colts</v>
      </c>
      <c r="P167" t="s">
        <v>195</v>
      </c>
      <c r="Q167" t="s">
        <v>0</v>
      </c>
      <c r="R1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{"year":2018,"gameWeek":7,"gameId":101,"sport":"nfl","awayTeam":{"code":"BUF","shortName":"Buffalo","fullName":"Buffalo Bills"},"homeTeam":{"code":"IND","shortName":"Indianapolis","fullName":"Indianapolis Colts"},"odds":{"spread":,"total":},"startDateTime":"2018-10-21T13:00:00-04:00"}</v>
      </c>
    </row>
    <row r="168" spans="1:18" hidden="1" x14ac:dyDescent="0.2">
      <c r="A168">
        <v>168</v>
      </c>
      <c r="B168">
        <f>Table1[[#This Row],[Game ID]]-66</f>
        <v>102</v>
      </c>
      <c r="C168" t="s">
        <v>17</v>
      </c>
      <c r="D168" t="s">
        <v>15</v>
      </c>
      <c r="E168" t="str">
        <f>VLOOKUP(Table1[[#This Row],[away Team ID]],teamTable[],2,FALSE)</f>
        <v>CIN</v>
      </c>
      <c r="F168" t="str">
        <f>VLOOKUP(Table1[[#This Row],[away Team ID]],teamTable[],3,FALSE)</f>
        <v>Cincinnati Bengals</v>
      </c>
      <c r="G168">
        <v>7</v>
      </c>
      <c r="H168" t="s">
        <v>58</v>
      </c>
      <c r="I168" t="s">
        <v>59</v>
      </c>
      <c r="J168" t="s">
        <v>60</v>
      </c>
      <c r="K168" t="s">
        <v>58</v>
      </c>
      <c r="L168" t="str">
        <f>VLOOKUP(Table1[[#This Row],[homeTeamId]],teamTable[],2,FALSE)</f>
        <v>KC</v>
      </c>
      <c r="M168" t="str">
        <f>VLOOKUP(Table1[[#This Row],[homeTeamId]],teamTable[],3,FALSE)</f>
        <v>Kansas City Chiefs</v>
      </c>
      <c r="P168" t="s">
        <v>195</v>
      </c>
      <c r="Q168" t="s">
        <v>0</v>
      </c>
      <c r="R1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{"year":2018,"gameWeek":7,"gameId":102,"sport":"nfl","awayTeam":{"code":"CIN","shortName":"Cincinnati","fullName":"Cincinnati Bengals"},"homeTeam":{"code":"KC","shortName":"Kansas City","fullName":"Kansas City Chiefs"},"odds":{"spread":,"total":},"startDateTime":"2018-10-21T13:00:00-04:00"}</v>
      </c>
    </row>
    <row r="169" spans="1:18" hidden="1" x14ac:dyDescent="0.2">
      <c r="A169">
        <v>169</v>
      </c>
      <c r="B169">
        <f>Table1[[#This Row],[Game ID]]-66</f>
        <v>103</v>
      </c>
      <c r="C169" t="s">
        <v>79</v>
      </c>
      <c r="D169" t="s">
        <v>80</v>
      </c>
      <c r="E169" t="str">
        <f>VLOOKUP(Table1[[#This Row],[away Team ID]],teamTable[],2,FALSE)</f>
        <v>DET</v>
      </c>
      <c r="F169" t="str">
        <f>VLOOKUP(Table1[[#This Row],[away Team ID]],teamTable[],3,FALSE)</f>
        <v>Detroit Lions</v>
      </c>
      <c r="G169">
        <v>7</v>
      </c>
      <c r="H169" t="s">
        <v>20</v>
      </c>
      <c r="I169" t="s">
        <v>21</v>
      </c>
      <c r="J169" t="s">
        <v>22</v>
      </c>
      <c r="K169" t="s">
        <v>23</v>
      </c>
      <c r="L169" t="str">
        <f>VLOOKUP(Table1[[#This Row],[homeTeamId]],teamTable[],2,FALSE)</f>
        <v>MIA</v>
      </c>
      <c r="M169" t="str">
        <f>VLOOKUP(Table1[[#This Row],[homeTeamId]],teamTable[],3,FALSE)</f>
        <v>Miami Dolphins</v>
      </c>
      <c r="P169" t="s">
        <v>195</v>
      </c>
      <c r="Q169" t="s">
        <v>0</v>
      </c>
      <c r="R1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{"year":2018,"gameWeek":7,"gameId":103,"sport":"nfl","awayTeam":{"code":"DET","shortName":"Detroit","fullName":"Detroit Lions"},"homeTeam":{"code":"MIA","shortName":"Miami","fullName":"Miami Dolphins"},"odds":{"spread":,"total":},"startDateTime":"2018-10-21T13:00:00-04:00"}</v>
      </c>
    </row>
    <row r="170" spans="1:18" hidden="1" x14ac:dyDescent="0.2">
      <c r="A170">
        <v>170</v>
      </c>
      <c r="B170">
        <f>Table1[[#This Row],[Game ID]]-66</f>
        <v>104</v>
      </c>
      <c r="C170" t="s">
        <v>35</v>
      </c>
      <c r="D170" t="s">
        <v>36</v>
      </c>
      <c r="E170" t="str">
        <f>VLOOKUP(Table1[[#This Row],[away Team ID]],teamTable[],2,FALSE)</f>
        <v>NO</v>
      </c>
      <c r="F170" t="str">
        <f>VLOOKUP(Table1[[#This Row],[away Team ID]],teamTable[],3,FALSE)</f>
        <v>New Orleans Saints</v>
      </c>
      <c r="G170">
        <v>7</v>
      </c>
      <c r="H170" t="s">
        <v>6</v>
      </c>
      <c r="I170" t="s">
        <v>42</v>
      </c>
      <c r="J170" t="s">
        <v>5</v>
      </c>
      <c r="K170" t="s">
        <v>6</v>
      </c>
      <c r="L170" t="str">
        <f>VLOOKUP(Table1[[#This Row],[homeTeamId]],teamTable[],2,FALSE)</f>
        <v>BAL</v>
      </c>
      <c r="M170" t="str">
        <f>VLOOKUP(Table1[[#This Row],[homeTeamId]],teamTable[],3,FALSE)</f>
        <v>Baltimore Ravens</v>
      </c>
      <c r="P170" t="s">
        <v>196</v>
      </c>
      <c r="Q170" t="s">
        <v>0</v>
      </c>
      <c r="R1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{"year":2018,"gameWeek":7,"gameId":104,"sport":"nfl","awayTeam":{"code":"NO","shortName":"New Orleans","fullName":"New Orleans Saints"},"homeTeam":{"code":"BAL","shortName":"Baltimore","fullName":"Baltimore Ravens"},"odds":{"spread":,"total":},"startDateTime":"2018-10-21T16:05:00-04:00"}</v>
      </c>
    </row>
    <row r="171" spans="1:18" hidden="1" x14ac:dyDescent="0.2">
      <c r="A171">
        <v>171</v>
      </c>
      <c r="B171">
        <f>Table1[[#This Row],[Game ID]]-66</f>
        <v>105</v>
      </c>
      <c r="C171" t="s">
        <v>62</v>
      </c>
      <c r="D171" t="s">
        <v>63</v>
      </c>
      <c r="E171" t="str">
        <f>VLOOKUP(Table1[[#This Row],[away Team ID]],teamTable[],2,FALSE)</f>
        <v>DAL</v>
      </c>
      <c r="F171" t="str">
        <f>VLOOKUP(Table1[[#This Row],[away Team ID]],teamTable[],3,FALSE)</f>
        <v>Dallas Cowboys</v>
      </c>
      <c r="G171">
        <v>7</v>
      </c>
      <c r="H171" t="s">
        <v>99</v>
      </c>
      <c r="I171" t="s">
        <v>100</v>
      </c>
      <c r="J171" t="s">
        <v>44</v>
      </c>
      <c r="K171" t="s">
        <v>45</v>
      </c>
      <c r="L171" t="str">
        <f>VLOOKUP(Table1[[#This Row],[homeTeamId]],teamTable[],2,FALSE)</f>
        <v>WAS</v>
      </c>
      <c r="M171" t="str">
        <f>VLOOKUP(Table1[[#This Row],[homeTeamId]],teamTable[],3,FALSE)</f>
        <v>Washington Redskins</v>
      </c>
      <c r="P171" t="s">
        <v>197</v>
      </c>
      <c r="Q171" t="s">
        <v>0</v>
      </c>
      <c r="R1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{"year":2018,"gameWeek":7,"gameId":105,"sport":"nfl","awayTeam":{"code":"DAL","shortName":"Dallas","fullName":"Dallas Cowboys"},"homeTeam":{"code":"WAS","shortName":"Washington","fullName":"Washington Redskins"},"odds":{"spread":,"total":},"startDateTime":"2018-10-21T16:25:00-04:00"}</v>
      </c>
    </row>
    <row r="172" spans="1:18" hidden="1" x14ac:dyDescent="0.2">
      <c r="A172">
        <v>172</v>
      </c>
      <c r="B172">
        <f>Table1[[#This Row],[Game ID]]-66</f>
        <v>106</v>
      </c>
      <c r="C172" t="s">
        <v>40</v>
      </c>
      <c r="D172" t="s">
        <v>41</v>
      </c>
      <c r="E172" t="str">
        <f>VLOOKUP(Table1[[#This Row],[away Team ID]],teamTable[],2,FALSE)</f>
        <v>LAR</v>
      </c>
      <c r="F172" t="str">
        <f>VLOOKUP(Table1[[#This Row],[away Team ID]],teamTable[],3,FALSE)</f>
        <v>Los Angeles Rams</v>
      </c>
      <c r="G172">
        <v>7</v>
      </c>
      <c r="H172" t="s">
        <v>64</v>
      </c>
      <c r="I172" t="s">
        <v>65</v>
      </c>
      <c r="J172" t="s">
        <v>66</v>
      </c>
      <c r="K172" t="s">
        <v>67</v>
      </c>
      <c r="L172" t="str">
        <f>VLOOKUP(Table1[[#This Row],[homeTeamId]],teamTable[],2,FALSE)</f>
        <v>SF</v>
      </c>
      <c r="M172" t="str">
        <f>VLOOKUP(Table1[[#This Row],[homeTeamId]],teamTable[],3,FALSE)</f>
        <v>San Francisco 49ers</v>
      </c>
      <c r="P172" t="s">
        <v>198</v>
      </c>
      <c r="Q172" t="s">
        <v>0</v>
      </c>
      <c r="R1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{"year":2018,"gameWeek":7,"gameId":106,"sport":"nfl","awayTeam":{"code":"LAR","shortName":"L.A. Rams","fullName":"Los Angeles Rams"},"homeTeam":{"code":"SF","shortName":"San Francisco","fullName":"San Francisco 49ers"},"odds":{"spread":,"total":},"startDateTime":"2018-10-21T20:20:00-04:00"}</v>
      </c>
    </row>
    <row r="173" spans="1:18" hidden="1" x14ac:dyDescent="0.2">
      <c r="A173">
        <v>173</v>
      </c>
      <c r="B173">
        <f>Table1[[#This Row],[Game ID]]-66</f>
        <v>107</v>
      </c>
      <c r="C173" t="s">
        <v>28</v>
      </c>
      <c r="D173" t="s">
        <v>29</v>
      </c>
      <c r="E173" t="str">
        <f>VLOOKUP(Table1[[#This Row],[away Team ID]],teamTable[],2,FALSE)</f>
        <v>NYG</v>
      </c>
      <c r="F173" t="str">
        <f>VLOOKUP(Table1[[#This Row],[away Team ID]],teamTable[],3,FALSE)</f>
        <v>New York Giants</v>
      </c>
      <c r="G173">
        <v>7</v>
      </c>
      <c r="H173" t="s">
        <v>75</v>
      </c>
      <c r="I173" t="s">
        <v>108</v>
      </c>
      <c r="J173" t="s">
        <v>74</v>
      </c>
      <c r="K173" t="s">
        <v>75</v>
      </c>
      <c r="L173" t="str">
        <f>VLOOKUP(Table1[[#This Row],[homeTeamId]],teamTable[],2,FALSE)</f>
        <v>ATL</v>
      </c>
      <c r="M173" t="str">
        <f>VLOOKUP(Table1[[#This Row],[homeTeamId]],teamTable[],3,FALSE)</f>
        <v>Atlanta Falcons</v>
      </c>
      <c r="P173" t="s">
        <v>199</v>
      </c>
      <c r="Q173" t="s">
        <v>0</v>
      </c>
      <c r="R1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{"year":2018,"gameWeek":7,"gameId":107,"sport":"nfl","awayTeam":{"code":"NYG","shortName":"N.Y. Giants","fullName":"New York Giants"},"homeTeam":{"code":"ATL","shortName":"Atlanta","fullName":"Atlanta Falcons"},"odds":{"spread":,"total":},"startDateTime":"2018-10-22T20:15:00-04:00"}</v>
      </c>
    </row>
    <row r="174" spans="1:18" hidden="1" x14ac:dyDescent="0.2">
      <c r="A174">
        <v>174</v>
      </c>
      <c r="B174">
        <f>Table1[[#This Row],[Game ID]]-66</f>
        <v>108</v>
      </c>
      <c r="C174" t="s">
        <v>22</v>
      </c>
      <c r="D174" t="s">
        <v>23</v>
      </c>
      <c r="E174" t="str">
        <f>VLOOKUP(Table1[[#This Row],[away Team ID]],teamTable[],2,FALSE)</f>
        <v>MIA</v>
      </c>
      <c r="F174" t="str">
        <f>VLOOKUP(Table1[[#This Row],[away Team ID]],teamTable[],3,FALSE)</f>
        <v>Miami Dolphins</v>
      </c>
      <c r="G174">
        <v>8</v>
      </c>
      <c r="H174" t="s">
        <v>57</v>
      </c>
      <c r="I174" t="s">
        <v>124</v>
      </c>
      <c r="J174" t="s">
        <v>56</v>
      </c>
      <c r="K174" t="s">
        <v>57</v>
      </c>
      <c r="L174" t="str">
        <f>VLOOKUP(Table1[[#This Row],[homeTeamId]],teamTable[],2,FALSE)</f>
        <v>HOU</v>
      </c>
      <c r="M174" t="str">
        <f>VLOOKUP(Table1[[#This Row],[homeTeamId]],teamTable[],3,FALSE)</f>
        <v>Houston Texans</v>
      </c>
      <c r="P174" t="s">
        <v>200</v>
      </c>
      <c r="Q174" t="s">
        <v>0</v>
      </c>
      <c r="R1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{"year":2018,"gameWeek":8,"gameId":108,"sport":"nfl","awayTeam":{"code":"MIA","shortName":"Miami","fullName":"Miami Dolphins"},"homeTeam":{"code":"HOU","shortName":"Houston","fullName":"Houston Texans"},"odds":{"spread":,"total":},"startDateTime":"2018-10-25T20:20:00-04:00"}</v>
      </c>
    </row>
    <row r="175" spans="1:18" hidden="1" x14ac:dyDescent="0.2">
      <c r="A175">
        <v>175</v>
      </c>
      <c r="B175">
        <f>Table1[[#This Row],[Game ID]]-66</f>
        <v>109</v>
      </c>
      <c r="C175" t="s">
        <v>34</v>
      </c>
      <c r="D175" t="s">
        <v>32</v>
      </c>
      <c r="E175" t="str">
        <f>VLOOKUP(Table1[[#This Row],[away Team ID]],teamTable[],2,FALSE)</f>
        <v>PHI</v>
      </c>
      <c r="F175" t="str">
        <f>VLOOKUP(Table1[[#This Row],[away Team ID]],teamTable[],3,FALSE)</f>
        <v>Philadelphia Eagles</v>
      </c>
      <c r="G175">
        <v>8</v>
      </c>
      <c r="H175" t="s">
        <v>186</v>
      </c>
      <c r="I175" t="s">
        <v>193</v>
      </c>
      <c r="J175" t="s">
        <v>39</v>
      </c>
      <c r="K175" t="s">
        <v>37</v>
      </c>
      <c r="L175" t="str">
        <f>VLOOKUP(Table1[[#This Row],[homeTeamId]],teamTable[],2,FALSE)</f>
        <v>JAC</v>
      </c>
      <c r="M175" t="str">
        <f>VLOOKUP(Table1[[#This Row],[homeTeamId]],teamTable[],3,FALSE)</f>
        <v>Jacksonville Jaguars</v>
      </c>
      <c r="P175" t="s">
        <v>201</v>
      </c>
      <c r="Q175" t="s">
        <v>0</v>
      </c>
      <c r="R1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{"year":2018,"gameWeek":8,"gameId":109,"sport":"nfl","awayTeam":{"code":"PHI","shortName":"Philadelphia","fullName":"Philadelphia Eagles"},"homeTeam":{"code":"JAC","shortName":"Jacksonville","fullName":"Jacksonville Jaguars"},"odds":{"spread":,"total":},"startDateTime":"2018-10-28T09:30:00-04:00"}</v>
      </c>
    </row>
    <row r="176" spans="1:18" hidden="1" x14ac:dyDescent="0.2">
      <c r="A176">
        <v>176</v>
      </c>
      <c r="B176">
        <f>Table1[[#This Row],[Game ID]]-66</f>
        <v>110</v>
      </c>
      <c r="C176" t="s">
        <v>89</v>
      </c>
      <c r="D176" t="s">
        <v>87</v>
      </c>
      <c r="E176" t="str">
        <f>VLOOKUP(Table1[[#This Row],[away Team ID]],teamTable[],2,FALSE)</f>
        <v>DEN</v>
      </c>
      <c r="F176" t="str">
        <f>VLOOKUP(Table1[[#This Row],[away Team ID]],teamTable[],3,FALSE)</f>
        <v>Denver Broncos</v>
      </c>
      <c r="G176">
        <v>8</v>
      </c>
      <c r="H176" t="s">
        <v>58</v>
      </c>
      <c r="I176" t="s">
        <v>59</v>
      </c>
      <c r="J176" t="s">
        <v>60</v>
      </c>
      <c r="K176" t="s">
        <v>58</v>
      </c>
      <c r="L176" t="str">
        <f>VLOOKUP(Table1[[#This Row],[homeTeamId]],teamTable[],2,FALSE)</f>
        <v>KC</v>
      </c>
      <c r="M176" t="str">
        <f>VLOOKUP(Table1[[#This Row],[homeTeamId]],teamTable[],3,FALSE)</f>
        <v>Kansas City Chiefs</v>
      </c>
      <c r="P176" t="s">
        <v>202</v>
      </c>
      <c r="Q176" t="s">
        <v>0</v>
      </c>
      <c r="R1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{"year":2018,"gameWeek":8,"gameId":110,"sport":"nfl","awayTeam":{"code":"DEN","shortName":"Denver","fullName":"Denver Broncos"},"homeTeam":{"code":"KC","shortName":"Kansas City","fullName":"Kansas City Chiefs"},"odds":{"spread":,"total":},"startDateTime":"2018-10-28T13:00:00-04:00"}</v>
      </c>
    </row>
    <row r="177" spans="1:18" hidden="1" x14ac:dyDescent="0.2">
      <c r="A177">
        <v>177</v>
      </c>
      <c r="B177">
        <f>Table1[[#This Row],[Game ID]]-66</f>
        <v>111</v>
      </c>
      <c r="C177" t="s">
        <v>24</v>
      </c>
      <c r="D177" t="s">
        <v>25</v>
      </c>
      <c r="E177" t="str">
        <f>VLOOKUP(Table1[[#This Row],[away Team ID]],teamTable[],2,FALSE)</f>
        <v>CLE</v>
      </c>
      <c r="F177" t="str">
        <f>VLOOKUP(Table1[[#This Row],[away Team ID]],teamTable[],3,FALSE)</f>
        <v>Cleveland Browns</v>
      </c>
      <c r="G177">
        <v>8</v>
      </c>
      <c r="H177" t="s">
        <v>31</v>
      </c>
      <c r="I177" t="s">
        <v>140</v>
      </c>
      <c r="J177" t="s">
        <v>30</v>
      </c>
      <c r="K177" t="s">
        <v>31</v>
      </c>
      <c r="L177" t="str">
        <f>VLOOKUP(Table1[[#This Row],[homeTeamId]],teamTable[],2,FALSE)</f>
        <v>PIT</v>
      </c>
      <c r="M177" t="str">
        <f>VLOOKUP(Table1[[#This Row],[homeTeamId]],teamTable[],3,FALSE)</f>
        <v>Pittsburgh Steelers</v>
      </c>
      <c r="P177" t="s">
        <v>202</v>
      </c>
      <c r="Q177" t="s">
        <v>0</v>
      </c>
      <c r="R1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{"year":2018,"gameWeek":8,"gameId":111,"sport":"nfl","awayTeam":{"code":"CLE","shortName":"Cleveland","fullName":"Cleveland Browns"},"homeTeam":{"code":"PIT","shortName":"Pittsburgh","fullName":"Pittsburgh Steelers"},"odds":{"spread":,"total":},"startDateTime":"2018-10-28T13:00:00-04:00"}</v>
      </c>
    </row>
    <row r="178" spans="1:18" hidden="1" x14ac:dyDescent="0.2">
      <c r="A178">
        <v>178</v>
      </c>
      <c r="B178">
        <f>Table1[[#This Row],[Game ID]]-66</f>
        <v>112</v>
      </c>
      <c r="C178" t="s">
        <v>44</v>
      </c>
      <c r="D178" t="s">
        <v>45</v>
      </c>
      <c r="E178" t="str">
        <f>VLOOKUP(Table1[[#This Row],[away Team ID]],teamTable[],2,FALSE)</f>
        <v>WAS</v>
      </c>
      <c r="F178" t="str">
        <f>VLOOKUP(Table1[[#This Row],[away Team ID]],teamTable[],3,FALSE)</f>
        <v>Washington Redskins</v>
      </c>
      <c r="G178">
        <v>8</v>
      </c>
      <c r="H178" t="s">
        <v>26</v>
      </c>
      <c r="I178" t="s">
        <v>27</v>
      </c>
      <c r="J178" t="s">
        <v>28</v>
      </c>
      <c r="K178" t="s">
        <v>29</v>
      </c>
      <c r="L178" t="str">
        <f>VLOOKUP(Table1[[#This Row],[homeTeamId]],teamTable[],2,FALSE)</f>
        <v>NYG</v>
      </c>
      <c r="M178" t="str">
        <f>VLOOKUP(Table1[[#This Row],[homeTeamId]],teamTable[],3,FALSE)</f>
        <v>New York Giants</v>
      </c>
      <c r="P178" t="s">
        <v>202</v>
      </c>
      <c r="Q178" t="s">
        <v>0</v>
      </c>
      <c r="R1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{"year":2018,"gameWeek":8,"gameId":112,"sport":"nfl","awayTeam":{"code":"WAS","shortName":"Washington","fullName":"Washington Redskins"},"homeTeam":{"code":"NYG","shortName":"N.Y. Giants","fullName":"New York Giants"},"odds":{"spread":,"total":},"startDateTime":"2018-10-28T13:00:00-04:00"}</v>
      </c>
    </row>
    <row r="179" spans="1:18" hidden="1" x14ac:dyDescent="0.2">
      <c r="A179">
        <v>179</v>
      </c>
      <c r="B179">
        <f>Table1[[#This Row],[Game ID]]-66</f>
        <v>113</v>
      </c>
      <c r="C179" t="s">
        <v>73</v>
      </c>
      <c r="D179" t="s">
        <v>71</v>
      </c>
      <c r="E179" t="str">
        <f>VLOOKUP(Table1[[#This Row],[away Team ID]],teamTable[],2,FALSE)</f>
        <v>SEA</v>
      </c>
      <c r="F179" t="str">
        <f>VLOOKUP(Table1[[#This Row],[away Team ID]],teamTable[],3,FALSE)</f>
        <v>Seattle Seahawks</v>
      </c>
      <c r="G179">
        <v>8</v>
      </c>
      <c r="H179" t="s">
        <v>80</v>
      </c>
      <c r="I179" t="s">
        <v>102</v>
      </c>
      <c r="J179" t="s">
        <v>79</v>
      </c>
      <c r="K179" t="s">
        <v>80</v>
      </c>
      <c r="L179" t="str">
        <f>VLOOKUP(Table1[[#This Row],[homeTeamId]],teamTable[],2,FALSE)</f>
        <v>DET</v>
      </c>
      <c r="M179" t="str">
        <f>VLOOKUP(Table1[[#This Row],[homeTeamId]],teamTable[],3,FALSE)</f>
        <v>Detroit Lions</v>
      </c>
      <c r="P179" t="s">
        <v>202</v>
      </c>
      <c r="Q179" t="s">
        <v>0</v>
      </c>
      <c r="R1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{"year":2018,"gameWeek":8,"gameId":113,"sport":"nfl","awayTeam":{"code":"SEA","shortName":"Seattle","fullName":"Seattle Seahawks"},"homeTeam":{"code":"DET","shortName":"Detroit","fullName":"Detroit Lions"},"odds":{"spread":,"total":},"startDateTime":"2018-10-28T13:00:00-04:00"}</v>
      </c>
    </row>
    <row r="180" spans="1:18" hidden="1" x14ac:dyDescent="0.2">
      <c r="A180">
        <v>180</v>
      </c>
      <c r="B180">
        <f>Table1[[#This Row],[Game ID]]-66</f>
        <v>114</v>
      </c>
      <c r="C180" t="s">
        <v>18</v>
      </c>
      <c r="D180" t="s">
        <v>19</v>
      </c>
      <c r="E180" t="str">
        <f>VLOOKUP(Table1[[#This Row],[away Team ID]],teamTable[],2,FALSE)</f>
        <v>TB</v>
      </c>
      <c r="F180" t="str">
        <f>VLOOKUP(Table1[[#This Row],[away Team ID]],teamTable[],3,FALSE)</f>
        <v>Tampa Bay Buccaneers</v>
      </c>
      <c r="G180">
        <v>8</v>
      </c>
      <c r="H180" t="s">
        <v>15</v>
      </c>
      <c r="I180" t="s">
        <v>16</v>
      </c>
      <c r="J180" t="s">
        <v>17</v>
      </c>
      <c r="K180" t="s">
        <v>15</v>
      </c>
      <c r="L180" t="str">
        <f>VLOOKUP(Table1[[#This Row],[homeTeamId]],teamTable[],2,FALSE)</f>
        <v>CIN</v>
      </c>
      <c r="M180" t="str">
        <f>VLOOKUP(Table1[[#This Row],[homeTeamId]],teamTable[],3,FALSE)</f>
        <v>Cincinnati Bengals</v>
      </c>
      <c r="P180" t="s">
        <v>202</v>
      </c>
      <c r="Q180" t="s">
        <v>0</v>
      </c>
      <c r="R1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{"year":2018,"gameWeek":8,"gameId":114,"sport":"nfl","awayTeam":{"code":"TB","shortName":"Tampa Bay","fullName":"Tampa Bay Buccaneers"},"homeTeam":{"code":"CIN","shortName":"Cincinnati","fullName":"Cincinnati Bengals"},"odds":{"spread":,"total":},"startDateTime":"2018-10-28T13:00:00-04:00"}</v>
      </c>
    </row>
    <row r="181" spans="1:18" hidden="1" x14ac:dyDescent="0.2">
      <c r="A181">
        <v>181</v>
      </c>
      <c r="B181">
        <f>Table1[[#This Row],[Game ID]]-66</f>
        <v>115</v>
      </c>
      <c r="C181" t="s">
        <v>76</v>
      </c>
      <c r="D181" t="s">
        <v>77</v>
      </c>
      <c r="E181" t="str">
        <f>VLOOKUP(Table1[[#This Row],[away Team ID]],teamTable[],2,FALSE)</f>
        <v>NYJ</v>
      </c>
      <c r="F181" t="str">
        <f>VLOOKUP(Table1[[#This Row],[away Team ID]],teamTable[],3,FALSE)</f>
        <v>New York Jets</v>
      </c>
      <c r="G181">
        <v>8</v>
      </c>
      <c r="H181" t="s">
        <v>2</v>
      </c>
      <c r="I181" t="s">
        <v>137</v>
      </c>
      <c r="J181" t="s">
        <v>1</v>
      </c>
      <c r="K181" t="s">
        <v>2</v>
      </c>
      <c r="L181" t="str">
        <f>VLOOKUP(Table1[[#This Row],[homeTeamId]],teamTable[],2,FALSE)</f>
        <v>CHI</v>
      </c>
      <c r="M181" t="str">
        <f>VLOOKUP(Table1[[#This Row],[homeTeamId]],teamTable[],3,FALSE)</f>
        <v>Chicago Bears</v>
      </c>
      <c r="P181" t="s">
        <v>202</v>
      </c>
      <c r="Q181" t="s">
        <v>0</v>
      </c>
      <c r="R1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{"year":2018,"gameWeek":8,"gameId":115,"sport":"nfl","awayTeam":{"code":"NYJ","shortName":"N.Y. Jets","fullName":"New York Jets"},"homeTeam":{"code":"CHI","shortName":"Chicago","fullName":"Chicago Bears"},"odds":{"spread":,"total":},"startDateTime":"2018-10-28T13:00:00-04:00"}</v>
      </c>
    </row>
    <row r="182" spans="1:18" hidden="1" x14ac:dyDescent="0.2">
      <c r="A182">
        <v>182</v>
      </c>
      <c r="B182">
        <f>Table1[[#This Row],[Game ID]]-66</f>
        <v>116</v>
      </c>
      <c r="C182" t="s">
        <v>5</v>
      </c>
      <c r="D182" t="s">
        <v>6</v>
      </c>
      <c r="E182" t="str">
        <f>VLOOKUP(Table1[[#This Row],[away Team ID]],teamTable[],2,FALSE)</f>
        <v>BAL</v>
      </c>
      <c r="F182" t="str">
        <f>VLOOKUP(Table1[[#This Row],[away Team ID]],teamTable[],3,FALSE)</f>
        <v>Baltimore Ravens</v>
      </c>
      <c r="G182">
        <v>8</v>
      </c>
      <c r="H182" t="s">
        <v>106</v>
      </c>
      <c r="I182" t="s">
        <v>107</v>
      </c>
      <c r="J182" t="s">
        <v>8</v>
      </c>
      <c r="K182" t="s">
        <v>9</v>
      </c>
      <c r="L182" t="str">
        <f>VLOOKUP(Table1[[#This Row],[homeTeamId]],teamTable[],2,FALSE)</f>
        <v>CAR</v>
      </c>
      <c r="M182" t="str">
        <f>VLOOKUP(Table1[[#This Row],[homeTeamId]],teamTable[],3,FALSE)</f>
        <v>Carolina Panthers</v>
      </c>
      <c r="P182" t="s">
        <v>202</v>
      </c>
      <c r="Q182" t="s">
        <v>0</v>
      </c>
      <c r="R1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{"year":2018,"gameWeek":8,"gameId":116,"sport":"nfl","awayTeam":{"code":"BAL","shortName":"Baltimore","fullName":"Baltimore Ravens"},"homeTeam":{"code":"CAR","shortName":"Carolina","fullName":"Carolina Panthers"},"odds":{"spread":,"total":},"startDateTime":"2018-10-28T13:00:00-04:00"}</v>
      </c>
    </row>
    <row r="183" spans="1:18" hidden="1" x14ac:dyDescent="0.2">
      <c r="A183">
        <v>183</v>
      </c>
      <c r="B183">
        <f>Table1[[#This Row],[Game ID]]-66</f>
        <v>117</v>
      </c>
      <c r="C183" t="s">
        <v>69</v>
      </c>
      <c r="D183" t="s">
        <v>70</v>
      </c>
      <c r="E183" t="str">
        <f>VLOOKUP(Table1[[#This Row],[away Team ID]],teamTable[],2,FALSE)</f>
        <v>IND</v>
      </c>
      <c r="F183" t="str">
        <f>VLOOKUP(Table1[[#This Row],[away Team ID]],teamTable[],3,FALSE)</f>
        <v>Indianapolis Colts</v>
      </c>
      <c r="G183">
        <v>8</v>
      </c>
      <c r="H183" t="s">
        <v>81</v>
      </c>
      <c r="I183" t="s">
        <v>82</v>
      </c>
      <c r="J183" t="s">
        <v>83</v>
      </c>
      <c r="K183" t="s">
        <v>81</v>
      </c>
      <c r="L183" t="str">
        <f>VLOOKUP(Table1[[#This Row],[homeTeamId]],teamTable[],2,FALSE)</f>
        <v>OAK</v>
      </c>
      <c r="M183" t="str">
        <f>VLOOKUP(Table1[[#This Row],[homeTeamId]],teamTable[],3,FALSE)</f>
        <v>Oakland Raiders</v>
      </c>
      <c r="P183" t="s">
        <v>203</v>
      </c>
      <c r="Q183" t="s">
        <v>0</v>
      </c>
      <c r="R1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{"year":2018,"gameWeek":8,"gameId":117,"sport":"nfl","awayTeam":{"code":"IND","shortName":"Indianapolis","fullName":"Indianapolis Colts"},"homeTeam":{"code":"OAK","shortName":"Oakland","fullName":"Oakland Raiders"},"odds":{"spread":,"total":},"startDateTime":"2018-10-28T16:05:00-04:00"}</v>
      </c>
    </row>
    <row r="184" spans="1:18" hidden="1" x14ac:dyDescent="0.2">
      <c r="A184">
        <v>184</v>
      </c>
      <c r="B184">
        <f>Table1[[#This Row],[Game ID]]-66</f>
        <v>118</v>
      </c>
      <c r="C184" t="s">
        <v>66</v>
      </c>
      <c r="D184" t="s">
        <v>67</v>
      </c>
      <c r="E184" t="str">
        <f>VLOOKUP(Table1[[#This Row],[away Team ID]],teamTable[],2,FALSE)</f>
        <v>SF</v>
      </c>
      <c r="F184" t="str">
        <f>VLOOKUP(Table1[[#This Row],[away Team ID]],teamTable[],3,FALSE)</f>
        <v>San Francisco 49ers</v>
      </c>
      <c r="G184">
        <v>8</v>
      </c>
      <c r="H184" t="s">
        <v>93</v>
      </c>
      <c r="I184" t="s">
        <v>95</v>
      </c>
      <c r="J184" t="s">
        <v>96</v>
      </c>
      <c r="K184" t="s">
        <v>94</v>
      </c>
      <c r="L184" t="str">
        <f>VLOOKUP(Table1[[#This Row],[homeTeamId]],teamTable[],2,FALSE)</f>
        <v>ARI</v>
      </c>
      <c r="M184" t="str">
        <f>VLOOKUP(Table1[[#This Row],[homeTeamId]],teamTable[],3,FALSE)</f>
        <v>Arizona Cardinals</v>
      </c>
      <c r="P184" t="s">
        <v>204</v>
      </c>
      <c r="Q184" t="s">
        <v>0</v>
      </c>
      <c r="R1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{"year":2018,"gameWeek":8,"gameId":118,"sport":"nfl","awayTeam":{"code":"SF","shortName":"San Francisco","fullName":"San Francisco 49ers"},"homeTeam":{"code":"ARI","shortName":"Arizona","fullName":"Arizona Cardinals"},"odds":{"spread":,"total":},"startDateTime":"2018-10-28T16:25:00-04:00"}</v>
      </c>
    </row>
    <row r="185" spans="1:18" hidden="1" x14ac:dyDescent="0.2">
      <c r="A185">
        <v>185</v>
      </c>
      <c r="B185">
        <f>Table1[[#This Row],[Game ID]]-66</f>
        <v>119</v>
      </c>
      <c r="C185" t="s">
        <v>54</v>
      </c>
      <c r="D185" t="s">
        <v>52</v>
      </c>
      <c r="E185" t="str">
        <f>VLOOKUP(Table1[[#This Row],[away Team ID]],teamTable[],2,FALSE)</f>
        <v>GB</v>
      </c>
      <c r="F185" t="str">
        <f>VLOOKUP(Table1[[#This Row],[away Team ID]],teamTable[],3,FALSE)</f>
        <v>Green Bay Packers</v>
      </c>
      <c r="G185">
        <v>8</v>
      </c>
      <c r="H185" t="s">
        <v>114</v>
      </c>
      <c r="I185" t="s">
        <v>115</v>
      </c>
      <c r="J185" t="s">
        <v>40</v>
      </c>
      <c r="K185" t="s">
        <v>41</v>
      </c>
      <c r="L185" t="str">
        <f>VLOOKUP(Table1[[#This Row],[homeTeamId]],teamTable[],2,FALSE)</f>
        <v>LAR</v>
      </c>
      <c r="M185" t="str">
        <f>VLOOKUP(Table1[[#This Row],[homeTeamId]],teamTable[],3,FALSE)</f>
        <v>Los Angeles Rams</v>
      </c>
      <c r="P185" t="s">
        <v>204</v>
      </c>
      <c r="Q185" t="s">
        <v>0</v>
      </c>
      <c r="R1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{"year":2018,"gameWeek":8,"gameId":119,"sport":"nfl","awayTeam":{"code":"GB","shortName":"Green Bay","fullName":"Green Bay Packers"},"homeTeam":{"code":"LAR","shortName":"L.A. Rams","fullName":"Los Angeles Rams"},"odds":{"spread":,"total":},"startDateTime":"2018-10-28T16:25:00-04:00"}</v>
      </c>
    </row>
    <row r="186" spans="1:18" hidden="1" x14ac:dyDescent="0.2">
      <c r="A186">
        <v>186</v>
      </c>
      <c r="B186">
        <f>Table1[[#This Row],[Game ID]]-66</f>
        <v>120</v>
      </c>
      <c r="C186" t="s">
        <v>35</v>
      </c>
      <c r="D186" t="s">
        <v>36</v>
      </c>
      <c r="E186" t="str">
        <f>VLOOKUP(Table1[[#This Row],[away Team ID]],teamTable[],2,FALSE)</f>
        <v>NO</v>
      </c>
      <c r="F186" t="str">
        <f>VLOOKUP(Table1[[#This Row],[away Team ID]],teamTable[],3,FALSE)</f>
        <v>New Orleans Saints</v>
      </c>
      <c r="G186">
        <v>8</v>
      </c>
      <c r="H186" t="s">
        <v>111</v>
      </c>
      <c r="I186" t="s">
        <v>112</v>
      </c>
      <c r="J186" t="s">
        <v>85</v>
      </c>
      <c r="K186" t="s">
        <v>86</v>
      </c>
      <c r="L186" t="str">
        <f>VLOOKUP(Table1[[#This Row],[homeTeamId]],teamTable[],2,FALSE)</f>
        <v>MIN</v>
      </c>
      <c r="M186" t="str">
        <f>VLOOKUP(Table1[[#This Row],[homeTeamId]],teamTable[],3,FALSE)</f>
        <v>Minnesota Vikings</v>
      </c>
      <c r="P186" t="s">
        <v>205</v>
      </c>
      <c r="Q186" t="s">
        <v>0</v>
      </c>
      <c r="R1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{"year":2018,"gameWeek":8,"gameId":120,"sport":"nfl","awayTeam":{"code":"NO","shortName":"New Orleans","fullName":"New Orleans Saints"},"homeTeam":{"code":"MIN","shortName":"Minnesota","fullName":"Minnesota Vikings"},"odds":{"spread":,"total":},"startDateTime":"2018-10-28T20:20:00-04:00"}</v>
      </c>
    </row>
    <row r="187" spans="1:18" hidden="1" x14ac:dyDescent="0.2">
      <c r="A187">
        <v>187</v>
      </c>
      <c r="B187">
        <f>Table1[[#This Row],[Game ID]]-66</f>
        <v>121</v>
      </c>
      <c r="C187" t="s">
        <v>48</v>
      </c>
      <c r="D187" t="s">
        <v>49</v>
      </c>
      <c r="E187" t="str">
        <f>VLOOKUP(Table1[[#This Row],[away Team ID]],teamTable[],2,FALSE)</f>
        <v>NE</v>
      </c>
      <c r="F187" t="str">
        <f>VLOOKUP(Table1[[#This Row],[away Team ID]],teamTable[],3,FALSE)</f>
        <v>New England Patriots</v>
      </c>
      <c r="G187">
        <v>8</v>
      </c>
      <c r="H187" t="s">
        <v>10</v>
      </c>
      <c r="I187" t="s">
        <v>11</v>
      </c>
      <c r="J187" t="s">
        <v>12</v>
      </c>
      <c r="K187" t="s">
        <v>13</v>
      </c>
      <c r="L187" t="str">
        <f>VLOOKUP(Table1[[#This Row],[homeTeamId]],teamTable[],2,FALSE)</f>
        <v>BUF</v>
      </c>
      <c r="M187" t="str">
        <f>VLOOKUP(Table1[[#This Row],[homeTeamId]],teamTable[],3,FALSE)</f>
        <v>Buffalo Bills</v>
      </c>
      <c r="P187" t="s">
        <v>206</v>
      </c>
      <c r="Q187" t="s">
        <v>0</v>
      </c>
      <c r="R1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{"year":2018,"gameWeek":8,"gameId":121,"sport":"nfl","awayTeam":{"code":"NE","shortName":"New England","fullName":"New England Patriots"},"homeTeam":{"code":"BUF","shortName":"Buffalo","fullName":"Buffalo Bills"},"odds":{"spread":,"total":},"startDateTime":"2018-10-29T20:15:00-04:00"}</v>
      </c>
    </row>
    <row r="188" spans="1:18" hidden="1" x14ac:dyDescent="0.2">
      <c r="A188">
        <v>188</v>
      </c>
      <c r="B188">
        <f>Table1[[#This Row],[Game ID]]-66</f>
        <v>122</v>
      </c>
      <c r="C188" t="s">
        <v>83</v>
      </c>
      <c r="D188" t="s">
        <v>81</v>
      </c>
      <c r="E188" t="str">
        <f>VLOOKUP(Table1[[#This Row],[away Team ID]],teamTable[],2,FALSE)</f>
        <v>OAK</v>
      </c>
      <c r="F188" t="str">
        <f>VLOOKUP(Table1[[#This Row],[away Team ID]],teamTable[],3,FALSE)</f>
        <v>Oakland Raiders</v>
      </c>
      <c r="G188">
        <v>9</v>
      </c>
      <c r="H188" t="s">
        <v>64</v>
      </c>
      <c r="I188" t="s">
        <v>65</v>
      </c>
      <c r="J188" t="s">
        <v>66</v>
      </c>
      <c r="K188" t="s">
        <v>67</v>
      </c>
      <c r="L188" t="str">
        <f>VLOOKUP(Table1[[#This Row],[homeTeamId]],teamTable[],2,FALSE)</f>
        <v>SF</v>
      </c>
      <c r="M188" t="str">
        <f>VLOOKUP(Table1[[#This Row],[homeTeamId]],teamTable[],3,FALSE)</f>
        <v>San Francisco 49ers</v>
      </c>
      <c r="P188" t="s">
        <v>207</v>
      </c>
      <c r="Q188" t="s">
        <v>0</v>
      </c>
      <c r="R1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{"year":2018,"gameWeek":9,"gameId":122,"sport":"nfl","awayTeam":{"code":"OAK","shortName":"Oakland","fullName":"Oakland Raiders"},"homeTeam":{"code":"SF","shortName":"San Francisco","fullName":"San Francisco 49ers"},"odds":{"spread":,"total":},"startDateTime":"2018-11-01T20:20:00-04:00"}</v>
      </c>
    </row>
    <row r="189" spans="1:18" hidden="1" x14ac:dyDescent="0.2">
      <c r="A189">
        <v>189</v>
      </c>
      <c r="B189">
        <f>Table1[[#This Row],[Game ID]]-66</f>
        <v>123</v>
      </c>
      <c r="C189" t="s">
        <v>30</v>
      </c>
      <c r="D189" t="s">
        <v>31</v>
      </c>
      <c r="E189" t="str">
        <f>VLOOKUP(Table1[[#This Row],[away Team ID]],teamTable[],2,FALSE)</f>
        <v>PIT</v>
      </c>
      <c r="F189" t="str">
        <f>VLOOKUP(Table1[[#This Row],[away Team ID]],teamTable[],3,FALSE)</f>
        <v>Pittsburgh Steelers</v>
      </c>
      <c r="G189">
        <v>9</v>
      </c>
      <c r="H189" t="s">
        <v>6</v>
      </c>
      <c r="I189" t="s">
        <v>42</v>
      </c>
      <c r="J189" t="s">
        <v>5</v>
      </c>
      <c r="K189" t="s">
        <v>6</v>
      </c>
      <c r="L189" t="str">
        <f>VLOOKUP(Table1[[#This Row],[homeTeamId]],teamTable[],2,FALSE)</f>
        <v>BAL</v>
      </c>
      <c r="M189" t="str">
        <f>VLOOKUP(Table1[[#This Row],[homeTeamId]],teamTable[],3,FALSE)</f>
        <v>Baltimore Ravens</v>
      </c>
      <c r="P189" t="s">
        <v>208</v>
      </c>
      <c r="Q189" t="s">
        <v>0</v>
      </c>
      <c r="R1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{"year":2018,"gameWeek":9,"gameId":123,"sport":"nfl","awayTeam":{"code":"PIT","shortName":"Pittsburgh","fullName":"Pittsburgh Steelers"},"homeTeam":{"code":"BAL","shortName":"Baltimore","fullName":"Baltimore Ravens"},"odds":{"spread":,"total":},"startDateTime":"2018-11-04T13:00:00-05:00"}</v>
      </c>
    </row>
    <row r="190" spans="1:18" hidden="1" x14ac:dyDescent="0.2">
      <c r="A190">
        <v>190</v>
      </c>
      <c r="B190">
        <f>Table1[[#This Row],[Game ID]]-66</f>
        <v>124</v>
      </c>
      <c r="C190" t="s">
        <v>1</v>
      </c>
      <c r="D190" t="s">
        <v>2</v>
      </c>
      <c r="E190" t="str">
        <f>VLOOKUP(Table1[[#This Row],[away Team ID]],teamTable[],2,FALSE)</f>
        <v>CHI</v>
      </c>
      <c r="F190" t="str">
        <f>VLOOKUP(Table1[[#This Row],[away Team ID]],teamTable[],3,FALSE)</f>
        <v>Chicago Bears</v>
      </c>
      <c r="G190">
        <v>9</v>
      </c>
      <c r="H190" t="s">
        <v>10</v>
      </c>
      <c r="I190" t="s">
        <v>11</v>
      </c>
      <c r="J190" t="s">
        <v>12</v>
      </c>
      <c r="K190" t="s">
        <v>13</v>
      </c>
      <c r="L190" t="str">
        <f>VLOOKUP(Table1[[#This Row],[homeTeamId]],teamTable[],2,FALSE)</f>
        <v>BUF</v>
      </c>
      <c r="M190" t="str">
        <f>VLOOKUP(Table1[[#This Row],[homeTeamId]],teamTable[],3,FALSE)</f>
        <v>Buffalo Bills</v>
      </c>
      <c r="P190" t="s">
        <v>208</v>
      </c>
      <c r="Q190" t="s">
        <v>0</v>
      </c>
      <c r="R1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{"year":2018,"gameWeek":9,"gameId":124,"sport":"nfl","awayTeam":{"code":"CHI","shortName":"Chicago","fullName":"Chicago Bears"},"homeTeam":{"code":"BUF","shortName":"Buffalo","fullName":"Buffalo Bills"},"odds":{"spread":,"total":},"startDateTime":"2018-11-04T13:00:00-05:00"}</v>
      </c>
    </row>
    <row r="191" spans="1:18" hidden="1" x14ac:dyDescent="0.2">
      <c r="A191">
        <v>191</v>
      </c>
      <c r="B191">
        <f>Table1[[#This Row],[Game ID]]-66</f>
        <v>125</v>
      </c>
      <c r="C191" t="s">
        <v>18</v>
      </c>
      <c r="D191" t="s">
        <v>19</v>
      </c>
      <c r="E191" t="str">
        <f>VLOOKUP(Table1[[#This Row],[away Team ID]],teamTable[],2,FALSE)</f>
        <v>TB</v>
      </c>
      <c r="F191" t="str">
        <f>VLOOKUP(Table1[[#This Row],[away Team ID]],teamTable[],3,FALSE)</f>
        <v>Tampa Bay Buccaneers</v>
      </c>
      <c r="G191">
        <v>9</v>
      </c>
      <c r="H191" t="s">
        <v>106</v>
      </c>
      <c r="I191" t="s">
        <v>107</v>
      </c>
      <c r="J191" t="s">
        <v>8</v>
      </c>
      <c r="K191" t="s">
        <v>9</v>
      </c>
      <c r="L191" t="str">
        <f>VLOOKUP(Table1[[#This Row],[homeTeamId]],teamTable[],2,FALSE)</f>
        <v>CAR</v>
      </c>
      <c r="M191" t="str">
        <f>VLOOKUP(Table1[[#This Row],[homeTeamId]],teamTable[],3,FALSE)</f>
        <v>Carolina Panthers</v>
      </c>
      <c r="P191" t="s">
        <v>208</v>
      </c>
      <c r="Q191" t="s">
        <v>0</v>
      </c>
      <c r="R1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{"year":2018,"gameWeek":9,"gameId":125,"sport":"nfl","awayTeam":{"code":"TB","shortName":"Tampa Bay","fullName":"Tampa Bay Buccaneers"},"homeTeam":{"code":"CAR","shortName":"Carolina","fullName":"Carolina Panthers"},"odds":{"spread":,"total":},"startDateTime":"2018-11-04T13:00:00-05:00"}</v>
      </c>
    </row>
    <row r="192" spans="1:18" hidden="1" x14ac:dyDescent="0.2">
      <c r="A192">
        <v>192</v>
      </c>
      <c r="B192">
        <f>Table1[[#This Row],[Game ID]]-66</f>
        <v>126</v>
      </c>
      <c r="C192" t="s">
        <v>60</v>
      </c>
      <c r="D192" t="s">
        <v>58</v>
      </c>
      <c r="E192" t="str">
        <f>VLOOKUP(Table1[[#This Row],[away Team ID]],teamTable[],2,FALSE)</f>
        <v>KC</v>
      </c>
      <c r="F192" t="str">
        <f>VLOOKUP(Table1[[#This Row],[away Team ID]],teamTable[],3,FALSE)</f>
        <v>Kansas City Chiefs</v>
      </c>
      <c r="G192">
        <v>9</v>
      </c>
      <c r="H192" t="s">
        <v>25</v>
      </c>
      <c r="I192" t="s">
        <v>104</v>
      </c>
      <c r="J192" t="s">
        <v>24</v>
      </c>
      <c r="K192" t="s">
        <v>25</v>
      </c>
      <c r="L192" t="str">
        <f>VLOOKUP(Table1[[#This Row],[homeTeamId]],teamTable[],2,FALSE)</f>
        <v>CLE</v>
      </c>
      <c r="M192" t="str">
        <f>VLOOKUP(Table1[[#This Row],[homeTeamId]],teamTable[],3,FALSE)</f>
        <v>Cleveland Browns</v>
      </c>
      <c r="P192" t="s">
        <v>208</v>
      </c>
      <c r="Q192" t="s">
        <v>0</v>
      </c>
      <c r="R1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{"year":2018,"gameWeek":9,"gameId":126,"sport":"nfl","awayTeam":{"code":"KC","shortName":"Kansas City","fullName":"Kansas City Chiefs"},"homeTeam":{"code":"CLE","shortName":"Cleveland","fullName":"Cleveland Browns"},"odds":{"spread":,"total":},"startDateTime":"2018-11-04T13:00:00-05:00"}</v>
      </c>
    </row>
    <row r="193" spans="1:18" hidden="1" x14ac:dyDescent="0.2">
      <c r="A193">
        <v>193</v>
      </c>
      <c r="B193">
        <f>Table1[[#This Row],[Game ID]]-66</f>
        <v>127</v>
      </c>
      <c r="C193" t="s">
        <v>76</v>
      </c>
      <c r="D193" t="s">
        <v>77</v>
      </c>
      <c r="E193" t="str">
        <f>VLOOKUP(Table1[[#This Row],[away Team ID]],teamTable[],2,FALSE)</f>
        <v>NYJ</v>
      </c>
      <c r="F193" t="str">
        <f>VLOOKUP(Table1[[#This Row],[away Team ID]],teamTable[],3,FALSE)</f>
        <v>New York Jets</v>
      </c>
      <c r="G193">
        <v>9</v>
      </c>
      <c r="H193" t="s">
        <v>20</v>
      </c>
      <c r="I193" t="s">
        <v>21</v>
      </c>
      <c r="J193" t="s">
        <v>22</v>
      </c>
      <c r="K193" t="s">
        <v>23</v>
      </c>
      <c r="L193" t="str">
        <f>VLOOKUP(Table1[[#This Row],[homeTeamId]],teamTable[],2,FALSE)</f>
        <v>MIA</v>
      </c>
      <c r="M193" t="str">
        <f>VLOOKUP(Table1[[#This Row],[homeTeamId]],teamTable[],3,FALSE)</f>
        <v>Miami Dolphins</v>
      </c>
      <c r="P193" t="s">
        <v>208</v>
      </c>
      <c r="Q193" t="s">
        <v>0</v>
      </c>
      <c r="R1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{"year":2018,"gameWeek":9,"gameId":127,"sport":"nfl","awayTeam":{"code":"NYJ","shortName":"N.Y. Jets","fullName":"New York Jets"},"homeTeam":{"code":"MIA","shortName":"Miami","fullName":"Miami Dolphins"},"odds":{"spread":,"total":},"startDateTime":"2018-11-04T13:00:00-05:00"}</v>
      </c>
    </row>
    <row r="194" spans="1:18" hidden="1" x14ac:dyDescent="0.2">
      <c r="A194">
        <v>194</v>
      </c>
      <c r="B194">
        <f>Table1[[#This Row],[Game ID]]-66</f>
        <v>128</v>
      </c>
      <c r="C194" t="s">
        <v>79</v>
      </c>
      <c r="D194" t="s">
        <v>80</v>
      </c>
      <c r="E194" t="str">
        <f>VLOOKUP(Table1[[#This Row],[away Team ID]],teamTable[],2,FALSE)</f>
        <v>DET</v>
      </c>
      <c r="F194" t="str">
        <f>VLOOKUP(Table1[[#This Row],[away Team ID]],teamTable[],3,FALSE)</f>
        <v>Detroit Lions</v>
      </c>
      <c r="G194">
        <v>9</v>
      </c>
      <c r="H194" t="s">
        <v>111</v>
      </c>
      <c r="I194" t="s">
        <v>112</v>
      </c>
      <c r="J194" t="s">
        <v>85</v>
      </c>
      <c r="K194" t="s">
        <v>86</v>
      </c>
      <c r="L194" t="str">
        <f>VLOOKUP(Table1[[#This Row],[homeTeamId]],teamTable[],2,FALSE)</f>
        <v>MIN</v>
      </c>
      <c r="M194" t="str">
        <f>VLOOKUP(Table1[[#This Row],[homeTeamId]],teamTable[],3,FALSE)</f>
        <v>Minnesota Vikings</v>
      </c>
      <c r="P194" t="s">
        <v>208</v>
      </c>
      <c r="Q194" t="s">
        <v>0</v>
      </c>
      <c r="R1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{"year":2018,"gameWeek":9,"gameId":128,"sport":"nfl","awayTeam":{"code":"DET","shortName":"Detroit","fullName":"Detroit Lions"},"homeTeam":{"code":"MIN","shortName":"Minnesota","fullName":"Minnesota Vikings"},"odds":{"spread":,"total":},"startDateTime":"2018-11-04T13:00:00-05:00"}</v>
      </c>
    </row>
    <row r="195" spans="1:18" hidden="1" x14ac:dyDescent="0.2">
      <c r="A195">
        <v>195</v>
      </c>
      <c r="B195">
        <f>Table1[[#This Row],[Game ID]]-66</f>
        <v>129</v>
      </c>
      <c r="C195" t="s">
        <v>74</v>
      </c>
      <c r="D195" t="s">
        <v>75</v>
      </c>
      <c r="E195" t="str">
        <f>VLOOKUP(Table1[[#This Row],[away Team ID]],teamTable[],2,FALSE)</f>
        <v>ATL</v>
      </c>
      <c r="F195" t="str">
        <f>VLOOKUP(Table1[[#This Row],[away Team ID]],teamTable[],3,FALSE)</f>
        <v>Atlanta Falcons</v>
      </c>
      <c r="G195">
        <v>9</v>
      </c>
      <c r="H195" t="s">
        <v>99</v>
      </c>
      <c r="I195" t="s">
        <v>100</v>
      </c>
      <c r="J195" t="s">
        <v>44</v>
      </c>
      <c r="K195" t="s">
        <v>45</v>
      </c>
      <c r="L195" t="str">
        <f>VLOOKUP(Table1[[#This Row],[homeTeamId]],teamTable[],2,FALSE)</f>
        <v>WAS</v>
      </c>
      <c r="M195" t="str">
        <f>VLOOKUP(Table1[[#This Row],[homeTeamId]],teamTable[],3,FALSE)</f>
        <v>Washington Redskins</v>
      </c>
      <c r="P195" t="s">
        <v>208</v>
      </c>
      <c r="Q195" t="s">
        <v>0</v>
      </c>
      <c r="R1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{"year":2018,"gameWeek":9,"gameId":129,"sport":"nfl","awayTeam":{"code":"ATL","shortName":"Atlanta","fullName":"Atlanta Falcons"},"homeTeam":{"code":"WAS","shortName":"Washington","fullName":"Washington Redskins"},"odds":{"spread":,"total":},"startDateTime":"2018-11-04T13:00:00-05:00"}</v>
      </c>
    </row>
    <row r="196" spans="1:18" hidden="1" x14ac:dyDescent="0.2">
      <c r="A196">
        <v>196</v>
      </c>
      <c r="B196">
        <f>Table1[[#This Row],[Game ID]]-66</f>
        <v>130</v>
      </c>
      <c r="C196" t="s">
        <v>56</v>
      </c>
      <c r="D196" t="s">
        <v>57</v>
      </c>
      <c r="E196" t="str">
        <f>VLOOKUP(Table1[[#This Row],[away Team ID]],teamTable[],2,FALSE)</f>
        <v>HOU</v>
      </c>
      <c r="F196" t="str">
        <f>VLOOKUP(Table1[[#This Row],[away Team ID]],teamTable[],3,FALSE)</f>
        <v>Houston Texans</v>
      </c>
      <c r="G196">
        <v>9</v>
      </c>
      <c r="H196" t="s">
        <v>87</v>
      </c>
      <c r="I196" t="s">
        <v>88</v>
      </c>
      <c r="J196" t="s">
        <v>89</v>
      </c>
      <c r="K196" t="s">
        <v>87</v>
      </c>
      <c r="L196" t="str">
        <f>VLOOKUP(Table1[[#This Row],[homeTeamId]],teamTable[],2,FALSE)</f>
        <v>DEN</v>
      </c>
      <c r="M196" t="str">
        <f>VLOOKUP(Table1[[#This Row],[homeTeamId]],teamTable[],3,FALSE)</f>
        <v>Denver Broncos</v>
      </c>
      <c r="P196" t="s">
        <v>209</v>
      </c>
      <c r="Q196" t="s">
        <v>0</v>
      </c>
      <c r="R1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{"year":2018,"gameWeek":9,"gameId":130,"sport":"nfl","awayTeam":{"code":"HOU","shortName":"Houston","fullName":"Houston Texans"},"homeTeam":{"code":"DEN","shortName":"Denver","fullName":"Denver Broncos"},"odds":{"spread":,"total":},"startDateTime":"2018-11-04T16:05:00-05:00"}</v>
      </c>
    </row>
    <row r="197" spans="1:18" hidden="1" x14ac:dyDescent="0.2">
      <c r="A197">
        <v>197</v>
      </c>
      <c r="B197">
        <f>Table1[[#This Row],[Game ID]]-66</f>
        <v>131</v>
      </c>
      <c r="C197" t="s">
        <v>91</v>
      </c>
      <c r="D197" t="s">
        <v>92</v>
      </c>
      <c r="E197" t="str">
        <f>VLOOKUP(Table1[[#This Row],[away Team ID]],teamTable[],2,FALSE)</f>
        <v>LAC</v>
      </c>
      <c r="F197" t="str">
        <f>VLOOKUP(Table1[[#This Row],[away Team ID]],teamTable[],3,FALSE)</f>
        <v>Los Angeles Chargers</v>
      </c>
      <c r="G197">
        <v>9</v>
      </c>
      <c r="H197" t="s">
        <v>71</v>
      </c>
      <c r="I197" t="s">
        <v>72</v>
      </c>
      <c r="J197" t="s">
        <v>73</v>
      </c>
      <c r="K197" t="s">
        <v>71</v>
      </c>
      <c r="L197" t="str">
        <f>VLOOKUP(Table1[[#This Row],[homeTeamId]],teamTable[],2,FALSE)</f>
        <v>SEA</v>
      </c>
      <c r="M197" t="str">
        <f>VLOOKUP(Table1[[#This Row],[homeTeamId]],teamTable[],3,FALSE)</f>
        <v>Seattle Seahawks</v>
      </c>
      <c r="P197" t="s">
        <v>209</v>
      </c>
      <c r="Q197" t="s">
        <v>0</v>
      </c>
      <c r="R1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{"year":2018,"gameWeek":9,"gameId":131,"sport":"nfl","awayTeam":{"code":"LAC","shortName":"L.A. Chargers","fullName":"Los Angeles Chargers"},"homeTeam":{"code":"SEA","shortName":"Seattle","fullName":"Seattle Seahawks"},"odds":{"spread":,"total":},"startDateTime":"2018-11-04T16:05:00-05:00"}</v>
      </c>
    </row>
    <row r="198" spans="1:18" hidden="1" x14ac:dyDescent="0.2">
      <c r="A198">
        <v>198</v>
      </c>
      <c r="B198">
        <f>Table1[[#This Row],[Game ID]]-66</f>
        <v>132</v>
      </c>
      <c r="C198" t="s">
        <v>40</v>
      </c>
      <c r="D198" t="s">
        <v>41</v>
      </c>
      <c r="E198" t="str">
        <f>VLOOKUP(Table1[[#This Row],[away Team ID]],teamTable[],2,FALSE)</f>
        <v>LAR</v>
      </c>
      <c r="F198" t="str">
        <f>VLOOKUP(Table1[[#This Row],[away Team ID]],teamTable[],3,FALSE)</f>
        <v>Los Angeles Rams</v>
      </c>
      <c r="G198">
        <v>9</v>
      </c>
      <c r="H198" t="s">
        <v>36</v>
      </c>
      <c r="I198" t="s">
        <v>110</v>
      </c>
      <c r="J198" t="s">
        <v>35</v>
      </c>
      <c r="K198" t="s">
        <v>36</v>
      </c>
      <c r="L198" t="str">
        <f>VLOOKUP(Table1[[#This Row],[homeTeamId]],teamTable[],2,FALSE)</f>
        <v>NO</v>
      </c>
      <c r="M198" t="str">
        <f>VLOOKUP(Table1[[#This Row],[homeTeamId]],teamTable[],3,FALSE)</f>
        <v>New Orleans Saints</v>
      </c>
      <c r="P198" t="s">
        <v>210</v>
      </c>
      <c r="Q198" t="s">
        <v>0</v>
      </c>
      <c r="R1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{"year":2018,"gameWeek":9,"gameId":132,"sport":"nfl","awayTeam":{"code":"LAR","shortName":"L.A. Rams","fullName":"Los Angeles Rams"},"homeTeam":{"code":"NO","shortName":"New Orleans","fullName":"New Orleans Saints"},"odds":{"spread":,"total":},"startDateTime":"2018-11-04T16:25:00-05:00"}</v>
      </c>
    </row>
    <row r="199" spans="1:18" hidden="1" x14ac:dyDescent="0.2">
      <c r="A199">
        <v>199</v>
      </c>
      <c r="B199">
        <f>Table1[[#This Row],[Game ID]]-66</f>
        <v>133</v>
      </c>
      <c r="C199" t="s">
        <v>54</v>
      </c>
      <c r="D199" t="s">
        <v>52</v>
      </c>
      <c r="E199" t="str">
        <f>VLOOKUP(Table1[[#This Row],[away Team ID]],teamTable[],2,FALSE)</f>
        <v>GB</v>
      </c>
      <c r="F199" t="str">
        <f>VLOOKUP(Table1[[#This Row],[away Team ID]],teamTable[],3,FALSE)</f>
        <v>Green Bay Packers</v>
      </c>
      <c r="G199">
        <v>9</v>
      </c>
      <c r="H199" t="s">
        <v>46</v>
      </c>
      <c r="I199" t="s">
        <v>47</v>
      </c>
      <c r="J199" t="s">
        <v>48</v>
      </c>
      <c r="K199" t="s">
        <v>49</v>
      </c>
      <c r="L199" t="str">
        <f>VLOOKUP(Table1[[#This Row],[homeTeamId]],teamTable[],2,FALSE)</f>
        <v>NE</v>
      </c>
      <c r="M199" t="str">
        <f>VLOOKUP(Table1[[#This Row],[homeTeamId]],teamTable[],3,FALSE)</f>
        <v>New England Patriots</v>
      </c>
      <c r="P199" t="s">
        <v>211</v>
      </c>
      <c r="Q199" t="s">
        <v>0</v>
      </c>
      <c r="R1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{"year":2018,"gameWeek":9,"gameId":133,"sport":"nfl","awayTeam":{"code":"GB","shortName":"Green Bay","fullName":"Green Bay Packers"},"homeTeam":{"code":"NE","shortName":"New England","fullName":"New England Patriots"},"odds":{"spread":,"total":},"startDateTime":"2018-11-04T20:20:00-05:00"}</v>
      </c>
    </row>
    <row r="200" spans="1:18" hidden="1" x14ac:dyDescent="0.2">
      <c r="A200">
        <v>200</v>
      </c>
      <c r="B200">
        <f>Table1[[#This Row],[Game ID]]-66</f>
        <v>134</v>
      </c>
      <c r="C200" t="s">
        <v>50</v>
      </c>
      <c r="D200" t="s">
        <v>51</v>
      </c>
      <c r="E200" t="str">
        <f>VLOOKUP(Table1[[#This Row],[away Team ID]],teamTable[],2,FALSE)</f>
        <v>TEN</v>
      </c>
      <c r="F200" t="str">
        <f>VLOOKUP(Table1[[#This Row],[away Team ID]],teamTable[],3,FALSE)</f>
        <v>Tennessee Titans</v>
      </c>
      <c r="G200">
        <v>9</v>
      </c>
      <c r="H200" t="s">
        <v>118</v>
      </c>
      <c r="I200" t="s">
        <v>119</v>
      </c>
      <c r="J200" t="s">
        <v>62</v>
      </c>
      <c r="K200" t="s">
        <v>63</v>
      </c>
      <c r="L200" t="str">
        <f>VLOOKUP(Table1[[#This Row],[homeTeamId]],teamTable[],2,FALSE)</f>
        <v>DAL</v>
      </c>
      <c r="M200" t="str">
        <f>VLOOKUP(Table1[[#This Row],[homeTeamId]],teamTable[],3,FALSE)</f>
        <v>Dallas Cowboys</v>
      </c>
      <c r="P200" t="s">
        <v>212</v>
      </c>
      <c r="Q200" t="s">
        <v>0</v>
      </c>
      <c r="R2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{"year":2018,"gameWeek":9,"gameId":134,"sport":"nfl","awayTeam":{"code":"TEN","shortName":"Tennessee","fullName":"Tennessee Titans"},"homeTeam":{"code":"DAL","shortName":"Dallas","fullName":"Dallas Cowboys"},"odds":{"spread":,"total":},"startDateTime":"2018-11-05T20:15:00-05:00"}</v>
      </c>
    </row>
    <row r="201" spans="1:18" hidden="1" x14ac:dyDescent="0.2">
      <c r="A201">
        <v>201</v>
      </c>
      <c r="B201">
        <f>Table1[[#This Row],[Game ID]]-66</f>
        <v>135</v>
      </c>
      <c r="C201" t="s">
        <v>8</v>
      </c>
      <c r="D201" t="s">
        <v>9</v>
      </c>
      <c r="E201" t="str">
        <f>VLOOKUP(Table1[[#This Row],[away Team ID]],teamTable[],2,FALSE)</f>
        <v>CAR</v>
      </c>
      <c r="F201" t="str">
        <f>VLOOKUP(Table1[[#This Row],[away Team ID]],teamTable[],3,FALSE)</f>
        <v>Carolina Panthers</v>
      </c>
      <c r="G201">
        <v>10</v>
      </c>
      <c r="H201" t="s">
        <v>31</v>
      </c>
      <c r="I201" t="s">
        <v>140</v>
      </c>
      <c r="J201" t="s">
        <v>30</v>
      </c>
      <c r="K201" t="s">
        <v>31</v>
      </c>
      <c r="L201" t="str">
        <f>VLOOKUP(Table1[[#This Row],[homeTeamId]],teamTable[],2,FALSE)</f>
        <v>PIT</v>
      </c>
      <c r="M201" t="str">
        <f>VLOOKUP(Table1[[#This Row],[homeTeamId]],teamTable[],3,FALSE)</f>
        <v>Pittsburgh Steelers</v>
      </c>
      <c r="P201" t="s">
        <v>213</v>
      </c>
      <c r="Q201" t="s">
        <v>0</v>
      </c>
      <c r="R2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{"year":2018,"gameWeek":10,"gameId":135,"sport":"nfl","awayTeam":{"code":"CAR","shortName":"Carolina","fullName":"Carolina Panthers"},"homeTeam":{"code":"PIT","shortName":"Pittsburgh","fullName":"Pittsburgh Steelers"},"odds":{"spread":,"total":},"startDateTime":"2018-11-08T20:20:00-05:00"}</v>
      </c>
    </row>
    <row r="202" spans="1:18" hidden="1" x14ac:dyDescent="0.2">
      <c r="A202">
        <v>202</v>
      </c>
      <c r="B202">
        <f>Table1[[#This Row],[Game ID]]-66</f>
        <v>136</v>
      </c>
      <c r="C202" t="s">
        <v>74</v>
      </c>
      <c r="D202" t="s">
        <v>75</v>
      </c>
      <c r="E202" t="str">
        <f>VLOOKUP(Table1[[#This Row],[away Team ID]],teamTable[],2,FALSE)</f>
        <v>ATL</v>
      </c>
      <c r="F202" t="str">
        <f>VLOOKUP(Table1[[#This Row],[away Team ID]],teamTable[],3,FALSE)</f>
        <v>Atlanta Falcons</v>
      </c>
      <c r="G202">
        <v>10</v>
      </c>
      <c r="H202" t="s">
        <v>25</v>
      </c>
      <c r="I202" t="s">
        <v>104</v>
      </c>
      <c r="J202" t="s">
        <v>24</v>
      </c>
      <c r="K202" t="s">
        <v>25</v>
      </c>
      <c r="L202" t="str">
        <f>VLOOKUP(Table1[[#This Row],[homeTeamId]],teamTable[],2,FALSE)</f>
        <v>CLE</v>
      </c>
      <c r="M202" t="str">
        <f>VLOOKUP(Table1[[#This Row],[homeTeamId]],teamTable[],3,FALSE)</f>
        <v>Cleveland Browns</v>
      </c>
      <c r="P202" t="s">
        <v>214</v>
      </c>
      <c r="Q202" t="s">
        <v>0</v>
      </c>
      <c r="R2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{"year":2018,"gameWeek":10,"gameId":136,"sport":"nfl","awayTeam":{"code":"ATL","shortName":"Atlanta","fullName":"Atlanta Falcons"},"homeTeam":{"code":"CLE","shortName":"Cleveland","fullName":"Cleveland Browns"},"odds":{"spread":,"total":},"startDateTime":"2018-11-11T13:00:00-05:00"}</v>
      </c>
    </row>
    <row r="203" spans="1:18" hidden="1" x14ac:dyDescent="0.2">
      <c r="A203">
        <v>203</v>
      </c>
      <c r="B203">
        <f>Table1[[#This Row],[Game ID]]-66</f>
        <v>137</v>
      </c>
      <c r="C203" t="s">
        <v>35</v>
      </c>
      <c r="D203" t="s">
        <v>36</v>
      </c>
      <c r="E203" t="str">
        <f>VLOOKUP(Table1[[#This Row],[away Team ID]],teamTable[],2,FALSE)</f>
        <v>NO</v>
      </c>
      <c r="F203" t="str">
        <f>VLOOKUP(Table1[[#This Row],[away Team ID]],teamTable[],3,FALSE)</f>
        <v>New Orleans Saints</v>
      </c>
      <c r="G203">
        <v>10</v>
      </c>
      <c r="H203" t="s">
        <v>15</v>
      </c>
      <c r="I203" t="s">
        <v>16</v>
      </c>
      <c r="J203" t="s">
        <v>17</v>
      </c>
      <c r="K203" t="s">
        <v>15</v>
      </c>
      <c r="L203" t="str">
        <f>VLOOKUP(Table1[[#This Row],[homeTeamId]],teamTable[],2,FALSE)</f>
        <v>CIN</v>
      </c>
      <c r="M203" t="str">
        <f>VLOOKUP(Table1[[#This Row],[homeTeamId]],teamTable[],3,FALSE)</f>
        <v>Cincinnati Bengals</v>
      </c>
      <c r="P203" t="s">
        <v>214</v>
      </c>
      <c r="Q203" t="s">
        <v>0</v>
      </c>
      <c r="R2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{"year":2018,"gameWeek":10,"gameId":137,"sport":"nfl","awayTeam":{"code":"NO","shortName":"New Orleans","fullName":"New Orleans Saints"},"homeTeam":{"code":"CIN","shortName":"Cincinnati","fullName":"Cincinnati Bengals"},"odds":{"spread":,"total":},"startDateTime":"2018-11-11T13:00:00-05:00"}</v>
      </c>
    </row>
    <row r="204" spans="1:18" hidden="1" x14ac:dyDescent="0.2">
      <c r="A204">
        <v>204</v>
      </c>
      <c r="B204">
        <f>Table1[[#This Row],[Game ID]]-66</f>
        <v>138</v>
      </c>
      <c r="C204" t="s">
        <v>79</v>
      </c>
      <c r="D204" t="s">
        <v>80</v>
      </c>
      <c r="E204" t="str">
        <f>VLOOKUP(Table1[[#This Row],[away Team ID]],teamTable[],2,FALSE)</f>
        <v>DET</v>
      </c>
      <c r="F204" t="str">
        <f>VLOOKUP(Table1[[#This Row],[away Team ID]],teamTable[],3,FALSE)</f>
        <v>Detroit Lions</v>
      </c>
      <c r="G204">
        <v>10</v>
      </c>
      <c r="H204" t="s">
        <v>2</v>
      </c>
      <c r="I204" t="s">
        <v>137</v>
      </c>
      <c r="J204" t="s">
        <v>1</v>
      </c>
      <c r="K204" t="s">
        <v>2</v>
      </c>
      <c r="L204" t="str">
        <f>VLOOKUP(Table1[[#This Row],[homeTeamId]],teamTable[],2,FALSE)</f>
        <v>CHI</v>
      </c>
      <c r="M204" t="str">
        <f>VLOOKUP(Table1[[#This Row],[homeTeamId]],teamTable[],3,FALSE)</f>
        <v>Chicago Bears</v>
      </c>
      <c r="P204" t="s">
        <v>214</v>
      </c>
      <c r="Q204" t="s">
        <v>0</v>
      </c>
      <c r="R2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{"year":2018,"gameWeek":10,"gameId":138,"sport":"nfl","awayTeam":{"code":"DET","shortName":"Detroit","fullName":"Detroit Lions"},"homeTeam":{"code":"CHI","shortName":"Chicago","fullName":"Chicago Bears"},"odds":{"spread":,"total":},"startDateTime":"2018-11-11T13:00:00-05:00"}</v>
      </c>
    </row>
    <row r="205" spans="1:18" hidden="1" x14ac:dyDescent="0.2">
      <c r="A205">
        <v>205</v>
      </c>
      <c r="B205">
        <f>Table1[[#This Row],[Game ID]]-66</f>
        <v>139</v>
      </c>
      <c r="C205" t="s">
        <v>22</v>
      </c>
      <c r="D205" t="s">
        <v>23</v>
      </c>
      <c r="E205" t="str">
        <f>VLOOKUP(Table1[[#This Row],[away Team ID]],teamTable[],2,FALSE)</f>
        <v>MIA</v>
      </c>
      <c r="F205" t="str">
        <f>VLOOKUP(Table1[[#This Row],[away Team ID]],teamTable[],3,FALSE)</f>
        <v>Miami Dolphins</v>
      </c>
      <c r="G205">
        <v>10</v>
      </c>
      <c r="H205" t="s">
        <v>52</v>
      </c>
      <c r="I205" t="s">
        <v>53</v>
      </c>
      <c r="J205" t="s">
        <v>54</v>
      </c>
      <c r="K205" t="s">
        <v>52</v>
      </c>
      <c r="L205" t="str">
        <f>VLOOKUP(Table1[[#This Row],[homeTeamId]],teamTable[],2,FALSE)</f>
        <v>GB</v>
      </c>
      <c r="M205" t="str">
        <f>VLOOKUP(Table1[[#This Row],[homeTeamId]],teamTable[],3,FALSE)</f>
        <v>Green Bay Packers</v>
      </c>
      <c r="P205" t="s">
        <v>214</v>
      </c>
      <c r="Q205" t="s">
        <v>0</v>
      </c>
      <c r="R2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{"year":2018,"gameWeek":10,"gameId":139,"sport":"nfl","awayTeam":{"code":"MIA","shortName":"Miami","fullName":"Miami Dolphins"},"homeTeam":{"code":"GB","shortName":"Green Bay","fullName":"Green Bay Packers"},"odds":{"spread":,"total":},"startDateTime":"2018-11-11T13:00:00-05:00"}</v>
      </c>
    </row>
    <row r="206" spans="1:18" hidden="1" x14ac:dyDescent="0.2">
      <c r="A206">
        <v>206</v>
      </c>
      <c r="B206">
        <f>Table1[[#This Row],[Game ID]]-66</f>
        <v>140</v>
      </c>
      <c r="C206" t="s">
        <v>48</v>
      </c>
      <c r="D206" t="s">
        <v>49</v>
      </c>
      <c r="E206" t="str">
        <f>VLOOKUP(Table1[[#This Row],[away Team ID]],teamTable[],2,FALSE)</f>
        <v>NE</v>
      </c>
      <c r="F206" t="str">
        <f>VLOOKUP(Table1[[#This Row],[away Team ID]],teamTable[],3,FALSE)</f>
        <v>New England Patriots</v>
      </c>
      <c r="G206">
        <v>10</v>
      </c>
      <c r="H206" t="s">
        <v>121</v>
      </c>
      <c r="I206" t="s">
        <v>122</v>
      </c>
      <c r="J206" t="s">
        <v>50</v>
      </c>
      <c r="K206" t="s">
        <v>51</v>
      </c>
      <c r="L206" t="str">
        <f>VLOOKUP(Table1[[#This Row],[homeTeamId]],teamTable[],2,FALSE)</f>
        <v>TEN</v>
      </c>
      <c r="M206" t="str">
        <f>VLOOKUP(Table1[[#This Row],[homeTeamId]],teamTable[],3,FALSE)</f>
        <v>Tennessee Titans</v>
      </c>
      <c r="P206" t="s">
        <v>214</v>
      </c>
      <c r="Q206" t="s">
        <v>0</v>
      </c>
      <c r="R2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{"year":2018,"gameWeek":10,"gameId":140,"sport":"nfl","awayTeam":{"code":"NE","shortName":"New England","fullName":"New England Patriots"},"homeTeam":{"code":"TEN","shortName":"Tennessee","fullName":"Tennessee Titans"},"odds":{"spread":,"total":},"startDateTime":"2018-11-11T13:00:00-05:00"}</v>
      </c>
    </row>
    <row r="207" spans="1:18" hidden="1" x14ac:dyDescent="0.2">
      <c r="A207">
        <v>207</v>
      </c>
      <c r="B207">
        <f>Table1[[#This Row],[Game ID]]-66</f>
        <v>141</v>
      </c>
      <c r="C207" t="s">
        <v>44</v>
      </c>
      <c r="D207" t="s">
        <v>45</v>
      </c>
      <c r="E207" t="str">
        <f>VLOOKUP(Table1[[#This Row],[away Team ID]],teamTable[],2,FALSE)</f>
        <v>WAS</v>
      </c>
      <c r="F207" t="str">
        <f>VLOOKUP(Table1[[#This Row],[away Team ID]],teamTable[],3,FALSE)</f>
        <v>Washington Redskins</v>
      </c>
      <c r="G207">
        <v>10</v>
      </c>
      <c r="H207" t="s">
        <v>133</v>
      </c>
      <c r="I207" t="s">
        <v>134</v>
      </c>
      <c r="J207" t="s">
        <v>18</v>
      </c>
      <c r="K207" t="s">
        <v>19</v>
      </c>
      <c r="L207" t="str">
        <f>VLOOKUP(Table1[[#This Row],[homeTeamId]],teamTable[],2,FALSE)</f>
        <v>TB</v>
      </c>
      <c r="M207" t="str">
        <f>VLOOKUP(Table1[[#This Row],[homeTeamId]],teamTable[],3,FALSE)</f>
        <v>Tampa Bay Buccaneers</v>
      </c>
      <c r="P207" t="s">
        <v>214</v>
      </c>
      <c r="Q207" t="s">
        <v>0</v>
      </c>
      <c r="R2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{"year":2018,"gameWeek":10,"gameId":141,"sport":"nfl","awayTeam":{"code":"WAS","shortName":"Washington","fullName":"Washington Redskins"},"homeTeam":{"code":"TB","shortName":"Tampa Bay","fullName":"Tampa Bay Buccaneers"},"odds":{"spread":,"total":},"startDateTime":"2018-11-11T13:00:00-05:00"}</v>
      </c>
    </row>
    <row r="208" spans="1:18" hidden="1" x14ac:dyDescent="0.2">
      <c r="A208">
        <v>208</v>
      </c>
      <c r="B208">
        <f>Table1[[#This Row],[Game ID]]-66</f>
        <v>142</v>
      </c>
      <c r="C208" t="s">
        <v>12</v>
      </c>
      <c r="D208" t="s">
        <v>13</v>
      </c>
      <c r="E208" t="str">
        <f>VLOOKUP(Table1[[#This Row],[away Team ID]],teamTable[],2,FALSE)</f>
        <v>BUF</v>
      </c>
      <c r="F208" t="str">
        <f>VLOOKUP(Table1[[#This Row],[away Team ID]],teamTable[],3,FALSE)</f>
        <v>Buffalo Bills</v>
      </c>
      <c r="G208">
        <v>10</v>
      </c>
      <c r="H208" t="s">
        <v>26</v>
      </c>
      <c r="I208" t="s">
        <v>27</v>
      </c>
      <c r="J208" t="s">
        <v>76</v>
      </c>
      <c r="K208" t="s">
        <v>77</v>
      </c>
      <c r="L208" t="str">
        <f>VLOOKUP(Table1[[#This Row],[homeTeamId]],teamTable[],2,FALSE)</f>
        <v>NYJ</v>
      </c>
      <c r="M208" t="str">
        <f>VLOOKUP(Table1[[#This Row],[homeTeamId]],teamTable[],3,FALSE)</f>
        <v>New York Jets</v>
      </c>
      <c r="P208" t="s">
        <v>214</v>
      </c>
      <c r="Q208" t="s">
        <v>0</v>
      </c>
      <c r="R2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{"year":2018,"gameWeek":10,"gameId":142,"sport":"nfl","awayTeam":{"code":"BUF","shortName":"Buffalo","fullName":"Buffalo Bills"},"homeTeam":{"code":"NYJ","shortName":"N.Y. Jets","fullName":"New York Jets"},"odds":{"spread":,"total":},"startDateTime":"2018-11-11T13:00:00-05:00"}</v>
      </c>
    </row>
    <row r="209" spans="1:18" hidden="1" x14ac:dyDescent="0.2">
      <c r="A209">
        <v>209</v>
      </c>
      <c r="B209">
        <f>Table1[[#This Row],[Game ID]]-66</f>
        <v>143</v>
      </c>
      <c r="C209" t="s">
        <v>96</v>
      </c>
      <c r="D209" t="s">
        <v>94</v>
      </c>
      <c r="E209" t="str">
        <f>VLOOKUP(Table1[[#This Row],[away Team ID]],teamTable[],2,FALSE)</f>
        <v>ARI</v>
      </c>
      <c r="F209" t="str">
        <f>VLOOKUP(Table1[[#This Row],[away Team ID]],teamTable[],3,FALSE)</f>
        <v>Arizona Cardinals</v>
      </c>
      <c r="G209">
        <v>10</v>
      </c>
      <c r="H209" t="s">
        <v>58</v>
      </c>
      <c r="I209" t="s">
        <v>59</v>
      </c>
      <c r="J209" t="s">
        <v>60</v>
      </c>
      <c r="K209" t="s">
        <v>58</v>
      </c>
      <c r="L209" t="str">
        <f>VLOOKUP(Table1[[#This Row],[homeTeamId]],teamTable[],2,FALSE)</f>
        <v>KC</v>
      </c>
      <c r="M209" t="str">
        <f>VLOOKUP(Table1[[#This Row],[homeTeamId]],teamTable[],3,FALSE)</f>
        <v>Kansas City Chiefs</v>
      </c>
      <c r="P209" t="s">
        <v>214</v>
      </c>
      <c r="Q209" t="s">
        <v>0</v>
      </c>
      <c r="R2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{"year":2018,"gameWeek":10,"gameId":143,"sport":"nfl","awayTeam":{"code":"ARI","shortName":"Arizona","fullName":"Arizona Cardinals"},"homeTeam":{"code":"KC","shortName":"Kansas City","fullName":"Kansas City Chiefs"},"odds":{"spread":,"total":},"startDateTime":"2018-11-11T13:00:00-05:00"}</v>
      </c>
    </row>
    <row r="210" spans="1:18" hidden="1" x14ac:dyDescent="0.2">
      <c r="A210">
        <v>210</v>
      </c>
      <c r="B210">
        <f>Table1[[#This Row],[Game ID]]-66</f>
        <v>144</v>
      </c>
      <c r="C210" t="s">
        <v>39</v>
      </c>
      <c r="D210" t="s">
        <v>37</v>
      </c>
      <c r="E210" t="str">
        <f>VLOOKUP(Table1[[#This Row],[away Team ID]],teamTable[],2,FALSE)</f>
        <v>JAC</v>
      </c>
      <c r="F210" t="str">
        <f>VLOOKUP(Table1[[#This Row],[away Team ID]],teamTable[],3,FALSE)</f>
        <v>Jacksonville Jaguars</v>
      </c>
      <c r="G210">
        <v>10</v>
      </c>
      <c r="H210" t="s">
        <v>70</v>
      </c>
      <c r="I210" t="s">
        <v>129</v>
      </c>
      <c r="J210" t="s">
        <v>69</v>
      </c>
      <c r="K210" t="s">
        <v>70</v>
      </c>
      <c r="L210" t="str">
        <f>VLOOKUP(Table1[[#This Row],[homeTeamId]],teamTable[],2,FALSE)</f>
        <v>IND</v>
      </c>
      <c r="M210" t="str">
        <f>VLOOKUP(Table1[[#This Row],[homeTeamId]],teamTable[],3,FALSE)</f>
        <v>Indianapolis Colts</v>
      </c>
      <c r="P210" t="s">
        <v>214</v>
      </c>
      <c r="Q210" t="s">
        <v>0</v>
      </c>
      <c r="R2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{"year":2018,"gameWeek":10,"gameId":144,"sport":"nfl","awayTeam":{"code":"JAC","shortName":"Jacksonville","fullName":"Jacksonville Jaguars"},"homeTeam":{"code":"IND","shortName":"Indianapolis","fullName":"Indianapolis Colts"},"odds":{"spread":,"total":},"startDateTime":"2018-11-11T13:00:00-05:00"}</v>
      </c>
    </row>
    <row r="211" spans="1:18" hidden="1" x14ac:dyDescent="0.2">
      <c r="A211">
        <v>211</v>
      </c>
      <c r="B211">
        <f>Table1[[#This Row],[Game ID]]-66</f>
        <v>145</v>
      </c>
      <c r="C211" t="s">
        <v>91</v>
      </c>
      <c r="D211" t="s">
        <v>92</v>
      </c>
      <c r="E211" t="str">
        <f>VLOOKUP(Table1[[#This Row],[away Team ID]],teamTable[],2,FALSE)</f>
        <v>LAC</v>
      </c>
      <c r="F211" t="str">
        <f>VLOOKUP(Table1[[#This Row],[away Team ID]],teamTable[],3,FALSE)</f>
        <v>Los Angeles Chargers</v>
      </c>
      <c r="G211">
        <v>10</v>
      </c>
      <c r="H211" t="s">
        <v>81</v>
      </c>
      <c r="I211" t="s">
        <v>82</v>
      </c>
      <c r="J211" t="s">
        <v>83</v>
      </c>
      <c r="K211" t="s">
        <v>81</v>
      </c>
      <c r="L211" t="str">
        <f>VLOOKUP(Table1[[#This Row],[homeTeamId]],teamTable[],2,FALSE)</f>
        <v>OAK</v>
      </c>
      <c r="M211" t="str">
        <f>VLOOKUP(Table1[[#This Row],[homeTeamId]],teamTable[],3,FALSE)</f>
        <v>Oakland Raiders</v>
      </c>
      <c r="P211" t="s">
        <v>215</v>
      </c>
      <c r="Q211" t="s">
        <v>0</v>
      </c>
      <c r="R2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{"year":2018,"gameWeek":10,"gameId":145,"sport":"nfl","awayTeam":{"code":"LAC","shortName":"L.A. Chargers","fullName":"Los Angeles Chargers"},"homeTeam":{"code":"OAK","shortName":"Oakland","fullName":"Oakland Raiders"},"odds":{"spread":,"total":},"startDateTime":"2018-11-11T16:05:00-05:00"}</v>
      </c>
    </row>
    <row r="212" spans="1:18" hidden="1" x14ac:dyDescent="0.2">
      <c r="A212">
        <v>212</v>
      </c>
      <c r="B212">
        <f>Table1[[#This Row],[Game ID]]-66</f>
        <v>146</v>
      </c>
      <c r="C212" t="s">
        <v>73</v>
      </c>
      <c r="D212" t="s">
        <v>71</v>
      </c>
      <c r="E212" t="str">
        <f>VLOOKUP(Table1[[#This Row],[away Team ID]],teamTable[],2,FALSE)</f>
        <v>SEA</v>
      </c>
      <c r="F212" t="str">
        <f>VLOOKUP(Table1[[#This Row],[away Team ID]],teamTable[],3,FALSE)</f>
        <v>Seattle Seahawks</v>
      </c>
      <c r="G212">
        <v>10</v>
      </c>
      <c r="H212" t="s">
        <v>114</v>
      </c>
      <c r="I212" t="s">
        <v>115</v>
      </c>
      <c r="J212" t="s">
        <v>40</v>
      </c>
      <c r="K212" t="s">
        <v>41</v>
      </c>
      <c r="L212" t="str">
        <f>VLOOKUP(Table1[[#This Row],[homeTeamId]],teamTable[],2,FALSE)</f>
        <v>LAR</v>
      </c>
      <c r="M212" t="str">
        <f>VLOOKUP(Table1[[#This Row],[homeTeamId]],teamTable[],3,FALSE)</f>
        <v>Los Angeles Rams</v>
      </c>
      <c r="P212" t="s">
        <v>216</v>
      </c>
      <c r="Q212" t="s">
        <v>0</v>
      </c>
      <c r="R2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{"year":2018,"gameWeek":10,"gameId":146,"sport":"nfl","awayTeam":{"code":"SEA","shortName":"Seattle","fullName":"Seattle Seahawks"},"homeTeam":{"code":"LAR","shortName":"L.A. Rams","fullName":"Los Angeles Rams"},"odds":{"spread":,"total":},"startDateTime":"2018-11-11T16:25:00-05:00"}</v>
      </c>
    </row>
    <row r="213" spans="1:18" hidden="1" x14ac:dyDescent="0.2">
      <c r="A213">
        <v>213</v>
      </c>
      <c r="B213">
        <f>Table1[[#This Row],[Game ID]]-66</f>
        <v>147</v>
      </c>
      <c r="C213" t="s">
        <v>62</v>
      </c>
      <c r="D213" t="s">
        <v>63</v>
      </c>
      <c r="E213" t="str">
        <f>VLOOKUP(Table1[[#This Row],[away Team ID]],teamTable[],2,FALSE)</f>
        <v>DAL</v>
      </c>
      <c r="F213" t="str">
        <f>VLOOKUP(Table1[[#This Row],[away Team ID]],teamTable[],3,FALSE)</f>
        <v>Dallas Cowboys</v>
      </c>
      <c r="G213">
        <v>10</v>
      </c>
      <c r="H213" t="s">
        <v>32</v>
      </c>
      <c r="I213" t="s">
        <v>33</v>
      </c>
      <c r="J213" t="s">
        <v>34</v>
      </c>
      <c r="K213" t="s">
        <v>32</v>
      </c>
      <c r="L213" t="str">
        <f>VLOOKUP(Table1[[#This Row],[homeTeamId]],teamTable[],2,FALSE)</f>
        <v>PHI</v>
      </c>
      <c r="M213" t="str">
        <f>VLOOKUP(Table1[[#This Row],[homeTeamId]],teamTable[],3,FALSE)</f>
        <v>Philadelphia Eagles</v>
      </c>
      <c r="P213" t="s">
        <v>217</v>
      </c>
      <c r="Q213" t="s">
        <v>0</v>
      </c>
      <c r="R2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{"year":2018,"gameWeek":10,"gameId":147,"sport":"nfl","awayTeam":{"code":"DAL","shortName":"Dallas","fullName":"Dallas Cowboys"},"homeTeam":{"code":"PHI","shortName":"Philadelphia","fullName":"Philadelphia Eagles"},"odds":{"spread":,"total":},"startDateTime":"2018-11-11T20:20:00-05:00"}</v>
      </c>
    </row>
    <row r="214" spans="1:18" hidden="1" x14ac:dyDescent="0.2">
      <c r="A214">
        <v>214</v>
      </c>
      <c r="B214">
        <f>Table1[[#This Row],[Game ID]]-66</f>
        <v>148</v>
      </c>
      <c r="C214" t="s">
        <v>28</v>
      </c>
      <c r="D214" t="s">
        <v>29</v>
      </c>
      <c r="E214" t="str">
        <f>VLOOKUP(Table1[[#This Row],[away Team ID]],teamTable[],2,FALSE)</f>
        <v>NYG</v>
      </c>
      <c r="F214" t="str">
        <f>VLOOKUP(Table1[[#This Row],[away Team ID]],teamTable[],3,FALSE)</f>
        <v>New York Giants</v>
      </c>
      <c r="G214">
        <v>10</v>
      </c>
      <c r="H214" t="s">
        <v>64</v>
      </c>
      <c r="I214" t="s">
        <v>65</v>
      </c>
      <c r="J214" t="s">
        <v>66</v>
      </c>
      <c r="K214" t="s">
        <v>67</v>
      </c>
      <c r="L214" t="str">
        <f>VLOOKUP(Table1[[#This Row],[homeTeamId]],teamTable[],2,FALSE)</f>
        <v>SF</v>
      </c>
      <c r="M214" t="str">
        <f>VLOOKUP(Table1[[#This Row],[homeTeamId]],teamTable[],3,FALSE)</f>
        <v>San Francisco 49ers</v>
      </c>
      <c r="P214" t="s">
        <v>218</v>
      </c>
      <c r="Q214" t="s">
        <v>0</v>
      </c>
      <c r="R2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{"year":2018,"gameWeek":10,"gameId":148,"sport":"nfl","awayTeam":{"code":"NYG","shortName":"N.Y. Giants","fullName":"New York Giants"},"homeTeam":{"code":"SF","shortName":"San Francisco","fullName":"San Francisco 49ers"},"odds":{"spread":,"total":},"startDateTime":"2018-11-12T20:15:00-05:00"}</v>
      </c>
    </row>
    <row r="215" spans="1:18" hidden="1" x14ac:dyDescent="0.2">
      <c r="A215">
        <v>215</v>
      </c>
      <c r="B215">
        <f>Table1[[#This Row],[Game ID]]-66</f>
        <v>149</v>
      </c>
      <c r="C215" t="s">
        <v>54</v>
      </c>
      <c r="D215" t="s">
        <v>52</v>
      </c>
      <c r="E215" t="str">
        <f>VLOOKUP(Table1[[#This Row],[away Team ID]],teamTable[],2,FALSE)</f>
        <v>GB</v>
      </c>
      <c r="F215" t="str">
        <f>VLOOKUP(Table1[[#This Row],[away Team ID]],teamTable[],3,FALSE)</f>
        <v>Green Bay Packers</v>
      </c>
      <c r="G215">
        <v>11</v>
      </c>
      <c r="H215" t="s">
        <v>71</v>
      </c>
      <c r="I215" t="s">
        <v>72</v>
      </c>
      <c r="J215" t="s">
        <v>73</v>
      </c>
      <c r="K215" t="s">
        <v>71</v>
      </c>
      <c r="L215" t="str">
        <f>VLOOKUP(Table1[[#This Row],[homeTeamId]],teamTable[],2,FALSE)</f>
        <v>SEA</v>
      </c>
      <c r="M215" t="str">
        <f>VLOOKUP(Table1[[#This Row],[homeTeamId]],teamTable[],3,FALSE)</f>
        <v>Seattle Seahawks</v>
      </c>
      <c r="P215" t="s">
        <v>219</v>
      </c>
      <c r="Q215" t="s">
        <v>0</v>
      </c>
      <c r="R2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{"year":2018,"gameWeek":11,"gameId":149,"sport":"nfl","awayTeam":{"code":"GB","shortName":"Green Bay","fullName":"Green Bay Packers"},"homeTeam":{"code":"SEA","shortName":"Seattle","fullName":"Seattle Seahawks"},"odds":{"spread":,"total":},"startDateTime":"2018-11-15T20:20:00-05:00"}</v>
      </c>
    </row>
    <row r="216" spans="1:18" hidden="1" x14ac:dyDescent="0.2">
      <c r="A216">
        <v>216</v>
      </c>
      <c r="B216">
        <f>Table1[[#This Row],[Game ID]]-66</f>
        <v>150</v>
      </c>
      <c r="C216" t="s">
        <v>85</v>
      </c>
      <c r="D216" t="s">
        <v>86</v>
      </c>
      <c r="E216" t="str">
        <f>VLOOKUP(Table1[[#This Row],[away Team ID]],teamTable[],2,FALSE)</f>
        <v>MIN</v>
      </c>
      <c r="F216" t="str">
        <f>VLOOKUP(Table1[[#This Row],[away Team ID]],teamTable[],3,FALSE)</f>
        <v>Minnesota Vikings</v>
      </c>
      <c r="G216">
        <v>11</v>
      </c>
      <c r="H216" t="s">
        <v>2</v>
      </c>
      <c r="I216" t="s">
        <v>137</v>
      </c>
      <c r="J216" t="s">
        <v>1</v>
      </c>
      <c r="K216" t="s">
        <v>2</v>
      </c>
      <c r="L216" t="str">
        <f>VLOOKUP(Table1[[#This Row],[homeTeamId]],teamTable[],2,FALSE)</f>
        <v>CHI</v>
      </c>
      <c r="M216" t="str">
        <f>VLOOKUP(Table1[[#This Row],[homeTeamId]],teamTable[],3,FALSE)</f>
        <v>Chicago Bears</v>
      </c>
      <c r="P216" t="s">
        <v>220</v>
      </c>
      <c r="Q216" t="s">
        <v>0</v>
      </c>
      <c r="R2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{"year":2018,"gameWeek":11,"gameId":150,"sport":"nfl","awayTeam":{"code":"MIN","shortName":"Minnesota","fullName":"Minnesota Vikings"},"homeTeam":{"code":"CHI","shortName":"Chicago","fullName":"Chicago Bears"},"odds":{"spread":,"total":},"startDateTime":"2018-11-18T13:00:00-05:00"}</v>
      </c>
    </row>
    <row r="217" spans="1:18" hidden="1" x14ac:dyDescent="0.2">
      <c r="A217">
        <v>217</v>
      </c>
      <c r="B217">
        <f>Table1[[#This Row],[Game ID]]-66</f>
        <v>151</v>
      </c>
      <c r="C217" t="s">
        <v>17</v>
      </c>
      <c r="D217" t="s">
        <v>15</v>
      </c>
      <c r="E217" t="str">
        <f>VLOOKUP(Table1[[#This Row],[away Team ID]],teamTable[],2,FALSE)</f>
        <v>CIN</v>
      </c>
      <c r="F217" t="str">
        <f>VLOOKUP(Table1[[#This Row],[away Team ID]],teamTable[],3,FALSE)</f>
        <v>Cincinnati Bengals</v>
      </c>
      <c r="G217">
        <v>11</v>
      </c>
      <c r="H217" t="s">
        <v>6</v>
      </c>
      <c r="I217" t="s">
        <v>42</v>
      </c>
      <c r="J217" t="s">
        <v>5</v>
      </c>
      <c r="K217" t="s">
        <v>6</v>
      </c>
      <c r="L217" t="str">
        <f>VLOOKUP(Table1[[#This Row],[homeTeamId]],teamTable[],2,FALSE)</f>
        <v>BAL</v>
      </c>
      <c r="M217" t="str">
        <f>VLOOKUP(Table1[[#This Row],[homeTeamId]],teamTable[],3,FALSE)</f>
        <v>Baltimore Ravens</v>
      </c>
      <c r="P217" t="s">
        <v>220</v>
      </c>
      <c r="Q217" t="s">
        <v>0</v>
      </c>
      <c r="R2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{"year":2018,"gameWeek":11,"gameId":151,"sport":"nfl","awayTeam":{"code":"CIN","shortName":"Cincinnati","fullName":"Cincinnati Bengals"},"homeTeam":{"code":"BAL","shortName":"Baltimore","fullName":"Baltimore Ravens"},"odds":{"spread":,"total":},"startDateTime":"2018-11-18T13:00:00-05:00"}</v>
      </c>
    </row>
    <row r="218" spans="1:18" hidden="1" x14ac:dyDescent="0.2">
      <c r="A218">
        <v>218</v>
      </c>
      <c r="B218">
        <f>Table1[[#This Row],[Game ID]]-66</f>
        <v>152</v>
      </c>
      <c r="C218" t="s">
        <v>62</v>
      </c>
      <c r="D218" t="s">
        <v>63</v>
      </c>
      <c r="E218" t="str">
        <f>VLOOKUP(Table1[[#This Row],[away Team ID]],teamTable[],2,FALSE)</f>
        <v>DAL</v>
      </c>
      <c r="F218" t="str">
        <f>VLOOKUP(Table1[[#This Row],[away Team ID]],teamTable[],3,FALSE)</f>
        <v>Dallas Cowboys</v>
      </c>
      <c r="G218">
        <v>11</v>
      </c>
      <c r="H218" t="s">
        <v>75</v>
      </c>
      <c r="I218" t="s">
        <v>108</v>
      </c>
      <c r="J218" t="s">
        <v>74</v>
      </c>
      <c r="K218" t="s">
        <v>75</v>
      </c>
      <c r="L218" t="str">
        <f>VLOOKUP(Table1[[#This Row],[homeTeamId]],teamTable[],2,FALSE)</f>
        <v>ATL</v>
      </c>
      <c r="M218" t="str">
        <f>VLOOKUP(Table1[[#This Row],[homeTeamId]],teamTable[],3,FALSE)</f>
        <v>Atlanta Falcons</v>
      </c>
      <c r="P218" t="s">
        <v>220</v>
      </c>
      <c r="Q218" t="s">
        <v>0</v>
      </c>
      <c r="R2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{"year":2018,"gameWeek":11,"gameId":152,"sport":"nfl","awayTeam":{"code":"DAL","shortName":"Dallas","fullName":"Dallas Cowboys"},"homeTeam":{"code":"ATL","shortName":"Atlanta","fullName":"Atlanta Falcons"},"odds":{"spread":,"total":},"startDateTime":"2018-11-18T13:00:00-05:00"}</v>
      </c>
    </row>
    <row r="219" spans="1:18" hidden="1" x14ac:dyDescent="0.2">
      <c r="A219">
        <v>219</v>
      </c>
      <c r="B219">
        <f>Table1[[#This Row],[Game ID]]-66</f>
        <v>153</v>
      </c>
      <c r="C219" t="s">
        <v>8</v>
      </c>
      <c r="D219" t="s">
        <v>9</v>
      </c>
      <c r="E219" t="str">
        <f>VLOOKUP(Table1[[#This Row],[away Team ID]],teamTable[],2,FALSE)</f>
        <v>CAR</v>
      </c>
      <c r="F219" t="str">
        <f>VLOOKUP(Table1[[#This Row],[away Team ID]],teamTable[],3,FALSE)</f>
        <v>Carolina Panthers</v>
      </c>
      <c r="G219">
        <v>11</v>
      </c>
      <c r="H219" t="s">
        <v>80</v>
      </c>
      <c r="I219" t="s">
        <v>102</v>
      </c>
      <c r="J219" t="s">
        <v>79</v>
      </c>
      <c r="K219" t="s">
        <v>80</v>
      </c>
      <c r="L219" t="str">
        <f>VLOOKUP(Table1[[#This Row],[homeTeamId]],teamTable[],2,FALSE)</f>
        <v>DET</v>
      </c>
      <c r="M219" t="str">
        <f>VLOOKUP(Table1[[#This Row],[homeTeamId]],teamTable[],3,FALSE)</f>
        <v>Detroit Lions</v>
      </c>
      <c r="P219" t="s">
        <v>220</v>
      </c>
      <c r="Q219" t="s">
        <v>0</v>
      </c>
      <c r="R2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{"year":2018,"gameWeek":11,"gameId":153,"sport":"nfl","awayTeam":{"code":"CAR","shortName":"Carolina","fullName":"Carolina Panthers"},"homeTeam":{"code":"DET","shortName":"Detroit","fullName":"Detroit Lions"},"odds":{"spread":,"total":},"startDateTime":"2018-11-18T13:00:00-05:00"}</v>
      </c>
    </row>
    <row r="220" spans="1:18" hidden="1" x14ac:dyDescent="0.2">
      <c r="A220">
        <v>220</v>
      </c>
      <c r="B220">
        <f>Table1[[#This Row],[Game ID]]-66</f>
        <v>154</v>
      </c>
      <c r="C220" t="s">
        <v>34</v>
      </c>
      <c r="D220" t="s">
        <v>32</v>
      </c>
      <c r="E220" t="str">
        <f>VLOOKUP(Table1[[#This Row],[away Team ID]],teamTable[],2,FALSE)</f>
        <v>PHI</v>
      </c>
      <c r="F220" t="str">
        <f>VLOOKUP(Table1[[#This Row],[away Team ID]],teamTable[],3,FALSE)</f>
        <v>Philadelphia Eagles</v>
      </c>
      <c r="G220">
        <v>11</v>
      </c>
      <c r="H220" t="s">
        <v>36</v>
      </c>
      <c r="I220" t="s">
        <v>110</v>
      </c>
      <c r="J220" t="s">
        <v>35</v>
      </c>
      <c r="K220" t="s">
        <v>36</v>
      </c>
      <c r="L220" t="str">
        <f>VLOOKUP(Table1[[#This Row],[homeTeamId]],teamTable[],2,FALSE)</f>
        <v>NO</v>
      </c>
      <c r="M220" t="str">
        <f>VLOOKUP(Table1[[#This Row],[homeTeamId]],teamTable[],3,FALSE)</f>
        <v>New Orleans Saints</v>
      </c>
      <c r="P220" t="s">
        <v>220</v>
      </c>
      <c r="Q220" t="s">
        <v>0</v>
      </c>
      <c r="R2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{"year":2018,"gameWeek":11,"gameId":154,"sport":"nfl","awayTeam":{"code":"PHI","shortName":"Philadelphia","fullName":"Philadelphia Eagles"},"homeTeam":{"code":"NO","shortName":"New Orleans","fullName":"New Orleans Saints"},"odds":{"spread":,"total":},"startDateTime":"2018-11-18T13:00:00-05:00"}</v>
      </c>
    </row>
    <row r="221" spans="1:18" hidden="1" x14ac:dyDescent="0.2">
      <c r="A221">
        <v>221</v>
      </c>
      <c r="B221">
        <f>Table1[[#This Row],[Game ID]]-66</f>
        <v>155</v>
      </c>
      <c r="C221" t="s">
        <v>56</v>
      </c>
      <c r="D221" t="s">
        <v>57</v>
      </c>
      <c r="E221" t="str">
        <f>VLOOKUP(Table1[[#This Row],[away Team ID]],teamTable[],2,FALSE)</f>
        <v>HOU</v>
      </c>
      <c r="F221" t="str">
        <f>VLOOKUP(Table1[[#This Row],[away Team ID]],teamTable[],3,FALSE)</f>
        <v>Houston Texans</v>
      </c>
      <c r="G221">
        <v>11</v>
      </c>
      <c r="H221" t="s">
        <v>99</v>
      </c>
      <c r="I221" t="s">
        <v>100</v>
      </c>
      <c r="J221" t="s">
        <v>44</v>
      </c>
      <c r="K221" t="s">
        <v>45</v>
      </c>
      <c r="L221" t="str">
        <f>VLOOKUP(Table1[[#This Row],[homeTeamId]],teamTable[],2,FALSE)</f>
        <v>WAS</v>
      </c>
      <c r="M221" t="str">
        <f>VLOOKUP(Table1[[#This Row],[homeTeamId]],teamTable[],3,FALSE)</f>
        <v>Washington Redskins</v>
      </c>
      <c r="P221" t="s">
        <v>220</v>
      </c>
      <c r="Q221" t="s">
        <v>0</v>
      </c>
      <c r="R2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{"year":2018,"gameWeek":11,"gameId":155,"sport":"nfl","awayTeam":{"code":"HOU","shortName":"Houston","fullName":"Houston Texans"},"homeTeam":{"code":"WAS","shortName":"Washington","fullName":"Washington Redskins"},"odds":{"spread":,"total":},"startDateTime":"2018-11-18T13:00:00-05:00"}</v>
      </c>
    </row>
    <row r="222" spans="1:18" hidden="1" x14ac:dyDescent="0.2">
      <c r="A222">
        <v>222</v>
      </c>
      <c r="B222">
        <f>Table1[[#This Row],[Game ID]]-66</f>
        <v>156</v>
      </c>
      <c r="C222" t="s">
        <v>18</v>
      </c>
      <c r="D222" t="s">
        <v>19</v>
      </c>
      <c r="E222" t="str">
        <f>VLOOKUP(Table1[[#This Row],[away Team ID]],teamTable[],2,FALSE)</f>
        <v>TB</v>
      </c>
      <c r="F222" t="str">
        <f>VLOOKUP(Table1[[#This Row],[away Team ID]],teamTable[],3,FALSE)</f>
        <v>Tampa Bay Buccaneers</v>
      </c>
      <c r="G222">
        <v>11</v>
      </c>
      <c r="H222" t="s">
        <v>26</v>
      </c>
      <c r="I222" t="s">
        <v>27</v>
      </c>
      <c r="J222" t="s">
        <v>28</v>
      </c>
      <c r="K222" t="s">
        <v>29</v>
      </c>
      <c r="L222" t="str">
        <f>VLOOKUP(Table1[[#This Row],[homeTeamId]],teamTable[],2,FALSE)</f>
        <v>NYG</v>
      </c>
      <c r="M222" t="str">
        <f>VLOOKUP(Table1[[#This Row],[homeTeamId]],teamTable[],3,FALSE)</f>
        <v>New York Giants</v>
      </c>
      <c r="P222" t="s">
        <v>220</v>
      </c>
      <c r="Q222" t="s">
        <v>0</v>
      </c>
      <c r="R2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{"year":2018,"gameWeek":11,"gameId":156,"sport":"nfl","awayTeam":{"code":"TB","shortName":"Tampa Bay","fullName":"Tampa Bay Buccaneers"},"homeTeam":{"code":"NYG","shortName":"N.Y. Giants","fullName":"New York Giants"},"odds":{"spread":,"total":},"startDateTime":"2018-11-18T13:00:00-05:00"}</v>
      </c>
    </row>
    <row r="223" spans="1:18" hidden="1" x14ac:dyDescent="0.2">
      <c r="A223">
        <v>223</v>
      </c>
      <c r="B223">
        <f>Table1[[#This Row],[Game ID]]-66</f>
        <v>157</v>
      </c>
      <c r="C223" t="s">
        <v>50</v>
      </c>
      <c r="D223" t="s">
        <v>51</v>
      </c>
      <c r="E223" t="str">
        <f>VLOOKUP(Table1[[#This Row],[away Team ID]],teamTable[],2,FALSE)</f>
        <v>TEN</v>
      </c>
      <c r="F223" t="str">
        <f>VLOOKUP(Table1[[#This Row],[away Team ID]],teamTable[],3,FALSE)</f>
        <v>Tennessee Titans</v>
      </c>
      <c r="G223">
        <v>11</v>
      </c>
      <c r="H223" t="s">
        <v>70</v>
      </c>
      <c r="I223" t="s">
        <v>129</v>
      </c>
      <c r="J223" t="s">
        <v>69</v>
      </c>
      <c r="K223" t="s">
        <v>70</v>
      </c>
      <c r="L223" t="str">
        <f>VLOOKUP(Table1[[#This Row],[homeTeamId]],teamTable[],2,FALSE)</f>
        <v>IND</v>
      </c>
      <c r="M223" t="str">
        <f>VLOOKUP(Table1[[#This Row],[homeTeamId]],teamTable[],3,FALSE)</f>
        <v>Indianapolis Colts</v>
      </c>
      <c r="P223" t="s">
        <v>220</v>
      </c>
      <c r="Q223" t="s">
        <v>0</v>
      </c>
      <c r="R22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{"year":2018,"gameWeek":11,"gameId":157,"sport":"nfl","awayTeam":{"code":"TEN","shortName":"Tennessee","fullName":"Tennessee Titans"},"homeTeam":{"code":"IND","shortName":"Indianapolis","fullName":"Indianapolis Colts"},"odds":{"spread":,"total":},"startDateTime":"2018-11-18T13:00:00-05:00"}</v>
      </c>
    </row>
    <row r="224" spans="1:18" hidden="1" x14ac:dyDescent="0.2">
      <c r="A224">
        <v>224</v>
      </c>
      <c r="B224">
        <f>Table1[[#This Row],[Game ID]]-66</f>
        <v>158</v>
      </c>
      <c r="C224" t="s">
        <v>83</v>
      </c>
      <c r="D224" t="s">
        <v>81</v>
      </c>
      <c r="E224" t="str">
        <f>VLOOKUP(Table1[[#This Row],[away Team ID]],teamTable[],2,FALSE)</f>
        <v>OAK</v>
      </c>
      <c r="F224" t="str">
        <f>VLOOKUP(Table1[[#This Row],[away Team ID]],teamTable[],3,FALSE)</f>
        <v>Oakland Raiders</v>
      </c>
      <c r="G224">
        <v>11</v>
      </c>
      <c r="H224" t="s">
        <v>93</v>
      </c>
      <c r="I224" t="s">
        <v>95</v>
      </c>
      <c r="J224" t="s">
        <v>96</v>
      </c>
      <c r="K224" t="s">
        <v>94</v>
      </c>
      <c r="L224" t="str">
        <f>VLOOKUP(Table1[[#This Row],[homeTeamId]],teamTable[],2,FALSE)</f>
        <v>ARI</v>
      </c>
      <c r="M224" t="str">
        <f>VLOOKUP(Table1[[#This Row],[homeTeamId]],teamTable[],3,FALSE)</f>
        <v>Arizona Cardinals</v>
      </c>
      <c r="P224" t="s">
        <v>221</v>
      </c>
      <c r="Q224" t="s">
        <v>0</v>
      </c>
      <c r="R22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{"year":2018,"gameWeek":11,"gameId":158,"sport":"nfl","awayTeam":{"code":"OAK","shortName":"Oakland","fullName":"Oakland Raiders"},"homeTeam":{"code":"ARI","shortName":"Arizona","fullName":"Arizona Cardinals"},"odds":{"spread":,"total":},"startDateTime":"2018-11-18T16:05:00-05:00"}</v>
      </c>
    </row>
    <row r="225" spans="1:18" hidden="1" x14ac:dyDescent="0.2">
      <c r="A225">
        <v>225</v>
      </c>
      <c r="B225">
        <f>Table1[[#This Row],[Game ID]]-66</f>
        <v>159</v>
      </c>
      <c r="C225" t="s">
        <v>89</v>
      </c>
      <c r="D225" t="s">
        <v>87</v>
      </c>
      <c r="E225" t="str">
        <f>VLOOKUP(Table1[[#This Row],[away Team ID]],teamTable[],2,FALSE)</f>
        <v>DEN</v>
      </c>
      <c r="F225" t="str">
        <f>VLOOKUP(Table1[[#This Row],[away Team ID]],teamTable[],3,FALSE)</f>
        <v>Denver Broncos</v>
      </c>
      <c r="G225">
        <v>11</v>
      </c>
      <c r="H225" t="s">
        <v>126</v>
      </c>
      <c r="I225" t="s">
        <v>127</v>
      </c>
      <c r="J225" t="s">
        <v>91</v>
      </c>
      <c r="K225" t="s">
        <v>92</v>
      </c>
      <c r="L225" t="str">
        <f>VLOOKUP(Table1[[#This Row],[homeTeamId]],teamTable[],2,FALSE)</f>
        <v>LAC</v>
      </c>
      <c r="M225" t="str">
        <f>VLOOKUP(Table1[[#This Row],[homeTeamId]],teamTable[],3,FALSE)</f>
        <v>Los Angeles Chargers</v>
      </c>
      <c r="P225" t="s">
        <v>221</v>
      </c>
      <c r="Q225" t="s">
        <v>0</v>
      </c>
      <c r="R22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{"year":2018,"gameWeek":11,"gameId":159,"sport":"nfl","awayTeam":{"code":"DEN","shortName":"Denver","fullName":"Denver Broncos"},"homeTeam":{"code":"LAC","shortName":"L.A. Chargers","fullName":"Los Angeles Chargers"},"odds":{"spread":,"total":},"startDateTime":"2018-11-18T16:05:00-05:00"}</v>
      </c>
    </row>
    <row r="226" spans="1:18" hidden="1" x14ac:dyDescent="0.2">
      <c r="A226">
        <v>226</v>
      </c>
      <c r="B226">
        <f>Table1[[#This Row],[Game ID]]-66</f>
        <v>160</v>
      </c>
      <c r="C226" t="s">
        <v>30</v>
      </c>
      <c r="D226" t="s">
        <v>31</v>
      </c>
      <c r="E226" t="str">
        <f>VLOOKUP(Table1[[#This Row],[away Team ID]],teamTable[],2,FALSE)</f>
        <v>PIT</v>
      </c>
      <c r="F226" t="str">
        <f>VLOOKUP(Table1[[#This Row],[away Team ID]],teamTable[],3,FALSE)</f>
        <v>Pittsburgh Steelers</v>
      </c>
      <c r="G226">
        <v>11</v>
      </c>
      <c r="H226" t="s">
        <v>37</v>
      </c>
      <c r="I226" t="s">
        <v>38</v>
      </c>
      <c r="J226" t="s">
        <v>39</v>
      </c>
      <c r="K226" t="s">
        <v>37</v>
      </c>
      <c r="L226" t="str">
        <f>VLOOKUP(Table1[[#This Row],[homeTeamId]],teamTable[],2,FALSE)</f>
        <v>JAC</v>
      </c>
      <c r="M226" t="str">
        <f>VLOOKUP(Table1[[#This Row],[homeTeamId]],teamTable[],3,FALSE)</f>
        <v>Jacksonville Jaguars</v>
      </c>
      <c r="P226" t="s">
        <v>222</v>
      </c>
      <c r="Q226" t="s">
        <v>0</v>
      </c>
      <c r="R22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{"year":2018,"gameWeek":11,"gameId":160,"sport":"nfl","awayTeam":{"code":"PIT","shortName":"Pittsburgh","fullName":"Pittsburgh Steelers"},"homeTeam":{"code":"JAC","shortName":"Jacksonville","fullName":"Jacksonville Jaguars"},"odds":{"spread":,"total":},"startDateTime":"2018-11-18T20:20:00-05:00"}</v>
      </c>
    </row>
    <row r="227" spans="1:18" hidden="1" x14ac:dyDescent="0.2">
      <c r="A227">
        <v>227</v>
      </c>
      <c r="B227">
        <f>Table1[[#This Row],[Game ID]]-66</f>
        <v>161</v>
      </c>
      <c r="C227" t="s">
        <v>60</v>
      </c>
      <c r="D227" t="s">
        <v>58</v>
      </c>
      <c r="E227" t="str">
        <f>VLOOKUP(Table1[[#This Row],[away Team ID]],teamTable[],2,FALSE)</f>
        <v>KC</v>
      </c>
      <c r="F227" t="str">
        <f>VLOOKUP(Table1[[#This Row],[away Team ID]],teamTable[],3,FALSE)</f>
        <v>Kansas City Chiefs</v>
      </c>
      <c r="G227">
        <v>11</v>
      </c>
      <c r="H227" t="s">
        <v>223</v>
      </c>
      <c r="I227" t="s">
        <v>224</v>
      </c>
      <c r="J227" t="s">
        <v>40</v>
      </c>
      <c r="K227" t="s">
        <v>41</v>
      </c>
      <c r="L227" t="str">
        <f>VLOOKUP(Table1[[#This Row],[homeTeamId]],teamTable[],2,FALSE)</f>
        <v>LAR</v>
      </c>
      <c r="M227" t="str">
        <f>VLOOKUP(Table1[[#This Row],[homeTeamId]],teamTable[],3,FALSE)</f>
        <v>Los Angeles Rams</v>
      </c>
      <c r="P227" t="s">
        <v>225</v>
      </c>
      <c r="Q227" t="s">
        <v>0</v>
      </c>
      <c r="R22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{"year":2018,"gameWeek":11,"gameId":161,"sport":"nfl","awayTeam":{"code":"KC","shortName":"Kansas City","fullName":"Kansas City Chiefs"},"homeTeam":{"code":"LAR","shortName":"L.A. Rams","fullName":"Los Angeles Rams"},"odds":{"spread":,"total":},"startDateTime":"2018-11-19T20:15:00-05:00"}</v>
      </c>
    </row>
    <row r="228" spans="1:18" hidden="1" x14ac:dyDescent="0.2">
      <c r="A228">
        <v>228</v>
      </c>
      <c r="B228">
        <f>Table1[[#This Row],[Game ID]]-66</f>
        <v>162</v>
      </c>
      <c r="C228" t="s">
        <v>1</v>
      </c>
      <c r="D228" t="s">
        <v>2</v>
      </c>
      <c r="E228" t="str">
        <f>VLOOKUP(Table1[[#This Row],[away Team ID]],teamTable[],2,FALSE)</f>
        <v>CHI</v>
      </c>
      <c r="F228" t="str">
        <f>VLOOKUP(Table1[[#This Row],[away Team ID]],teamTable[],3,FALSE)</f>
        <v>Chicago Bears</v>
      </c>
      <c r="G228">
        <v>12</v>
      </c>
      <c r="H228" t="s">
        <v>80</v>
      </c>
      <c r="I228" t="s">
        <v>102</v>
      </c>
      <c r="J228" t="s">
        <v>79</v>
      </c>
      <c r="K228" t="s">
        <v>80</v>
      </c>
      <c r="L228" t="str">
        <f>VLOOKUP(Table1[[#This Row],[homeTeamId]],teamTable[],2,FALSE)</f>
        <v>DET</v>
      </c>
      <c r="M228" t="str">
        <f>VLOOKUP(Table1[[#This Row],[homeTeamId]],teamTable[],3,FALSE)</f>
        <v>Detroit Lions</v>
      </c>
      <c r="P228" t="s">
        <v>226</v>
      </c>
      <c r="Q228" t="s">
        <v>0</v>
      </c>
      <c r="R22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{"year":2018,"gameWeek":12,"gameId":162,"sport":"nfl","awayTeam":{"code":"CHI","shortName":"Chicago","fullName":"Chicago Bears"},"homeTeam":{"code":"DET","shortName":"Detroit","fullName":"Detroit Lions"},"odds":{"spread":,"total":},"startDateTime":"2018-11-22T12:30:00-05:00"}</v>
      </c>
    </row>
    <row r="229" spans="1:18" hidden="1" x14ac:dyDescent="0.2">
      <c r="A229">
        <v>229</v>
      </c>
      <c r="B229">
        <f>Table1[[#This Row],[Game ID]]-66</f>
        <v>163</v>
      </c>
      <c r="C229" t="s">
        <v>44</v>
      </c>
      <c r="D229" t="s">
        <v>45</v>
      </c>
      <c r="E229" t="str">
        <f>VLOOKUP(Table1[[#This Row],[away Team ID]],teamTable[],2,FALSE)</f>
        <v>WAS</v>
      </c>
      <c r="F229" t="str">
        <f>VLOOKUP(Table1[[#This Row],[away Team ID]],teamTable[],3,FALSE)</f>
        <v>Washington Redskins</v>
      </c>
      <c r="G229">
        <v>12</v>
      </c>
      <c r="H229" t="s">
        <v>118</v>
      </c>
      <c r="I229" t="s">
        <v>119</v>
      </c>
      <c r="J229" t="s">
        <v>62</v>
      </c>
      <c r="K229" t="s">
        <v>63</v>
      </c>
      <c r="L229" t="str">
        <f>VLOOKUP(Table1[[#This Row],[homeTeamId]],teamTable[],2,FALSE)</f>
        <v>DAL</v>
      </c>
      <c r="M229" t="str">
        <f>VLOOKUP(Table1[[#This Row],[homeTeamId]],teamTable[],3,FALSE)</f>
        <v>Dallas Cowboys</v>
      </c>
      <c r="P229" t="s">
        <v>227</v>
      </c>
      <c r="Q229" t="s">
        <v>0</v>
      </c>
      <c r="R22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{"year":2018,"gameWeek":12,"gameId":163,"sport":"nfl","awayTeam":{"code":"WAS","shortName":"Washington","fullName":"Washington Redskins"},"homeTeam":{"code":"DAL","shortName":"Dallas","fullName":"Dallas Cowboys"},"odds":{"spread":,"total":},"startDateTime":"2018-11-22T16:30:00-05:00"}</v>
      </c>
    </row>
    <row r="230" spans="1:18" hidden="1" x14ac:dyDescent="0.2">
      <c r="A230">
        <v>230</v>
      </c>
      <c r="B230">
        <f>Table1[[#This Row],[Game ID]]-66</f>
        <v>164</v>
      </c>
      <c r="C230" t="s">
        <v>74</v>
      </c>
      <c r="D230" t="s">
        <v>75</v>
      </c>
      <c r="E230" t="str">
        <f>VLOOKUP(Table1[[#This Row],[away Team ID]],teamTable[],2,FALSE)</f>
        <v>ATL</v>
      </c>
      <c r="F230" t="str">
        <f>VLOOKUP(Table1[[#This Row],[away Team ID]],teamTable[],3,FALSE)</f>
        <v>Atlanta Falcons</v>
      </c>
      <c r="G230">
        <v>12</v>
      </c>
      <c r="H230" t="s">
        <v>36</v>
      </c>
      <c r="I230" t="s">
        <v>110</v>
      </c>
      <c r="J230" t="s">
        <v>35</v>
      </c>
      <c r="K230" t="s">
        <v>36</v>
      </c>
      <c r="L230" t="str">
        <f>VLOOKUP(Table1[[#This Row],[homeTeamId]],teamTable[],2,FALSE)</f>
        <v>NO</v>
      </c>
      <c r="M230" t="str">
        <f>VLOOKUP(Table1[[#This Row],[homeTeamId]],teamTable[],3,FALSE)</f>
        <v>New Orleans Saints</v>
      </c>
      <c r="P230" t="s">
        <v>228</v>
      </c>
      <c r="Q230" t="s">
        <v>0</v>
      </c>
      <c r="R23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{"year":2018,"gameWeek":12,"gameId":164,"sport":"nfl","awayTeam":{"code":"ATL","shortName":"Atlanta","fullName":"Atlanta Falcons"},"homeTeam":{"code":"NO","shortName":"New Orleans","fullName":"New Orleans Saints"},"odds":{"spread":,"total":},"startDateTime":"2018-11-22T20:20:00-05:00"}</v>
      </c>
    </row>
    <row r="231" spans="1:18" hidden="1" x14ac:dyDescent="0.2">
      <c r="A231">
        <v>231</v>
      </c>
      <c r="B231">
        <f>Table1[[#This Row],[Game ID]]-66</f>
        <v>165</v>
      </c>
      <c r="C231" t="s">
        <v>28</v>
      </c>
      <c r="D231" t="s">
        <v>29</v>
      </c>
      <c r="E231" t="str">
        <f>VLOOKUP(Table1[[#This Row],[away Team ID]],teamTable[],2,FALSE)</f>
        <v>NYG</v>
      </c>
      <c r="F231" t="str">
        <f>VLOOKUP(Table1[[#This Row],[away Team ID]],teamTable[],3,FALSE)</f>
        <v>New York Giants</v>
      </c>
      <c r="G231">
        <v>12</v>
      </c>
      <c r="H231" t="s">
        <v>32</v>
      </c>
      <c r="I231" t="s">
        <v>33</v>
      </c>
      <c r="J231" t="s">
        <v>34</v>
      </c>
      <c r="K231" t="s">
        <v>32</v>
      </c>
      <c r="L231" t="str">
        <f>VLOOKUP(Table1[[#This Row],[homeTeamId]],teamTable[],2,FALSE)</f>
        <v>PHI</v>
      </c>
      <c r="M231" t="str">
        <f>VLOOKUP(Table1[[#This Row],[homeTeamId]],teamTable[],3,FALSE)</f>
        <v>Philadelphia Eagles</v>
      </c>
      <c r="P231" t="s">
        <v>229</v>
      </c>
      <c r="Q231" t="s">
        <v>0</v>
      </c>
      <c r="R23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{"year":2018,"gameWeek":12,"gameId":165,"sport":"nfl","awayTeam":{"code":"NYG","shortName":"N.Y. Giants","fullName":"New York Giants"},"homeTeam":{"code":"PHI","shortName":"Philadelphia","fullName":"Philadelphia Eagles"},"odds":{"spread":,"total":},"startDateTime":"2018-11-25T13:00:00-05:00"}</v>
      </c>
    </row>
    <row r="232" spans="1:18" hidden="1" x14ac:dyDescent="0.2">
      <c r="A232">
        <v>232</v>
      </c>
      <c r="B232">
        <f>Table1[[#This Row],[Game ID]]-66</f>
        <v>166</v>
      </c>
      <c r="C232" t="s">
        <v>48</v>
      </c>
      <c r="D232" t="s">
        <v>49</v>
      </c>
      <c r="E232" t="str">
        <f>VLOOKUP(Table1[[#This Row],[away Team ID]],teamTable[],2,FALSE)</f>
        <v>NE</v>
      </c>
      <c r="F232" t="str">
        <f>VLOOKUP(Table1[[#This Row],[away Team ID]],teamTable[],3,FALSE)</f>
        <v>New England Patriots</v>
      </c>
      <c r="G232">
        <v>12</v>
      </c>
      <c r="H232" t="s">
        <v>26</v>
      </c>
      <c r="I232" t="s">
        <v>27</v>
      </c>
      <c r="J232" t="s">
        <v>76</v>
      </c>
      <c r="K232" t="s">
        <v>77</v>
      </c>
      <c r="L232" t="str">
        <f>VLOOKUP(Table1[[#This Row],[homeTeamId]],teamTable[],2,FALSE)</f>
        <v>NYJ</v>
      </c>
      <c r="M232" t="str">
        <f>VLOOKUP(Table1[[#This Row],[homeTeamId]],teamTable[],3,FALSE)</f>
        <v>New York Jets</v>
      </c>
      <c r="P232" t="s">
        <v>229</v>
      </c>
      <c r="Q232" t="s">
        <v>0</v>
      </c>
      <c r="R23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{"year":2018,"gameWeek":12,"gameId":166,"sport":"nfl","awayTeam":{"code":"NE","shortName":"New England","fullName":"New England Patriots"},"homeTeam":{"code":"NYJ","shortName":"N.Y. Jets","fullName":"New York Jets"},"odds":{"spread":,"total":},"startDateTime":"2018-11-25T13:00:00-05:00"}</v>
      </c>
    </row>
    <row r="233" spans="1:18" hidden="1" x14ac:dyDescent="0.2">
      <c r="A233">
        <v>233</v>
      </c>
      <c r="B233">
        <f>Table1[[#This Row],[Game ID]]-66</f>
        <v>167</v>
      </c>
      <c r="C233" t="s">
        <v>22</v>
      </c>
      <c r="D233" t="s">
        <v>23</v>
      </c>
      <c r="E233" t="str">
        <f>VLOOKUP(Table1[[#This Row],[away Team ID]],teamTable[],2,FALSE)</f>
        <v>MIA</v>
      </c>
      <c r="F233" t="str">
        <f>VLOOKUP(Table1[[#This Row],[away Team ID]],teamTable[],3,FALSE)</f>
        <v>Miami Dolphins</v>
      </c>
      <c r="G233">
        <v>12</v>
      </c>
      <c r="H233" t="s">
        <v>70</v>
      </c>
      <c r="I233" t="s">
        <v>129</v>
      </c>
      <c r="J233" t="s">
        <v>69</v>
      </c>
      <c r="K233" t="s">
        <v>70</v>
      </c>
      <c r="L233" t="str">
        <f>VLOOKUP(Table1[[#This Row],[homeTeamId]],teamTable[],2,FALSE)</f>
        <v>IND</v>
      </c>
      <c r="M233" t="str">
        <f>VLOOKUP(Table1[[#This Row],[homeTeamId]],teamTable[],3,FALSE)</f>
        <v>Indianapolis Colts</v>
      </c>
      <c r="P233" t="s">
        <v>229</v>
      </c>
      <c r="Q233" t="s">
        <v>0</v>
      </c>
      <c r="R23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{"year":2018,"gameWeek":12,"gameId":167,"sport":"nfl","awayTeam":{"code":"MIA","shortName":"Miami","fullName":"Miami Dolphins"},"homeTeam":{"code":"IND","shortName":"Indianapolis","fullName":"Indianapolis Colts"},"odds":{"spread":,"total":},"startDateTime":"2018-11-25T13:00:00-05:00"}</v>
      </c>
    </row>
    <row r="234" spans="1:18" hidden="1" x14ac:dyDescent="0.2">
      <c r="A234">
        <v>234</v>
      </c>
      <c r="B234">
        <f>Table1[[#This Row],[Game ID]]-66</f>
        <v>168</v>
      </c>
      <c r="C234" t="s">
        <v>24</v>
      </c>
      <c r="D234" t="s">
        <v>25</v>
      </c>
      <c r="E234" t="str">
        <f>VLOOKUP(Table1[[#This Row],[away Team ID]],teamTable[],2,FALSE)</f>
        <v>CLE</v>
      </c>
      <c r="F234" t="str">
        <f>VLOOKUP(Table1[[#This Row],[away Team ID]],teamTable[],3,FALSE)</f>
        <v>Cleveland Browns</v>
      </c>
      <c r="G234">
        <v>12</v>
      </c>
      <c r="H234" t="s">
        <v>15</v>
      </c>
      <c r="I234" t="s">
        <v>16</v>
      </c>
      <c r="J234" t="s">
        <v>17</v>
      </c>
      <c r="K234" t="s">
        <v>15</v>
      </c>
      <c r="L234" t="str">
        <f>VLOOKUP(Table1[[#This Row],[homeTeamId]],teamTable[],2,FALSE)</f>
        <v>CIN</v>
      </c>
      <c r="M234" t="str">
        <f>VLOOKUP(Table1[[#This Row],[homeTeamId]],teamTable[],3,FALSE)</f>
        <v>Cincinnati Bengals</v>
      </c>
      <c r="P234" t="s">
        <v>229</v>
      </c>
      <c r="Q234" t="s">
        <v>0</v>
      </c>
      <c r="R23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{"year":2018,"gameWeek":12,"gameId":168,"sport":"nfl","awayTeam":{"code":"CLE","shortName":"Cleveland","fullName":"Cleveland Browns"},"homeTeam":{"code":"CIN","shortName":"Cincinnati","fullName":"Cincinnati Bengals"},"odds":{"spread":,"total":},"startDateTime":"2018-11-25T13:00:00-05:00"}</v>
      </c>
    </row>
    <row r="235" spans="1:18" hidden="1" x14ac:dyDescent="0.2">
      <c r="A235">
        <v>235</v>
      </c>
      <c r="B235">
        <f>Table1[[#This Row],[Game ID]]-66</f>
        <v>169</v>
      </c>
      <c r="C235" t="s">
        <v>73</v>
      </c>
      <c r="D235" t="s">
        <v>71</v>
      </c>
      <c r="E235" t="str">
        <f>VLOOKUP(Table1[[#This Row],[away Team ID]],teamTable[],2,FALSE)</f>
        <v>SEA</v>
      </c>
      <c r="F235" t="str">
        <f>VLOOKUP(Table1[[#This Row],[away Team ID]],teamTable[],3,FALSE)</f>
        <v>Seattle Seahawks</v>
      </c>
      <c r="G235">
        <v>12</v>
      </c>
      <c r="H235" t="s">
        <v>106</v>
      </c>
      <c r="I235" t="s">
        <v>107</v>
      </c>
      <c r="J235" t="s">
        <v>8</v>
      </c>
      <c r="K235" t="s">
        <v>9</v>
      </c>
      <c r="L235" t="str">
        <f>VLOOKUP(Table1[[#This Row],[homeTeamId]],teamTable[],2,FALSE)</f>
        <v>CAR</v>
      </c>
      <c r="M235" t="str">
        <f>VLOOKUP(Table1[[#This Row],[homeTeamId]],teamTable[],3,FALSE)</f>
        <v>Carolina Panthers</v>
      </c>
      <c r="P235" t="s">
        <v>229</v>
      </c>
      <c r="Q235" t="s">
        <v>0</v>
      </c>
      <c r="R23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{"year":2018,"gameWeek":12,"gameId":169,"sport":"nfl","awayTeam":{"code":"SEA","shortName":"Seattle","fullName":"Seattle Seahawks"},"homeTeam":{"code":"CAR","shortName":"Carolina","fullName":"Carolina Panthers"},"odds":{"spread":,"total":},"startDateTime":"2018-11-25T13:00:00-05:00"}</v>
      </c>
    </row>
    <row r="236" spans="1:18" hidden="1" x14ac:dyDescent="0.2">
      <c r="A236">
        <v>236</v>
      </c>
      <c r="B236">
        <f>Table1[[#This Row],[Game ID]]-66</f>
        <v>170</v>
      </c>
      <c r="C236" t="s">
        <v>39</v>
      </c>
      <c r="D236" t="s">
        <v>37</v>
      </c>
      <c r="E236" t="str">
        <f>VLOOKUP(Table1[[#This Row],[away Team ID]],teamTable[],2,FALSE)</f>
        <v>JAC</v>
      </c>
      <c r="F236" t="str">
        <f>VLOOKUP(Table1[[#This Row],[away Team ID]],teamTable[],3,FALSE)</f>
        <v>Jacksonville Jaguars</v>
      </c>
      <c r="G236">
        <v>12</v>
      </c>
      <c r="H236" t="s">
        <v>10</v>
      </c>
      <c r="I236" t="s">
        <v>11</v>
      </c>
      <c r="J236" t="s">
        <v>12</v>
      </c>
      <c r="K236" t="s">
        <v>13</v>
      </c>
      <c r="L236" t="str">
        <f>VLOOKUP(Table1[[#This Row],[homeTeamId]],teamTable[],2,FALSE)</f>
        <v>BUF</v>
      </c>
      <c r="M236" t="str">
        <f>VLOOKUP(Table1[[#This Row],[homeTeamId]],teamTable[],3,FALSE)</f>
        <v>Buffalo Bills</v>
      </c>
      <c r="P236" t="s">
        <v>229</v>
      </c>
      <c r="Q236" t="s">
        <v>0</v>
      </c>
      <c r="R23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{"year":2018,"gameWeek":12,"gameId":170,"sport":"nfl","awayTeam":{"code":"JAC","shortName":"Jacksonville","fullName":"Jacksonville Jaguars"},"homeTeam":{"code":"BUF","shortName":"Buffalo","fullName":"Buffalo Bills"},"odds":{"spread":,"total":},"startDateTime":"2018-11-25T13:00:00-05:00"}</v>
      </c>
    </row>
    <row r="237" spans="1:18" hidden="1" x14ac:dyDescent="0.2">
      <c r="A237">
        <v>237</v>
      </c>
      <c r="B237">
        <f>Table1[[#This Row],[Game ID]]-66</f>
        <v>171</v>
      </c>
      <c r="C237" t="s">
        <v>66</v>
      </c>
      <c r="D237" t="s">
        <v>67</v>
      </c>
      <c r="E237" t="str">
        <f>VLOOKUP(Table1[[#This Row],[away Team ID]],teamTable[],2,FALSE)</f>
        <v>SF</v>
      </c>
      <c r="F237" t="str">
        <f>VLOOKUP(Table1[[#This Row],[away Team ID]],teamTable[],3,FALSE)</f>
        <v>San Francisco 49ers</v>
      </c>
      <c r="G237">
        <v>12</v>
      </c>
      <c r="H237" t="s">
        <v>133</v>
      </c>
      <c r="I237" t="s">
        <v>134</v>
      </c>
      <c r="J237" t="s">
        <v>18</v>
      </c>
      <c r="K237" t="s">
        <v>19</v>
      </c>
      <c r="L237" t="str">
        <f>VLOOKUP(Table1[[#This Row],[homeTeamId]],teamTable[],2,FALSE)</f>
        <v>TB</v>
      </c>
      <c r="M237" t="str">
        <f>VLOOKUP(Table1[[#This Row],[homeTeamId]],teamTable[],3,FALSE)</f>
        <v>Tampa Bay Buccaneers</v>
      </c>
      <c r="P237" t="s">
        <v>229</v>
      </c>
      <c r="Q237" t="s">
        <v>0</v>
      </c>
      <c r="R23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{"year":2018,"gameWeek":12,"gameId":171,"sport":"nfl","awayTeam":{"code":"SF","shortName":"San Francisco","fullName":"San Francisco 49ers"},"homeTeam":{"code":"TB","shortName":"Tampa Bay","fullName":"Tampa Bay Buccaneers"},"odds":{"spread":,"total":},"startDateTime":"2018-11-25T13:00:00-05:00"}</v>
      </c>
    </row>
    <row r="238" spans="1:18" hidden="1" x14ac:dyDescent="0.2">
      <c r="A238">
        <v>238</v>
      </c>
      <c r="B238">
        <f>Table1[[#This Row],[Game ID]]-66</f>
        <v>172</v>
      </c>
      <c r="C238" t="s">
        <v>83</v>
      </c>
      <c r="D238" t="s">
        <v>81</v>
      </c>
      <c r="E238" t="str">
        <f>VLOOKUP(Table1[[#This Row],[away Team ID]],teamTable[],2,FALSE)</f>
        <v>OAK</v>
      </c>
      <c r="F238" t="str">
        <f>VLOOKUP(Table1[[#This Row],[away Team ID]],teamTable[],3,FALSE)</f>
        <v>Oakland Raiders</v>
      </c>
      <c r="G238">
        <v>12</v>
      </c>
      <c r="H238" t="s">
        <v>6</v>
      </c>
      <c r="I238" t="s">
        <v>42</v>
      </c>
      <c r="J238" t="s">
        <v>5</v>
      </c>
      <c r="K238" t="s">
        <v>6</v>
      </c>
      <c r="L238" t="str">
        <f>VLOOKUP(Table1[[#This Row],[homeTeamId]],teamTable[],2,FALSE)</f>
        <v>BAL</v>
      </c>
      <c r="M238" t="str">
        <f>VLOOKUP(Table1[[#This Row],[homeTeamId]],teamTable[],3,FALSE)</f>
        <v>Baltimore Ravens</v>
      </c>
      <c r="P238" t="s">
        <v>229</v>
      </c>
      <c r="Q238" t="s">
        <v>0</v>
      </c>
      <c r="R23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{"year":2018,"gameWeek":12,"gameId":172,"sport":"nfl","awayTeam":{"code":"OAK","shortName":"Oakland","fullName":"Oakland Raiders"},"homeTeam":{"code":"BAL","shortName":"Baltimore","fullName":"Baltimore Ravens"},"odds":{"spread":,"total":},"startDateTime":"2018-11-25T13:00:00-05:00"}</v>
      </c>
    </row>
    <row r="239" spans="1:18" hidden="1" x14ac:dyDescent="0.2">
      <c r="A239">
        <v>239</v>
      </c>
      <c r="B239">
        <f>Table1[[#This Row],[Game ID]]-66</f>
        <v>173</v>
      </c>
      <c r="C239" t="s">
        <v>96</v>
      </c>
      <c r="D239" t="s">
        <v>94</v>
      </c>
      <c r="E239" t="str">
        <f>VLOOKUP(Table1[[#This Row],[away Team ID]],teamTable[],2,FALSE)</f>
        <v>ARI</v>
      </c>
      <c r="F239" t="str">
        <f>VLOOKUP(Table1[[#This Row],[away Team ID]],teamTable[],3,FALSE)</f>
        <v>Arizona Cardinals</v>
      </c>
      <c r="G239">
        <v>12</v>
      </c>
      <c r="H239" t="s">
        <v>126</v>
      </c>
      <c r="I239" t="s">
        <v>127</v>
      </c>
      <c r="J239" t="s">
        <v>91</v>
      </c>
      <c r="K239" t="s">
        <v>92</v>
      </c>
      <c r="L239" t="str">
        <f>VLOOKUP(Table1[[#This Row],[homeTeamId]],teamTable[],2,FALSE)</f>
        <v>LAC</v>
      </c>
      <c r="M239" t="str">
        <f>VLOOKUP(Table1[[#This Row],[homeTeamId]],teamTable[],3,FALSE)</f>
        <v>Los Angeles Chargers</v>
      </c>
      <c r="P239" t="s">
        <v>230</v>
      </c>
      <c r="Q239" t="s">
        <v>0</v>
      </c>
      <c r="R23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{"year":2018,"gameWeek":12,"gameId":173,"sport":"nfl","awayTeam":{"code":"ARI","shortName":"Arizona","fullName":"Arizona Cardinals"},"homeTeam":{"code":"LAC","shortName":"L.A. Chargers","fullName":"Los Angeles Chargers"},"odds":{"spread":,"total":},"startDateTime":"2018-11-25T16:05:00-05:00"}</v>
      </c>
    </row>
    <row r="240" spans="1:18" hidden="1" x14ac:dyDescent="0.2">
      <c r="A240">
        <v>240</v>
      </c>
      <c r="B240">
        <f>Table1[[#This Row],[Game ID]]-66</f>
        <v>174</v>
      </c>
      <c r="C240" t="s">
        <v>30</v>
      </c>
      <c r="D240" t="s">
        <v>31</v>
      </c>
      <c r="E240" t="str">
        <f>VLOOKUP(Table1[[#This Row],[away Team ID]],teamTable[],2,FALSE)</f>
        <v>PIT</v>
      </c>
      <c r="F240" t="str">
        <f>VLOOKUP(Table1[[#This Row],[away Team ID]],teamTable[],3,FALSE)</f>
        <v>Pittsburgh Steelers</v>
      </c>
      <c r="G240">
        <v>12</v>
      </c>
      <c r="H240" t="s">
        <v>87</v>
      </c>
      <c r="I240" t="s">
        <v>88</v>
      </c>
      <c r="J240" t="s">
        <v>89</v>
      </c>
      <c r="K240" t="s">
        <v>87</v>
      </c>
      <c r="L240" t="str">
        <f>VLOOKUP(Table1[[#This Row],[homeTeamId]],teamTable[],2,FALSE)</f>
        <v>DEN</v>
      </c>
      <c r="M240" t="str">
        <f>VLOOKUP(Table1[[#This Row],[homeTeamId]],teamTable[],3,FALSE)</f>
        <v>Denver Broncos</v>
      </c>
      <c r="P240" t="s">
        <v>231</v>
      </c>
      <c r="Q240" t="s">
        <v>0</v>
      </c>
      <c r="R24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{"year":2018,"gameWeek":12,"gameId":174,"sport":"nfl","awayTeam":{"code":"PIT","shortName":"Pittsburgh","fullName":"Pittsburgh Steelers"},"homeTeam":{"code":"DEN","shortName":"Denver","fullName":"Denver Broncos"},"odds":{"spread":,"total":},"startDateTime":"2018-11-25T16:25:00-05:00"}</v>
      </c>
    </row>
    <row r="241" spans="1:18" hidden="1" x14ac:dyDescent="0.2">
      <c r="A241">
        <v>241</v>
      </c>
      <c r="B241">
        <f>Table1[[#This Row],[Game ID]]-66</f>
        <v>175</v>
      </c>
      <c r="C241" t="s">
        <v>54</v>
      </c>
      <c r="D241" t="s">
        <v>52</v>
      </c>
      <c r="E241" t="str">
        <f>VLOOKUP(Table1[[#This Row],[away Team ID]],teamTable[],2,FALSE)</f>
        <v>GB</v>
      </c>
      <c r="F241" t="str">
        <f>VLOOKUP(Table1[[#This Row],[away Team ID]],teamTable[],3,FALSE)</f>
        <v>Green Bay Packers</v>
      </c>
      <c r="G241">
        <v>12</v>
      </c>
      <c r="H241" t="s">
        <v>111</v>
      </c>
      <c r="I241" t="s">
        <v>112</v>
      </c>
      <c r="J241" t="s">
        <v>85</v>
      </c>
      <c r="K241" t="s">
        <v>86</v>
      </c>
      <c r="L241" t="str">
        <f>VLOOKUP(Table1[[#This Row],[homeTeamId]],teamTable[],2,FALSE)</f>
        <v>MIN</v>
      </c>
      <c r="M241" t="str">
        <f>VLOOKUP(Table1[[#This Row],[homeTeamId]],teamTable[],3,FALSE)</f>
        <v>Minnesota Vikings</v>
      </c>
      <c r="P241" t="s">
        <v>232</v>
      </c>
      <c r="Q241" t="s">
        <v>0</v>
      </c>
      <c r="R24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{"year":2018,"gameWeek":12,"gameId":175,"sport":"nfl","awayTeam":{"code":"GB","shortName":"Green Bay","fullName":"Green Bay Packers"},"homeTeam":{"code":"MIN","shortName":"Minnesota","fullName":"Minnesota Vikings"},"odds":{"spread":,"total":},"startDateTime":"2018-11-25T20:20:00-05:00"}</v>
      </c>
    </row>
    <row r="242" spans="1:18" hidden="1" x14ac:dyDescent="0.2">
      <c r="A242">
        <v>242</v>
      </c>
      <c r="B242">
        <f>Table1[[#This Row],[Game ID]]-66</f>
        <v>176</v>
      </c>
      <c r="C242" t="s">
        <v>50</v>
      </c>
      <c r="D242" t="s">
        <v>51</v>
      </c>
      <c r="E242" t="str">
        <f>VLOOKUP(Table1[[#This Row],[away Team ID]],teamTable[],2,FALSE)</f>
        <v>TEN</v>
      </c>
      <c r="F242" t="str">
        <f>VLOOKUP(Table1[[#This Row],[away Team ID]],teamTable[],3,FALSE)</f>
        <v>Tennessee Titans</v>
      </c>
      <c r="G242">
        <v>12</v>
      </c>
      <c r="H242" t="s">
        <v>57</v>
      </c>
      <c r="I242" t="s">
        <v>124</v>
      </c>
      <c r="J242" t="s">
        <v>56</v>
      </c>
      <c r="K242" t="s">
        <v>57</v>
      </c>
      <c r="L242" t="str">
        <f>VLOOKUP(Table1[[#This Row],[homeTeamId]],teamTable[],2,FALSE)</f>
        <v>HOU</v>
      </c>
      <c r="M242" t="str">
        <f>VLOOKUP(Table1[[#This Row],[homeTeamId]],teamTable[],3,FALSE)</f>
        <v>Houston Texans</v>
      </c>
      <c r="P242" t="s">
        <v>233</v>
      </c>
      <c r="Q242" t="s">
        <v>0</v>
      </c>
      <c r="R24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{"year":2018,"gameWeek":12,"gameId":176,"sport":"nfl","awayTeam":{"code":"TEN","shortName":"Tennessee","fullName":"Tennessee Titans"},"homeTeam":{"code":"HOU","shortName":"Houston","fullName":"Houston Texans"},"odds":{"spread":,"total":},"startDateTime":"2018-11-26T20:15:00-05:00"}</v>
      </c>
    </row>
    <row r="243" spans="1:18" hidden="1" x14ac:dyDescent="0.2">
      <c r="A243">
        <v>243</v>
      </c>
      <c r="B243">
        <f>Table1[[#This Row],[Game ID]]-66</f>
        <v>177</v>
      </c>
      <c r="C243" t="s">
        <v>35</v>
      </c>
      <c r="D243" t="s">
        <v>36</v>
      </c>
      <c r="E243" t="str">
        <f>VLOOKUP(Table1[[#This Row],[away Team ID]],teamTable[],2,FALSE)</f>
        <v>NO</v>
      </c>
      <c r="F243" t="str">
        <f>VLOOKUP(Table1[[#This Row],[away Team ID]],teamTable[],3,FALSE)</f>
        <v>New Orleans Saints</v>
      </c>
      <c r="G243">
        <v>13</v>
      </c>
      <c r="H243" t="s">
        <v>118</v>
      </c>
      <c r="I243" t="s">
        <v>119</v>
      </c>
      <c r="J243" t="s">
        <v>62</v>
      </c>
      <c r="K243" t="s">
        <v>63</v>
      </c>
      <c r="L243" t="str">
        <f>VLOOKUP(Table1[[#This Row],[homeTeamId]],teamTable[],2,FALSE)</f>
        <v>DAL</v>
      </c>
      <c r="M243" t="str">
        <f>VLOOKUP(Table1[[#This Row],[homeTeamId]],teamTable[],3,FALSE)</f>
        <v>Dallas Cowboys</v>
      </c>
      <c r="P243" t="s">
        <v>234</v>
      </c>
      <c r="Q243" t="s">
        <v>0</v>
      </c>
      <c r="R24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{"year":2018,"gameWeek":13,"gameId":177,"sport":"nfl","awayTeam":{"code":"NO","shortName":"New Orleans","fullName":"New Orleans Saints"},"homeTeam":{"code":"DAL","shortName":"Dallas","fullName":"Dallas Cowboys"},"odds":{"spread":,"total":},"startDateTime":"2018-11-29T20:20:00-05:00"}</v>
      </c>
    </row>
    <row r="244" spans="1:18" hidden="1" x14ac:dyDescent="0.2">
      <c r="A244">
        <v>244</v>
      </c>
      <c r="B244">
        <f>Table1[[#This Row],[Game ID]]-66</f>
        <v>178</v>
      </c>
      <c r="C244" t="s">
        <v>5</v>
      </c>
      <c r="D244" t="s">
        <v>6</v>
      </c>
      <c r="E244" t="str">
        <f>VLOOKUP(Table1[[#This Row],[away Team ID]],teamTable[],2,FALSE)</f>
        <v>BAL</v>
      </c>
      <c r="F244" t="str">
        <f>VLOOKUP(Table1[[#This Row],[away Team ID]],teamTable[],3,FALSE)</f>
        <v>Baltimore Ravens</v>
      </c>
      <c r="G244">
        <v>13</v>
      </c>
      <c r="H244" t="s">
        <v>75</v>
      </c>
      <c r="I244" t="s">
        <v>108</v>
      </c>
      <c r="J244" t="s">
        <v>74</v>
      </c>
      <c r="K244" t="s">
        <v>75</v>
      </c>
      <c r="L244" t="str">
        <f>VLOOKUP(Table1[[#This Row],[homeTeamId]],teamTable[],2,FALSE)</f>
        <v>ATL</v>
      </c>
      <c r="M244" t="str">
        <f>VLOOKUP(Table1[[#This Row],[homeTeamId]],teamTable[],3,FALSE)</f>
        <v>Atlanta Falcons</v>
      </c>
      <c r="P244" t="s">
        <v>235</v>
      </c>
      <c r="Q244" t="s">
        <v>0</v>
      </c>
      <c r="R24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{"year":2018,"gameWeek":13,"gameId":178,"sport":"nfl","awayTeam":{"code":"BAL","shortName":"Baltimore","fullName":"Baltimore Ravens"},"homeTeam":{"code":"ATL","shortName":"Atlanta","fullName":"Atlanta Falcons"},"odds":{"spread":,"total":},"startDateTime":"2018-12-02T13:00:00-05:00"}</v>
      </c>
    </row>
    <row r="245" spans="1:18" hidden="1" x14ac:dyDescent="0.2">
      <c r="A245">
        <v>245</v>
      </c>
      <c r="B245">
        <f>Table1[[#This Row],[Game ID]]-66</f>
        <v>179</v>
      </c>
      <c r="C245" t="s">
        <v>89</v>
      </c>
      <c r="D245" t="s">
        <v>87</v>
      </c>
      <c r="E245" t="str">
        <f>VLOOKUP(Table1[[#This Row],[away Team ID]],teamTable[],2,FALSE)</f>
        <v>DEN</v>
      </c>
      <c r="F245" t="str">
        <f>VLOOKUP(Table1[[#This Row],[away Team ID]],teamTable[],3,FALSE)</f>
        <v>Denver Broncos</v>
      </c>
      <c r="G245">
        <v>13</v>
      </c>
      <c r="H245" t="s">
        <v>15</v>
      </c>
      <c r="I245" t="s">
        <v>16</v>
      </c>
      <c r="J245" t="s">
        <v>17</v>
      </c>
      <c r="K245" t="s">
        <v>15</v>
      </c>
      <c r="L245" t="str">
        <f>VLOOKUP(Table1[[#This Row],[homeTeamId]],teamTable[],2,FALSE)</f>
        <v>CIN</v>
      </c>
      <c r="M245" t="str">
        <f>VLOOKUP(Table1[[#This Row],[homeTeamId]],teamTable[],3,FALSE)</f>
        <v>Cincinnati Bengals</v>
      </c>
      <c r="P245" t="s">
        <v>235</v>
      </c>
      <c r="Q245" t="s">
        <v>0</v>
      </c>
      <c r="R24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{"year":2018,"gameWeek":13,"gameId":179,"sport":"nfl","awayTeam":{"code":"DEN","shortName":"Denver","fullName":"Denver Broncos"},"homeTeam":{"code":"CIN","shortName":"Cincinnati","fullName":"Cincinnati Bengals"},"odds":{"spread":,"total":},"startDateTime":"2018-12-02T13:00:00-05:00"}</v>
      </c>
    </row>
    <row r="246" spans="1:18" hidden="1" x14ac:dyDescent="0.2">
      <c r="A246">
        <v>246</v>
      </c>
      <c r="B246">
        <f>Table1[[#This Row],[Game ID]]-66</f>
        <v>180</v>
      </c>
      <c r="C246" t="s">
        <v>8</v>
      </c>
      <c r="D246" t="s">
        <v>9</v>
      </c>
      <c r="E246" t="str">
        <f>VLOOKUP(Table1[[#This Row],[away Team ID]],teamTable[],2,FALSE)</f>
        <v>CAR</v>
      </c>
      <c r="F246" t="str">
        <f>VLOOKUP(Table1[[#This Row],[away Team ID]],teamTable[],3,FALSE)</f>
        <v>Carolina Panthers</v>
      </c>
      <c r="G246">
        <v>13</v>
      </c>
      <c r="H246" t="s">
        <v>133</v>
      </c>
      <c r="I246" t="s">
        <v>134</v>
      </c>
      <c r="J246" t="s">
        <v>18</v>
      </c>
      <c r="K246" t="s">
        <v>19</v>
      </c>
      <c r="L246" t="str">
        <f>VLOOKUP(Table1[[#This Row],[homeTeamId]],teamTable[],2,FALSE)</f>
        <v>TB</v>
      </c>
      <c r="M246" t="str">
        <f>VLOOKUP(Table1[[#This Row],[homeTeamId]],teamTable[],3,FALSE)</f>
        <v>Tampa Bay Buccaneers</v>
      </c>
      <c r="P246" t="s">
        <v>235</v>
      </c>
      <c r="Q246" t="s">
        <v>0</v>
      </c>
      <c r="R24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{"year":2018,"gameWeek":13,"gameId":180,"sport":"nfl","awayTeam":{"code":"CAR","shortName":"Carolina","fullName":"Carolina Panthers"},"homeTeam":{"code":"TB","shortName":"Tampa Bay","fullName":"Tampa Bay Buccaneers"},"odds":{"spread":,"total":},"startDateTime":"2018-12-02T13:00:00-05:00"}</v>
      </c>
    </row>
    <row r="247" spans="1:18" hidden="1" x14ac:dyDescent="0.2">
      <c r="A247">
        <v>247</v>
      </c>
      <c r="B247">
        <f>Table1[[#This Row],[Game ID]]-66</f>
        <v>181</v>
      </c>
      <c r="C247" t="s">
        <v>91</v>
      </c>
      <c r="D247" t="s">
        <v>92</v>
      </c>
      <c r="E247" t="str">
        <f>VLOOKUP(Table1[[#This Row],[away Team ID]],teamTable[],2,FALSE)</f>
        <v>LAC</v>
      </c>
      <c r="F247" t="str">
        <f>VLOOKUP(Table1[[#This Row],[away Team ID]],teamTable[],3,FALSE)</f>
        <v>Los Angeles Chargers</v>
      </c>
      <c r="G247">
        <v>13</v>
      </c>
      <c r="H247" t="s">
        <v>31</v>
      </c>
      <c r="I247" t="s">
        <v>140</v>
      </c>
      <c r="J247" t="s">
        <v>30</v>
      </c>
      <c r="K247" t="s">
        <v>31</v>
      </c>
      <c r="L247" t="str">
        <f>VLOOKUP(Table1[[#This Row],[homeTeamId]],teamTable[],2,FALSE)</f>
        <v>PIT</v>
      </c>
      <c r="M247" t="str">
        <f>VLOOKUP(Table1[[#This Row],[homeTeamId]],teamTable[],3,FALSE)</f>
        <v>Pittsburgh Steelers</v>
      </c>
      <c r="P247" t="s">
        <v>235</v>
      </c>
      <c r="Q247" t="s">
        <v>0</v>
      </c>
      <c r="R24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{"year":2018,"gameWeek":13,"gameId":181,"sport":"nfl","awayTeam":{"code":"LAC","shortName":"L.A. Chargers","fullName":"Los Angeles Chargers"},"homeTeam":{"code":"PIT","shortName":"Pittsburgh","fullName":"Pittsburgh Steelers"},"odds":{"spread":,"total":},"startDateTime":"2018-12-02T13:00:00-05:00"}</v>
      </c>
    </row>
    <row r="248" spans="1:18" hidden="1" x14ac:dyDescent="0.2">
      <c r="A248">
        <v>248</v>
      </c>
      <c r="B248">
        <f>Table1[[#This Row],[Game ID]]-66</f>
        <v>182</v>
      </c>
      <c r="C248" t="s">
        <v>1</v>
      </c>
      <c r="D248" t="s">
        <v>2</v>
      </c>
      <c r="E248" t="str">
        <f>VLOOKUP(Table1[[#This Row],[away Team ID]],teamTable[],2,FALSE)</f>
        <v>CHI</v>
      </c>
      <c r="F248" t="str">
        <f>VLOOKUP(Table1[[#This Row],[away Team ID]],teamTable[],3,FALSE)</f>
        <v>Chicago Bears</v>
      </c>
      <c r="G248">
        <v>13</v>
      </c>
      <c r="H248" t="s">
        <v>26</v>
      </c>
      <c r="I248" t="s">
        <v>27</v>
      </c>
      <c r="J248" t="s">
        <v>28</v>
      </c>
      <c r="K248" t="s">
        <v>29</v>
      </c>
      <c r="L248" t="str">
        <f>VLOOKUP(Table1[[#This Row],[homeTeamId]],teamTable[],2,FALSE)</f>
        <v>NYG</v>
      </c>
      <c r="M248" t="str">
        <f>VLOOKUP(Table1[[#This Row],[homeTeamId]],teamTable[],3,FALSE)</f>
        <v>New York Giants</v>
      </c>
      <c r="P248" t="s">
        <v>235</v>
      </c>
      <c r="Q248" t="s">
        <v>0</v>
      </c>
      <c r="R24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{"year":2018,"gameWeek":13,"gameId":182,"sport":"nfl","awayTeam":{"code":"CHI","shortName":"Chicago","fullName":"Chicago Bears"},"homeTeam":{"code":"NYG","shortName":"N.Y. Giants","fullName":"New York Giants"},"odds":{"spread":,"total":},"startDateTime":"2018-12-02T13:00:00-05:00"}</v>
      </c>
    </row>
    <row r="249" spans="1:18" hidden="1" x14ac:dyDescent="0.2">
      <c r="A249">
        <v>249</v>
      </c>
      <c r="B249">
        <f>Table1[[#This Row],[Game ID]]-66</f>
        <v>183</v>
      </c>
      <c r="C249" t="s">
        <v>12</v>
      </c>
      <c r="D249" t="s">
        <v>13</v>
      </c>
      <c r="E249" t="str">
        <f>VLOOKUP(Table1[[#This Row],[away Team ID]],teamTable[],2,FALSE)</f>
        <v>BUF</v>
      </c>
      <c r="F249" t="str">
        <f>VLOOKUP(Table1[[#This Row],[away Team ID]],teamTable[],3,FALSE)</f>
        <v>Buffalo Bills</v>
      </c>
      <c r="G249">
        <v>13</v>
      </c>
      <c r="H249" t="s">
        <v>20</v>
      </c>
      <c r="I249" t="s">
        <v>21</v>
      </c>
      <c r="J249" t="s">
        <v>22</v>
      </c>
      <c r="K249" t="s">
        <v>23</v>
      </c>
      <c r="L249" t="str">
        <f>VLOOKUP(Table1[[#This Row],[homeTeamId]],teamTable[],2,FALSE)</f>
        <v>MIA</v>
      </c>
      <c r="M249" t="str">
        <f>VLOOKUP(Table1[[#This Row],[homeTeamId]],teamTable[],3,FALSE)</f>
        <v>Miami Dolphins</v>
      </c>
      <c r="P249" t="s">
        <v>235</v>
      </c>
      <c r="Q249" t="s">
        <v>0</v>
      </c>
      <c r="R24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{"year":2018,"gameWeek":13,"gameId":183,"sport":"nfl","awayTeam":{"code":"BUF","shortName":"Buffalo","fullName":"Buffalo Bills"},"homeTeam":{"code":"MIA","shortName":"Miami","fullName":"Miami Dolphins"},"odds":{"spread":,"total":},"startDateTime":"2018-12-02T13:00:00-05:00"}</v>
      </c>
    </row>
    <row r="250" spans="1:18" hidden="1" x14ac:dyDescent="0.2">
      <c r="A250">
        <v>250</v>
      </c>
      <c r="B250">
        <f>Table1[[#This Row],[Game ID]]-66</f>
        <v>184</v>
      </c>
      <c r="C250" t="s">
        <v>40</v>
      </c>
      <c r="D250" t="s">
        <v>41</v>
      </c>
      <c r="E250" t="str">
        <f>VLOOKUP(Table1[[#This Row],[away Team ID]],teamTable[],2,FALSE)</f>
        <v>LAR</v>
      </c>
      <c r="F250" t="str">
        <f>VLOOKUP(Table1[[#This Row],[away Team ID]],teamTable[],3,FALSE)</f>
        <v>Los Angeles Rams</v>
      </c>
      <c r="G250">
        <v>13</v>
      </c>
      <c r="H250" t="s">
        <v>80</v>
      </c>
      <c r="I250" t="s">
        <v>102</v>
      </c>
      <c r="J250" t="s">
        <v>79</v>
      </c>
      <c r="K250" t="s">
        <v>80</v>
      </c>
      <c r="L250" t="str">
        <f>VLOOKUP(Table1[[#This Row],[homeTeamId]],teamTable[],2,FALSE)</f>
        <v>DET</v>
      </c>
      <c r="M250" t="str">
        <f>VLOOKUP(Table1[[#This Row],[homeTeamId]],teamTable[],3,FALSE)</f>
        <v>Detroit Lions</v>
      </c>
      <c r="P250" t="s">
        <v>235</v>
      </c>
      <c r="Q250" t="s">
        <v>0</v>
      </c>
      <c r="R25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{"year":2018,"gameWeek":13,"gameId":184,"sport":"nfl","awayTeam":{"code":"LAR","shortName":"L.A. Rams","fullName":"Los Angeles Rams"},"homeTeam":{"code":"DET","shortName":"Detroit","fullName":"Detroit Lions"},"odds":{"spread":,"total":},"startDateTime":"2018-12-02T13:00:00-05:00"}</v>
      </c>
    </row>
    <row r="251" spans="1:18" hidden="1" x14ac:dyDescent="0.2">
      <c r="A251">
        <v>251</v>
      </c>
      <c r="B251">
        <f>Table1[[#This Row],[Game ID]]-66</f>
        <v>185</v>
      </c>
      <c r="C251" t="s">
        <v>96</v>
      </c>
      <c r="D251" t="s">
        <v>94</v>
      </c>
      <c r="E251" t="str">
        <f>VLOOKUP(Table1[[#This Row],[away Team ID]],teamTable[],2,FALSE)</f>
        <v>ARI</v>
      </c>
      <c r="F251" t="str">
        <f>VLOOKUP(Table1[[#This Row],[away Team ID]],teamTable[],3,FALSE)</f>
        <v>Arizona Cardinals</v>
      </c>
      <c r="G251">
        <v>13</v>
      </c>
      <c r="H251" t="s">
        <v>52</v>
      </c>
      <c r="I251" t="s">
        <v>53</v>
      </c>
      <c r="J251" t="s">
        <v>54</v>
      </c>
      <c r="K251" t="s">
        <v>52</v>
      </c>
      <c r="L251" t="str">
        <f>VLOOKUP(Table1[[#This Row],[homeTeamId]],teamTable[],2,FALSE)</f>
        <v>GB</v>
      </c>
      <c r="M251" t="str">
        <f>VLOOKUP(Table1[[#This Row],[homeTeamId]],teamTable[],3,FALSE)</f>
        <v>Green Bay Packers</v>
      </c>
      <c r="P251" t="s">
        <v>235</v>
      </c>
      <c r="Q251" t="s">
        <v>0</v>
      </c>
      <c r="R25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{"year":2018,"gameWeek":13,"gameId":185,"sport":"nfl","awayTeam":{"code":"ARI","shortName":"Arizona","fullName":"Arizona Cardinals"},"homeTeam":{"code":"GB","shortName":"Green Bay","fullName":"Green Bay Packers"},"odds":{"spread":,"total":},"startDateTime":"2018-12-02T13:00:00-05:00"}</v>
      </c>
    </row>
    <row r="252" spans="1:18" hidden="1" x14ac:dyDescent="0.2">
      <c r="A252">
        <v>252</v>
      </c>
      <c r="B252">
        <f>Table1[[#This Row],[Game ID]]-66</f>
        <v>186</v>
      </c>
      <c r="C252" t="s">
        <v>24</v>
      </c>
      <c r="D252" t="s">
        <v>25</v>
      </c>
      <c r="E252" t="str">
        <f>VLOOKUP(Table1[[#This Row],[away Team ID]],teamTable[],2,FALSE)</f>
        <v>CLE</v>
      </c>
      <c r="F252" t="str">
        <f>VLOOKUP(Table1[[#This Row],[away Team ID]],teamTable[],3,FALSE)</f>
        <v>Cleveland Browns</v>
      </c>
      <c r="G252">
        <v>13</v>
      </c>
      <c r="H252" t="s">
        <v>57</v>
      </c>
      <c r="I252" t="s">
        <v>124</v>
      </c>
      <c r="J252" t="s">
        <v>56</v>
      </c>
      <c r="K252" t="s">
        <v>57</v>
      </c>
      <c r="L252" t="str">
        <f>VLOOKUP(Table1[[#This Row],[homeTeamId]],teamTable[],2,FALSE)</f>
        <v>HOU</v>
      </c>
      <c r="M252" t="str">
        <f>VLOOKUP(Table1[[#This Row],[homeTeamId]],teamTable[],3,FALSE)</f>
        <v>Houston Texans</v>
      </c>
      <c r="P252" t="s">
        <v>235</v>
      </c>
      <c r="Q252" t="s">
        <v>0</v>
      </c>
      <c r="R25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{"year":2018,"gameWeek":13,"gameId":186,"sport":"nfl","awayTeam":{"code":"CLE","shortName":"Cleveland","fullName":"Cleveland Browns"},"homeTeam":{"code":"HOU","shortName":"Houston","fullName":"Houston Texans"},"odds":{"spread":,"total":},"startDateTime":"2018-12-02T13:00:00-05:00"}</v>
      </c>
    </row>
    <row r="253" spans="1:18" hidden="1" x14ac:dyDescent="0.2">
      <c r="A253">
        <v>253</v>
      </c>
      <c r="B253">
        <f>Table1[[#This Row],[Game ID]]-66</f>
        <v>187</v>
      </c>
      <c r="C253" t="s">
        <v>69</v>
      </c>
      <c r="D253" t="s">
        <v>70</v>
      </c>
      <c r="E253" t="str">
        <f>VLOOKUP(Table1[[#This Row],[away Team ID]],teamTable[],2,FALSE)</f>
        <v>IND</v>
      </c>
      <c r="F253" t="str">
        <f>VLOOKUP(Table1[[#This Row],[away Team ID]],teamTable[],3,FALSE)</f>
        <v>Indianapolis Colts</v>
      </c>
      <c r="G253">
        <v>13</v>
      </c>
      <c r="H253" t="s">
        <v>37</v>
      </c>
      <c r="I253" t="s">
        <v>38</v>
      </c>
      <c r="J253" t="s">
        <v>39</v>
      </c>
      <c r="K253" t="s">
        <v>37</v>
      </c>
      <c r="L253" t="str">
        <f>VLOOKUP(Table1[[#This Row],[homeTeamId]],teamTable[],2,FALSE)</f>
        <v>JAC</v>
      </c>
      <c r="M253" t="str">
        <f>VLOOKUP(Table1[[#This Row],[homeTeamId]],teamTable[],3,FALSE)</f>
        <v>Jacksonville Jaguars</v>
      </c>
      <c r="P253" t="s">
        <v>235</v>
      </c>
      <c r="Q253" t="s">
        <v>0</v>
      </c>
      <c r="R25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{"year":2018,"gameWeek":13,"gameId":187,"sport":"nfl","awayTeam":{"code":"IND","shortName":"Indianapolis","fullName":"Indianapolis Colts"},"homeTeam":{"code":"JAC","shortName":"Jacksonville","fullName":"Jacksonville Jaguars"},"odds":{"spread":,"total":},"startDateTime":"2018-12-02T13:00:00-05:00"}</v>
      </c>
    </row>
    <row r="254" spans="1:18" hidden="1" x14ac:dyDescent="0.2">
      <c r="A254">
        <v>254</v>
      </c>
      <c r="B254">
        <f>Table1[[#This Row],[Game ID]]-66</f>
        <v>188</v>
      </c>
      <c r="C254" t="s">
        <v>76</v>
      </c>
      <c r="D254" t="s">
        <v>77</v>
      </c>
      <c r="E254" t="str">
        <f>VLOOKUP(Table1[[#This Row],[away Team ID]],teamTable[],2,FALSE)</f>
        <v>NYJ</v>
      </c>
      <c r="F254" t="str">
        <f>VLOOKUP(Table1[[#This Row],[away Team ID]],teamTable[],3,FALSE)</f>
        <v>New York Jets</v>
      </c>
      <c r="G254">
        <v>13</v>
      </c>
      <c r="H254" t="s">
        <v>121</v>
      </c>
      <c r="I254" t="s">
        <v>122</v>
      </c>
      <c r="J254" t="s">
        <v>50</v>
      </c>
      <c r="K254" t="s">
        <v>51</v>
      </c>
      <c r="L254" t="str">
        <f>VLOOKUP(Table1[[#This Row],[homeTeamId]],teamTable[],2,FALSE)</f>
        <v>TEN</v>
      </c>
      <c r="M254" t="str">
        <f>VLOOKUP(Table1[[#This Row],[homeTeamId]],teamTable[],3,FALSE)</f>
        <v>Tennessee Titans</v>
      </c>
      <c r="P254" t="s">
        <v>236</v>
      </c>
      <c r="Q254" t="s">
        <v>0</v>
      </c>
      <c r="R25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{"year":2018,"gameWeek":13,"gameId":188,"sport":"nfl","awayTeam":{"code":"NYJ","shortName":"N.Y. Jets","fullName":"New York Jets"},"homeTeam":{"code":"TEN","shortName":"Tennessee","fullName":"Tennessee Titans"},"odds":{"spread":,"total":},"startDateTime":"2018-12-02T16:05:00-05:00"}</v>
      </c>
    </row>
    <row r="255" spans="1:18" hidden="1" x14ac:dyDescent="0.2">
      <c r="A255">
        <v>255</v>
      </c>
      <c r="B255">
        <f>Table1[[#This Row],[Game ID]]-66</f>
        <v>189</v>
      </c>
      <c r="C255" t="s">
        <v>60</v>
      </c>
      <c r="D255" t="s">
        <v>58</v>
      </c>
      <c r="E255" t="str">
        <f>VLOOKUP(Table1[[#This Row],[away Team ID]],teamTable[],2,FALSE)</f>
        <v>KC</v>
      </c>
      <c r="F255" t="str">
        <f>VLOOKUP(Table1[[#This Row],[away Team ID]],teamTable[],3,FALSE)</f>
        <v>Kansas City Chiefs</v>
      </c>
      <c r="G255">
        <v>13</v>
      </c>
      <c r="H255" t="s">
        <v>81</v>
      </c>
      <c r="I255" t="s">
        <v>82</v>
      </c>
      <c r="J255" t="s">
        <v>83</v>
      </c>
      <c r="K255" t="s">
        <v>81</v>
      </c>
      <c r="L255" t="str">
        <f>VLOOKUP(Table1[[#This Row],[homeTeamId]],teamTable[],2,FALSE)</f>
        <v>OAK</v>
      </c>
      <c r="M255" t="str">
        <f>VLOOKUP(Table1[[#This Row],[homeTeamId]],teamTable[],3,FALSE)</f>
        <v>Oakland Raiders</v>
      </c>
      <c r="P255" t="s">
        <v>236</v>
      </c>
      <c r="Q255" t="s">
        <v>0</v>
      </c>
      <c r="R25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{"year":2018,"gameWeek":13,"gameId":189,"sport":"nfl","awayTeam":{"code":"KC","shortName":"Kansas City","fullName":"Kansas City Chiefs"},"homeTeam":{"code":"OAK","shortName":"Oakland","fullName":"Oakland Raiders"},"odds":{"spread":,"total":},"startDateTime":"2018-12-02T16:05:00-05:00"}</v>
      </c>
    </row>
    <row r="256" spans="1:18" hidden="1" x14ac:dyDescent="0.2">
      <c r="A256">
        <v>256</v>
      </c>
      <c r="B256">
        <f>Table1[[#This Row],[Game ID]]-66</f>
        <v>190</v>
      </c>
      <c r="C256" t="s">
        <v>85</v>
      </c>
      <c r="D256" t="s">
        <v>86</v>
      </c>
      <c r="E256" t="str">
        <f>VLOOKUP(Table1[[#This Row],[away Team ID]],teamTable[],2,FALSE)</f>
        <v>MIN</v>
      </c>
      <c r="F256" t="str">
        <f>VLOOKUP(Table1[[#This Row],[away Team ID]],teamTable[],3,FALSE)</f>
        <v>Minnesota Vikings</v>
      </c>
      <c r="G256">
        <v>13</v>
      </c>
      <c r="H256" t="s">
        <v>46</v>
      </c>
      <c r="I256" t="s">
        <v>47</v>
      </c>
      <c r="J256" t="s">
        <v>48</v>
      </c>
      <c r="K256" t="s">
        <v>49</v>
      </c>
      <c r="L256" t="str">
        <f>VLOOKUP(Table1[[#This Row],[homeTeamId]],teamTable[],2,FALSE)</f>
        <v>NE</v>
      </c>
      <c r="M256" t="str">
        <f>VLOOKUP(Table1[[#This Row],[homeTeamId]],teamTable[],3,FALSE)</f>
        <v>New England Patriots</v>
      </c>
      <c r="P256" t="s">
        <v>237</v>
      </c>
      <c r="Q256" t="s">
        <v>0</v>
      </c>
      <c r="R25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{"year":2018,"gameWeek":13,"gameId":190,"sport":"nfl","awayTeam":{"code":"MIN","shortName":"Minnesota","fullName":"Minnesota Vikings"},"homeTeam":{"code":"NE","shortName":"New England","fullName":"New England Patriots"},"odds":{"spread":,"total":},"startDateTime":"2018-12-02T16:25:00-05:00"}</v>
      </c>
    </row>
    <row r="257" spans="1:18" hidden="1" x14ac:dyDescent="0.2">
      <c r="A257">
        <v>257</v>
      </c>
      <c r="B257">
        <f>Table1[[#This Row],[Game ID]]-66</f>
        <v>191</v>
      </c>
      <c r="C257" t="s">
        <v>66</v>
      </c>
      <c r="D257" t="s">
        <v>67</v>
      </c>
      <c r="E257" t="str">
        <f>VLOOKUP(Table1[[#This Row],[away Team ID]],teamTable[],2,FALSE)</f>
        <v>SF</v>
      </c>
      <c r="F257" t="str">
        <f>VLOOKUP(Table1[[#This Row],[away Team ID]],teamTable[],3,FALSE)</f>
        <v>San Francisco 49ers</v>
      </c>
      <c r="G257">
        <v>13</v>
      </c>
      <c r="H257" t="s">
        <v>71</v>
      </c>
      <c r="I257" t="s">
        <v>72</v>
      </c>
      <c r="J257" t="s">
        <v>73</v>
      </c>
      <c r="K257" t="s">
        <v>71</v>
      </c>
      <c r="L257" t="str">
        <f>VLOOKUP(Table1[[#This Row],[homeTeamId]],teamTable[],2,FALSE)</f>
        <v>SEA</v>
      </c>
      <c r="M257" t="str">
        <f>VLOOKUP(Table1[[#This Row],[homeTeamId]],teamTable[],3,FALSE)</f>
        <v>Seattle Seahawks</v>
      </c>
      <c r="P257" t="s">
        <v>238</v>
      </c>
      <c r="Q257" t="s">
        <v>0</v>
      </c>
      <c r="R25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{"year":2018,"gameWeek":13,"gameId":191,"sport":"nfl","awayTeam":{"code":"SF","shortName":"San Francisco","fullName":"San Francisco 49ers"},"homeTeam":{"code":"SEA","shortName":"Seattle","fullName":"Seattle Seahawks"},"odds":{"spread":,"total":},"startDateTime":"2018-12-02T20:20:00-05:00"}</v>
      </c>
    </row>
    <row r="258" spans="1:18" hidden="1" x14ac:dyDescent="0.2">
      <c r="A258">
        <v>258</v>
      </c>
      <c r="B258">
        <f>Table1[[#This Row],[Game ID]]-66</f>
        <v>192</v>
      </c>
      <c r="C258" t="s">
        <v>44</v>
      </c>
      <c r="D258" t="s">
        <v>45</v>
      </c>
      <c r="E258" t="str">
        <f>VLOOKUP(Table1[[#This Row],[away Team ID]],teamTable[],2,FALSE)</f>
        <v>WAS</v>
      </c>
      <c r="F258" t="str">
        <f>VLOOKUP(Table1[[#This Row],[away Team ID]],teamTable[],3,FALSE)</f>
        <v>Washington Redskins</v>
      </c>
      <c r="G258">
        <v>13</v>
      </c>
      <c r="H258" t="s">
        <v>32</v>
      </c>
      <c r="I258" t="s">
        <v>33</v>
      </c>
      <c r="J258" t="s">
        <v>34</v>
      </c>
      <c r="K258" t="s">
        <v>32</v>
      </c>
      <c r="L258" t="str">
        <f>VLOOKUP(Table1[[#This Row],[homeTeamId]],teamTable[],2,FALSE)</f>
        <v>PHI</v>
      </c>
      <c r="M258" t="str">
        <f>VLOOKUP(Table1[[#This Row],[homeTeamId]],teamTable[],3,FALSE)</f>
        <v>Philadelphia Eagles</v>
      </c>
      <c r="P258" t="s">
        <v>239</v>
      </c>
      <c r="Q258" t="s">
        <v>0</v>
      </c>
      <c r="R25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{"year":2018,"gameWeek":13,"gameId":192,"sport":"nfl","awayTeam":{"code":"WAS","shortName":"Washington","fullName":"Washington Redskins"},"homeTeam":{"code":"PHI","shortName":"Philadelphia","fullName":"Philadelphia Eagles"},"odds":{"spread":,"total":},"startDateTime":"2018-12-03T20:15:00-05:00"}</v>
      </c>
    </row>
    <row r="259" spans="1:18" hidden="1" x14ac:dyDescent="0.2">
      <c r="A259">
        <v>259</v>
      </c>
      <c r="B259">
        <f>Table1[[#This Row],[Game ID]]-66</f>
        <v>193</v>
      </c>
      <c r="C259" t="s">
        <v>39</v>
      </c>
      <c r="D259" t="s">
        <v>37</v>
      </c>
      <c r="E259" t="str">
        <f>VLOOKUP(Table1[[#This Row],[away Team ID]],teamTable[],2,FALSE)</f>
        <v>JAC</v>
      </c>
      <c r="F259" t="str">
        <f>VLOOKUP(Table1[[#This Row],[away Team ID]],teamTable[],3,FALSE)</f>
        <v>Jacksonville Jaguars</v>
      </c>
      <c r="G259">
        <v>14</v>
      </c>
      <c r="H259" t="s">
        <v>121</v>
      </c>
      <c r="I259" t="s">
        <v>122</v>
      </c>
      <c r="J259" t="s">
        <v>50</v>
      </c>
      <c r="K259" t="s">
        <v>51</v>
      </c>
      <c r="L259" t="str">
        <f>VLOOKUP(Table1[[#This Row],[homeTeamId]],teamTable[],2,FALSE)</f>
        <v>TEN</v>
      </c>
      <c r="M259" t="str">
        <f>VLOOKUP(Table1[[#This Row],[homeTeamId]],teamTable[],3,FALSE)</f>
        <v>Tennessee Titans</v>
      </c>
      <c r="P259" t="s">
        <v>240</v>
      </c>
      <c r="Q259" t="s">
        <v>0</v>
      </c>
      <c r="R25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{"year":2018,"gameWeek":14,"gameId":193,"sport":"nfl","awayTeam":{"code":"JAC","shortName":"Jacksonville","fullName":"Jacksonville Jaguars"},"homeTeam":{"code":"TEN","shortName":"Tennessee","fullName":"Tennessee Titans"},"odds":{"spread":,"total":},"startDateTime":"2018-12-06T20:20:00-05:00"}</v>
      </c>
    </row>
    <row r="260" spans="1:18" hidden="1" x14ac:dyDescent="0.2">
      <c r="A260">
        <v>260</v>
      </c>
      <c r="B260">
        <f>Table1[[#This Row],[Game ID]]-66</f>
        <v>194</v>
      </c>
      <c r="C260" t="s">
        <v>76</v>
      </c>
      <c r="D260" t="s">
        <v>77</v>
      </c>
      <c r="E260" t="str">
        <f>VLOOKUP(Table1[[#This Row],[away Team ID]],teamTable[],2,FALSE)</f>
        <v>NYJ</v>
      </c>
      <c r="F260" t="str">
        <f>VLOOKUP(Table1[[#This Row],[away Team ID]],teamTable[],3,FALSE)</f>
        <v>New York Jets</v>
      </c>
      <c r="G260">
        <v>14</v>
      </c>
      <c r="H260" t="s">
        <v>10</v>
      </c>
      <c r="I260" t="s">
        <v>11</v>
      </c>
      <c r="J260" t="s">
        <v>12</v>
      </c>
      <c r="K260" t="s">
        <v>13</v>
      </c>
      <c r="L260" t="str">
        <f>VLOOKUP(Table1[[#This Row],[homeTeamId]],teamTable[],2,FALSE)</f>
        <v>BUF</v>
      </c>
      <c r="M260" t="str">
        <f>VLOOKUP(Table1[[#This Row],[homeTeamId]],teamTable[],3,FALSE)</f>
        <v>Buffalo Bills</v>
      </c>
      <c r="P260" t="s">
        <v>241</v>
      </c>
      <c r="Q260" t="s">
        <v>0</v>
      </c>
      <c r="R26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{"year":2018,"gameWeek":14,"gameId":194,"sport":"nfl","awayTeam":{"code":"NYJ","shortName":"N.Y. Jets","fullName":"New York Jets"},"homeTeam":{"code":"BUF","shortName":"Buffalo","fullName":"Buffalo Bills"},"odds":{"spread":,"total":},"startDateTime":"2018-12-09T13:00:00-05:00"}</v>
      </c>
    </row>
    <row r="261" spans="1:18" hidden="1" x14ac:dyDescent="0.2">
      <c r="A261">
        <v>261</v>
      </c>
      <c r="B261">
        <f>Table1[[#This Row],[Game ID]]-66</f>
        <v>195</v>
      </c>
      <c r="C261" t="s">
        <v>40</v>
      </c>
      <c r="D261" t="s">
        <v>41</v>
      </c>
      <c r="E261" t="str">
        <f>VLOOKUP(Table1[[#This Row],[away Team ID]],teamTable[],2,FALSE)</f>
        <v>LAR</v>
      </c>
      <c r="F261" t="str">
        <f>VLOOKUP(Table1[[#This Row],[away Team ID]],teamTable[],3,FALSE)</f>
        <v>Los Angeles Rams</v>
      </c>
      <c r="G261">
        <v>14</v>
      </c>
      <c r="H261" t="s">
        <v>2</v>
      </c>
      <c r="I261" t="s">
        <v>137</v>
      </c>
      <c r="J261" t="s">
        <v>1</v>
      </c>
      <c r="K261" t="s">
        <v>2</v>
      </c>
      <c r="L261" t="str">
        <f>VLOOKUP(Table1[[#This Row],[homeTeamId]],teamTable[],2,FALSE)</f>
        <v>CHI</v>
      </c>
      <c r="M261" t="str">
        <f>VLOOKUP(Table1[[#This Row],[homeTeamId]],teamTable[],3,FALSE)</f>
        <v>Chicago Bears</v>
      </c>
      <c r="P261" t="s">
        <v>241</v>
      </c>
      <c r="Q261" t="s">
        <v>0</v>
      </c>
      <c r="R26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{"year":2018,"gameWeek":14,"gameId":195,"sport":"nfl","awayTeam":{"code":"LAR","shortName":"L.A. Rams","fullName":"Los Angeles Rams"},"homeTeam":{"code":"CHI","shortName":"Chicago","fullName":"Chicago Bears"},"odds":{"spread":,"total":},"startDateTime":"2018-12-09T13:00:00-05:00"}</v>
      </c>
    </row>
    <row r="262" spans="1:18" hidden="1" x14ac:dyDescent="0.2">
      <c r="A262">
        <v>262</v>
      </c>
      <c r="B262">
        <f>Table1[[#This Row],[Game ID]]-66</f>
        <v>196</v>
      </c>
      <c r="C262" t="s">
        <v>28</v>
      </c>
      <c r="D262" t="s">
        <v>29</v>
      </c>
      <c r="E262" t="str">
        <f>VLOOKUP(Table1[[#This Row],[away Team ID]],teamTable[],2,FALSE)</f>
        <v>NYG</v>
      </c>
      <c r="F262" t="str">
        <f>VLOOKUP(Table1[[#This Row],[away Team ID]],teamTable[],3,FALSE)</f>
        <v>New York Giants</v>
      </c>
      <c r="G262">
        <v>14</v>
      </c>
      <c r="H262" t="s">
        <v>99</v>
      </c>
      <c r="I262" t="s">
        <v>100</v>
      </c>
      <c r="J262" t="s">
        <v>44</v>
      </c>
      <c r="K262" t="s">
        <v>45</v>
      </c>
      <c r="L262" t="str">
        <f>VLOOKUP(Table1[[#This Row],[homeTeamId]],teamTable[],2,FALSE)</f>
        <v>WAS</v>
      </c>
      <c r="M262" t="str">
        <f>VLOOKUP(Table1[[#This Row],[homeTeamId]],teamTable[],3,FALSE)</f>
        <v>Washington Redskins</v>
      </c>
      <c r="P262" t="s">
        <v>241</v>
      </c>
      <c r="Q262" t="s">
        <v>0</v>
      </c>
      <c r="R26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{"year":2018,"gameWeek":14,"gameId":196,"sport":"nfl","awayTeam":{"code":"NYG","shortName":"N.Y. Giants","fullName":"New York Giants"},"homeTeam":{"code":"WAS","shortName":"Washington","fullName":"Washington Redskins"},"odds":{"spread":,"total":},"startDateTime":"2018-12-09T13:00:00-05:00"}</v>
      </c>
    </row>
    <row r="263" spans="1:18" hidden="1" x14ac:dyDescent="0.2">
      <c r="A263">
        <v>263</v>
      </c>
      <c r="B263">
        <f>Table1[[#This Row],[Game ID]]-66</f>
        <v>197</v>
      </c>
      <c r="C263" t="s">
        <v>35</v>
      </c>
      <c r="D263" t="s">
        <v>36</v>
      </c>
      <c r="E263" t="str">
        <f>VLOOKUP(Table1[[#This Row],[away Team ID]],teamTable[],2,FALSE)</f>
        <v>NO</v>
      </c>
      <c r="F263" t="str">
        <f>VLOOKUP(Table1[[#This Row],[away Team ID]],teamTable[],3,FALSE)</f>
        <v>New Orleans Saints</v>
      </c>
      <c r="G263">
        <v>14</v>
      </c>
      <c r="H263" t="s">
        <v>133</v>
      </c>
      <c r="I263" t="s">
        <v>134</v>
      </c>
      <c r="J263" t="s">
        <v>18</v>
      </c>
      <c r="K263" t="s">
        <v>19</v>
      </c>
      <c r="L263" t="str">
        <f>VLOOKUP(Table1[[#This Row],[homeTeamId]],teamTable[],2,FALSE)</f>
        <v>TB</v>
      </c>
      <c r="M263" t="str">
        <f>VLOOKUP(Table1[[#This Row],[homeTeamId]],teamTable[],3,FALSE)</f>
        <v>Tampa Bay Buccaneers</v>
      </c>
      <c r="P263" t="s">
        <v>241</v>
      </c>
      <c r="Q263" t="s">
        <v>0</v>
      </c>
      <c r="R26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{"year":2018,"gameWeek":14,"gameId":197,"sport":"nfl","awayTeam":{"code":"NO","shortName":"New Orleans","fullName":"New Orleans Saints"},"homeTeam":{"code":"TB","shortName":"Tampa Bay","fullName":"Tampa Bay Buccaneers"},"odds":{"spread":,"total":},"startDateTime":"2018-12-09T13:00:00-05:00"}</v>
      </c>
    </row>
    <row r="264" spans="1:18" hidden="1" x14ac:dyDescent="0.2">
      <c r="A264">
        <v>264</v>
      </c>
      <c r="B264">
        <f>Table1[[#This Row],[Game ID]]-66</f>
        <v>198</v>
      </c>
      <c r="C264" t="s">
        <v>48</v>
      </c>
      <c r="D264" t="s">
        <v>49</v>
      </c>
      <c r="E264" t="str">
        <f>VLOOKUP(Table1[[#This Row],[away Team ID]],teamTable[],2,FALSE)</f>
        <v>NE</v>
      </c>
      <c r="F264" t="str">
        <f>VLOOKUP(Table1[[#This Row],[away Team ID]],teamTable[],3,FALSE)</f>
        <v>New England Patriots</v>
      </c>
      <c r="G264">
        <v>14</v>
      </c>
      <c r="H264" t="s">
        <v>20</v>
      </c>
      <c r="I264" t="s">
        <v>21</v>
      </c>
      <c r="J264" t="s">
        <v>22</v>
      </c>
      <c r="K264" t="s">
        <v>23</v>
      </c>
      <c r="L264" t="str">
        <f>VLOOKUP(Table1[[#This Row],[homeTeamId]],teamTable[],2,FALSE)</f>
        <v>MIA</v>
      </c>
      <c r="M264" t="str">
        <f>VLOOKUP(Table1[[#This Row],[homeTeamId]],teamTable[],3,FALSE)</f>
        <v>Miami Dolphins</v>
      </c>
      <c r="P264" t="s">
        <v>241</v>
      </c>
      <c r="Q264" t="s">
        <v>0</v>
      </c>
      <c r="R26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{"year":2018,"gameWeek":14,"gameId":198,"sport":"nfl","awayTeam":{"code":"NE","shortName":"New England","fullName":"New England Patriots"},"homeTeam":{"code":"MIA","shortName":"Miami","fullName":"Miami Dolphins"},"odds":{"spread":,"total":},"startDateTime":"2018-12-09T13:00:00-05:00"}</v>
      </c>
    </row>
    <row r="265" spans="1:18" hidden="1" x14ac:dyDescent="0.2">
      <c r="A265">
        <v>265</v>
      </c>
      <c r="B265">
        <f>Table1[[#This Row],[Game ID]]-66</f>
        <v>199</v>
      </c>
      <c r="C265" t="s">
        <v>5</v>
      </c>
      <c r="D265" t="s">
        <v>6</v>
      </c>
      <c r="E265" t="str">
        <f>VLOOKUP(Table1[[#This Row],[away Team ID]],teamTable[],2,FALSE)</f>
        <v>BAL</v>
      </c>
      <c r="F265" t="str">
        <f>VLOOKUP(Table1[[#This Row],[away Team ID]],teamTable[],3,FALSE)</f>
        <v>Baltimore Ravens</v>
      </c>
      <c r="G265">
        <v>14</v>
      </c>
      <c r="H265" t="s">
        <v>58</v>
      </c>
      <c r="I265" t="s">
        <v>59</v>
      </c>
      <c r="J265" t="s">
        <v>60</v>
      </c>
      <c r="K265" t="s">
        <v>58</v>
      </c>
      <c r="L265" t="str">
        <f>VLOOKUP(Table1[[#This Row],[homeTeamId]],teamTable[],2,FALSE)</f>
        <v>KC</v>
      </c>
      <c r="M265" t="str">
        <f>VLOOKUP(Table1[[#This Row],[homeTeamId]],teamTable[],3,FALSE)</f>
        <v>Kansas City Chiefs</v>
      </c>
      <c r="P265" t="s">
        <v>241</v>
      </c>
      <c r="Q265" t="s">
        <v>0</v>
      </c>
      <c r="R26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{"year":2018,"gameWeek":14,"gameId":199,"sport":"nfl","awayTeam":{"code":"BAL","shortName":"Baltimore","fullName":"Baltimore Ravens"},"homeTeam":{"code":"KC","shortName":"Kansas City","fullName":"Kansas City Chiefs"},"odds":{"spread":,"total":},"startDateTime":"2018-12-09T13:00:00-05:00"}</v>
      </c>
    </row>
    <row r="266" spans="1:18" hidden="1" x14ac:dyDescent="0.2">
      <c r="A266">
        <v>266</v>
      </c>
      <c r="B266">
        <f>Table1[[#This Row],[Game ID]]-66</f>
        <v>200</v>
      </c>
      <c r="C266" t="s">
        <v>69</v>
      </c>
      <c r="D266" t="s">
        <v>70</v>
      </c>
      <c r="E266" t="str">
        <f>VLOOKUP(Table1[[#This Row],[away Team ID]],teamTable[],2,FALSE)</f>
        <v>IND</v>
      </c>
      <c r="F266" t="str">
        <f>VLOOKUP(Table1[[#This Row],[away Team ID]],teamTable[],3,FALSE)</f>
        <v>Indianapolis Colts</v>
      </c>
      <c r="G266">
        <v>14</v>
      </c>
      <c r="H266" t="s">
        <v>57</v>
      </c>
      <c r="I266" t="s">
        <v>124</v>
      </c>
      <c r="J266" t="s">
        <v>56</v>
      </c>
      <c r="K266" t="s">
        <v>57</v>
      </c>
      <c r="L266" t="str">
        <f>VLOOKUP(Table1[[#This Row],[homeTeamId]],teamTable[],2,FALSE)</f>
        <v>HOU</v>
      </c>
      <c r="M266" t="str">
        <f>VLOOKUP(Table1[[#This Row],[homeTeamId]],teamTable[],3,FALSE)</f>
        <v>Houston Texans</v>
      </c>
      <c r="P266" t="s">
        <v>241</v>
      </c>
      <c r="Q266" t="s">
        <v>0</v>
      </c>
      <c r="R26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{"year":2018,"gameWeek":14,"gameId":200,"sport":"nfl","awayTeam":{"code":"IND","shortName":"Indianapolis","fullName":"Indianapolis Colts"},"homeTeam":{"code":"HOU","shortName":"Houston","fullName":"Houston Texans"},"odds":{"spread":,"total":},"startDateTime":"2018-12-09T13:00:00-05:00"}</v>
      </c>
    </row>
    <row r="267" spans="1:18" hidden="1" x14ac:dyDescent="0.2">
      <c r="A267">
        <v>267</v>
      </c>
      <c r="B267">
        <f>Table1[[#This Row],[Game ID]]-66</f>
        <v>201</v>
      </c>
      <c r="C267" t="s">
        <v>8</v>
      </c>
      <c r="D267" t="s">
        <v>9</v>
      </c>
      <c r="E267" t="str">
        <f>VLOOKUP(Table1[[#This Row],[away Team ID]],teamTable[],2,FALSE)</f>
        <v>CAR</v>
      </c>
      <c r="F267" t="str">
        <f>VLOOKUP(Table1[[#This Row],[away Team ID]],teamTable[],3,FALSE)</f>
        <v>Carolina Panthers</v>
      </c>
      <c r="G267">
        <v>14</v>
      </c>
      <c r="H267" t="s">
        <v>25</v>
      </c>
      <c r="I267" t="s">
        <v>104</v>
      </c>
      <c r="J267" t="s">
        <v>24</v>
      </c>
      <c r="K267" t="s">
        <v>25</v>
      </c>
      <c r="L267" t="str">
        <f>VLOOKUP(Table1[[#This Row],[homeTeamId]],teamTable[],2,FALSE)</f>
        <v>CLE</v>
      </c>
      <c r="M267" t="str">
        <f>VLOOKUP(Table1[[#This Row],[homeTeamId]],teamTable[],3,FALSE)</f>
        <v>Cleveland Browns</v>
      </c>
      <c r="P267" t="s">
        <v>241</v>
      </c>
      <c r="Q267" t="s">
        <v>0</v>
      </c>
      <c r="R26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{"year":2018,"gameWeek":14,"gameId":201,"sport":"nfl","awayTeam":{"code":"CAR","shortName":"Carolina","fullName":"Carolina Panthers"},"homeTeam":{"code":"CLE","shortName":"Cleveland","fullName":"Cleveland Browns"},"odds":{"spread":,"total":},"startDateTime":"2018-12-09T13:00:00-05:00"}</v>
      </c>
    </row>
    <row r="268" spans="1:18" hidden="1" x14ac:dyDescent="0.2">
      <c r="A268">
        <v>268</v>
      </c>
      <c r="B268">
        <f>Table1[[#This Row],[Game ID]]-66</f>
        <v>202</v>
      </c>
      <c r="C268" t="s">
        <v>74</v>
      </c>
      <c r="D268" t="s">
        <v>75</v>
      </c>
      <c r="E268" t="str">
        <f>VLOOKUP(Table1[[#This Row],[away Team ID]],teamTable[],2,FALSE)</f>
        <v>ATL</v>
      </c>
      <c r="F268" t="str">
        <f>VLOOKUP(Table1[[#This Row],[away Team ID]],teamTable[],3,FALSE)</f>
        <v>Atlanta Falcons</v>
      </c>
      <c r="G268">
        <v>14</v>
      </c>
      <c r="H268" t="s">
        <v>52</v>
      </c>
      <c r="I268" t="s">
        <v>53</v>
      </c>
      <c r="J268" t="s">
        <v>54</v>
      </c>
      <c r="K268" t="s">
        <v>52</v>
      </c>
      <c r="L268" t="str">
        <f>VLOOKUP(Table1[[#This Row],[homeTeamId]],teamTable[],2,FALSE)</f>
        <v>GB</v>
      </c>
      <c r="M268" t="str">
        <f>VLOOKUP(Table1[[#This Row],[homeTeamId]],teamTable[],3,FALSE)</f>
        <v>Green Bay Packers</v>
      </c>
      <c r="P268" t="s">
        <v>241</v>
      </c>
      <c r="Q268" t="s">
        <v>0</v>
      </c>
      <c r="R26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{"year":2018,"gameWeek":14,"gameId":202,"sport":"nfl","awayTeam":{"code":"ATL","shortName":"Atlanta","fullName":"Atlanta Falcons"},"homeTeam":{"code":"GB","shortName":"Green Bay","fullName":"Green Bay Packers"},"odds":{"spread":,"total":},"startDateTime":"2018-12-09T13:00:00-05:00"}</v>
      </c>
    </row>
    <row r="269" spans="1:18" hidden="1" x14ac:dyDescent="0.2">
      <c r="A269">
        <v>269</v>
      </c>
      <c r="B269">
        <f>Table1[[#This Row],[Game ID]]-66</f>
        <v>203</v>
      </c>
      <c r="C269" t="s">
        <v>89</v>
      </c>
      <c r="D269" t="s">
        <v>87</v>
      </c>
      <c r="E269" t="str">
        <f>VLOOKUP(Table1[[#This Row],[away Team ID]],teamTable[],2,FALSE)</f>
        <v>DEN</v>
      </c>
      <c r="F269" t="str">
        <f>VLOOKUP(Table1[[#This Row],[away Team ID]],teamTable[],3,FALSE)</f>
        <v>Denver Broncos</v>
      </c>
      <c r="G269">
        <v>14</v>
      </c>
      <c r="H269" t="s">
        <v>64</v>
      </c>
      <c r="I269" t="s">
        <v>65</v>
      </c>
      <c r="J269" t="s">
        <v>66</v>
      </c>
      <c r="K269" t="s">
        <v>67</v>
      </c>
      <c r="L269" t="str">
        <f>VLOOKUP(Table1[[#This Row],[homeTeamId]],teamTable[],2,FALSE)</f>
        <v>SF</v>
      </c>
      <c r="M269" t="str">
        <f>VLOOKUP(Table1[[#This Row],[homeTeamId]],teamTable[],3,FALSE)</f>
        <v>San Francisco 49ers</v>
      </c>
      <c r="P269" t="s">
        <v>242</v>
      </c>
      <c r="Q269" t="s">
        <v>0</v>
      </c>
      <c r="R26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{"year":2018,"gameWeek":14,"gameId":203,"sport":"nfl","awayTeam":{"code":"DEN","shortName":"Denver","fullName":"Denver Broncos"},"homeTeam":{"code":"SF","shortName":"San Francisco","fullName":"San Francisco 49ers"},"odds":{"spread":,"total":},"startDateTime":"2018-12-09T16:05:00-05:00"}</v>
      </c>
    </row>
    <row r="270" spans="1:18" hidden="1" x14ac:dyDescent="0.2">
      <c r="A270">
        <v>270</v>
      </c>
      <c r="B270">
        <f>Table1[[#This Row],[Game ID]]-66</f>
        <v>204</v>
      </c>
      <c r="C270" t="s">
        <v>17</v>
      </c>
      <c r="D270" t="s">
        <v>15</v>
      </c>
      <c r="E270" t="str">
        <f>VLOOKUP(Table1[[#This Row],[away Team ID]],teamTable[],2,FALSE)</f>
        <v>CIN</v>
      </c>
      <c r="F270" t="str">
        <f>VLOOKUP(Table1[[#This Row],[away Team ID]],teamTable[],3,FALSE)</f>
        <v>Cincinnati Bengals</v>
      </c>
      <c r="G270">
        <v>14</v>
      </c>
      <c r="H270" t="s">
        <v>126</v>
      </c>
      <c r="I270" t="s">
        <v>127</v>
      </c>
      <c r="J270" t="s">
        <v>91</v>
      </c>
      <c r="K270" t="s">
        <v>92</v>
      </c>
      <c r="L270" t="str">
        <f>VLOOKUP(Table1[[#This Row],[homeTeamId]],teamTable[],2,FALSE)</f>
        <v>LAC</v>
      </c>
      <c r="M270" t="str">
        <f>VLOOKUP(Table1[[#This Row],[homeTeamId]],teamTable[],3,FALSE)</f>
        <v>Los Angeles Chargers</v>
      </c>
      <c r="P270" t="s">
        <v>242</v>
      </c>
      <c r="Q270" t="s">
        <v>0</v>
      </c>
      <c r="R27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{"year":2018,"gameWeek":14,"gameId":204,"sport":"nfl","awayTeam":{"code":"CIN","shortName":"Cincinnati","fullName":"Cincinnati Bengals"},"homeTeam":{"code":"LAC","shortName":"L.A. Chargers","fullName":"Los Angeles Chargers"},"odds":{"spread":,"total":},"startDateTime":"2018-12-09T16:05:00-05:00"}</v>
      </c>
    </row>
    <row r="271" spans="1:18" hidden="1" x14ac:dyDescent="0.2">
      <c r="A271">
        <v>271</v>
      </c>
      <c r="B271">
        <f>Table1[[#This Row],[Game ID]]-66</f>
        <v>205</v>
      </c>
      <c r="C271" t="s">
        <v>79</v>
      </c>
      <c r="D271" t="s">
        <v>80</v>
      </c>
      <c r="E271" t="str">
        <f>VLOOKUP(Table1[[#This Row],[away Team ID]],teamTable[],2,FALSE)</f>
        <v>DET</v>
      </c>
      <c r="F271" t="str">
        <f>VLOOKUP(Table1[[#This Row],[away Team ID]],teamTable[],3,FALSE)</f>
        <v>Detroit Lions</v>
      </c>
      <c r="G271">
        <v>14</v>
      </c>
      <c r="H271" t="s">
        <v>93</v>
      </c>
      <c r="I271" t="s">
        <v>95</v>
      </c>
      <c r="J271" t="s">
        <v>96</v>
      </c>
      <c r="K271" t="s">
        <v>94</v>
      </c>
      <c r="L271" t="str">
        <f>VLOOKUP(Table1[[#This Row],[homeTeamId]],teamTable[],2,FALSE)</f>
        <v>ARI</v>
      </c>
      <c r="M271" t="str">
        <f>VLOOKUP(Table1[[#This Row],[homeTeamId]],teamTable[],3,FALSE)</f>
        <v>Arizona Cardinals</v>
      </c>
      <c r="P271" t="s">
        <v>243</v>
      </c>
      <c r="Q271" t="s">
        <v>0</v>
      </c>
      <c r="R27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{"year":2018,"gameWeek":14,"gameId":205,"sport":"nfl","awayTeam":{"code":"DET","shortName":"Detroit","fullName":"Detroit Lions"},"homeTeam":{"code":"ARI","shortName":"Arizona","fullName":"Arizona Cardinals"},"odds":{"spread":,"total":},"startDateTime":"2018-12-09T16:25:00-05:00"}</v>
      </c>
    </row>
    <row r="272" spans="1:18" hidden="1" x14ac:dyDescent="0.2">
      <c r="A272">
        <v>272</v>
      </c>
      <c r="B272">
        <f>Table1[[#This Row],[Game ID]]-66</f>
        <v>206</v>
      </c>
      <c r="C272" t="s">
        <v>34</v>
      </c>
      <c r="D272" t="s">
        <v>32</v>
      </c>
      <c r="E272" t="str">
        <f>VLOOKUP(Table1[[#This Row],[away Team ID]],teamTable[],2,FALSE)</f>
        <v>PHI</v>
      </c>
      <c r="F272" t="str">
        <f>VLOOKUP(Table1[[#This Row],[away Team ID]],teamTable[],3,FALSE)</f>
        <v>Philadelphia Eagles</v>
      </c>
      <c r="G272">
        <v>14</v>
      </c>
      <c r="H272" t="s">
        <v>118</v>
      </c>
      <c r="I272" t="s">
        <v>119</v>
      </c>
      <c r="J272" t="s">
        <v>62</v>
      </c>
      <c r="K272" t="s">
        <v>63</v>
      </c>
      <c r="L272" t="str">
        <f>VLOOKUP(Table1[[#This Row],[homeTeamId]],teamTable[],2,FALSE)</f>
        <v>DAL</v>
      </c>
      <c r="M272" t="str">
        <f>VLOOKUP(Table1[[#This Row],[homeTeamId]],teamTable[],3,FALSE)</f>
        <v>Dallas Cowboys</v>
      </c>
      <c r="P272" t="s">
        <v>243</v>
      </c>
      <c r="Q272" t="s">
        <v>0</v>
      </c>
      <c r="R27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{"year":2018,"gameWeek":14,"gameId":206,"sport":"nfl","awayTeam":{"code":"PHI","shortName":"Philadelphia","fullName":"Philadelphia Eagles"},"homeTeam":{"code":"DAL","shortName":"Dallas","fullName":"Dallas Cowboys"},"odds":{"spread":,"total":},"startDateTime":"2018-12-09T16:25:00-05:00"}</v>
      </c>
    </row>
    <row r="273" spans="1:18" hidden="1" x14ac:dyDescent="0.2">
      <c r="A273">
        <v>273</v>
      </c>
      <c r="B273">
        <f>Table1[[#This Row],[Game ID]]-66</f>
        <v>207</v>
      </c>
      <c r="C273" t="s">
        <v>30</v>
      </c>
      <c r="D273" t="s">
        <v>31</v>
      </c>
      <c r="E273" t="str">
        <f>VLOOKUP(Table1[[#This Row],[away Team ID]],teamTable[],2,FALSE)</f>
        <v>PIT</v>
      </c>
      <c r="F273" t="str">
        <f>VLOOKUP(Table1[[#This Row],[away Team ID]],teamTable[],3,FALSE)</f>
        <v>Pittsburgh Steelers</v>
      </c>
      <c r="G273">
        <v>14</v>
      </c>
      <c r="H273" t="s">
        <v>81</v>
      </c>
      <c r="I273" t="s">
        <v>82</v>
      </c>
      <c r="J273" t="s">
        <v>83</v>
      </c>
      <c r="K273" t="s">
        <v>81</v>
      </c>
      <c r="L273" t="str">
        <f>VLOOKUP(Table1[[#This Row],[homeTeamId]],teamTable[],2,FALSE)</f>
        <v>OAK</v>
      </c>
      <c r="M273" t="str">
        <f>VLOOKUP(Table1[[#This Row],[homeTeamId]],teamTable[],3,FALSE)</f>
        <v>Oakland Raiders</v>
      </c>
      <c r="P273" t="s">
        <v>244</v>
      </c>
      <c r="Q273" t="s">
        <v>0</v>
      </c>
      <c r="R27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{"year":2018,"gameWeek":14,"gameId":207,"sport":"nfl","awayTeam":{"code":"PIT","shortName":"Pittsburgh","fullName":"Pittsburgh Steelers"},"homeTeam":{"code":"OAK","shortName":"Oakland","fullName":"Oakland Raiders"},"odds":{"spread":,"total":},"startDateTime":"2018-12-09T20:20:00-05:00"}</v>
      </c>
    </row>
    <row r="274" spans="1:18" hidden="1" x14ac:dyDescent="0.2">
      <c r="A274">
        <v>274</v>
      </c>
      <c r="B274">
        <f>Table1[[#This Row],[Game ID]]-66</f>
        <v>208</v>
      </c>
      <c r="C274" t="s">
        <v>85</v>
      </c>
      <c r="D274" t="s">
        <v>86</v>
      </c>
      <c r="E274" t="str">
        <f>VLOOKUP(Table1[[#This Row],[away Team ID]],teamTable[],2,FALSE)</f>
        <v>MIN</v>
      </c>
      <c r="F274" t="str">
        <f>VLOOKUP(Table1[[#This Row],[away Team ID]],teamTable[],3,FALSE)</f>
        <v>Minnesota Vikings</v>
      </c>
      <c r="G274">
        <v>14</v>
      </c>
      <c r="H274" t="s">
        <v>71</v>
      </c>
      <c r="I274" t="s">
        <v>72</v>
      </c>
      <c r="J274" t="s">
        <v>73</v>
      </c>
      <c r="K274" t="s">
        <v>71</v>
      </c>
      <c r="L274" t="str">
        <f>VLOOKUP(Table1[[#This Row],[homeTeamId]],teamTable[],2,FALSE)</f>
        <v>SEA</v>
      </c>
      <c r="M274" t="str">
        <f>VLOOKUP(Table1[[#This Row],[homeTeamId]],teamTable[],3,FALSE)</f>
        <v>Seattle Seahawks</v>
      </c>
      <c r="P274" t="s">
        <v>245</v>
      </c>
      <c r="Q274" t="s">
        <v>0</v>
      </c>
      <c r="R27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{"year":2018,"gameWeek":14,"gameId":208,"sport":"nfl","awayTeam":{"code":"MIN","shortName":"Minnesota","fullName":"Minnesota Vikings"},"homeTeam":{"code":"SEA","shortName":"Seattle","fullName":"Seattle Seahawks"},"odds":{"spread":,"total":},"startDateTime":"2018-12-10T20:15:00-05:00"}</v>
      </c>
    </row>
    <row r="275" spans="1:18" hidden="1" x14ac:dyDescent="0.2">
      <c r="A275">
        <v>275</v>
      </c>
      <c r="B275">
        <f>Table1[[#This Row],[Game ID]]-66</f>
        <v>209</v>
      </c>
      <c r="C275" t="s">
        <v>91</v>
      </c>
      <c r="D275" t="s">
        <v>92</v>
      </c>
      <c r="E275" t="str">
        <f>VLOOKUP(Table1[[#This Row],[away Team ID]],teamTable[],2,FALSE)</f>
        <v>LAC</v>
      </c>
      <c r="F275" t="str">
        <f>VLOOKUP(Table1[[#This Row],[away Team ID]],teamTable[],3,FALSE)</f>
        <v>Los Angeles Chargers</v>
      </c>
      <c r="G275">
        <v>15</v>
      </c>
      <c r="H275" t="s">
        <v>58</v>
      </c>
      <c r="I275" t="s">
        <v>59</v>
      </c>
      <c r="J275" t="s">
        <v>60</v>
      </c>
      <c r="K275" t="s">
        <v>58</v>
      </c>
      <c r="L275" t="str">
        <f>VLOOKUP(Table1[[#This Row],[homeTeamId]],teamTable[],2,FALSE)</f>
        <v>KC</v>
      </c>
      <c r="M275" t="str">
        <f>VLOOKUP(Table1[[#This Row],[homeTeamId]],teamTable[],3,FALSE)</f>
        <v>Kansas City Chiefs</v>
      </c>
      <c r="P275" t="s">
        <v>246</v>
      </c>
      <c r="Q275" t="s">
        <v>0</v>
      </c>
      <c r="R27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{"year":2018,"gameWeek":15,"gameId":209,"sport":"nfl","awayTeam":{"code":"LAC","shortName":"L.A. Chargers","fullName":"Los Angeles Chargers"},"homeTeam":{"code":"KC","shortName":"Kansas City","fullName":"Kansas City Chiefs"},"odds":{"spread":,"total":},"startDateTime":"2018-12-13T20:20:00-05:00"}</v>
      </c>
    </row>
    <row r="276" spans="1:18" hidden="1" x14ac:dyDescent="0.2">
      <c r="A276">
        <v>276</v>
      </c>
      <c r="B276">
        <f>Table1[[#This Row],[Game ID]]-66</f>
        <v>210</v>
      </c>
      <c r="C276" t="s">
        <v>56</v>
      </c>
      <c r="D276" t="s">
        <v>57</v>
      </c>
      <c r="E276" t="str">
        <f>VLOOKUP(Table1[[#This Row],[away Team ID]],teamTable[],2,FALSE)</f>
        <v>HOU</v>
      </c>
      <c r="F276" t="str">
        <f>VLOOKUP(Table1[[#This Row],[away Team ID]],teamTable[],3,FALSE)</f>
        <v>Houston Texans</v>
      </c>
      <c r="G276">
        <v>15</v>
      </c>
      <c r="H276" t="s">
        <v>26</v>
      </c>
      <c r="I276" t="s">
        <v>27</v>
      </c>
      <c r="J276" t="s">
        <v>76</v>
      </c>
      <c r="K276" t="s">
        <v>77</v>
      </c>
      <c r="L276" t="str">
        <f>VLOOKUP(Table1[[#This Row],[homeTeamId]],teamTable[],2,FALSE)</f>
        <v>NYJ</v>
      </c>
      <c r="M276" t="str">
        <f>VLOOKUP(Table1[[#This Row],[homeTeamId]],teamTable[],3,FALSE)</f>
        <v>New York Jets</v>
      </c>
      <c r="P276" t="s">
        <v>247</v>
      </c>
      <c r="Q276" t="s">
        <v>0</v>
      </c>
      <c r="R27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{"year":2018,"gameWeek":15,"gameId":210,"sport":"nfl","awayTeam":{"code":"HOU","shortName":"Houston","fullName":"Houston Texans"},"homeTeam":{"code":"NYJ","shortName":"N.Y. Jets","fullName":"New York Jets"},"odds":{"spread":,"total":},"startDateTime":"2018-12-15T16:30:00-05:00"}</v>
      </c>
    </row>
    <row r="277" spans="1:18" hidden="1" x14ac:dyDescent="0.2">
      <c r="A277">
        <v>277</v>
      </c>
      <c r="B277">
        <f>Table1[[#This Row],[Game ID]]-66</f>
        <v>211</v>
      </c>
      <c r="C277" t="s">
        <v>24</v>
      </c>
      <c r="D277" t="s">
        <v>25</v>
      </c>
      <c r="E277" t="str">
        <f>VLOOKUP(Table1[[#This Row],[away Team ID]],teamTable[],2,FALSE)</f>
        <v>CLE</v>
      </c>
      <c r="F277" t="str">
        <f>VLOOKUP(Table1[[#This Row],[away Team ID]],teamTable[],3,FALSE)</f>
        <v>Cleveland Browns</v>
      </c>
      <c r="G277">
        <v>15</v>
      </c>
      <c r="H277" t="s">
        <v>87</v>
      </c>
      <c r="I277" t="s">
        <v>88</v>
      </c>
      <c r="J277" t="s">
        <v>89</v>
      </c>
      <c r="K277" t="s">
        <v>87</v>
      </c>
      <c r="L277" t="str">
        <f>VLOOKUP(Table1[[#This Row],[homeTeamId]],teamTable[],2,FALSE)</f>
        <v>DEN</v>
      </c>
      <c r="M277" t="str">
        <f>VLOOKUP(Table1[[#This Row],[homeTeamId]],teamTable[],3,FALSE)</f>
        <v>Denver Broncos</v>
      </c>
      <c r="P277" t="s">
        <v>247</v>
      </c>
      <c r="Q277" t="s">
        <v>0</v>
      </c>
      <c r="R27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{"year":2018,"gameWeek":15,"gameId":211,"sport":"nfl","awayTeam":{"code":"CLE","shortName":"Cleveland","fullName":"Cleveland Browns"},"homeTeam":{"code":"DEN","shortName":"Denver","fullName":"Denver Broncos"},"odds":{"spread":,"total":},"startDateTime":"2018-12-15T16:30:00-05:00"}</v>
      </c>
    </row>
    <row r="278" spans="1:18" hidden="1" x14ac:dyDescent="0.2">
      <c r="A278">
        <v>278</v>
      </c>
      <c r="B278">
        <f>Table1[[#This Row],[Game ID]]-66</f>
        <v>212</v>
      </c>
      <c r="C278" t="s">
        <v>79</v>
      </c>
      <c r="D278" t="s">
        <v>80</v>
      </c>
      <c r="E278" t="str">
        <f>VLOOKUP(Table1[[#This Row],[away Team ID]],teamTable[],2,FALSE)</f>
        <v>DET</v>
      </c>
      <c r="F278" t="str">
        <f>VLOOKUP(Table1[[#This Row],[away Team ID]],teamTable[],3,FALSE)</f>
        <v>Detroit Lions</v>
      </c>
      <c r="G278">
        <v>15</v>
      </c>
      <c r="H278" t="s">
        <v>10</v>
      </c>
      <c r="I278" t="s">
        <v>11</v>
      </c>
      <c r="J278" t="s">
        <v>12</v>
      </c>
      <c r="K278" t="s">
        <v>13</v>
      </c>
      <c r="L278" t="str">
        <f>VLOOKUP(Table1[[#This Row],[homeTeamId]],teamTable[],2,FALSE)</f>
        <v>BUF</v>
      </c>
      <c r="M278" t="str">
        <f>VLOOKUP(Table1[[#This Row],[homeTeamId]],teamTable[],3,FALSE)</f>
        <v>Buffalo Bills</v>
      </c>
      <c r="P278" t="s">
        <v>248</v>
      </c>
      <c r="Q278" t="s">
        <v>0</v>
      </c>
      <c r="R27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{"year":2018,"gameWeek":15,"gameId":212,"sport":"nfl","awayTeam":{"code":"DET","shortName":"Detroit","fullName":"Detroit Lions"},"homeTeam":{"code":"BUF","shortName":"Buffalo","fullName":"Buffalo Bills"},"odds":{"spread":,"total":},"startDateTime":"2018-12-16T13:00:00-05:00"}</v>
      </c>
    </row>
    <row r="279" spans="1:18" hidden="1" x14ac:dyDescent="0.2">
      <c r="A279">
        <v>279</v>
      </c>
      <c r="B279">
        <f>Table1[[#This Row],[Game ID]]-66</f>
        <v>213</v>
      </c>
      <c r="C279" t="s">
        <v>54</v>
      </c>
      <c r="D279" t="s">
        <v>52</v>
      </c>
      <c r="E279" t="str">
        <f>VLOOKUP(Table1[[#This Row],[away Team ID]],teamTable[],2,FALSE)</f>
        <v>GB</v>
      </c>
      <c r="F279" t="str">
        <f>VLOOKUP(Table1[[#This Row],[away Team ID]],teamTable[],3,FALSE)</f>
        <v>Green Bay Packers</v>
      </c>
      <c r="G279">
        <v>15</v>
      </c>
      <c r="H279" t="s">
        <v>2</v>
      </c>
      <c r="I279" t="s">
        <v>137</v>
      </c>
      <c r="J279" t="s">
        <v>1</v>
      </c>
      <c r="K279" t="s">
        <v>2</v>
      </c>
      <c r="L279" t="str">
        <f>VLOOKUP(Table1[[#This Row],[homeTeamId]],teamTable[],2,FALSE)</f>
        <v>CHI</v>
      </c>
      <c r="M279" t="str">
        <f>VLOOKUP(Table1[[#This Row],[homeTeamId]],teamTable[],3,FALSE)</f>
        <v>Chicago Bears</v>
      </c>
      <c r="P279" t="s">
        <v>248</v>
      </c>
      <c r="Q279" t="s">
        <v>0</v>
      </c>
      <c r="R27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{"year":2018,"gameWeek":15,"gameId":213,"sport":"nfl","awayTeam":{"code":"GB","shortName":"Green Bay","fullName":"Green Bay Packers"},"homeTeam":{"code":"CHI","shortName":"Chicago","fullName":"Chicago Bears"},"odds":{"spread":,"total":},"startDateTime":"2018-12-16T13:00:00-05:00"}</v>
      </c>
    </row>
    <row r="280" spans="1:18" hidden="1" x14ac:dyDescent="0.2">
      <c r="A280">
        <v>280</v>
      </c>
      <c r="B280">
        <f>Table1[[#This Row],[Game ID]]-66</f>
        <v>214</v>
      </c>
      <c r="C280" t="s">
        <v>83</v>
      </c>
      <c r="D280" t="s">
        <v>81</v>
      </c>
      <c r="E280" t="str">
        <f>VLOOKUP(Table1[[#This Row],[away Team ID]],teamTable[],2,FALSE)</f>
        <v>OAK</v>
      </c>
      <c r="F280" t="str">
        <f>VLOOKUP(Table1[[#This Row],[away Team ID]],teamTable[],3,FALSE)</f>
        <v>Oakland Raiders</v>
      </c>
      <c r="G280">
        <v>15</v>
      </c>
      <c r="H280" t="s">
        <v>15</v>
      </c>
      <c r="I280" t="s">
        <v>16</v>
      </c>
      <c r="J280" t="s">
        <v>17</v>
      </c>
      <c r="K280" t="s">
        <v>15</v>
      </c>
      <c r="L280" t="str">
        <f>VLOOKUP(Table1[[#This Row],[homeTeamId]],teamTable[],2,FALSE)</f>
        <v>CIN</v>
      </c>
      <c r="M280" t="str">
        <f>VLOOKUP(Table1[[#This Row],[homeTeamId]],teamTable[],3,FALSE)</f>
        <v>Cincinnati Bengals</v>
      </c>
      <c r="P280" t="s">
        <v>248</v>
      </c>
      <c r="Q280" t="s">
        <v>0</v>
      </c>
      <c r="R28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{"year":2018,"gameWeek":15,"gameId":214,"sport":"nfl","awayTeam":{"code":"OAK","shortName":"Oakland","fullName":"Oakland Raiders"},"homeTeam":{"code":"CIN","shortName":"Cincinnati","fullName":"Cincinnati Bengals"},"odds":{"spread":,"total":},"startDateTime":"2018-12-16T13:00:00-05:00"}</v>
      </c>
    </row>
    <row r="281" spans="1:18" hidden="1" x14ac:dyDescent="0.2">
      <c r="A281">
        <v>281</v>
      </c>
      <c r="B281">
        <f>Table1[[#This Row],[Game ID]]-66</f>
        <v>215</v>
      </c>
      <c r="C281" t="s">
        <v>18</v>
      </c>
      <c r="D281" t="s">
        <v>19</v>
      </c>
      <c r="E281" t="str">
        <f>VLOOKUP(Table1[[#This Row],[away Team ID]],teamTable[],2,FALSE)</f>
        <v>TB</v>
      </c>
      <c r="F281" t="str">
        <f>VLOOKUP(Table1[[#This Row],[away Team ID]],teamTable[],3,FALSE)</f>
        <v>Tampa Bay Buccaneers</v>
      </c>
      <c r="G281">
        <v>15</v>
      </c>
      <c r="H281" t="s">
        <v>6</v>
      </c>
      <c r="I281" t="s">
        <v>42</v>
      </c>
      <c r="J281" t="s">
        <v>5</v>
      </c>
      <c r="K281" t="s">
        <v>6</v>
      </c>
      <c r="L281" t="str">
        <f>VLOOKUP(Table1[[#This Row],[homeTeamId]],teamTable[],2,FALSE)</f>
        <v>BAL</v>
      </c>
      <c r="M281" t="str">
        <f>VLOOKUP(Table1[[#This Row],[homeTeamId]],teamTable[],3,FALSE)</f>
        <v>Baltimore Ravens</v>
      </c>
      <c r="P281" t="s">
        <v>248</v>
      </c>
      <c r="Q281" t="s">
        <v>0</v>
      </c>
      <c r="R28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{"year":2018,"gameWeek":15,"gameId":215,"sport":"nfl","awayTeam":{"code":"TB","shortName":"Tampa Bay","fullName":"Tampa Bay Buccaneers"},"homeTeam":{"code":"BAL","shortName":"Baltimore","fullName":"Baltimore Ravens"},"odds":{"spread":,"total":},"startDateTime":"2018-12-16T13:00:00-05:00"}</v>
      </c>
    </row>
    <row r="282" spans="1:18" hidden="1" x14ac:dyDescent="0.2">
      <c r="A282">
        <v>282</v>
      </c>
      <c r="B282">
        <f>Table1[[#This Row],[Game ID]]-66</f>
        <v>216</v>
      </c>
      <c r="C282" t="s">
        <v>96</v>
      </c>
      <c r="D282" t="s">
        <v>94</v>
      </c>
      <c r="E282" t="str">
        <f>VLOOKUP(Table1[[#This Row],[away Team ID]],teamTable[],2,FALSE)</f>
        <v>ARI</v>
      </c>
      <c r="F282" t="str">
        <f>VLOOKUP(Table1[[#This Row],[away Team ID]],teamTable[],3,FALSE)</f>
        <v>Arizona Cardinals</v>
      </c>
      <c r="G282">
        <v>15</v>
      </c>
      <c r="H282" t="s">
        <v>75</v>
      </c>
      <c r="I282" t="s">
        <v>108</v>
      </c>
      <c r="J282" t="s">
        <v>74</v>
      </c>
      <c r="K282" t="s">
        <v>75</v>
      </c>
      <c r="L282" t="str">
        <f>VLOOKUP(Table1[[#This Row],[homeTeamId]],teamTable[],2,FALSE)</f>
        <v>ATL</v>
      </c>
      <c r="M282" t="str">
        <f>VLOOKUP(Table1[[#This Row],[homeTeamId]],teamTable[],3,FALSE)</f>
        <v>Atlanta Falcons</v>
      </c>
      <c r="P282" t="s">
        <v>248</v>
      </c>
      <c r="Q282" t="s">
        <v>0</v>
      </c>
      <c r="R28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{"year":2018,"gameWeek":15,"gameId":216,"sport":"nfl","awayTeam":{"code":"ARI","shortName":"Arizona","fullName":"Arizona Cardinals"},"homeTeam":{"code":"ATL","shortName":"Atlanta","fullName":"Atlanta Falcons"},"odds":{"spread":,"total":},"startDateTime":"2018-12-16T13:00:00-05:00"}</v>
      </c>
    </row>
    <row r="283" spans="1:18" hidden="1" x14ac:dyDescent="0.2">
      <c r="A283">
        <v>283</v>
      </c>
      <c r="B283">
        <f>Table1[[#This Row],[Game ID]]-66</f>
        <v>217</v>
      </c>
      <c r="C283" t="s">
        <v>62</v>
      </c>
      <c r="D283" t="s">
        <v>63</v>
      </c>
      <c r="E283" t="str">
        <f>VLOOKUP(Table1[[#This Row],[away Team ID]],teamTable[],2,FALSE)</f>
        <v>DAL</v>
      </c>
      <c r="F283" t="str">
        <f>VLOOKUP(Table1[[#This Row],[away Team ID]],teamTable[],3,FALSE)</f>
        <v>Dallas Cowboys</v>
      </c>
      <c r="G283">
        <v>15</v>
      </c>
      <c r="H283" t="s">
        <v>70</v>
      </c>
      <c r="I283" t="s">
        <v>129</v>
      </c>
      <c r="J283" t="s">
        <v>69</v>
      </c>
      <c r="K283" t="s">
        <v>70</v>
      </c>
      <c r="L283" t="str">
        <f>VLOOKUP(Table1[[#This Row],[homeTeamId]],teamTable[],2,FALSE)</f>
        <v>IND</v>
      </c>
      <c r="M283" t="str">
        <f>VLOOKUP(Table1[[#This Row],[homeTeamId]],teamTable[],3,FALSE)</f>
        <v>Indianapolis Colts</v>
      </c>
      <c r="P283" t="s">
        <v>248</v>
      </c>
      <c r="Q283" t="s">
        <v>0</v>
      </c>
      <c r="R28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{"year":2018,"gameWeek":15,"gameId":217,"sport":"nfl","awayTeam":{"code":"DAL","shortName":"Dallas","fullName":"Dallas Cowboys"},"homeTeam":{"code":"IND","shortName":"Indianapolis","fullName":"Indianapolis Colts"},"odds":{"spread":,"total":},"startDateTime":"2018-12-16T13:00:00-05:00"}</v>
      </c>
    </row>
    <row r="284" spans="1:18" hidden="1" x14ac:dyDescent="0.2">
      <c r="A284">
        <v>284</v>
      </c>
      <c r="B284">
        <f>Table1[[#This Row],[Game ID]]-66</f>
        <v>218</v>
      </c>
      <c r="C284" t="s">
        <v>50</v>
      </c>
      <c r="D284" t="s">
        <v>51</v>
      </c>
      <c r="E284" t="str">
        <f>VLOOKUP(Table1[[#This Row],[away Team ID]],teamTable[],2,FALSE)</f>
        <v>TEN</v>
      </c>
      <c r="F284" t="str">
        <f>VLOOKUP(Table1[[#This Row],[away Team ID]],teamTable[],3,FALSE)</f>
        <v>Tennessee Titans</v>
      </c>
      <c r="G284">
        <v>15</v>
      </c>
      <c r="H284" t="s">
        <v>26</v>
      </c>
      <c r="I284" t="s">
        <v>27</v>
      </c>
      <c r="J284" t="s">
        <v>28</v>
      </c>
      <c r="K284" t="s">
        <v>29</v>
      </c>
      <c r="L284" t="str">
        <f>VLOOKUP(Table1[[#This Row],[homeTeamId]],teamTable[],2,FALSE)</f>
        <v>NYG</v>
      </c>
      <c r="M284" t="str">
        <f>VLOOKUP(Table1[[#This Row],[homeTeamId]],teamTable[],3,FALSE)</f>
        <v>New York Giants</v>
      </c>
      <c r="P284" t="s">
        <v>248</v>
      </c>
      <c r="Q284" t="s">
        <v>0</v>
      </c>
      <c r="R28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{"year":2018,"gameWeek":15,"gameId":218,"sport":"nfl","awayTeam":{"code":"TEN","shortName":"Tennessee","fullName":"Tennessee Titans"},"homeTeam":{"code":"NYG","shortName":"N.Y. Giants","fullName":"New York Giants"},"odds":{"spread":,"total":},"startDateTime":"2018-12-16T13:00:00-05:00"}</v>
      </c>
    </row>
    <row r="285" spans="1:18" hidden="1" x14ac:dyDescent="0.2">
      <c r="A285">
        <v>285</v>
      </c>
      <c r="B285">
        <f>Table1[[#This Row],[Game ID]]-66</f>
        <v>219</v>
      </c>
      <c r="C285" t="s">
        <v>22</v>
      </c>
      <c r="D285" t="s">
        <v>23</v>
      </c>
      <c r="E285" t="str">
        <f>VLOOKUP(Table1[[#This Row],[away Team ID]],teamTable[],2,FALSE)</f>
        <v>MIA</v>
      </c>
      <c r="F285" t="str">
        <f>VLOOKUP(Table1[[#This Row],[away Team ID]],teamTable[],3,FALSE)</f>
        <v>Miami Dolphins</v>
      </c>
      <c r="G285">
        <v>15</v>
      </c>
      <c r="H285" t="s">
        <v>111</v>
      </c>
      <c r="I285" t="s">
        <v>112</v>
      </c>
      <c r="J285" t="s">
        <v>85</v>
      </c>
      <c r="K285" t="s">
        <v>86</v>
      </c>
      <c r="L285" t="str">
        <f>VLOOKUP(Table1[[#This Row],[homeTeamId]],teamTable[],2,FALSE)</f>
        <v>MIN</v>
      </c>
      <c r="M285" t="str">
        <f>VLOOKUP(Table1[[#This Row],[homeTeamId]],teamTable[],3,FALSE)</f>
        <v>Minnesota Vikings</v>
      </c>
      <c r="P285" t="s">
        <v>248</v>
      </c>
      <c r="Q285" t="s">
        <v>0</v>
      </c>
      <c r="R28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{"year":2018,"gameWeek":15,"gameId":219,"sport":"nfl","awayTeam":{"code":"MIA","shortName":"Miami","fullName":"Miami Dolphins"},"homeTeam":{"code":"MIN","shortName":"Minnesota","fullName":"Minnesota Vikings"},"odds":{"spread":,"total":},"startDateTime":"2018-12-16T13:00:00-05:00"}</v>
      </c>
    </row>
    <row r="286" spans="1:18" hidden="1" x14ac:dyDescent="0.2">
      <c r="A286">
        <v>286</v>
      </c>
      <c r="B286">
        <f>Table1[[#This Row],[Game ID]]-66</f>
        <v>220</v>
      </c>
      <c r="C286" t="s">
        <v>44</v>
      </c>
      <c r="D286" t="s">
        <v>45</v>
      </c>
      <c r="E286" t="str">
        <f>VLOOKUP(Table1[[#This Row],[away Team ID]],teamTable[],2,FALSE)</f>
        <v>WAS</v>
      </c>
      <c r="F286" t="str">
        <f>VLOOKUP(Table1[[#This Row],[away Team ID]],teamTable[],3,FALSE)</f>
        <v>Washington Redskins</v>
      </c>
      <c r="G286">
        <v>15</v>
      </c>
      <c r="H286" t="s">
        <v>37</v>
      </c>
      <c r="I286" t="s">
        <v>38</v>
      </c>
      <c r="J286" t="s">
        <v>39</v>
      </c>
      <c r="K286" t="s">
        <v>37</v>
      </c>
      <c r="L286" t="str">
        <f>VLOOKUP(Table1[[#This Row],[homeTeamId]],teamTable[],2,FALSE)</f>
        <v>JAC</v>
      </c>
      <c r="M286" t="str">
        <f>VLOOKUP(Table1[[#This Row],[homeTeamId]],teamTable[],3,FALSE)</f>
        <v>Jacksonville Jaguars</v>
      </c>
      <c r="P286" t="s">
        <v>248</v>
      </c>
      <c r="Q286" t="s">
        <v>0</v>
      </c>
      <c r="R28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{"year":2018,"gameWeek":15,"gameId":220,"sport":"nfl","awayTeam":{"code":"WAS","shortName":"Washington","fullName":"Washington Redskins"},"homeTeam":{"code":"JAC","shortName":"Jacksonville","fullName":"Jacksonville Jaguars"},"odds":{"spread":,"total":},"startDateTime":"2018-12-16T13:00:00-05:00"}</v>
      </c>
    </row>
    <row r="287" spans="1:18" hidden="1" x14ac:dyDescent="0.2">
      <c r="A287">
        <v>287</v>
      </c>
      <c r="B287">
        <f>Table1[[#This Row],[Game ID]]-66</f>
        <v>221</v>
      </c>
      <c r="C287" t="s">
        <v>73</v>
      </c>
      <c r="D287" t="s">
        <v>71</v>
      </c>
      <c r="E287" t="str">
        <f>VLOOKUP(Table1[[#This Row],[away Team ID]],teamTable[],2,FALSE)</f>
        <v>SEA</v>
      </c>
      <c r="F287" t="str">
        <f>VLOOKUP(Table1[[#This Row],[away Team ID]],teamTable[],3,FALSE)</f>
        <v>Seattle Seahawks</v>
      </c>
      <c r="G287">
        <v>15</v>
      </c>
      <c r="H287" t="s">
        <v>64</v>
      </c>
      <c r="I287" t="s">
        <v>65</v>
      </c>
      <c r="J287" t="s">
        <v>66</v>
      </c>
      <c r="K287" t="s">
        <v>67</v>
      </c>
      <c r="L287" t="str">
        <f>VLOOKUP(Table1[[#This Row],[homeTeamId]],teamTable[],2,FALSE)</f>
        <v>SF</v>
      </c>
      <c r="M287" t="str">
        <f>VLOOKUP(Table1[[#This Row],[homeTeamId]],teamTable[],3,FALSE)</f>
        <v>San Francisco 49ers</v>
      </c>
      <c r="P287" t="s">
        <v>249</v>
      </c>
      <c r="Q287" t="s">
        <v>0</v>
      </c>
      <c r="R28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{"year":2018,"gameWeek":15,"gameId":221,"sport":"nfl","awayTeam":{"code":"SEA","shortName":"Seattle","fullName":"Seattle Seahawks"},"homeTeam":{"code":"SF","shortName":"San Francisco","fullName":"San Francisco 49ers"},"odds":{"spread":,"total":},"startDateTime":"2018-12-16T16:05:00-05:00"}</v>
      </c>
    </row>
    <row r="288" spans="1:18" hidden="1" x14ac:dyDescent="0.2">
      <c r="A288">
        <v>288</v>
      </c>
      <c r="B288">
        <f>Table1[[#This Row],[Game ID]]-66</f>
        <v>222</v>
      </c>
      <c r="C288" t="s">
        <v>48</v>
      </c>
      <c r="D288" t="s">
        <v>49</v>
      </c>
      <c r="E288" t="str">
        <f>VLOOKUP(Table1[[#This Row],[away Team ID]],teamTable[],2,FALSE)</f>
        <v>NE</v>
      </c>
      <c r="F288" t="str">
        <f>VLOOKUP(Table1[[#This Row],[away Team ID]],teamTable[],3,FALSE)</f>
        <v>New England Patriots</v>
      </c>
      <c r="G288">
        <v>15</v>
      </c>
      <c r="H288" t="s">
        <v>31</v>
      </c>
      <c r="I288" t="s">
        <v>140</v>
      </c>
      <c r="J288" t="s">
        <v>30</v>
      </c>
      <c r="K288" t="s">
        <v>31</v>
      </c>
      <c r="L288" t="str">
        <f>VLOOKUP(Table1[[#This Row],[homeTeamId]],teamTable[],2,FALSE)</f>
        <v>PIT</v>
      </c>
      <c r="M288" t="str">
        <f>VLOOKUP(Table1[[#This Row],[homeTeamId]],teamTable[],3,FALSE)</f>
        <v>Pittsburgh Steelers</v>
      </c>
      <c r="P288" t="s">
        <v>250</v>
      </c>
      <c r="Q288" t="s">
        <v>0</v>
      </c>
      <c r="R28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{"year":2018,"gameWeek":15,"gameId":222,"sport":"nfl","awayTeam":{"code":"NE","shortName":"New England","fullName":"New England Patriots"},"homeTeam":{"code":"PIT","shortName":"Pittsburgh","fullName":"Pittsburgh Steelers"},"odds":{"spread":,"total":},"startDateTime":"2018-12-16T16:25:00-05:00"}</v>
      </c>
    </row>
    <row r="289" spans="1:18" hidden="1" x14ac:dyDescent="0.2">
      <c r="A289">
        <v>289</v>
      </c>
      <c r="B289">
        <f>Table1[[#This Row],[Game ID]]-66</f>
        <v>223</v>
      </c>
      <c r="C289" t="s">
        <v>34</v>
      </c>
      <c r="D289" t="s">
        <v>32</v>
      </c>
      <c r="E289" t="str">
        <f>VLOOKUP(Table1[[#This Row],[away Team ID]],teamTable[],2,FALSE)</f>
        <v>PHI</v>
      </c>
      <c r="F289" t="str">
        <f>VLOOKUP(Table1[[#This Row],[away Team ID]],teamTable[],3,FALSE)</f>
        <v>Philadelphia Eagles</v>
      </c>
      <c r="G289">
        <v>15</v>
      </c>
      <c r="H289" t="s">
        <v>114</v>
      </c>
      <c r="I289" t="s">
        <v>115</v>
      </c>
      <c r="J289" t="s">
        <v>40</v>
      </c>
      <c r="K289" t="s">
        <v>41</v>
      </c>
      <c r="L289" t="str">
        <f>VLOOKUP(Table1[[#This Row],[homeTeamId]],teamTable[],2,FALSE)</f>
        <v>LAR</v>
      </c>
      <c r="M289" t="str">
        <f>VLOOKUP(Table1[[#This Row],[homeTeamId]],teamTable[],3,FALSE)</f>
        <v>Los Angeles Rams</v>
      </c>
      <c r="P289" t="s">
        <v>251</v>
      </c>
      <c r="Q289" t="s">
        <v>0</v>
      </c>
      <c r="R28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{"year":2018,"gameWeek":15,"gameId":223,"sport":"nfl","awayTeam":{"code":"PHI","shortName":"Philadelphia","fullName":"Philadelphia Eagles"},"homeTeam":{"code":"LAR","shortName":"L.A. Rams","fullName":"Los Angeles Rams"},"odds":{"spread":,"total":},"startDateTime":"2018-12-16T20:20:00-05:00"}</v>
      </c>
    </row>
    <row r="290" spans="1:18" hidden="1" x14ac:dyDescent="0.2">
      <c r="A290">
        <v>290</v>
      </c>
      <c r="B290">
        <f>Table1[[#This Row],[Game ID]]-66</f>
        <v>224</v>
      </c>
      <c r="C290" t="s">
        <v>35</v>
      </c>
      <c r="D290" t="s">
        <v>36</v>
      </c>
      <c r="E290" t="str">
        <f>VLOOKUP(Table1[[#This Row],[away Team ID]],teamTable[],2,FALSE)</f>
        <v>NO</v>
      </c>
      <c r="F290" t="str">
        <f>VLOOKUP(Table1[[#This Row],[away Team ID]],teamTable[],3,FALSE)</f>
        <v>New Orleans Saints</v>
      </c>
      <c r="G290">
        <v>15</v>
      </c>
      <c r="H290" t="s">
        <v>106</v>
      </c>
      <c r="I290" t="s">
        <v>107</v>
      </c>
      <c r="J290" t="s">
        <v>8</v>
      </c>
      <c r="K290" t="s">
        <v>9</v>
      </c>
      <c r="L290" t="str">
        <f>VLOOKUP(Table1[[#This Row],[homeTeamId]],teamTable[],2,FALSE)</f>
        <v>CAR</v>
      </c>
      <c r="M290" t="str">
        <f>VLOOKUP(Table1[[#This Row],[homeTeamId]],teamTable[],3,FALSE)</f>
        <v>Carolina Panthers</v>
      </c>
      <c r="P290" t="s">
        <v>252</v>
      </c>
      <c r="Q290" t="s">
        <v>0</v>
      </c>
      <c r="R29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{"year":2018,"gameWeek":15,"gameId":224,"sport":"nfl","awayTeam":{"code":"NO","shortName":"New Orleans","fullName":"New Orleans Saints"},"homeTeam":{"code":"CAR","shortName":"Carolina","fullName":"Carolina Panthers"},"odds":{"spread":,"total":},"startDateTime":"2018-12-17T20:15:00-05:00"}</v>
      </c>
    </row>
    <row r="291" spans="1:18" hidden="1" x14ac:dyDescent="0.2">
      <c r="A291">
        <v>291</v>
      </c>
      <c r="B291">
        <f>Table1[[#This Row],[Game ID]]-66</f>
        <v>225</v>
      </c>
      <c r="C291" t="s">
        <v>28</v>
      </c>
      <c r="D291" t="s">
        <v>29</v>
      </c>
      <c r="E291" t="str">
        <f>VLOOKUP(Table1[[#This Row],[away Team ID]],teamTable[],2,FALSE)</f>
        <v>NYG</v>
      </c>
      <c r="F291" t="str">
        <f>VLOOKUP(Table1[[#This Row],[away Team ID]],teamTable[],3,FALSE)</f>
        <v>New York Giants</v>
      </c>
      <c r="G291">
        <v>16</v>
      </c>
      <c r="H291" t="s">
        <v>70</v>
      </c>
      <c r="I291" t="s">
        <v>129</v>
      </c>
      <c r="J291" t="s">
        <v>69</v>
      </c>
      <c r="K291" t="s">
        <v>70</v>
      </c>
      <c r="L291" t="str">
        <f>VLOOKUP(Table1[[#This Row],[homeTeamId]],teamTable[],2,FALSE)</f>
        <v>IND</v>
      </c>
      <c r="M291" t="str">
        <f>VLOOKUP(Table1[[#This Row],[homeTeamId]],teamTable[],3,FALSE)</f>
        <v>Indianapolis Colts</v>
      </c>
      <c r="P291" t="s">
        <v>253</v>
      </c>
      <c r="Q291" t="s">
        <v>0</v>
      </c>
      <c r="R29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{"year":2018,"gameWeek":16,"gameId":225,"sport":"nfl","awayTeam":{"code":"NYG","shortName":"N.Y. Giants","fullName":"New York Giants"},"homeTeam":{"code":"IND","shortName":"Indianapolis","fullName":"Indianapolis Colts"},"odds":{"spread":,"total":},"startDateTime":"2018-12-23T13:00:00-05:00"}</v>
      </c>
    </row>
    <row r="292" spans="1:18" hidden="1" x14ac:dyDescent="0.2">
      <c r="A292">
        <v>292</v>
      </c>
      <c r="B292">
        <f>Table1[[#This Row],[Game ID]]-66</f>
        <v>226</v>
      </c>
      <c r="C292" t="s">
        <v>56</v>
      </c>
      <c r="D292" t="s">
        <v>57</v>
      </c>
      <c r="E292" t="str">
        <f>VLOOKUP(Table1[[#This Row],[away Team ID]],teamTable[],2,FALSE)</f>
        <v>HOU</v>
      </c>
      <c r="F292" t="str">
        <f>VLOOKUP(Table1[[#This Row],[away Team ID]],teamTable[],3,FALSE)</f>
        <v>Houston Texans</v>
      </c>
      <c r="G292">
        <v>16</v>
      </c>
      <c r="H292" t="s">
        <v>32</v>
      </c>
      <c r="I292" t="s">
        <v>33</v>
      </c>
      <c r="J292" t="s">
        <v>34</v>
      </c>
      <c r="K292" t="s">
        <v>32</v>
      </c>
      <c r="L292" t="str">
        <f>VLOOKUP(Table1[[#This Row],[homeTeamId]],teamTable[],2,FALSE)</f>
        <v>PHI</v>
      </c>
      <c r="M292" t="str">
        <f>VLOOKUP(Table1[[#This Row],[homeTeamId]],teamTable[],3,FALSE)</f>
        <v>Philadelphia Eagles</v>
      </c>
      <c r="P292" t="s">
        <v>253</v>
      </c>
      <c r="Q292" t="s">
        <v>0</v>
      </c>
      <c r="R29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{"year":2018,"gameWeek":16,"gameId":226,"sport":"nfl","awayTeam":{"code":"HOU","shortName":"Houston","fullName":"Houston Texans"},"homeTeam":{"code":"PHI","shortName":"Philadelphia","fullName":"Philadelphia Eagles"},"odds":{"spread":,"total":},"startDateTime":"2018-12-23T13:00:00-05:00"}</v>
      </c>
    </row>
    <row r="293" spans="1:18" hidden="1" x14ac:dyDescent="0.2">
      <c r="A293">
        <v>293</v>
      </c>
      <c r="B293">
        <f>Table1[[#This Row],[Game ID]]-66</f>
        <v>227</v>
      </c>
      <c r="C293" t="s">
        <v>54</v>
      </c>
      <c r="D293" t="s">
        <v>52</v>
      </c>
      <c r="E293" t="str">
        <f>VLOOKUP(Table1[[#This Row],[away Team ID]],teamTable[],2,FALSE)</f>
        <v>GB</v>
      </c>
      <c r="F293" t="str">
        <f>VLOOKUP(Table1[[#This Row],[away Team ID]],teamTable[],3,FALSE)</f>
        <v>Green Bay Packers</v>
      </c>
      <c r="G293">
        <v>16</v>
      </c>
      <c r="H293" t="s">
        <v>26</v>
      </c>
      <c r="I293" t="s">
        <v>27</v>
      </c>
      <c r="J293" t="s">
        <v>76</v>
      </c>
      <c r="K293" t="s">
        <v>77</v>
      </c>
      <c r="L293" t="str">
        <f>VLOOKUP(Table1[[#This Row],[homeTeamId]],teamTable[],2,FALSE)</f>
        <v>NYJ</v>
      </c>
      <c r="M293" t="str">
        <f>VLOOKUP(Table1[[#This Row],[homeTeamId]],teamTable[],3,FALSE)</f>
        <v>New York Jets</v>
      </c>
      <c r="P293" t="s">
        <v>253</v>
      </c>
      <c r="Q293" t="s">
        <v>0</v>
      </c>
      <c r="R29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{"year":2018,"gameWeek":16,"gameId":227,"sport":"nfl","awayTeam":{"code":"GB","shortName":"Green Bay","fullName":"Green Bay Packers"},"homeTeam":{"code":"NYJ","shortName":"N.Y. Jets","fullName":"New York Jets"},"odds":{"spread":,"total":},"startDateTime":"2018-12-23T13:00:00-05:00"}</v>
      </c>
    </row>
    <row r="294" spans="1:18" hidden="1" x14ac:dyDescent="0.2">
      <c r="A294">
        <v>294</v>
      </c>
      <c r="B294">
        <f>Table1[[#This Row],[Game ID]]-66</f>
        <v>228</v>
      </c>
      <c r="C294" t="s">
        <v>12</v>
      </c>
      <c r="D294" t="s">
        <v>13</v>
      </c>
      <c r="E294" t="str">
        <f>VLOOKUP(Table1[[#This Row],[away Team ID]],teamTable[],2,FALSE)</f>
        <v>BUF</v>
      </c>
      <c r="F294" t="str">
        <f>VLOOKUP(Table1[[#This Row],[away Team ID]],teamTable[],3,FALSE)</f>
        <v>Buffalo Bills</v>
      </c>
      <c r="G294">
        <v>16</v>
      </c>
      <c r="H294" t="s">
        <v>46</v>
      </c>
      <c r="I294" t="s">
        <v>47</v>
      </c>
      <c r="J294" t="s">
        <v>48</v>
      </c>
      <c r="K294" t="s">
        <v>49</v>
      </c>
      <c r="L294" t="str">
        <f>VLOOKUP(Table1[[#This Row],[homeTeamId]],teamTable[],2,FALSE)</f>
        <v>NE</v>
      </c>
      <c r="M294" t="str">
        <f>VLOOKUP(Table1[[#This Row],[homeTeamId]],teamTable[],3,FALSE)</f>
        <v>New England Patriots</v>
      </c>
      <c r="P294" t="s">
        <v>253</v>
      </c>
      <c r="Q294" t="s">
        <v>0</v>
      </c>
      <c r="R29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{"year":2018,"gameWeek":16,"gameId":228,"sport":"nfl","awayTeam":{"code":"BUF","shortName":"Buffalo","fullName":"Buffalo Bills"},"homeTeam":{"code":"NE","shortName":"New England","fullName":"New England Patriots"},"odds":{"spread":,"total":},"startDateTime":"2018-12-23T13:00:00-05:00"}</v>
      </c>
    </row>
    <row r="295" spans="1:18" hidden="1" x14ac:dyDescent="0.2">
      <c r="A295">
        <v>295</v>
      </c>
      <c r="B295">
        <f>Table1[[#This Row],[Game ID]]-66</f>
        <v>229</v>
      </c>
      <c r="C295" t="s">
        <v>85</v>
      </c>
      <c r="D295" t="s">
        <v>86</v>
      </c>
      <c r="E295" t="str">
        <f>VLOOKUP(Table1[[#This Row],[away Team ID]],teamTable[],2,FALSE)</f>
        <v>MIN</v>
      </c>
      <c r="F295" t="str">
        <f>VLOOKUP(Table1[[#This Row],[away Team ID]],teamTable[],3,FALSE)</f>
        <v>Minnesota Vikings</v>
      </c>
      <c r="G295">
        <v>16</v>
      </c>
      <c r="H295" t="s">
        <v>80</v>
      </c>
      <c r="I295" t="s">
        <v>102</v>
      </c>
      <c r="J295" t="s">
        <v>79</v>
      </c>
      <c r="K295" t="s">
        <v>80</v>
      </c>
      <c r="L295" t="str">
        <f>VLOOKUP(Table1[[#This Row],[homeTeamId]],teamTable[],2,FALSE)</f>
        <v>DET</v>
      </c>
      <c r="M295" t="str">
        <f>VLOOKUP(Table1[[#This Row],[homeTeamId]],teamTable[],3,FALSE)</f>
        <v>Detroit Lions</v>
      </c>
      <c r="P295" t="s">
        <v>253</v>
      </c>
      <c r="Q295" t="s">
        <v>0</v>
      </c>
      <c r="R29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{"year":2018,"gameWeek":16,"gameId":229,"sport":"nfl","awayTeam":{"code":"MIN","shortName":"Minnesota","fullName":"Minnesota Vikings"},"homeTeam":{"code":"DET","shortName":"Detroit","fullName":"Detroit Lions"},"odds":{"spread":,"total":},"startDateTime":"2018-12-23T13:00:00-05:00"}</v>
      </c>
    </row>
    <row r="296" spans="1:18" hidden="1" x14ac:dyDescent="0.2">
      <c r="A296">
        <v>296</v>
      </c>
      <c r="B296">
        <f>Table1[[#This Row],[Game ID]]-66</f>
        <v>230</v>
      </c>
      <c r="C296" t="s">
        <v>18</v>
      </c>
      <c r="D296" t="s">
        <v>19</v>
      </c>
      <c r="E296" t="str">
        <f>VLOOKUP(Table1[[#This Row],[away Team ID]],teamTable[],2,FALSE)</f>
        <v>TB</v>
      </c>
      <c r="F296" t="str">
        <f>VLOOKUP(Table1[[#This Row],[away Team ID]],teamTable[],3,FALSE)</f>
        <v>Tampa Bay Buccaneers</v>
      </c>
      <c r="G296">
        <v>16</v>
      </c>
      <c r="H296" t="s">
        <v>118</v>
      </c>
      <c r="I296" t="s">
        <v>119</v>
      </c>
      <c r="J296" t="s">
        <v>62</v>
      </c>
      <c r="K296" t="s">
        <v>63</v>
      </c>
      <c r="L296" t="str">
        <f>VLOOKUP(Table1[[#This Row],[homeTeamId]],teamTable[],2,FALSE)</f>
        <v>DAL</v>
      </c>
      <c r="M296" t="str">
        <f>VLOOKUP(Table1[[#This Row],[homeTeamId]],teamTable[],3,FALSE)</f>
        <v>Dallas Cowboys</v>
      </c>
      <c r="P296" t="s">
        <v>253</v>
      </c>
      <c r="Q296" t="s">
        <v>0</v>
      </c>
      <c r="R29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{"year":2018,"gameWeek":16,"gameId":230,"sport":"nfl","awayTeam":{"code":"TB","shortName":"Tampa Bay","fullName":"Tampa Bay Buccaneers"},"homeTeam":{"code":"DAL","shortName":"Dallas","fullName":"Dallas Cowboys"},"odds":{"spread":,"total":},"startDateTime":"2018-12-23T13:00:00-05:00"}</v>
      </c>
    </row>
    <row r="297" spans="1:18" hidden="1" x14ac:dyDescent="0.2">
      <c r="A297">
        <v>297</v>
      </c>
      <c r="B297">
        <f>Table1[[#This Row],[Game ID]]-66</f>
        <v>231</v>
      </c>
      <c r="C297" t="s">
        <v>39</v>
      </c>
      <c r="D297" t="s">
        <v>37</v>
      </c>
      <c r="E297" t="str">
        <f>VLOOKUP(Table1[[#This Row],[away Team ID]],teamTable[],2,FALSE)</f>
        <v>JAC</v>
      </c>
      <c r="F297" t="str">
        <f>VLOOKUP(Table1[[#This Row],[away Team ID]],teamTable[],3,FALSE)</f>
        <v>Jacksonville Jaguars</v>
      </c>
      <c r="G297">
        <v>16</v>
      </c>
      <c r="H297" t="s">
        <v>20</v>
      </c>
      <c r="I297" t="s">
        <v>21</v>
      </c>
      <c r="J297" t="s">
        <v>22</v>
      </c>
      <c r="K297" t="s">
        <v>23</v>
      </c>
      <c r="L297" t="str">
        <f>VLOOKUP(Table1[[#This Row],[homeTeamId]],teamTable[],2,FALSE)</f>
        <v>MIA</v>
      </c>
      <c r="M297" t="str">
        <f>VLOOKUP(Table1[[#This Row],[homeTeamId]],teamTable[],3,FALSE)</f>
        <v>Miami Dolphins</v>
      </c>
      <c r="P297" t="s">
        <v>253</v>
      </c>
      <c r="Q297" t="s">
        <v>0</v>
      </c>
      <c r="R29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{"year":2018,"gameWeek":16,"gameId":231,"sport":"nfl","awayTeam":{"code":"JAC","shortName":"Jacksonville","fullName":"Jacksonville Jaguars"},"homeTeam":{"code":"MIA","shortName":"Miami","fullName":"Miami Dolphins"},"odds":{"spread":,"total":},"startDateTime":"2018-12-23T13:00:00-05:00"}</v>
      </c>
    </row>
    <row r="298" spans="1:18" hidden="1" x14ac:dyDescent="0.2">
      <c r="A298">
        <v>298</v>
      </c>
      <c r="B298">
        <f>Table1[[#This Row],[Game ID]]-66</f>
        <v>232</v>
      </c>
      <c r="C298" t="s">
        <v>44</v>
      </c>
      <c r="D298" t="s">
        <v>45</v>
      </c>
      <c r="E298" t="str">
        <f>VLOOKUP(Table1[[#This Row],[away Team ID]],teamTable[],2,FALSE)</f>
        <v>WAS</v>
      </c>
      <c r="F298" t="str">
        <f>VLOOKUP(Table1[[#This Row],[away Team ID]],teamTable[],3,FALSE)</f>
        <v>Washington Redskins</v>
      </c>
      <c r="G298">
        <v>16</v>
      </c>
      <c r="H298" t="s">
        <v>121</v>
      </c>
      <c r="I298" t="s">
        <v>122</v>
      </c>
      <c r="J298" t="s">
        <v>50</v>
      </c>
      <c r="K298" t="s">
        <v>51</v>
      </c>
      <c r="L298" t="str">
        <f>VLOOKUP(Table1[[#This Row],[homeTeamId]],teamTable[],2,FALSE)</f>
        <v>TEN</v>
      </c>
      <c r="M298" t="str">
        <f>VLOOKUP(Table1[[#This Row],[homeTeamId]],teamTable[],3,FALSE)</f>
        <v>Tennessee Titans</v>
      </c>
      <c r="P298" t="s">
        <v>253</v>
      </c>
      <c r="Q298" t="s">
        <v>0</v>
      </c>
      <c r="R29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{"year":2018,"gameWeek":16,"gameId":232,"sport":"nfl","awayTeam":{"code":"WAS","shortName":"Washington","fullName":"Washington Redskins"},"homeTeam":{"code":"TEN","shortName":"Tennessee","fullName":"Tennessee Titans"},"odds":{"spread":,"total":},"startDateTime":"2018-12-23T13:00:00-05:00"}</v>
      </c>
    </row>
    <row r="299" spans="1:18" hidden="1" x14ac:dyDescent="0.2">
      <c r="A299">
        <v>299</v>
      </c>
      <c r="B299">
        <f>Table1[[#This Row],[Game ID]]-66</f>
        <v>233</v>
      </c>
      <c r="C299" t="s">
        <v>74</v>
      </c>
      <c r="D299" t="s">
        <v>75</v>
      </c>
      <c r="E299" t="str">
        <f>VLOOKUP(Table1[[#This Row],[away Team ID]],teamTable[],2,FALSE)</f>
        <v>ATL</v>
      </c>
      <c r="F299" t="str">
        <f>VLOOKUP(Table1[[#This Row],[away Team ID]],teamTable[],3,FALSE)</f>
        <v>Atlanta Falcons</v>
      </c>
      <c r="G299">
        <v>16</v>
      </c>
      <c r="H299" t="s">
        <v>106</v>
      </c>
      <c r="I299" t="s">
        <v>107</v>
      </c>
      <c r="J299" t="s">
        <v>8</v>
      </c>
      <c r="K299" t="s">
        <v>9</v>
      </c>
      <c r="L299" t="str">
        <f>VLOOKUP(Table1[[#This Row],[homeTeamId]],teamTable[],2,FALSE)</f>
        <v>CAR</v>
      </c>
      <c r="M299" t="str">
        <f>VLOOKUP(Table1[[#This Row],[homeTeamId]],teamTable[],3,FALSE)</f>
        <v>Carolina Panthers</v>
      </c>
      <c r="P299" t="s">
        <v>253</v>
      </c>
      <c r="Q299" t="s">
        <v>0</v>
      </c>
      <c r="R29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{"year":2018,"gameWeek":16,"gameId":233,"sport":"nfl","awayTeam":{"code":"ATL","shortName":"Atlanta","fullName":"Atlanta Falcons"},"homeTeam":{"code":"CAR","shortName":"Carolina","fullName":"Carolina Panthers"},"odds":{"spread":,"total":},"startDateTime":"2018-12-23T13:00:00-05:00"}</v>
      </c>
    </row>
    <row r="300" spans="1:18" hidden="1" x14ac:dyDescent="0.2">
      <c r="A300">
        <v>300</v>
      </c>
      <c r="B300">
        <f>Table1[[#This Row],[Game ID]]-66</f>
        <v>234</v>
      </c>
      <c r="C300" t="s">
        <v>17</v>
      </c>
      <c r="D300" t="s">
        <v>15</v>
      </c>
      <c r="E300" t="str">
        <f>VLOOKUP(Table1[[#This Row],[away Team ID]],teamTable[],2,FALSE)</f>
        <v>CIN</v>
      </c>
      <c r="F300" t="str">
        <f>VLOOKUP(Table1[[#This Row],[away Team ID]],teamTable[],3,FALSE)</f>
        <v>Cincinnati Bengals</v>
      </c>
      <c r="G300">
        <v>16</v>
      </c>
      <c r="H300" t="s">
        <v>25</v>
      </c>
      <c r="I300" t="s">
        <v>104</v>
      </c>
      <c r="J300" t="s">
        <v>24</v>
      </c>
      <c r="K300" t="s">
        <v>25</v>
      </c>
      <c r="L300" t="str">
        <f>VLOOKUP(Table1[[#This Row],[homeTeamId]],teamTable[],2,FALSE)</f>
        <v>CLE</v>
      </c>
      <c r="M300" t="str">
        <f>VLOOKUP(Table1[[#This Row],[homeTeamId]],teamTable[],3,FALSE)</f>
        <v>Cleveland Browns</v>
      </c>
      <c r="P300" t="s">
        <v>253</v>
      </c>
      <c r="Q300" t="s">
        <v>0</v>
      </c>
      <c r="R30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{"year":2018,"gameWeek":16,"gameId":234,"sport":"nfl","awayTeam":{"code":"CIN","shortName":"Cincinnati","fullName":"Cincinnati Bengals"},"homeTeam":{"code":"CLE","shortName":"Cleveland","fullName":"Cleveland Browns"},"odds":{"spread":,"total":},"startDateTime":"2018-12-23T13:00:00-05:00"}</v>
      </c>
    </row>
    <row r="301" spans="1:18" hidden="1" x14ac:dyDescent="0.2">
      <c r="A301">
        <v>301</v>
      </c>
      <c r="B301">
        <f>Table1[[#This Row],[Game ID]]-66</f>
        <v>235</v>
      </c>
      <c r="C301" t="s">
        <v>1</v>
      </c>
      <c r="D301" t="s">
        <v>2</v>
      </c>
      <c r="E301" t="str">
        <f>VLOOKUP(Table1[[#This Row],[away Team ID]],teamTable[],2,FALSE)</f>
        <v>CHI</v>
      </c>
      <c r="F301" t="str">
        <f>VLOOKUP(Table1[[#This Row],[away Team ID]],teamTable[],3,FALSE)</f>
        <v>Chicago Bears</v>
      </c>
      <c r="G301">
        <v>16</v>
      </c>
      <c r="H301" t="s">
        <v>64</v>
      </c>
      <c r="I301" t="s">
        <v>65</v>
      </c>
      <c r="J301" t="s">
        <v>66</v>
      </c>
      <c r="K301" t="s">
        <v>67</v>
      </c>
      <c r="L301" t="str">
        <f>VLOOKUP(Table1[[#This Row],[homeTeamId]],teamTable[],2,FALSE)</f>
        <v>SF</v>
      </c>
      <c r="M301" t="str">
        <f>VLOOKUP(Table1[[#This Row],[homeTeamId]],teamTable[],3,FALSE)</f>
        <v>San Francisco 49ers</v>
      </c>
      <c r="P301" t="s">
        <v>254</v>
      </c>
      <c r="Q301" t="s">
        <v>0</v>
      </c>
      <c r="R30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{"year":2018,"gameWeek":16,"gameId":235,"sport":"nfl","awayTeam":{"code":"CHI","shortName":"Chicago","fullName":"Chicago Bears"},"homeTeam":{"code":"SF","shortName":"San Francisco","fullName":"San Francisco 49ers"},"odds":{"spread":,"total":},"startDateTime":"2018-12-23T16:05:00-05:00"}</v>
      </c>
    </row>
    <row r="302" spans="1:18" hidden="1" x14ac:dyDescent="0.2">
      <c r="A302">
        <v>302</v>
      </c>
      <c r="B302">
        <f>Table1[[#This Row],[Game ID]]-66</f>
        <v>236</v>
      </c>
      <c r="C302" t="s">
        <v>40</v>
      </c>
      <c r="D302" t="s">
        <v>41</v>
      </c>
      <c r="E302" t="str">
        <f>VLOOKUP(Table1[[#This Row],[away Team ID]],teamTable[],2,FALSE)</f>
        <v>LAR</v>
      </c>
      <c r="F302" t="str">
        <f>VLOOKUP(Table1[[#This Row],[away Team ID]],teamTable[],3,FALSE)</f>
        <v>Los Angeles Rams</v>
      </c>
      <c r="G302">
        <v>16</v>
      </c>
      <c r="H302" t="s">
        <v>93</v>
      </c>
      <c r="I302" t="s">
        <v>95</v>
      </c>
      <c r="J302" t="s">
        <v>96</v>
      </c>
      <c r="K302" t="s">
        <v>94</v>
      </c>
      <c r="L302" t="str">
        <f>VLOOKUP(Table1[[#This Row],[homeTeamId]],teamTable[],2,FALSE)</f>
        <v>ARI</v>
      </c>
      <c r="M302" t="str">
        <f>VLOOKUP(Table1[[#This Row],[homeTeamId]],teamTable[],3,FALSE)</f>
        <v>Arizona Cardinals</v>
      </c>
      <c r="P302" t="s">
        <v>254</v>
      </c>
      <c r="Q302" t="s">
        <v>0</v>
      </c>
      <c r="R30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{"year":2018,"gameWeek":16,"gameId":236,"sport":"nfl","awayTeam":{"code":"LAR","shortName":"L.A. Rams","fullName":"Los Angeles Rams"},"homeTeam":{"code":"ARI","shortName":"Arizona","fullName":"Arizona Cardinals"},"odds":{"spread":,"total":},"startDateTime":"2018-12-23T16:05:00-05:00"}</v>
      </c>
    </row>
    <row r="303" spans="1:18" hidden="1" x14ac:dyDescent="0.2">
      <c r="A303">
        <v>303</v>
      </c>
      <c r="B303">
        <f>Table1[[#This Row],[Game ID]]-66</f>
        <v>237</v>
      </c>
      <c r="C303" t="s">
        <v>5</v>
      </c>
      <c r="D303" t="s">
        <v>6</v>
      </c>
      <c r="E303" t="str">
        <f>VLOOKUP(Table1[[#This Row],[away Team ID]],teamTable[],2,FALSE)</f>
        <v>BAL</v>
      </c>
      <c r="F303" t="str">
        <f>VLOOKUP(Table1[[#This Row],[away Team ID]],teamTable[],3,FALSE)</f>
        <v>Baltimore Ravens</v>
      </c>
      <c r="G303">
        <v>16</v>
      </c>
      <c r="H303" t="s">
        <v>126</v>
      </c>
      <c r="I303" t="s">
        <v>127</v>
      </c>
      <c r="J303" t="s">
        <v>91</v>
      </c>
      <c r="K303" t="s">
        <v>92</v>
      </c>
      <c r="L303" t="str">
        <f>VLOOKUP(Table1[[#This Row],[homeTeamId]],teamTable[],2,FALSE)</f>
        <v>LAC</v>
      </c>
      <c r="M303" t="str">
        <f>VLOOKUP(Table1[[#This Row],[homeTeamId]],teamTable[],3,FALSE)</f>
        <v>Los Angeles Chargers</v>
      </c>
      <c r="P303" t="s">
        <v>254</v>
      </c>
      <c r="Q303" t="s">
        <v>0</v>
      </c>
      <c r="R30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{"year":2018,"gameWeek":16,"gameId":237,"sport":"nfl","awayTeam":{"code":"BAL","shortName":"Baltimore","fullName":"Baltimore Ravens"},"homeTeam":{"code":"LAC","shortName":"L.A. Chargers","fullName":"Los Angeles Chargers"},"odds":{"spread":,"total":},"startDateTime":"2018-12-23T16:05:00-05:00"}</v>
      </c>
    </row>
    <row r="304" spans="1:18" hidden="1" x14ac:dyDescent="0.2">
      <c r="A304">
        <v>304</v>
      </c>
      <c r="B304">
        <f>Table1[[#This Row],[Game ID]]-66</f>
        <v>238</v>
      </c>
      <c r="C304" t="s">
        <v>30</v>
      </c>
      <c r="D304" t="s">
        <v>31</v>
      </c>
      <c r="E304" t="str">
        <f>VLOOKUP(Table1[[#This Row],[away Team ID]],teamTable[],2,FALSE)</f>
        <v>PIT</v>
      </c>
      <c r="F304" t="str">
        <f>VLOOKUP(Table1[[#This Row],[away Team ID]],teamTable[],3,FALSE)</f>
        <v>Pittsburgh Steelers</v>
      </c>
      <c r="G304">
        <v>16</v>
      </c>
      <c r="H304" t="s">
        <v>36</v>
      </c>
      <c r="I304" t="s">
        <v>110</v>
      </c>
      <c r="J304" t="s">
        <v>35</v>
      </c>
      <c r="K304" t="s">
        <v>36</v>
      </c>
      <c r="L304" t="str">
        <f>VLOOKUP(Table1[[#This Row],[homeTeamId]],teamTable[],2,FALSE)</f>
        <v>NO</v>
      </c>
      <c r="M304" t="str">
        <f>VLOOKUP(Table1[[#This Row],[homeTeamId]],teamTable[],3,FALSE)</f>
        <v>New Orleans Saints</v>
      </c>
      <c r="P304" t="s">
        <v>255</v>
      </c>
      <c r="Q304" t="s">
        <v>0</v>
      </c>
      <c r="R30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{"year":2018,"gameWeek":16,"gameId":238,"sport":"nfl","awayTeam":{"code":"PIT","shortName":"Pittsburgh","fullName":"Pittsburgh Steelers"},"homeTeam":{"code":"NO","shortName":"New Orleans","fullName":"New Orleans Saints"},"odds":{"spread":,"total":},"startDateTime":"2018-12-23T16:25:00-05:00"}</v>
      </c>
    </row>
    <row r="305" spans="1:18" hidden="1" x14ac:dyDescent="0.2">
      <c r="A305">
        <v>305</v>
      </c>
      <c r="B305">
        <f>Table1[[#This Row],[Game ID]]-66</f>
        <v>239</v>
      </c>
      <c r="C305" t="s">
        <v>60</v>
      </c>
      <c r="D305" t="s">
        <v>58</v>
      </c>
      <c r="E305" t="str">
        <f>VLOOKUP(Table1[[#This Row],[away Team ID]],teamTable[],2,FALSE)</f>
        <v>KC</v>
      </c>
      <c r="F305" t="str">
        <f>VLOOKUP(Table1[[#This Row],[away Team ID]],teamTable[],3,FALSE)</f>
        <v>Kansas City Chiefs</v>
      </c>
      <c r="G305">
        <v>16</v>
      </c>
      <c r="H305" t="s">
        <v>71</v>
      </c>
      <c r="I305" t="s">
        <v>72</v>
      </c>
      <c r="J305" t="s">
        <v>73</v>
      </c>
      <c r="K305" t="s">
        <v>71</v>
      </c>
      <c r="L305" t="str">
        <f>VLOOKUP(Table1[[#This Row],[homeTeamId]],teamTable[],2,FALSE)</f>
        <v>SEA</v>
      </c>
      <c r="M305" t="str">
        <f>VLOOKUP(Table1[[#This Row],[homeTeamId]],teamTable[],3,FALSE)</f>
        <v>Seattle Seahawks</v>
      </c>
      <c r="P305" t="s">
        <v>256</v>
      </c>
      <c r="Q305" t="s">
        <v>0</v>
      </c>
      <c r="R30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{"year":2018,"gameWeek":16,"gameId":239,"sport":"nfl","awayTeam":{"code":"KC","shortName":"Kansas City","fullName":"Kansas City Chiefs"},"homeTeam":{"code":"SEA","shortName":"Seattle","fullName":"Seattle Seahawks"},"odds":{"spread":,"total":},"startDateTime":"2018-12-23T20:20:00-05:00"}</v>
      </c>
    </row>
    <row r="306" spans="1:18" hidden="1" x14ac:dyDescent="0.2">
      <c r="A306">
        <v>306</v>
      </c>
      <c r="B306">
        <f>Table1[[#This Row],[Game ID]]-66</f>
        <v>240</v>
      </c>
      <c r="C306" t="s">
        <v>89</v>
      </c>
      <c r="D306" t="s">
        <v>87</v>
      </c>
      <c r="E306" t="str">
        <f>VLOOKUP(Table1[[#This Row],[away Team ID]],teamTable[],2,FALSE)</f>
        <v>DEN</v>
      </c>
      <c r="F306" t="str">
        <f>VLOOKUP(Table1[[#This Row],[away Team ID]],teamTable[],3,FALSE)</f>
        <v>Denver Broncos</v>
      </c>
      <c r="G306">
        <v>16</v>
      </c>
      <c r="H306" t="s">
        <v>81</v>
      </c>
      <c r="I306" t="s">
        <v>82</v>
      </c>
      <c r="J306" t="s">
        <v>83</v>
      </c>
      <c r="K306" t="s">
        <v>81</v>
      </c>
      <c r="L306" t="str">
        <f>VLOOKUP(Table1[[#This Row],[homeTeamId]],teamTable[],2,FALSE)</f>
        <v>OAK</v>
      </c>
      <c r="M306" t="str">
        <f>VLOOKUP(Table1[[#This Row],[homeTeamId]],teamTable[],3,FALSE)</f>
        <v>Oakland Raiders</v>
      </c>
      <c r="P306" t="s">
        <v>257</v>
      </c>
      <c r="Q306" t="s">
        <v>0</v>
      </c>
      <c r="R30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{"year":2018,"gameWeek":16,"gameId":240,"sport":"nfl","awayTeam":{"code":"DEN","shortName":"Denver","fullName":"Denver Broncos"},"homeTeam":{"code":"OAK","shortName":"Oakland","fullName":"Oakland Raiders"},"odds":{"spread":,"total":},"startDateTime":"2018-12-24T20:15:00-05:00"}</v>
      </c>
    </row>
    <row r="307" spans="1:18" hidden="1" x14ac:dyDescent="0.2">
      <c r="A307">
        <v>307</v>
      </c>
      <c r="B307">
        <f>Table1[[#This Row],[Game ID]]-66</f>
        <v>241</v>
      </c>
      <c r="C307" t="s">
        <v>22</v>
      </c>
      <c r="D307" t="s">
        <v>23</v>
      </c>
      <c r="E307" t="str">
        <f>VLOOKUP(Table1[[#This Row],[away Team ID]],teamTable[],2,FALSE)</f>
        <v>MIA</v>
      </c>
      <c r="F307" t="str">
        <f>VLOOKUP(Table1[[#This Row],[away Team ID]],teamTable[],3,FALSE)</f>
        <v>Miami Dolphins</v>
      </c>
      <c r="G307">
        <v>17</v>
      </c>
      <c r="H307" t="s">
        <v>10</v>
      </c>
      <c r="I307" t="s">
        <v>11</v>
      </c>
      <c r="J307" t="s">
        <v>12</v>
      </c>
      <c r="K307" t="s">
        <v>13</v>
      </c>
      <c r="L307" t="str">
        <f>VLOOKUP(Table1[[#This Row],[homeTeamId]],teamTable[],2,FALSE)</f>
        <v>BUF</v>
      </c>
      <c r="M307" t="str">
        <f>VLOOKUP(Table1[[#This Row],[homeTeamId]],teamTable[],3,FALSE)</f>
        <v>Buffalo Bills</v>
      </c>
      <c r="P307" t="s">
        <v>258</v>
      </c>
      <c r="Q307" t="s">
        <v>0</v>
      </c>
      <c r="R30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{"year":2018,"gameWeek":17,"gameId":241,"sport":"nfl","awayTeam":{"code":"MIA","shortName":"Miami","fullName":"Miami Dolphins"},"homeTeam":{"code":"BUF","shortName":"Buffalo","fullName":"Buffalo Bills"},"odds":{"spread":,"total":},"startDateTime":"2018-12-30T13:00:00-05:00"}</v>
      </c>
    </row>
    <row r="308" spans="1:18" hidden="1" x14ac:dyDescent="0.2">
      <c r="A308">
        <v>308</v>
      </c>
      <c r="B308">
        <f>Table1[[#This Row],[Game ID]]-66</f>
        <v>242</v>
      </c>
      <c r="C308" t="s">
        <v>79</v>
      </c>
      <c r="D308" t="s">
        <v>80</v>
      </c>
      <c r="E308" t="str">
        <f>VLOOKUP(Table1[[#This Row],[away Team ID]],teamTable[],2,FALSE)</f>
        <v>DET</v>
      </c>
      <c r="F308" t="str">
        <f>VLOOKUP(Table1[[#This Row],[away Team ID]],teamTable[],3,FALSE)</f>
        <v>Detroit Lions</v>
      </c>
      <c r="G308">
        <v>17</v>
      </c>
      <c r="H308" t="s">
        <v>52</v>
      </c>
      <c r="I308" t="s">
        <v>53</v>
      </c>
      <c r="J308" t="s">
        <v>54</v>
      </c>
      <c r="K308" t="s">
        <v>52</v>
      </c>
      <c r="L308" t="str">
        <f>VLOOKUP(Table1[[#This Row],[homeTeamId]],teamTable[],2,FALSE)</f>
        <v>GB</v>
      </c>
      <c r="M308" t="str">
        <f>VLOOKUP(Table1[[#This Row],[homeTeamId]],teamTable[],3,FALSE)</f>
        <v>Green Bay Packers</v>
      </c>
      <c r="P308" t="s">
        <v>258</v>
      </c>
      <c r="Q308" t="s">
        <v>0</v>
      </c>
      <c r="R30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{"year":2018,"gameWeek":17,"gameId":242,"sport":"nfl","awayTeam":{"code":"DET","shortName":"Detroit","fullName":"Detroit Lions"},"homeTeam":{"code":"GB","shortName":"Green Bay","fullName":"Green Bay Packers"},"odds":{"spread":,"total":},"startDateTime":"2018-12-30T13:00:00-05:00"}</v>
      </c>
    </row>
    <row r="309" spans="1:18" hidden="1" x14ac:dyDescent="0.2">
      <c r="A309">
        <v>309</v>
      </c>
      <c r="B309">
        <f>Table1[[#This Row],[Game ID]]-66</f>
        <v>243</v>
      </c>
      <c r="C309" t="s">
        <v>39</v>
      </c>
      <c r="D309" t="s">
        <v>37</v>
      </c>
      <c r="E309" t="str">
        <f>VLOOKUP(Table1[[#This Row],[away Team ID]],teamTable[],2,FALSE)</f>
        <v>JAC</v>
      </c>
      <c r="F309" t="str">
        <f>VLOOKUP(Table1[[#This Row],[away Team ID]],teamTable[],3,FALSE)</f>
        <v>Jacksonville Jaguars</v>
      </c>
      <c r="G309">
        <v>17</v>
      </c>
      <c r="H309" t="s">
        <v>57</v>
      </c>
      <c r="I309" t="s">
        <v>124</v>
      </c>
      <c r="J309" t="s">
        <v>56</v>
      </c>
      <c r="K309" t="s">
        <v>57</v>
      </c>
      <c r="L309" t="str">
        <f>VLOOKUP(Table1[[#This Row],[homeTeamId]],teamTable[],2,FALSE)</f>
        <v>HOU</v>
      </c>
      <c r="M309" t="str">
        <f>VLOOKUP(Table1[[#This Row],[homeTeamId]],teamTable[],3,FALSE)</f>
        <v>Houston Texans</v>
      </c>
      <c r="P309" t="s">
        <v>258</v>
      </c>
      <c r="Q309" t="s">
        <v>0</v>
      </c>
      <c r="R30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{"year":2018,"gameWeek":17,"gameId":243,"sport":"nfl","awayTeam":{"code":"JAC","shortName":"Jacksonville","fullName":"Jacksonville Jaguars"},"homeTeam":{"code":"HOU","shortName":"Houston","fullName":"Houston Texans"},"odds":{"spread":,"total":},"startDateTime":"2018-12-30T13:00:00-05:00"}</v>
      </c>
    </row>
    <row r="310" spans="1:18" hidden="1" x14ac:dyDescent="0.2">
      <c r="A310">
        <v>310</v>
      </c>
      <c r="B310">
        <f>Table1[[#This Row],[Game ID]]-66</f>
        <v>244</v>
      </c>
      <c r="C310" t="s">
        <v>83</v>
      </c>
      <c r="D310" t="s">
        <v>81</v>
      </c>
      <c r="E310" t="str">
        <f>VLOOKUP(Table1[[#This Row],[away Team ID]],teamTable[],2,FALSE)</f>
        <v>OAK</v>
      </c>
      <c r="F310" t="str">
        <f>VLOOKUP(Table1[[#This Row],[away Team ID]],teamTable[],3,FALSE)</f>
        <v>Oakland Raiders</v>
      </c>
      <c r="G310">
        <v>17</v>
      </c>
      <c r="H310" t="s">
        <v>58</v>
      </c>
      <c r="I310" t="s">
        <v>59</v>
      </c>
      <c r="J310" t="s">
        <v>60</v>
      </c>
      <c r="K310" t="s">
        <v>58</v>
      </c>
      <c r="L310" t="str">
        <f>VLOOKUP(Table1[[#This Row],[homeTeamId]],teamTable[],2,FALSE)</f>
        <v>KC</v>
      </c>
      <c r="M310" t="str">
        <f>VLOOKUP(Table1[[#This Row],[homeTeamId]],teamTable[],3,FALSE)</f>
        <v>Kansas City Chiefs</v>
      </c>
      <c r="P310" t="s">
        <v>258</v>
      </c>
      <c r="Q310" t="s">
        <v>0</v>
      </c>
      <c r="R31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{"year":2018,"gameWeek":17,"gameId":244,"sport":"nfl","awayTeam":{"code":"OAK","shortName":"Oakland","fullName":"Oakland Raiders"},"homeTeam":{"code":"KC","shortName":"Kansas City","fullName":"Kansas City Chiefs"},"odds":{"spread":,"total":},"startDateTime":"2018-12-30T13:00:00-05:00"}</v>
      </c>
    </row>
    <row r="311" spans="1:18" hidden="1" x14ac:dyDescent="0.2">
      <c r="A311">
        <v>311</v>
      </c>
      <c r="B311">
        <f>Table1[[#This Row],[Game ID]]-66</f>
        <v>245</v>
      </c>
      <c r="C311" t="s">
        <v>1</v>
      </c>
      <c r="D311" t="s">
        <v>2</v>
      </c>
      <c r="E311" t="str">
        <f>VLOOKUP(Table1[[#This Row],[away Team ID]],teamTable[],2,FALSE)</f>
        <v>CHI</v>
      </c>
      <c r="F311" t="str">
        <f>VLOOKUP(Table1[[#This Row],[away Team ID]],teamTable[],3,FALSE)</f>
        <v>Chicago Bears</v>
      </c>
      <c r="G311">
        <v>17</v>
      </c>
      <c r="H311" t="s">
        <v>111</v>
      </c>
      <c r="I311" t="s">
        <v>112</v>
      </c>
      <c r="J311" t="s">
        <v>85</v>
      </c>
      <c r="K311" t="s">
        <v>86</v>
      </c>
      <c r="L311" t="str">
        <f>VLOOKUP(Table1[[#This Row],[homeTeamId]],teamTable[],2,FALSE)</f>
        <v>MIN</v>
      </c>
      <c r="M311" t="str">
        <f>VLOOKUP(Table1[[#This Row],[homeTeamId]],teamTable[],3,FALSE)</f>
        <v>Minnesota Vikings</v>
      </c>
      <c r="P311" t="s">
        <v>258</v>
      </c>
      <c r="Q311" t="s">
        <v>0</v>
      </c>
      <c r="R31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{"year":2018,"gameWeek":17,"gameId":245,"sport":"nfl","awayTeam":{"code":"CHI","shortName":"Chicago","fullName":"Chicago Bears"},"homeTeam":{"code":"MIN","shortName":"Minnesota","fullName":"Minnesota Vikings"},"odds":{"spread":,"total":},"startDateTime":"2018-12-30T13:00:00-05:00"}</v>
      </c>
    </row>
    <row r="312" spans="1:18" hidden="1" x14ac:dyDescent="0.2">
      <c r="A312">
        <v>312</v>
      </c>
      <c r="B312">
        <f>Table1[[#This Row],[Game ID]]-66</f>
        <v>246</v>
      </c>
      <c r="C312" t="s">
        <v>76</v>
      </c>
      <c r="D312" t="s">
        <v>77</v>
      </c>
      <c r="E312" t="str">
        <f>VLOOKUP(Table1[[#This Row],[away Team ID]],teamTable[],2,FALSE)</f>
        <v>NYJ</v>
      </c>
      <c r="F312" t="str">
        <f>VLOOKUP(Table1[[#This Row],[away Team ID]],teamTable[],3,FALSE)</f>
        <v>New York Jets</v>
      </c>
      <c r="G312">
        <v>17</v>
      </c>
      <c r="H312" t="s">
        <v>46</v>
      </c>
      <c r="I312" t="s">
        <v>47</v>
      </c>
      <c r="J312" t="s">
        <v>48</v>
      </c>
      <c r="K312" t="s">
        <v>49</v>
      </c>
      <c r="L312" t="str">
        <f>VLOOKUP(Table1[[#This Row],[homeTeamId]],teamTable[],2,FALSE)</f>
        <v>NE</v>
      </c>
      <c r="M312" t="str">
        <f>VLOOKUP(Table1[[#This Row],[homeTeamId]],teamTable[],3,FALSE)</f>
        <v>New England Patriots</v>
      </c>
      <c r="P312" t="s">
        <v>258</v>
      </c>
      <c r="Q312" t="s">
        <v>0</v>
      </c>
      <c r="R31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{"year":2018,"gameWeek":17,"gameId":246,"sport":"nfl","awayTeam":{"code":"NYJ","shortName":"N.Y. Jets","fullName":"New York Jets"},"homeTeam":{"code":"NE","shortName":"New England","fullName":"New England Patriots"},"odds":{"spread":,"total":},"startDateTime":"2018-12-30T13:00:00-05:00"}</v>
      </c>
    </row>
    <row r="313" spans="1:18" hidden="1" x14ac:dyDescent="0.2">
      <c r="A313">
        <v>313</v>
      </c>
      <c r="B313">
        <f>Table1[[#This Row],[Game ID]]-66</f>
        <v>247</v>
      </c>
      <c r="C313" t="s">
        <v>8</v>
      </c>
      <c r="D313" t="s">
        <v>9</v>
      </c>
      <c r="E313" t="str">
        <f>VLOOKUP(Table1[[#This Row],[away Team ID]],teamTable[],2,FALSE)</f>
        <v>CAR</v>
      </c>
      <c r="F313" t="str">
        <f>VLOOKUP(Table1[[#This Row],[away Team ID]],teamTable[],3,FALSE)</f>
        <v>Carolina Panthers</v>
      </c>
      <c r="G313">
        <v>17</v>
      </c>
      <c r="H313" t="s">
        <v>36</v>
      </c>
      <c r="I313" t="s">
        <v>110</v>
      </c>
      <c r="J313" t="s">
        <v>35</v>
      </c>
      <c r="K313" t="s">
        <v>36</v>
      </c>
      <c r="L313" t="str">
        <f>VLOOKUP(Table1[[#This Row],[homeTeamId]],teamTable[],2,FALSE)</f>
        <v>NO</v>
      </c>
      <c r="M313" t="str">
        <f>VLOOKUP(Table1[[#This Row],[homeTeamId]],teamTable[],3,FALSE)</f>
        <v>New Orleans Saints</v>
      </c>
      <c r="P313" t="s">
        <v>258</v>
      </c>
      <c r="Q313" t="s">
        <v>0</v>
      </c>
      <c r="R313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{"year":2018,"gameWeek":17,"gameId":247,"sport":"nfl","awayTeam":{"code":"CAR","shortName":"Carolina","fullName":"Carolina Panthers"},"homeTeam":{"code":"NO","shortName":"New Orleans","fullName":"New Orleans Saints"},"odds":{"spread":,"total":},"startDateTime":"2018-12-30T13:00:00-05:00"}</v>
      </c>
    </row>
    <row r="314" spans="1:18" hidden="1" x14ac:dyDescent="0.2">
      <c r="A314">
        <v>314</v>
      </c>
      <c r="B314">
        <f>Table1[[#This Row],[Game ID]]-66</f>
        <v>248</v>
      </c>
      <c r="C314" t="s">
        <v>62</v>
      </c>
      <c r="D314" t="s">
        <v>63</v>
      </c>
      <c r="E314" t="str">
        <f>VLOOKUP(Table1[[#This Row],[away Team ID]],teamTable[],2,FALSE)</f>
        <v>DAL</v>
      </c>
      <c r="F314" t="str">
        <f>VLOOKUP(Table1[[#This Row],[away Team ID]],teamTable[],3,FALSE)</f>
        <v>Dallas Cowboys</v>
      </c>
      <c r="G314">
        <v>17</v>
      </c>
      <c r="H314" t="s">
        <v>26</v>
      </c>
      <c r="I314" t="s">
        <v>27</v>
      </c>
      <c r="J314" t="s">
        <v>28</v>
      </c>
      <c r="K314" t="s">
        <v>29</v>
      </c>
      <c r="L314" t="str">
        <f>VLOOKUP(Table1[[#This Row],[homeTeamId]],teamTable[],2,FALSE)</f>
        <v>NYG</v>
      </c>
      <c r="M314" t="str">
        <f>VLOOKUP(Table1[[#This Row],[homeTeamId]],teamTable[],3,FALSE)</f>
        <v>New York Giants</v>
      </c>
      <c r="P314" t="s">
        <v>258</v>
      </c>
      <c r="Q314" t="s">
        <v>0</v>
      </c>
      <c r="R314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{"year":2018,"gameWeek":17,"gameId":248,"sport":"nfl","awayTeam":{"code":"DAL","shortName":"Dallas","fullName":"Dallas Cowboys"},"homeTeam":{"code":"NYG","shortName":"N.Y. Giants","fullName":"New York Giants"},"odds":{"spread":,"total":},"startDateTime":"2018-12-30T13:00:00-05:00"}</v>
      </c>
    </row>
    <row r="315" spans="1:18" hidden="1" x14ac:dyDescent="0.2">
      <c r="A315">
        <v>315</v>
      </c>
      <c r="B315">
        <f>Table1[[#This Row],[Game ID]]-66</f>
        <v>249</v>
      </c>
      <c r="C315" t="s">
        <v>17</v>
      </c>
      <c r="D315" t="s">
        <v>15</v>
      </c>
      <c r="E315" t="str">
        <f>VLOOKUP(Table1[[#This Row],[away Team ID]],teamTable[],2,FALSE)</f>
        <v>CIN</v>
      </c>
      <c r="F315" t="str">
        <f>VLOOKUP(Table1[[#This Row],[away Team ID]],teamTable[],3,FALSE)</f>
        <v>Cincinnati Bengals</v>
      </c>
      <c r="G315">
        <v>17</v>
      </c>
      <c r="H315" t="s">
        <v>31</v>
      </c>
      <c r="I315" t="s">
        <v>140</v>
      </c>
      <c r="J315" t="s">
        <v>30</v>
      </c>
      <c r="K315" t="s">
        <v>31</v>
      </c>
      <c r="L315" t="str">
        <f>VLOOKUP(Table1[[#This Row],[homeTeamId]],teamTable[],2,FALSE)</f>
        <v>PIT</v>
      </c>
      <c r="M315" t="str">
        <f>VLOOKUP(Table1[[#This Row],[homeTeamId]],teamTable[],3,FALSE)</f>
        <v>Pittsburgh Steelers</v>
      </c>
      <c r="P315" t="s">
        <v>258</v>
      </c>
      <c r="Q315" t="s">
        <v>0</v>
      </c>
      <c r="R315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{"year":2018,"gameWeek":17,"gameId":249,"sport":"nfl","awayTeam":{"code":"CIN","shortName":"Cincinnati","fullName":"Cincinnati Bengals"},"homeTeam":{"code":"PIT","shortName":"Pittsburgh","fullName":"Pittsburgh Steelers"},"odds":{"spread":,"total":},"startDateTime":"2018-12-30T13:00:00-05:00"}</v>
      </c>
    </row>
    <row r="316" spans="1:18" hidden="1" x14ac:dyDescent="0.2">
      <c r="A316">
        <v>316</v>
      </c>
      <c r="B316">
        <f>Table1[[#This Row],[Game ID]]-66</f>
        <v>250</v>
      </c>
      <c r="C316" t="s">
        <v>74</v>
      </c>
      <c r="D316" t="s">
        <v>75</v>
      </c>
      <c r="E316" t="str">
        <f>VLOOKUP(Table1[[#This Row],[away Team ID]],teamTable[],2,FALSE)</f>
        <v>ATL</v>
      </c>
      <c r="F316" t="str">
        <f>VLOOKUP(Table1[[#This Row],[away Team ID]],teamTable[],3,FALSE)</f>
        <v>Atlanta Falcons</v>
      </c>
      <c r="G316">
        <v>17</v>
      </c>
      <c r="H316" t="s">
        <v>133</v>
      </c>
      <c r="I316" t="s">
        <v>134</v>
      </c>
      <c r="J316" t="s">
        <v>18</v>
      </c>
      <c r="K316" t="s">
        <v>19</v>
      </c>
      <c r="L316" t="str">
        <f>VLOOKUP(Table1[[#This Row],[homeTeamId]],teamTable[],2,FALSE)</f>
        <v>TB</v>
      </c>
      <c r="M316" t="str">
        <f>VLOOKUP(Table1[[#This Row],[homeTeamId]],teamTable[],3,FALSE)</f>
        <v>Tampa Bay Buccaneers</v>
      </c>
      <c r="P316" t="s">
        <v>258</v>
      </c>
      <c r="Q316" t="s">
        <v>0</v>
      </c>
      <c r="R316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{"year":2018,"gameWeek":17,"gameId":250,"sport":"nfl","awayTeam":{"code":"ATL","shortName":"Atlanta","fullName":"Atlanta Falcons"},"homeTeam":{"code":"TB","shortName":"Tampa Bay","fullName":"Tampa Bay Buccaneers"},"odds":{"spread":,"total":},"startDateTime":"2018-12-30T13:00:00-05:00"}</v>
      </c>
    </row>
    <row r="317" spans="1:18" hidden="1" x14ac:dyDescent="0.2">
      <c r="A317">
        <v>317</v>
      </c>
      <c r="B317">
        <f>Table1[[#This Row],[Game ID]]-66</f>
        <v>251</v>
      </c>
      <c r="C317" t="s">
        <v>69</v>
      </c>
      <c r="D317" t="s">
        <v>70</v>
      </c>
      <c r="E317" t="str">
        <f>VLOOKUP(Table1[[#This Row],[away Team ID]],teamTable[],2,FALSE)</f>
        <v>IND</v>
      </c>
      <c r="F317" t="str">
        <f>VLOOKUP(Table1[[#This Row],[away Team ID]],teamTable[],3,FALSE)</f>
        <v>Indianapolis Colts</v>
      </c>
      <c r="G317">
        <v>17</v>
      </c>
      <c r="H317" t="s">
        <v>121</v>
      </c>
      <c r="I317" t="s">
        <v>122</v>
      </c>
      <c r="J317" t="s">
        <v>50</v>
      </c>
      <c r="K317" t="s">
        <v>51</v>
      </c>
      <c r="L317" t="str">
        <f>VLOOKUP(Table1[[#This Row],[homeTeamId]],teamTable[],2,FALSE)</f>
        <v>TEN</v>
      </c>
      <c r="M317" t="str">
        <f>VLOOKUP(Table1[[#This Row],[homeTeamId]],teamTable[],3,FALSE)</f>
        <v>Tennessee Titans</v>
      </c>
      <c r="P317" t="s">
        <v>258</v>
      </c>
      <c r="Q317" t="s">
        <v>0</v>
      </c>
      <c r="R317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{"year":2018,"gameWeek":17,"gameId":251,"sport":"nfl","awayTeam":{"code":"IND","shortName":"Indianapolis","fullName":"Indianapolis Colts"},"homeTeam":{"code":"TEN","shortName":"Tennessee","fullName":"Tennessee Titans"},"odds":{"spread":,"total":},"startDateTime":"2018-12-30T13:00:00-05:00"}</v>
      </c>
    </row>
    <row r="318" spans="1:18" hidden="1" x14ac:dyDescent="0.2">
      <c r="A318">
        <v>318</v>
      </c>
      <c r="B318">
        <f>Table1[[#This Row],[Game ID]]-66</f>
        <v>252</v>
      </c>
      <c r="C318" t="s">
        <v>34</v>
      </c>
      <c r="D318" t="s">
        <v>32</v>
      </c>
      <c r="E318" t="str">
        <f>VLOOKUP(Table1[[#This Row],[away Team ID]],teamTable[],2,FALSE)</f>
        <v>PHI</v>
      </c>
      <c r="F318" t="str">
        <f>VLOOKUP(Table1[[#This Row],[away Team ID]],teamTable[],3,FALSE)</f>
        <v>Philadelphia Eagles</v>
      </c>
      <c r="G318">
        <v>17</v>
      </c>
      <c r="H318" t="s">
        <v>99</v>
      </c>
      <c r="I318" t="s">
        <v>100</v>
      </c>
      <c r="J318" t="s">
        <v>44</v>
      </c>
      <c r="K318" t="s">
        <v>45</v>
      </c>
      <c r="L318" t="str">
        <f>VLOOKUP(Table1[[#This Row],[homeTeamId]],teamTable[],2,FALSE)</f>
        <v>WAS</v>
      </c>
      <c r="M318" t="str">
        <f>VLOOKUP(Table1[[#This Row],[homeTeamId]],teamTable[],3,FALSE)</f>
        <v>Washington Redskins</v>
      </c>
      <c r="P318" t="s">
        <v>258</v>
      </c>
      <c r="Q318" t="s">
        <v>0</v>
      </c>
      <c r="R318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{"year":2018,"gameWeek":17,"gameId":252,"sport":"nfl","awayTeam":{"code":"PHI","shortName":"Philadelphia","fullName":"Philadelphia Eagles"},"homeTeam":{"code":"WAS","shortName":"Washington","fullName":"Washington Redskins"},"odds":{"spread":,"total":},"startDateTime":"2018-12-30T13:00:00-05:00"}</v>
      </c>
    </row>
    <row r="319" spans="1:18" hidden="1" x14ac:dyDescent="0.2">
      <c r="A319">
        <v>319</v>
      </c>
      <c r="B319">
        <f>Table1[[#This Row],[Game ID]]-66</f>
        <v>253</v>
      </c>
      <c r="C319" t="s">
        <v>24</v>
      </c>
      <c r="D319" t="s">
        <v>25</v>
      </c>
      <c r="E319" t="str">
        <f>VLOOKUP(Table1[[#This Row],[away Team ID]],teamTable[],2,FALSE)</f>
        <v>CLE</v>
      </c>
      <c r="F319" t="str">
        <f>VLOOKUP(Table1[[#This Row],[away Team ID]],teamTable[],3,FALSE)</f>
        <v>Cleveland Browns</v>
      </c>
      <c r="G319">
        <v>17</v>
      </c>
      <c r="H319" t="s">
        <v>6</v>
      </c>
      <c r="I319" t="s">
        <v>42</v>
      </c>
      <c r="J319" t="s">
        <v>5</v>
      </c>
      <c r="K319" t="s">
        <v>6</v>
      </c>
      <c r="L319" t="str">
        <f>VLOOKUP(Table1[[#This Row],[homeTeamId]],teamTable[],2,FALSE)</f>
        <v>BAL</v>
      </c>
      <c r="M319" t="str">
        <f>VLOOKUP(Table1[[#This Row],[homeTeamId]],teamTable[],3,FALSE)</f>
        <v>Baltimore Ravens</v>
      </c>
      <c r="P319" t="s">
        <v>258</v>
      </c>
      <c r="Q319" t="s">
        <v>0</v>
      </c>
      <c r="R319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{"year":2018,"gameWeek":17,"gameId":253,"sport":"nfl","awayTeam":{"code":"CLE","shortName":"Cleveland","fullName":"Cleveland Browns"},"homeTeam":{"code":"BAL","shortName":"Baltimore","fullName":"Baltimore Ravens"},"odds":{"spread":,"total":},"startDateTime":"2018-12-30T13:00:00-05:00"}</v>
      </c>
    </row>
    <row r="320" spans="1:18" hidden="1" x14ac:dyDescent="0.2">
      <c r="A320">
        <v>320</v>
      </c>
      <c r="B320">
        <f>Table1[[#This Row],[Game ID]]-66</f>
        <v>254</v>
      </c>
      <c r="C320" t="s">
        <v>91</v>
      </c>
      <c r="D320" t="s">
        <v>92</v>
      </c>
      <c r="E320" t="str">
        <f>VLOOKUP(Table1[[#This Row],[away Team ID]],teamTable[],2,FALSE)</f>
        <v>LAC</v>
      </c>
      <c r="F320" t="str">
        <f>VLOOKUP(Table1[[#This Row],[away Team ID]],teamTable[],3,FALSE)</f>
        <v>Los Angeles Chargers</v>
      </c>
      <c r="G320">
        <v>17</v>
      </c>
      <c r="H320" t="s">
        <v>87</v>
      </c>
      <c r="I320" t="s">
        <v>88</v>
      </c>
      <c r="J320" t="s">
        <v>89</v>
      </c>
      <c r="K320" t="s">
        <v>87</v>
      </c>
      <c r="L320" t="str">
        <f>VLOOKUP(Table1[[#This Row],[homeTeamId]],teamTable[],2,FALSE)</f>
        <v>DEN</v>
      </c>
      <c r="M320" t="str">
        <f>VLOOKUP(Table1[[#This Row],[homeTeamId]],teamTable[],3,FALSE)</f>
        <v>Denver Broncos</v>
      </c>
      <c r="P320" t="s">
        <v>259</v>
      </c>
      <c r="Q320" t="s">
        <v>0</v>
      </c>
      <c r="R320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{"year":2018,"gameWeek":17,"gameId":254,"sport":"nfl","awayTeam":{"code":"LAC","shortName":"L.A. Chargers","fullName":"Los Angeles Chargers"},"homeTeam":{"code":"DEN","shortName":"Denver","fullName":"Denver Broncos"},"odds":{"spread":,"total":},"startDateTime":"2018-12-30T16:25:00-05:00"}</v>
      </c>
    </row>
    <row r="321" spans="1:18" hidden="1" x14ac:dyDescent="0.2">
      <c r="A321">
        <v>321</v>
      </c>
      <c r="B321">
        <f>Table1[[#This Row],[Game ID]]-66</f>
        <v>255</v>
      </c>
      <c r="C321" t="s">
        <v>96</v>
      </c>
      <c r="D321" t="s">
        <v>94</v>
      </c>
      <c r="E321" t="str">
        <f>VLOOKUP(Table1[[#This Row],[away Team ID]],teamTable[],2,FALSE)</f>
        <v>ARI</v>
      </c>
      <c r="F321" t="str">
        <f>VLOOKUP(Table1[[#This Row],[away Team ID]],teamTable[],3,FALSE)</f>
        <v>Arizona Cardinals</v>
      </c>
      <c r="G321">
        <v>17</v>
      </c>
      <c r="H321" t="s">
        <v>71</v>
      </c>
      <c r="I321" t="s">
        <v>72</v>
      </c>
      <c r="J321" t="s">
        <v>73</v>
      </c>
      <c r="K321" t="s">
        <v>71</v>
      </c>
      <c r="L321" t="str">
        <f>VLOOKUP(Table1[[#This Row],[homeTeamId]],teamTable[],2,FALSE)</f>
        <v>SEA</v>
      </c>
      <c r="M321" t="str">
        <f>VLOOKUP(Table1[[#This Row],[homeTeamId]],teamTable[],3,FALSE)</f>
        <v>Seattle Seahawks</v>
      </c>
      <c r="P321" t="s">
        <v>259</v>
      </c>
      <c r="Q321" t="s">
        <v>0</v>
      </c>
      <c r="R321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{"year":2018,"gameWeek":17,"gameId":255,"sport":"nfl","awayTeam":{"code":"ARI","shortName":"Arizona","fullName":"Arizona Cardinals"},"homeTeam":{"code":"SEA","shortName":"Seattle","fullName":"Seattle Seahawks"},"odds":{"spread":,"total":},"startDateTime":"2018-12-30T16:25:00-05:00"}</v>
      </c>
    </row>
    <row r="322" spans="1:18" hidden="1" x14ac:dyDescent="0.2">
      <c r="A322">
        <v>322</v>
      </c>
      <c r="B322">
        <f>Table1[[#This Row],[Game ID]]-66</f>
        <v>256</v>
      </c>
      <c r="C322" t="s">
        <v>66</v>
      </c>
      <c r="D322" t="s">
        <v>67</v>
      </c>
      <c r="E322" t="str">
        <f>VLOOKUP(Table1[[#This Row],[away Team ID]],teamTable[],2,FALSE)</f>
        <v>SF</v>
      </c>
      <c r="F322" t="str">
        <f>VLOOKUP(Table1[[#This Row],[away Team ID]],teamTable[],3,FALSE)</f>
        <v>San Francisco 49ers</v>
      </c>
      <c r="G322">
        <v>17</v>
      </c>
      <c r="H322" t="s">
        <v>114</v>
      </c>
      <c r="I322" t="s">
        <v>115</v>
      </c>
      <c r="J322" t="s">
        <v>40</v>
      </c>
      <c r="K322" t="s">
        <v>41</v>
      </c>
      <c r="L322" t="str">
        <f>VLOOKUP(Table1[[#This Row],[homeTeamId]],teamTable[],2,FALSE)</f>
        <v>LAR</v>
      </c>
      <c r="M322" t="str">
        <f>VLOOKUP(Table1[[#This Row],[homeTeamId]],teamTable[],3,FALSE)</f>
        <v>Los Angeles Rams</v>
      </c>
      <c r="P322" t="s">
        <v>259</v>
      </c>
      <c r="Q322" t="s">
        <v>0</v>
      </c>
      <c r="R322" t="str">
        <f>"{""year"":2018,""gameWeek"":"&amp;Table1[[#This Row],[gameWeek]]&amp;",""gameId"":"&amp;Table1[[#This Row],[gameId]]&amp;",""sport"":""nfl"",""awayTeam"":{""code"":"""&amp;Table1[[#This Row],[awayTeam.code]]&amp;""",""shortName"":"""&amp;Table1[[#This Row],[awayTeam.shortName]]&amp;""",""fullName"":"""&amp;Table1[[#This Row],[awayTeam.fullName]]&amp;"""},""homeTeam"":{""code"":"""&amp;Table1[[#This Row],[homeTeam.code]]&amp;""",""shortName"":"""&amp;Table1[[#This Row],[homeTeam.shortName]]&amp;""",""fullName"":"""&amp;Table1[[#This Row],[homeTeam.fullName]]&amp;"""},""odds"":{""spread"":"&amp;Table1[[#This Row],[odds.spread]]&amp;",""total"":"&amp;Table1[[#This Row],[odds.total]]&amp;"},""startDateTime"":"""&amp;Table1[[#This Row],[startDateTime]]&amp;"""}"</f>
        <v>{"year":2018,"gameWeek":17,"gameId":256,"sport":"nfl","awayTeam":{"code":"SF","shortName":"San Francisco","fullName":"San Francisco 49ers"},"homeTeam":{"code":"LAR","shortName":"L.A. Rams","fullName":"Los Angeles Rams"},"odds":{"spread":,"total":},"startDateTime":"2018-12-30T16:25:00-05:00"}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7D41-57A2-9A45-892D-AB622936693D}">
  <dimension ref="A1:C33"/>
  <sheetViews>
    <sheetView workbookViewId="0">
      <selection sqref="A1:C33"/>
    </sheetView>
  </sheetViews>
  <sheetFormatPr baseColWidth="10" defaultRowHeight="16" x14ac:dyDescent="0.2"/>
  <cols>
    <col min="3" max="3" width="12" customWidth="1"/>
  </cols>
  <sheetData>
    <row r="1" spans="1:3" x14ac:dyDescent="0.2">
      <c r="A1" t="s">
        <v>263</v>
      </c>
      <c r="B1" t="s">
        <v>264</v>
      </c>
      <c r="C1" t="s">
        <v>265</v>
      </c>
    </row>
    <row r="2" spans="1:3" x14ac:dyDescent="0.2">
      <c r="A2" s="2" t="s">
        <v>1</v>
      </c>
      <c r="B2" s="2" t="s">
        <v>266</v>
      </c>
      <c r="C2" t="s">
        <v>296</v>
      </c>
    </row>
    <row r="3" spans="1:3" x14ac:dyDescent="0.2">
      <c r="A3" s="2" t="s">
        <v>8</v>
      </c>
      <c r="B3" s="2" t="s">
        <v>267</v>
      </c>
      <c r="C3" t="s">
        <v>297</v>
      </c>
    </row>
    <row r="4" spans="1:3" x14ac:dyDescent="0.2">
      <c r="A4" s="2" t="s">
        <v>18</v>
      </c>
      <c r="B4" s="2" t="s">
        <v>268</v>
      </c>
      <c r="C4" t="s">
        <v>298</v>
      </c>
    </row>
    <row r="5" spans="1:3" x14ac:dyDescent="0.2">
      <c r="A5" s="2" t="s">
        <v>24</v>
      </c>
      <c r="B5" s="2" t="s">
        <v>269</v>
      </c>
      <c r="C5" t="s">
        <v>299</v>
      </c>
    </row>
    <row r="6" spans="1:3" x14ac:dyDescent="0.2">
      <c r="A6" s="2" t="s">
        <v>30</v>
      </c>
      <c r="B6" s="2" t="s">
        <v>270</v>
      </c>
      <c r="C6" t="s">
        <v>300</v>
      </c>
    </row>
    <row r="7" spans="1:3" x14ac:dyDescent="0.2">
      <c r="A7" s="2" t="s">
        <v>35</v>
      </c>
      <c r="B7" s="2" t="s">
        <v>271</v>
      </c>
      <c r="C7" t="s">
        <v>301</v>
      </c>
    </row>
    <row r="8" spans="1:3" x14ac:dyDescent="0.2">
      <c r="A8" s="2" t="s">
        <v>40</v>
      </c>
      <c r="B8" s="2" t="s">
        <v>272</v>
      </c>
      <c r="C8" t="s">
        <v>327</v>
      </c>
    </row>
    <row r="9" spans="1:3" x14ac:dyDescent="0.2">
      <c r="A9" s="2" t="s">
        <v>44</v>
      </c>
      <c r="B9" s="2" t="s">
        <v>273</v>
      </c>
      <c r="C9" t="s">
        <v>302</v>
      </c>
    </row>
    <row r="10" spans="1:3" x14ac:dyDescent="0.2">
      <c r="A10" s="2" t="s">
        <v>50</v>
      </c>
      <c r="B10" s="2" t="s">
        <v>274</v>
      </c>
      <c r="C10" t="s">
        <v>303</v>
      </c>
    </row>
    <row r="11" spans="1:3" x14ac:dyDescent="0.2">
      <c r="A11" s="2" t="s">
        <v>56</v>
      </c>
      <c r="B11" s="2" t="s">
        <v>275</v>
      </c>
      <c r="C11" t="s">
        <v>304</v>
      </c>
    </row>
    <row r="12" spans="1:3" x14ac:dyDescent="0.2">
      <c r="A12" s="2" t="s">
        <v>62</v>
      </c>
      <c r="B12" s="2" t="s">
        <v>276</v>
      </c>
      <c r="C12" t="s">
        <v>305</v>
      </c>
    </row>
    <row r="13" spans="1:3" x14ac:dyDescent="0.2">
      <c r="A13" s="2" t="s">
        <v>69</v>
      </c>
      <c r="B13" s="2" t="s">
        <v>277</v>
      </c>
      <c r="C13" t="s">
        <v>306</v>
      </c>
    </row>
    <row r="14" spans="1:3" x14ac:dyDescent="0.2">
      <c r="A14" s="2" t="s">
        <v>74</v>
      </c>
      <c r="B14" s="2" t="s">
        <v>278</v>
      </c>
      <c r="C14" t="s">
        <v>307</v>
      </c>
    </row>
    <row r="15" spans="1:3" x14ac:dyDescent="0.2">
      <c r="A15" s="2" t="s">
        <v>79</v>
      </c>
      <c r="B15" s="2" t="s">
        <v>279</v>
      </c>
      <c r="C15" t="s">
        <v>308</v>
      </c>
    </row>
    <row r="16" spans="1:3" x14ac:dyDescent="0.2">
      <c r="A16" s="2" t="s">
        <v>85</v>
      </c>
      <c r="B16" s="2" t="s">
        <v>280</v>
      </c>
      <c r="C16" t="s">
        <v>309</v>
      </c>
    </row>
    <row r="17" spans="1:3" x14ac:dyDescent="0.2">
      <c r="A17" s="2" t="s">
        <v>91</v>
      </c>
      <c r="B17" s="2" t="s">
        <v>117</v>
      </c>
      <c r="C17" t="s">
        <v>312</v>
      </c>
    </row>
    <row r="18" spans="1:3" x14ac:dyDescent="0.2">
      <c r="A18" s="2" t="s">
        <v>34</v>
      </c>
      <c r="B18" s="2" t="s">
        <v>281</v>
      </c>
      <c r="C18" t="s">
        <v>310</v>
      </c>
    </row>
    <row r="19" spans="1:3" x14ac:dyDescent="0.2">
      <c r="A19" s="2" t="s">
        <v>76</v>
      </c>
      <c r="B19" s="2" t="s">
        <v>282</v>
      </c>
      <c r="C19" t="s">
        <v>311</v>
      </c>
    </row>
    <row r="20" spans="1:3" x14ac:dyDescent="0.2">
      <c r="A20" s="2" t="s">
        <v>28</v>
      </c>
      <c r="B20" s="2" t="s">
        <v>283</v>
      </c>
      <c r="C20" t="s">
        <v>313</v>
      </c>
    </row>
    <row r="21" spans="1:3" x14ac:dyDescent="0.2">
      <c r="A21" s="2" t="s">
        <v>12</v>
      </c>
      <c r="B21" s="2" t="s">
        <v>284</v>
      </c>
      <c r="C21" t="s">
        <v>314</v>
      </c>
    </row>
    <row r="22" spans="1:3" x14ac:dyDescent="0.2">
      <c r="A22" s="2" t="s">
        <v>22</v>
      </c>
      <c r="B22" s="2" t="s">
        <v>285</v>
      </c>
      <c r="C22" t="s">
        <v>315</v>
      </c>
    </row>
    <row r="23" spans="1:3" x14ac:dyDescent="0.2">
      <c r="A23" s="2" t="s">
        <v>60</v>
      </c>
      <c r="B23" s="2" t="s">
        <v>286</v>
      </c>
      <c r="C23" t="s">
        <v>316</v>
      </c>
    </row>
    <row r="24" spans="1:3" x14ac:dyDescent="0.2">
      <c r="A24" s="2" t="s">
        <v>96</v>
      </c>
      <c r="B24" s="2" t="s">
        <v>287</v>
      </c>
      <c r="C24" t="s">
        <v>317</v>
      </c>
    </row>
    <row r="25" spans="1:3" x14ac:dyDescent="0.2">
      <c r="A25" s="2" t="s">
        <v>39</v>
      </c>
      <c r="B25" s="2" t="s">
        <v>288</v>
      </c>
      <c r="C25" t="s">
        <v>318</v>
      </c>
    </row>
    <row r="26" spans="1:3" x14ac:dyDescent="0.2">
      <c r="A26" s="2" t="s">
        <v>83</v>
      </c>
      <c r="B26" s="2" t="s">
        <v>289</v>
      </c>
      <c r="C26" t="s">
        <v>319</v>
      </c>
    </row>
    <row r="27" spans="1:3" x14ac:dyDescent="0.2">
      <c r="A27" s="2" t="s">
        <v>17</v>
      </c>
      <c r="B27" s="2" t="s">
        <v>290</v>
      </c>
      <c r="C27" t="s">
        <v>320</v>
      </c>
    </row>
    <row r="28" spans="1:3" x14ac:dyDescent="0.2">
      <c r="A28" s="2" t="s">
        <v>66</v>
      </c>
      <c r="B28" s="2" t="s">
        <v>139</v>
      </c>
      <c r="C28" t="s">
        <v>321</v>
      </c>
    </row>
    <row r="29" spans="1:3" x14ac:dyDescent="0.2">
      <c r="A29" s="2" t="s">
        <v>73</v>
      </c>
      <c r="B29" s="2" t="s">
        <v>291</v>
      </c>
      <c r="C29" t="s">
        <v>322</v>
      </c>
    </row>
    <row r="30" spans="1:3" x14ac:dyDescent="0.2">
      <c r="A30" s="2" t="s">
        <v>5</v>
      </c>
      <c r="B30" s="2" t="s">
        <v>292</v>
      </c>
      <c r="C30" t="s">
        <v>323</v>
      </c>
    </row>
    <row r="31" spans="1:3" x14ac:dyDescent="0.2">
      <c r="A31" s="2" t="s">
        <v>89</v>
      </c>
      <c r="B31" s="2" t="s">
        <v>293</v>
      </c>
      <c r="C31" t="s">
        <v>324</v>
      </c>
    </row>
    <row r="32" spans="1:3" x14ac:dyDescent="0.2">
      <c r="A32" s="2" t="s">
        <v>48</v>
      </c>
      <c r="B32" s="2" t="s">
        <v>294</v>
      </c>
      <c r="C32" t="s">
        <v>325</v>
      </c>
    </row>
    <row r="33" spans="1:3" x14ac:dyDescent="0.2">
      <c r="A33" s="2" t="s">
        <v>54</v>
      </c>
      <c r="B33" s="2" t="s">
        <v>295</v>
      </c>
      <c r="C33" t="s">
        <v>326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nfl-schedule-2018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2018-08-17T21:07:43Z</dcterms:created>
  <dcterms:modified xsi:type="dcterms:W3CDTF">2018-08-27T17:20:55Z</dcterms:modified>
</cp:coreProperties>
</file>