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-820" yWindow="0" windowWidth="27320" windowHeight="15360" tabRatio="500" firstSheet="2" activeTab="10"/>
  </bookViews>
  <sheets>
    <sheet name="Sheet1" sheetId="1" r:id="rId1"/>
    <sheet name="Sheet3" sheetId="3" r:id="rId2"/>
    <sheet name="Sheet5" sheetId="5" r:id="rId3"/>
    <sheet name="Sheet7" sheetId="7" r:id="rId4"/>
    <sheet name="Sheet6" sheetId="6" r:id="rId5"/>
    <sheet name="Sheet8" sheetId="8" r:id="rId6"/>
    <sheet name="Sheet9" sheetId="9" r:id="rId7"/>
    <sheet name="Sheet10" sheetId="10" r:id="rId8"/>
    <sheet name="Sheet11" sheetId="11" r:id="rId9"/>
    <sheet name="Best case" sheetId="12" r:id="rId10"/>
    <sheet name="Sheet11 (3)" sheetId="13" r:id="rId1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20" i="13" l="1"/>
  <c r="M19" i="13"/>
  <c r="L18" i="13"/>
  <c r="S16" i="13"/>
  <c r="Q17" i="13"/>
  <c r="O16" i="13"/>
  <c r="M14" i="13"/>
  <c r="L13" i="13"/>
  <c r="Q12" i="13"/>
  <c r="O12" i="13"/>
  <c r="M11" i="13"/>
  <c r="G5" i="13"/>
  <c r="G7" i="13"/>
  <c r="G9" i="13"/>
  <c r="G11" i="13"/>
  <c r="F3" i="13"/>
  <c r="F4" i="13"/>
  <c r="F7" i="13"/>
  <c r="F8" i="13"/>
  <c r="F11" i="13"/>
  <c r="L10" i="13"/>
  <c r="E3" i="13"/>
  <c r="E8" i="13"/>
  <c r="E11" i="13"/>
  <c r="Q9" i="13"/>
  <c r="O9" i="13"/>
  <c r="M7" i="13"/>
  <c r="L6" i="13"/>
  <c r="D3" i="13"/>
  <c r="D4" i="13"/>
  <c r="D7" i="13"/>
  <c r="D8" i="13"/>
  <c r="D11" i="13"/>
  <c r="H9" i="13"/>
  <c r="H8" i="13"/>
  <c r="H7" i="13"/>
  <c r="I7" i="13"/>
  <c r="H5" i="13"/>
  <c r="H4" i="13"/>
  <c r="H3" i="13"/>
  <c r="I3" i="13"/>
  <c r="G9" i="12"/>
  <c r="G7" i="12"/>
  <c r="G5" i="12"/>
  <c r="F8" i="12"/>
  <c r="F7" i="12"/>
  <c r="K13" i="12"/>
  <c r="F4" i="12"/>
  <c r="F3" i="12"/>
  <c r="E8" i="12"/>
  <c r="E3" i="12"/>
  <c r="D8" i="12"/>
  <c r="D7" i="12"/>
  <c r="D4" i="12"/>
  <c r="D3" i="12"/>
  <c r="H7" i="12"/>
  <c r="H8" i="12"/>
  <c r="H9" i="12"/>
  <c r="I7" i="12"/>
  <c r="H3" i="12"/>
  <c r="H4" i="12"/>
  <c r="H5" i="12"/>
  <c r="I3" i="12"/>
  <c r="G11" i="12"/>
  <c r="F11" i="12"/>
  <c r="E11" i="12"/>
  <c r="D11" i="12"/>
  <c r="N20" i="12"/>
  <c r="L19" i="12"/>
  <c r="K18" i="12"/>
  <c r="R16" i="12"/>
  <c r="P17" i="12"/>
  <c r="N16" i="12"/>
  <c r="L14" i="12"/>
  <c r="P12" i="12"/>
  <c r="N12" i="12"/>
  <c r="L11" i="12"/>
  <c r="K10" i="12"/>
  <c r="P9" i="12"/>
  <c r="N9" i="12"/>
  <c r="L7" i="12"/>
  <c r="K6" i="12"/>
  <c r="F7" i="11"/>
  <c r="H9" i="11"/>
  <c r="J9" i="11"/>
  <c r="J12" i="11"/>
  <c r="H12" i="11"/>
  <c r="F11" i="11"/>
  <c r="L16" i="11"/>
  <c r="J17" i="11"/>
  <c r="H16" i="11"/>
  <c r="F14" i="11"/>
  <c r="H20" i="11"/>
  <c r="F19" i="11"/>
</calcChain>
</file>

<file path=xl/sharedStrings.xml><?xml version="1.0" encoding="utf-8"?>
<sst xmlns="http://schemas.openxmlformats.org/spreadsheetml/2006/main" count="331" uniqueCount="132">
  <si>
    <t>ACCESSIBILITY</t>
  </si>
  <si>
    <t>USABILITY</t>
  </si>
  <si>
    <t>EFFICIENCY</t>
  </si>
  <si>
    <t>SECURITY</t>
  </si>
  <si>
    <t>Convenience</t>
  </si>
  <si>
    <t>Performance</t>
  </si>
  <si>
    <t>Trustworthiness</t>
  </si>
  <si>
    <t>Compatibility</t>
  </si>
  <si>
    <t>Functionality</t>
  </si>
  <si>
    <t>Reliabilitty</t>
  </si>
  <si>
    <t>*</t>
  </si>
  <si>
    <t>Dimensions</t>
  </si>
  <si>
    <t>E-service qualitative characteristics</t>
  </si>
  <si>
    <t>Common dimensions to evaluate e-SQ in e-commerce</t>
  </si>
  <si>
    <t>Common consistent dimensions to evaluate s-SQ in e-commerce</t>
  </si>
  <si>
    <t>1. Reliability</t>
  </si>
  <si>
    <r>
      <t>1.</t>
    </r>
    <r>
      <rPr>
        <sz val="7"/>
        <color theme="1"/>
        <rFont val="Times New Roman"/>
      </rPr>
      <t xml:space="preserve">     </t>
    </r>
    <r>
      <rPr>
        <sz val="12"/>
        <color theme="1"/>
        <rFont val="Times New Roman"/>
      </rPr>
      <t>Reliability/fulfilment</t>
    </r>
  </si>
  <si>
    <t>2. Web design</t>
  </si>
  <si>
    <r>
      <t>2.</t>
    </r>
    <r>
      <rPr>
        <sz val="7"/>
        <color theme="1"/>
        <rFont val="Times New Roman"/>
      </rPr>
      <t xml:space="preserve">     </t>
    </r>
    <r>
      <rPr>
        <sz val="12"/>
        <color theme="1"/>
        <rFont val="Times New Roman"/>
      </rPr>
      <t>Web design</t>
    </r>
  </si>
  <si>
    <t>3. Responsiveness</t>
  </si>
  <si>
    <r>
      <t>3.</t>
    </r>
    <r>
      <rPr>
        <sz val="7"/>
        <color theme="1"/>
        <rFont val="Times New Roman"/>
      </rPr>
      <t xml:space="preserve">     </t>
    </r>
    <r>
      <rPr>
        <sz val="12"/>
        <color theme="1"/>
        <rFont val="Times New Roman"/>
      </rPr>
      <t>Responsiveness</t>
    </r>
  </si>
  <si>
    <t>4. Customer service</t>
  </si>
  <si>
    <r>
      <t>4.</t>
    </r>
    <r>
      <rPr>
        <sz val="7"/>
        <color theme="1"/>
        <rFont val="Times New Roman"/>
      </rPr>
      <t xml:space="preserve">     </t>
    </r>
    <r>
      <rPr>
        <sz val="12"/>
        <color theme="1"/>
        <rFont val="Times New Roman"/>
      </rPr>
      <t>Privacy/security</t>
    </r>
  </si>
  <si>
    <t>5. Personalization</t>
  </si>
  <si>
    <r>
      <t>5.</t>
    </r>
    <r>
      <rPr>
        <sz val="7"/>
        <color theme="1"/>
        <rFont val="Times New Roman"/>
      </rPr>
      <t xml:space="preserve">     </t>
    </r>
    <r>
      <rPr>
        <sz val="12"/>
        <color theme="1"/>
        <rFont val="Times New Roman"/>
      </rPr>
      <t>Ease of use/usability</t>
    </r>
  </si>
  <si>
    <r>
      <t>6.</t>
    </r>
    <r>
      <rPr>
        <sz val="7"/>
        <color theme="1"/>
        <rFont val="Times New Roman"/>
      </rPr>
      <t xml:space="preserve">     </t>
    </r>
    <r>
      <rPr>
        <sz val="12"/>
        <color theme="1"/>
        <rFont val="Times New Roman"/>
      </rPr>
      <t>Information quality/benefit</t>
    </r>
  </si>
  <si>
    <t>Approach Reference</t>
  </si>
  <si>
    <t>Availability</t>
  </si>
  <si>
    <t>Maturity</t>
  </si>
  <si>
    <t>Operability</t>
  </si>
  <si>
    <t>Ease of use</t>
  </si>
  <si>
    <t>Learnability</t>
  </si>
  <si>
    <t>User interface aesthetics</t>
  </si>
  <si>
    <t>Fault Tolerance</t>
  </si>
  <si>
    <t>Responsiveness</t>
  </si>
  <si>
    <t>Customer Service</t>
  </si>
  <si>
    <t>Transaction Capability</t>
  </si>
  <si>
    <t>Safety</t>
  </si>
  <si>
    <t>Authenticity</t>
  </si>
  <si>
    <t>Privacy</t>
  </si>
  <si>
    <t>Integrity</t>
  </si>
  <si>
    <t>Confidentiality</t>
  </si>
  <si>
    <t>Response Time</t>
  </si>
  <si>
    <t>Zeithaml et al. (2001)</t>
  </si>
  <si>
    <t>Cox and Dale (2001)</t>
  </si>
  <si>
    <t xml:space="preserve">Yang et al. (2003) </t>
  </si>
  <si>
    <t xml:space="preserve">Parasuraman et al. (2005) </t>
  </si>
  <si>
    <t>Access</t>
  </si>
  <si>
    <t>Ease of navigation</t>
  </si>
  <si>
    <t>Security/Privacy</t>
  </si>
  <si>
    <t>Ease of navigation; Site aesthetics</t>
  </si>
  <si>
    <t>Ease of use; Aesthetic design</t>
  </si>
  <si>
    <t>Website appearance</t>
  </si>
  <si>
    <t xml:space="preserve">Raman et al. (2008) </t>
  </si>
  <si>
    <t>Appearance; Ease of use</t>
  </si>
  <si>
    <t xml:space="preserve">Yoo and Donthu (2001) </t>
  </si>
  <si>
    <t>Processing speed</t>
  </si>
  <si>
    <t>Wolfinbarger and Gilly (2003)</t>
  </si>
  <si>
    <t xml:space="preserve">Lociacono et al. (2002) </t>
  </si>
  <si>
    <t>Response time</t>
  </si>
  <si>
    <t xml:space="preserve">Bressolles (2008) </t>
  </si>
  <si>
    <t>Security/privacy</t>
  </si>
  <si>
    <t>Instrument</t>
  </si>
  <si>
    <t>E-S-QUAL</t>
  </si>
  <si>
    <t>WebQual</t>
  </si>
  <si>
    <t>Trust</t>
  </si>
  <si>
    <t>Design; Intuitiveness; Visual appeal</t>
  </si>
  <si>
    <t>WebQual 4</t>
  </si>
  <si>
    <t>e-TailQ</t>
  </si>
  <si>
    <t>Website design</t>
  </si>
  <si>
    <t>Fulfillment/Reliability</t>
  </si>
  <si>
    <t>SITEQUAL</t>
  </si>
  <si>
    <t>NetQual</t>
  </si>
  <si>
    <t>Ease of use; Site design</t>
  </si>
  <si>
    <t>Visual appeal</t>
  </si>
  <si>
    <t>Visual appeal; Intuitiveness</t>
  </si>
  <si>
    <t> </t>
  </si>
  <si>
    <t>Ease of Use</t>
  </si>
  <si>
    <t>Time Behavior</t>
  </si>
  <si>
    <t>Aesthetic design</t>
  </si>
  <si>
    <t>Interactive responsiveness</t>
  </si>
  <si>
    <t>Site aesthetics</t>
  </si>
  <si>
    <t>Understanding</t>
  </si>
  <si>
    <t>Prompt delivery</t>
  </si>
  <si>
    <t>Accessibility</t>
  </si>
  <si>
    <t>Competence</t>
  </si>
  <si>
    <t>Reliability</t>
  </si>
  <si>
    <t>Efficiency</t>
  </si>
  <si>
    <t>Fulfillment</t>
  </si>
  <si>
    <t>Appearance</t>
  </si>
  <si>
    <t>Reliability/fulfillment</t>
  </si>
  <si>
    <t>Site design</t>
  </si>
  <si>
    <t>Functional completeness &amp; Functional correctness</t>
  </si>
  <si>
    <t>ISO/IEC 25010:2011 (Product Quality)</t>
  </si>
  <si>
    <t>e-service quality dimensions</t>
  </si>
  <si>
    <t>Product quality characteristic</t>
  </si>
  <si>
    <t>Quality in use characteristic</t>
  </si>
  <si>
    <t>Quality</t>
  </si>
  <si>
    <t>Perceived by user</t>
  </si>
  <si>
    <t>Provided in product</t>
  </si>
  <si>
    <t>Hypethesis</t>
  </si>
  <si>
    <t>Qualitative characteristics (Convenience, Performance, Trustworthiness, Compatibility)</t>
  </si>
  <si>
    <t>Qualitative characteristics (Compatibility, Functionality, Reliability)</t>
  </si>
  <si>
    <t>Software properties</t>
  </si>
  <si>
    <t>Inherent characteristics</t>
  </si>
  <si>
    <t>Assigned characteristics</t>
  </si>
  <si>
    <t>Inspired on figure C.6 - Software properties</t>
  </si>
  <si>
    <t>Document: BS-ISO-IEC 25010:2011</t>
  </si>
  <si>
    <t>Security / Privacy</t>
  </si>
  <si>
    <t>e-service AUES dimentional components</t>
  </si>
  <si>
    <t>e-service Quality dimensions (AUES)</t>
  </si>
  <si>
    <t>2. Quality concept</t>
  </si>
  <si>
    <t>1. Services concept</t>
  </si>
  <si>
    <t>3. Service quality</t>
  </si>
  <si>
    <t>4. Definitions of e-service</t>
  </si>
  <si>
    <t>5. ISO/IEC 25010:2011</t>
  </si>
  <si>
    <t>6. e-service quality</t>
  </si>
  <si>
    <t>7, IT-Services</t>
  </si>
  <si>
    <t>8. E-Commerce</t>
  </si>
  <si>
    <t>9. E-Government</t>
  </si>
  <si>
    <t>10. E-Infrastructure</t>
  </si>
  <si>
    <t>11. E-Services Providers</t>
  </si>
  <si>
    <t>12.Online and traditional business environment</t>
  </si>
  <si>
    <t>E-Service Quality in use</t>
  </si>
  <si>
    <t>Possible values (Fuzzy logic): 0; 0,5; 1</t>
  </si>
  <si>
    <t>Completeness</t>
  </si>
  <si>
    <t>Correctness</t>
  </si>
  <si>
    <t>Time behavior</t>
  </si>
  <si>
    <t>e-service quality in use</t>
  </si>
  <si>
    <t>e-service product quality</t>
  </si>
  <si>
    <t>Sum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</si>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</sst>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0" formatCode="0.0"/>
  </numFmts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scheme val="minor"/>
    </font>
    <font>
      <sz val="12"/>
      <color theme="1"/>
      <name val="Times New Roman"/>
    </font>
    <font>
      <sz val="7"/>
      <color theme="1"/>
      <name val="Times New Roman"/>
    </font>
    <font>
      <sz val="11"/>
      <color rgb="FF000000"/>
      <name val="Times New Roman"/>
    </font>
    <font>
      <sz val="12"/>
      <color rgb="FF000000"/>
      <name val="Calibri"/>
      <family val="2"/>
      <scheme val="minor"/>
    </font>
    <font>
      <sz val="16"/>
      <color rgb="FF000000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24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3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2" borderId="1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2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0" fillId="2" borderId="15" xfId="0" applyFont="1" applyFill="1" applyBorder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0" fontId="0" fillId="3" borderId="0" xfId="0" applyFill="1"/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vertical="center"/>
    </xf>
    <xf numFmtId="0" fontId="5" fillId="3" borderId="16" xfId="0" applyFont="1" applyFill="1" applyBorder="1" applyAlignment="1">
      <alignment horizontal="center" vertical="center" wrapText="1"/>
    </xf>
    <xf numFmtId="0" fontId="5" fillId="3" borderId="17" xfId="0" applyFont="1" applyFill="1" applyBorder="1" applyAlignment="1">
      <alignment horizontal="center" vertical="center" wrapText="1"/>
    </xf>
    <xf numFmtId="0" fontId="5" fillId="3" borderId="18" xfId="0" applyFont="1" applyFill="1" applyBorder="1" applyAlignment="1">
      <alignment horizontal="left" vertical="center" wrapText="1" indent="1"/>
    </xf>
    <xf numFmtId="0" fontId="5" fillId="3" borderId="19" xfId="0" applyFont="1" applyFill="1" applyBorder="1" applyAlignment="1">
      <alignment horizontal="left" vertical="center" wrapText="1" indent="3"/>
    </xf>
    <xf numFmtId="0" fontId="5" fillId="3" borderId="18" xfId="0" applyFont="1" applyFill="1" applyBorder="1" applyAlignment="1">
      <alignment horizontal="justify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5" fillId="0" borderId="0" xfId="0" applyFont="1" applyAlignment="1">
      <alignment horizontal="center"/>
    </xf>
    <xf numFmtId="0" fontId="7" fillId="2" borderId="1" xfId="0" applyFont="1" applyFill="1" applyBorder="1" applyAlignment="1">
      <alignment horizontal="center" vertical="center"/>
    </xf>
    <xf numFmtId="0" fontId="8" fillId="2" borderId="10" xfId="0" applyFont="1" applyFill="1" applyBorder="1" applyAlignment="1">
      <alignment horizontal="center" vertical="center"/>
    </xf>
    <xf numFmtId="0" fontId="7" fillId="2" borderId="0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8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8" fillId="2" borderId="7" xfId="0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center" vertical="center"/>
    </xf>
    <xf numFmtId="0" fontId="9" fillId="2" borderId="8" xfId="0" applyFont="1" applyFill="1" applyBorder="1" applyAlignment="1">
      <alignment horizontal="center" vertical="center"/>
    </xf>
    <xf numFmtId="0" fontId="8" fillId="2" borderId="9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0" fillId="0" borderId="0" xfId="0" applyAlignment="1"/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ont="1" applyBorder="1" applyAlignment="1" applyProtection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2" borderId="1" xfId="0" applyFill="1" applyBorder="1" applyAlignment="1">
      <alignment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3" borderId="1" xfId="0" applyFill="1" applyBorder="1"/>
    <xf numFmtId="0" fontId="5" fillId="0" borderId="0" xfId="0" applyFont="1" applyAlignment="1">
      <alignment horizontal="left" vertical="center" wrapText="1"/>
    </xf>
    <xf numFmtId="0" fontId="1" fillId="0" borderId="7" xfId="0" applyFont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0" fillId="3" borderId="14" xfId="0" applyFont="1" applyFill="1" applyBorder="1" applyAlignment="1">
      <alignment horizontal="center" vertical="center"/>
    </xf>
    <xf numFmtId="0" fontId="0" fillId="3" borderId="3" xfId="0" applyFont="1" applyFill="1" applyBorder="1" applyAlignment="1">
      <alignment horizontal="center" vertical="center"/>
    </xf>
    <xf numFmtId="0" fontId="0" fillId="3" borderId="0" xfId="0" applyFill="1" applyAlignment="1">
      <alignment horizontal="right" vertical="center"/>
    </xf>
    <xf numFmtId="0" fontId="0" fillId="3" borderId="14" xfId="0" applyFont="1" applyFill="1" applyBorder="1" applyAlignment="1">
      <alignment vertical="center"/>
    </xf>
    <xf numFmtId="0" fontId="0" fillId="3" borderId="3" xfId="0" applyFont="1" applyFill="1" applyBorder="1" applyAlignment="1">
      <alignment vertical="center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right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4" borderId="1" xfId="0" applyFill="1" applyBorder="1" applyAlignment="1">
      <alignment horizontal="right" vertical="center"/>
    </xf>
    <xf numFmtId="0" fontId="0" fillId="4" borderId="1" xfId="0" applyFont="1" applyFill="1" applyBorder="1" applyAlignment="1">
      <alignment horizontal="right" vertical="center"/>
    </xf>
    <xf numFmtId="0" fontId="0" fillId="4" borderId="1" xfId="0" applyFont="1" applyFill="1" applyBorder="1" applyAlignment="1"/>
    <xf numFmtId="0" fontId="0" fillId="4" borderId="1" xfId="0" applyFill="1" applyBorder="1"/>
    <xf numFmtId="0" fontId="1" fillId="4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2" fontId="0" fillId="0" borderId="0" xfId="0" applyNumberFormat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0" xfId="0" applyFill="1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170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</cellXfs>
  <cellStyles count="24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7"/>
  <sheetViews>
    <sheetView zoomScale="125" zoomScaleNormal="125" zoomScalePageLayoutView="125" workbookViewId="0">
      <selection activeCell="F21" sqref="F21"/>
    </sheetView>
  </sheetViews>
  <sheetFormatPr baseColWidth="10" defaultRowHeight="15" x14ac:dyDescent="0"/>
  <cols>
    <col min="3" max="3" width="12.1640625" customWidth="1"/>
    <col min="4" max="4" width="12.6640625" customWidth="1"/>
    <col min="5" max="5" width="15.33203125" customWidth="1"/>
    <col min="6" max="7" width="12.83203125" customWidth="1"/>
    <col min="8" max="8" width="10.83203125" customWidth="1"/>
    <col min="9" max="9" width="14" customWidth="1"/>
  </cols>
  <sheetData>
    <row r="1" spans="2:10">
      <c r="B1" s="33"/>
      <c r="C1" s="33"/>
      <c r="D1" s="33"/>
      <c r="E1" s="33"/>
      <c r="F1" s="33"/>
      <c r="G1" s="33"/>
      <c r="H1" s="33"/>
      <c r="I1" s="33"/>
      <c r="J1" s="33"/>
    </row>
    <row r="2" spans="2:10" ht="21" customHeight="1">
      <c r="B2" s="33"/>
      <c r="C2" s="25" t="s">
        <v>12</v>
      </c>
      <c r="D2" s="26"/>
      <c r="E2" s="26"/>
      <c r="F2" s="26"/>
      <c r="G2" s="26"/>
      <c r="H2" s="27"/>
      <c r="I2" s="107" t="s">
        <v>11</v>
      </c>
      <c r="J2" s="33"/>
    </row>
    <row r="3" spans="2:10" s="24" customFormat="1" ht="20" customHeight="1">
      <c r="B3" s="35"/>
      <c r="C3" s="28" t="s">
        <v>4</v>
      </c>
      <c r="D3" s="28" t="s">
        <v>5</v>
      </c>
      <c r="E3" s="28" t="s">
        <v>6</v>
      </c>
      <c r="F3" s="28" t="s">
        <v>7</v>
      </c>
      <c r="G3" s="28" t="s">
        <v>8</v>
      </c>
      <c r="H3" s="28" t="s">
        <v>9</v>
      </c>
      <c r="I3" s="108"/>
      <c r="J3" s="35"/>
    </row>
    <row r="4" spans="2:10" s="14" customFormat="1" ht="21" customHeight="1">
      <c r="B4" s="109"/>
      <c r="C4" s="103" t="s">
        <v>10</v>
      </c>
      <c r="D4" s="15" t="s">
        <v>10</v>
      </c>
      <c r="E4" s="15"/>
      <c r="F4" s="15" t="s">
        <v>10</v>
      </c>
      <c r="G4" s="15" t="s">
        <v>10</v>
      </c>
      <c r="H4" s="16"/>
      <c r="I4" s="29" t="s">
        <v>0</v>
      </c>
      <c r="J4" s="109"/>
    </row>
    <row r="5" spans="2:10" s="14" customFormat="1" ht="21" customHeight="1">
      <c r="B5" s="109"/>
      <c r="C5" s="104" t="s">
        <v>10</v>
      </c>
      <c r="D5" s="17"/>
      <c r="E5" s="17"/>
      <c r="F5" s="17"/>
      <c r="G5" s="17" t="s">
        <v>10</v>
      </c>
      <c r="H5" s="18"/>
      <c r="I5" s="30" t="s">
        <v>1</v>
      </c>
      <c r="J5" s="109"/>
    </row>
    <row r="6" spans="2:10" s="14" customFormat="1" ht="21" customHeight="1">
      <c r="B6" s="109"/>
      <c r="C6" s="105" t="s">
        <v>10</v>
      </c>
      <c r="D6" s="19" t="s">
        <v>10</v>
      </c>
      <c r="E6" s="19"/>
      <c r="F6" s="19" t="s">
        <v>10</v>
      </c>
      <c r="G6" s="19" t="s">
        <v>10</v>
      </c>
      <c r="H6" s="20"/>
      <c r="I6" s="31" t="s">
        <v>2</v>
      </c>
      <c r="J6" s="109"/>
    </row>
    <row r="7" spans="2:10" s="14" customFormat="1" ht="21" customHeight="1">
      <c r="B7" s="109"/>
      <c r="C7" s="106"/>
      <c r="D7" s="21"/>
      <c r="E7" s="21" t="s">
        <v>10</v>
      </c>
      <c r="F7" s="21" t="s">
        <v>10</v>
      </c>
      <c r="G7" s="21"/>
      <c r="H7" s="22" t="s">
        <v>10</v>
      </c>
      <c r="I7" s="32" t="s">
        <v>3</v>
      </c>
      <c r="J7" s="109"/>
    </row>
    <row r="8" spans="2:10">
      <c r="B8" s="33"/>
      <c r="C8" s="33"/>
      <c r="D8" s="33"/>
      <c r="E8" s="33"/>
      <c r="F8" s="33"/>
      <c r="G8" s="33"/>
      <c r="H8" s="33"/>
      <c r="I8" s="33"/>
      <c r="J8" s="33"/>
    </row>
    <row r="12" spans="2:10">
      <c r="C12" s="25" t="s">
        <v>12</v>
      </c>
      <c r="D12" s="26"/>
      <c r="E12" s="26"/>
      <c r="F12" s="26"/>
      <c r="G12" s="26"/>
      <c r="H12" s="27"/>
      <c r="I12" s="110" t="s">
        <v>11</v>
      </c>
    </row>
    <row r="13" spans="2:10">
      <c r="C13" s="28" t="s">
        <v>4</v>
      </c>
      <c r="D13" s="28" t="s">
        <v>5</v>
      </c>
      <c r="E13" s="28" t="s">
        <v>6</v>
      </c>
      <c r="F13" s="28" t="s">
        <v>7</v>
      </c>
      <c r="G13" s="28" t="s">
        <v>8</v>
      </c>
      <c r="H13" s="28" t="s">
        <v>9</v>
      </c>
      <c r="I13" s="111"/>
    </row>
    <row r="14" spans="2:10">
      <c r="C14" s="103">
        <v>1</v>
      </c>
      <c r="D14" s="15">
        <v>1</v>
      </c>
      <c r="E14" s="15"/>
      <c r="F14" s="15">
        <v>1</v>
      </c>
      <c r="G14" s="15">
        <v>1</v>
      </c>
      <c r="H14" s="16"/>
      <c r="I14" s="29" t="s">
        <v>0</v>
      </c>
      <c r="J14">
        <v>4</v>
      </c>
    </row>
    <row r="15" spans="2:10">
      <c r="C15" s="104">
        <v>1</v>
      </c>
      <c r="D15" s="17"/>
      <c r="E15" s="17"/>
      <c r="F15" s="17"/>
      <c r="G15" s="17">
        <v>1</v>
      </c>
      <c r="H15" s="18"/>
      <c r="I15" s="30" t="s">
        <v>1</v>
      </c>
      <c r="J15">
        <v>2</v>
      </c>
    </row>
    <row r="16" spans="2:10">
      <c r="C16" s="105">
        <v>1</v>
      </c>
      <c r="D16" s="19">
        <v>1</v>
      </c>
      <c r="E16" s="19"/>
      <c r="F16" s="19">
        <v>1</v>
      </c>
      <c r="G16" s="19">
        <v>1</v>
      </c>
      <c r="H16" s="20"/>
      <c r="I16" s="31" t="s">
        <v>2</v>
      </c>
      <c r="J16">
        <v>4</v>
      </c>
    </row>
    <row r="17" spans="3:10">
      <c r="C17" s="106"/>
      <c r="D17" s="21"/>
      <c r="E17" s="21">
        <v>1</v>
      </c>
      <c r="F17" s="21">
        <v>1</v>
      </c>
      <c r="G17" s="21"/>
      <c r="H17" s="22">
        <v>1</v>
      </c>
      <c r="I17" s="32" t="s">
        <v>3</v>
      </c>
      <c r="J17" s="17">
        <v>3</v>
      </c>
    </row>
  </sheetData>
  <mergeCells count="3">
    <mergeCell ref="C2:H2"/>
    <mergeCell ref="I2:I3"/>
    <mergeCell ref="C12:H12"/>
  </mergeCells>
  <pageMargins left="0.75" right="0.75" top="1" bottom="1" header="0.5" footer="0.5"/>
  <pageSetup paperSize="9" orientation="portrait" horizontalDpi="4294967292" verticalDpi="4294967292"/>
  <extLst>
    <ext xmlns:x14="http://schemas.microsoft.com/office/spreadsheetml/2009/9/main" uri="{05C60535-1F16-4fd2-B633-F4F36F0B64E0}">
      <x14:sparklineGroups xmlns:xm="http://schemas.microsoft.com/office/excel/2006/main">
        <x14:sparklineGroup type="stacked" displayEmptyCellsAs="gap" negative="1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Sheet1!C18:H18</xm:f>
              <xm:sqref>B18</xm:sqref>
            </x14:sparkline>
          </x14:sparklines>
        </x14:sparklineGroup>
        <x14:sparklineGroup type="stacked" displayEmptyCellsAs="gap" negative="1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Sheet1!C17:H17</xm:f>
              <xm:sqref>B17</xm:sqref>
            </x14:sparkline>
          </x14:sparklines>
        </x14:sparklineGroup>
        <x14:sparklineGroup type="stacked" displayEmptyCellsAs="gap" negative="1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Sheet1!C16:H16</xm:f>
              <xm:sqref>B16</xm:sqref>
            </x14:sparkline>
          </x14:sparklines>
        </x14:sparklineGroup>
        <x14:sparklineGroup type="stacked" displayEmptyCellsAs="gap" negative="1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Sheet1!C15:H15</xm:f>
              <xm:sqref>B15</xm:sqref>
            </x14:sparkline>
          </x14:sparklines>
        </x14:sparklineGroup>
        <x14:sparklineGroup displayEmptyCellsAs="gap" negative="1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Sheet1!C14:H14</xm:f>
              <xm:sqref>B14</xm:sqref>
            </x14:sparkline>
          </x14:sparklines>
        </x14:sparklineGroup>
      </x14:sparklineGroups>
    </ex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22"/>
  <sheetViews>
    <sheetView topLeftCell="G1" workbookViewId="0">
      <selection activeCell="K7" sqref="K7:K9"/>
    </sheetView>
  </sheetViews>
  <sheetFormatPr baseColWidth="10" defaultRowHeight="15" x14ac:dyDescent="0"/>
  <cols>
    <col min="1" max="1" width="2.33203125" customWidth="1"/>
    <col min="2" max="2" width="13.1640625" customWidth="1"/>
    <col min="3" max="3" width="14.33203125" bestFit="1" customWidth="1"/>
    <col min="4" max="4" width="14.33203125" customWidth="1"/>
    <col min="5" max="5" width="13.83203125" customWidth="1"/>
    <col min="6" max="6" width="10.5" customWidth="1"/>
    <col min="7" max="7" width="11.33203125" customWidth="1"/>
    <col min="8" max="8" width="11.33203125" style="2" customWidth="1"/>
    <col min="9" max="10" width="9.5" customWidth="1"/>
    <col min="11" max="11" width="22.83203125" customWidth="1"/>
    <col min="12" max="12" width="3.83203125" customWidth="1"/>
    <col min="13" max="13" width="15" customWidth="1"/>
    <col min="14" max="14" width="3.83203125" customWidth="1"/>
    <col min="15" max="15" width="16.33203125" customWidth="1"/>
    <col min="16" max="16" width="3.83203125" bestFit="1" customWidth="1"/>
    <col min="17" max="17" width="14.5" style="112" customWidth="1"/>
    <col min="18" max="18" width="3.83203125" customWidth="1"/>
    <col min="19" max="19" width="12.83203125" bestFit="1" customWidth="1"/>
  </cols>
  <sheetData>
    <row r="1" spans="2:24">
      <c r="D1">
        <v>5</v>
      </c>
      <c r="E1">
        <v>2.5</v>
      </c>
      <c r="F1">
        <v>2.5</v>
      </c>
      <c r="G1">
        <v>1.7</v>
      </c>
    </row>
    <row r="2" spans="2:24">
      <c r="D2" s="127" t="s">
        <v>0</v>
      </c>
      <c r="E2" s="128" t="s">
        <v>1</v>
      </c>
      <c r="F2" s="128" t="s">
        <v>2</v>
      </c>
      <c r="G2" s="5" t="s">
        <v>3</v>
      </c>
      <c r="H2" s="2" t="s">
        <v>130</v>
      </c>
      <c r="I2" s="130" t="s">
        <v>131</v>
      </c>
    </row>
    <row r="3" spans="2:24">
      <c r="B3" s="81" t="s">
        <v>128</v>
      </c>
      <c r="C3" s="4" t="s">
        <v>4</v>
      </c>
      <c r="D3" s="76">
        <f>K6</f>
        <v>5</v>
      </c>
      <c r="E3" s="76">
        <f>K10</f>
        <v>2.5</v>
      </c>
      <c r="F3" s="76">
        <f>K13</f>
        <v>2.5</v>
      </c>
      <c r="G3" s="76"/>
      <c r="H3" s="76">
        <f>SUM(D3:G3)</f>
        <v>10</v>
      </c>
      <c r="I3" s="133">
        <f>SUM(H3:H5)</f>
        <v>19.166666666666668</v>
      </c>
      <c r="J3" s="2"/>
      <c r="X3" t="s">
        <v>124</v>
      </c>
    </row>
    <row r="4" spans="2:24">
      <c r="B4" s="81"/>
      <c r="C4" s="4" t="s">
        <v>5</v>
      </c>
      <c r="D4" s="76">
        <f>K6</f>
        <v>5</v>
      </c>
      <c r="E4" s="76"/>
      <c r="F4" s="76">
        <f>K13</f>
        <v>2.5</v>
      </c>
      <c r="G4" s="76"/>
      <c r="H4" s="76">
        <f>SUM(D4:G4)</f>
        <v>7.5</v>
      </c>
      <c r="I4" s="133"/>
      <c r="J4" s="2"/>
      <c r="X4" t="s">
        <v>123</v>
      </c>
    </row>
    <row r="5" spans="2:24">
      <c r="B5" s="81"/>
      <c r="C5" s="4" t="s">
        <v>6</v>
      </c>
      <c r="D5" s="76"/>
      <c r="E5" s="76"/>
      <c r="F5" s="76"/>
      <c r="G5" s="131">
        <f>K18</f>
        <v>1.6666666666666667</v>
      </c>
      <c r="H5" s="132">
        <f>SUM(D5:G5)</f>
        <v>1.6666666666666667</v>
      </c>
      <c r="I5" s="133"/>
      <c r="J5" s="2"/>
    </row>
    <row r="6" spans="2:24">
      <c r="D6" s="2"/>
      <c r="E6" s="2"/>
      <c r="F6" s="2"/>
      <c r="G6" s="2"/>
      <c r="K6">
        <f>L7/4</f>
        <v>5</v>
      </c>
    </row>
    <row r="7" spans="2:24">
      <c r="B7" s="129" t="s">
        <v>129</v>
      </c>
      <c r="C7" s="4" t="s">
        <v>7</v>
      </c>
      <c r="D7" s="76">
        <f>K6</f>
        <v>5</v>
      </c>
      <c r="E7" s="76"/>
      <c r="F7" s="76">
        <f>K13</f>
        <v>2.5</v>
      </c>
      <c r="G7" s="131">
        <f>K18</f>
        <v>1.6666666666666667</v>
      </c>
      <c r="H7" s="132">
        <f>SUM(D7:G7)</f>
        <v>9.1666666666666661</v>
      </c>
      <c r="I7" s="133">
        <f>SUM(H7:H9)</f>
        <v>20.833333333333332</v>
      </c>
      <c r="K7" s="118" t="s">
        <v>0</v>
      </c>
      <c r="L7" s="115">
        <f>N7+N8+N9+P8+P9</f>
        <v>20</v>
      </c>
      <c r="M7" s="76" t="s">
        <v>27</v>
      </c>
      <c r="N7" s="120">
        <v>1</v>
      </c>
    </row>
    <row r="8" spans="2:24">
      <c r="B8" s="129"/>
      <c r="C8" s="4" t="s">
        <v>8</v>
      </c>
      <c r="D8" s="76">
        <f>K6</f>
        <v>5</v>
      </c>
      <c r="E8" s="76">
        <f>K10</f>
        <v>2.5</v>
      </c>
      <c r="F8" s="76">
        <f>K13</f>
        <v>2.5</v>
      </c>
      <c r="G8" s="76"/>
      <c r="H8" s="76">
        <f t="shared" ref="H8:H9" si="0">SUM(D8:G8)</f>
        <v>10</v>
      </c>
      <c r="I8" s="133"/>
      <c r="K8" s="118"/>
      <c r="L8" s="116"/>
      <c r="M8" s="77" t="s">
        <v>28</v>
      </c>
      <c r="N8" s="120">
        <v>1</v>
      </c>
      <c r="O8" s="77" t="s">
        <v>29</v>
      </c>
      <c r="P8" s="120">
        <v>1</v>
      </c>
    </row>
    <row r="9" spans="2:24">
      <c r="B9" s="129"/>
      <c r="C9" s="4" t="s">
        <v>86</v>
      </c>
      <c r="D9" s="76"/>
      <c r="E9" s="76"/>
      <c r="F9" s="76"/>
      <c r="G9" s="131">
        <f>K18</f>
        <v>1.6666666666666667</v>
      </c>
      <c r="H9" s="132">
        <f t="shared" si="0"/>
        <v>1.6666666666666667</v>
      </c>
      <c r="I9" s="133"/>
      <c r="K9" s="118"/>
      <c r="L9" s="117"/>
      <c r="M9" s="77"/>
      <c r="N9" s="125">
        <f>P8+P9</f>
        <v>9</v>
      </c>
      <c r="O9" s="77"/>
      <c r="P9" s="119">
        <f>N11+N12+N14+N15+N16</f>
        <v>8</v>
      </c>
    </row>
    <row r="10" spans="2:24">
      <c r="K10">
        <f>L11/2</f>
        <v>2.5</v>
      </c>
    </row>
    <row r="11" spans="2:24">
      <c r="D11" s="2">
        <f>SUM(D3:D9)</f>
        <v>20</v>
      </c>
      <c r="E11" s="2">
        <f>SUM(E3:E9)</f>
        <v>5</v>
      </c>
      <c r="F11" s="2">
        <f>SUM(SUM(F3:F9))</f>
        <v>10</v>
      </c>
      <c r="G11" s="2">
        <f>SUM(G3:G9)</f>
        <v>5</v>
      </c>
      <c r="K11" s="115" t="s">
        <v>1</v>
      </c>
      <c r="L11" s="115">
        <f>N11+N12+P11+P12+R12</f>
        <v>5</v>
      </c>
      <c r="M11" s="77" t="s">
        <v>30</v>
      </c>
      <c r="N11" s="120">
        <v>1</v>
      </c>
      <c r="O11" s="77" t="s">
        <v>31</v>
      </c>
      <c r="P11" s="123">
        <v>1</v>
      </c>
      <c r="Q11"/>
    </row>
    <row r="12" spans="2:24" ht="38" customHeight="1">
      <c r="K12" s="117"/>
      <c r="L12" s="117"/>
      <c r="M12" s="77"/>
      <c r="N12" s="119">
        <f>P11:P12</f>
        <v>1</v>
      </c>
      <c r="O12" s="77"/>
      <c r="P12" s="119">
        <f>R12</f>
        <v>1</v>
      </c>
      <c r="Q12" s="80" t="s">
        <v>32</v>
      </c>
      <c r="R12" s="120">
        <v>1</v>
      </c>
    </row>
    <row r="13" spans="2:24">
      <c r="K13">
        <f>L14/4</f>
        <v>2.5</v>
      </c>
    </row>
    <row r="14" spans="2:24">
      <c r="K14" s="118" t="s">
        <v>2</v>
      </c>
      <c r="L14" s="115">
        <f>N14+N15+N16+P15+P16+P17</f>
        <v>10</v>
      </c>
      <c r="M14" s="13" t="s">
        <v>33</v>
      </c>
      <c r="N14" s="121">
        <v>1</v>
      </c>
    </row>
    <row r="15" spans="2:24" ht="36" customHeight="1">
      <c r="K15" s="118"/>
      <c r="L15" s="116"/>
      <c r="M15" s="77" t="s">
        <v>34</v>
      </c>
      <c r="N15" s="124">
        <v>1</v>
      </c>
      <c r="O15" s="74" t="s">
        <v>35</v>
      </c>
      <c r="P15" s="121">
        <v>1</v>
      </c>
    </row>
    <row r="16" spans="2:24" ht="25" customHeight="1">
      <c r="K16" s="118"/>
      <c r="L16" s="116"/>
      <c r="M16" s="77"/>
      <c r="N16" s="107">
        <f>P15+P16+P17</f>
        <v>4</v>
      </c>
      <c r="O16" s="81" t="s">
        <v>127</v>
      </c>
      <c r="P16" s="122">
        <v>1</v>
      </c>
      <c r="Q16" s="81" t="s">
        <v>36</v>
      </c>
      <c r="R16" s="81">
        <f>T16+T17</f>
        <v>2</v>
      </c>
      <c r="S16" s="114" t="s">
        <v>125</v>
      </c>
      <c r="T16" s="121">
        <v>1</v>
      </c>
    </row>
    <row r="17" spans="11:20" ht="25" customHeight="1">
      <c r="K17" s="118"/>
      <c r="L17" s="117"/>
      <c r="M17" s="77"/>
      <c r="N17" s="108"/>
      <c r="O17" s="81"/>
      <c r="P17" s="119">
        <f>R16</f>
        <v>2</v>
      </c>
      <c r="Q17" s="81"/>
      <c r="R17" s="81"/>
      <c r="S17" s="114" t="s">
        <v>126</v>
      </c>
      <c r="T17" s="121">
        <v>1</v>
      </c>
    </row>
    <row r="18" spans="11:20">
      <c r="K18" s="126">
        <f>L19/3</f>
        <v>1.6666666666666667</v>
      </c>
    </row>
    <row r="19" spans="11:20">
      <c r="K19" s="118" t="s">
        <v>3</v>
      </c>
      <c r="L19" s="118">
        <f>N20+N19</f>
        <v>5</v>
      </c>
      <c r="M19" s="77" t="s">
        <v>37</v>
      </c>
      <c r="N19" s="120">
        <v>1</v>
      </c>
      <c r="O19" s="113" t="s">
        <v>38</v>
      </c>
      <c r="P19" s="120">
        <v>1</v>
      </c>
    </row>
    <row r="20" spans="11:20">
      <c r="K20" s="118"/>
      <c r="L20" s="118"/>
      <c r="M20" s="77"/>
      <c r="N20" s="115">
        <f>P19+P20+P21+P22</f>
        <v>4</v>
      </c>
      <c r="O20" s="113" t="s">
        <v>39</v>
      </c>
      <c r="P20" s="120">
        <v>1</v>
      </c>
    </row>
    <row r="21" spans="11:20">
      <c r="K21" s="118"/>
      <c r="L21" s="118"/>
      <c r="M21" s="77"/>
      <c r="N21" s="116"/>
      <c r="O21" s="113" t="s">
        <v>40</v>
      </c>
      <c r="P21" s="120">
        <v>1</v>
      </c>
    </row>
    <row r="22" spans="11:20">
      <c r="K22" s="118"/>
      <c r="L22" s="118"/>
      <c r="M22" s="77"/>
      <c r="N22" s="117"/>
      <c r="O22" s="113" t="s">
        <v>41</v>
      </c>
      <c r="P22" s="120">
        <v>1</v>
      </c>
    </row>
  </sheetData>
  <mergeCells count="23">
    <mergeCell ref="R16:R17"/>
    <mergeCell ref="K19:K22"/>
    <mergeCell ref="L19:L22"/>
    <mergeCell ref="M19:M22"/>
    <mergeCell ref="N20:N22"/>
    <mergeCell ref="B3:B5"/>
    <mergeCell ref="B7:B9"/>
    <mergeCell ref="I3:I5"/>
    <mergeCell ref="I7:I9"/>
    <mergeCell ref="K14:K17"/>
    <mergeCell ref="L14:L17"/>
    <mergeCell ref="M15:M17"/>
    <mergeCell ref="N16:N17"/>
    <mergeCell ref="O16:O17"/>
    <mergeCell ref="Q16:Q17"/>
    <mergeCell ref="K7:K9"/>
    <mergeCell ref="L7:L9"/>
    <mergeCell ref="M8:M9"/>
    <mergeCell ref="O8:O9"/>
    <mergeCell ref="K11:K12"/>
    <mergeCell ref="L11:L12"/>
    <mergeCell ref="M11:M12"/>
    <mergeCell ref="O11:O12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22"/>
  <sheetViews>
    <sheetView tabSelected="1" topLeftCell="E1" workbookViewId="0">
      <selection activeCell="L28" sqref="L28"/>
    </sheetView>
  </sheetViews>
  <sheetFormatPr baseColWidth="10" defaultRowHeight="15" x14ac:dyDescent="0"/>
  <cols>
    <col min="1" max="1" width="2.33203125" customWidth="1"/>
    <col min="2" max="2" width="13.1640625" customWidth="1"/>
    <col min="3" max="3" width="14.33203125" bestFit="1" customWidth="1"/>
    <col min="4" max="4" width="14.33203125" customWidth="1"/>
    <col min="5" max="5" width="13.83203125" customWidth="1"/>
    <col min="6" max="6" width="10.5" customWidth="1"/>
    <col min="7" max="7" width="11.33203125" customWidth="1"/>
    <col min="8" max="8" width="11.33203125" style="2" customWidth="1"/>
    <col min="9" max="11" width="9.5" customWidth="1"/>
    <col min="12" max="12" width="22.83203125" customWidth="1"/>
    <col min="13" max="13" width="3.83203125" customWidth="1"/>
    <col min="14" max="14" width="15" customWidth="1"/>
    <col min="15" max="15" width="3.83203125" customWidth="1"/>
    <col min="16" max="16" width="16.33203125" customWidth="1"/>
    <col min="17" max="17" width="3.83203125" bestFit="1" customWidth="1"/>
    <col min="18" max="18" width="14.5" style="112" customWidth="1"/>
    <col min="19" max="19" width="3.83203125" customWidth="1"/>
    <col min="20" max="20" width="12.83203125" bestFit="1" customWidth="1"/>
  </cols>
  <sheetData>
    <row r="1" spans="2:25">
      <c r="D1">
        <v>5</v>
      </c>
      <c r="E1">
        <v>2.5</v>
      </c>
      <c r="F1">
        <v>2.5</v>
      </c>
      <c r="G1">
        <v>1.7</v>
      </c>
    </row>
    <row r="2" spans="2:25">
      <c r="D2" s="127" t="s">
        <v>0</v>
      </c>
      <c r="E2" s="128" t="s">
        <v>1</v>
      </c>
      <c r="F2" s="128" t="s">
        <v>2</v>
      </c>
      <c r="G2" s="5" t="s">
        <v>3</v>
      </c>
      <c r="H2" s="2" t="s">
        <v>130</v>
      </c>
      <c r="I2" s="130" t="s">
        <v>131</v>
      </c>
      <c r="J2" s="130"/>
    </row>
    <row r="3" spans="2:25">
      <c r="B3" s="81" t="s">
        <v>128</v>
      </c>
      <c r="C3" s="4" t="s">
        <v>4</v>
      </c>
      <c r="D3" s="76">
        <f>L6</f>
        <v>5</v>
      </c>
      <c r="E3" s="76">
        <f>L10</f>
        <v>2.5</v>
      </c>
      <c r="F3" s="76">
        <f>L13</f>
        <v>2.5</v>
      </c>
      <c r="G3" s="76"/>
      <c r="H3" s="76">
        <f>SUM(D3:G3)</f>
        <v>10</v>
      </c>
      <c r="I3" s="133">
        <f>SUM(H3:H5)</f>
        <v>19.166666666666668</v>
      </c>
      <c r="J3" s="134"/>
      <c r="K3" s="2"/>
      <c r="Y3" t="s">
        <v>124</v>
      </c>
    </row>
    <row r="4" spans="2:25">
      <c r="B4" s="81"/>
      <c r="C4" s="4" t="s">
        <v>5</v>
      </c>
      <c r="D4" s="76">
        <f>L6</f>
        <v>5</v>
      </c>
      <c r="E4" s="76"/>
      <c r="F4" s="76">
        <f>L13</f>
        <v>2.5</v>
      </c>
      <c r="G4" s="76"/>
      <c r="H4" s="76">
        <f>SUM(D4:G4)</f>
        <v>7.5</v>
      </c>
      <c r="I4" s="133"/>
      <c r="J4" s="134"/>
      <c r="K4" s="2"/>
      <c r="Y4" t="s">
        <v>123</v>
      </c>
    </row>
    <row r="5" spans="2:25">
      <c r="B5" s="81"/>
      <c r="C5" s="4" t="s">
        <v>6</v>
      </c>
      <c r="D5" s="76"/>
      <c r="E5" s="76"/>
      <c r="F5" s="76"/>
      <c r="G5" s="131">
        <f>L18</f>
        <v>1.6666666666666667</v>
      </c>
      <c r="H5" s="132">
        <f>SUM(D5:G5)</f>
        <v>1.6666666666666667</v>
      </c>
      <c r="I5" s="133"/>
      <c r="J5" s="134"/>
      <c r="K5" s="2"/>
    </row>
    <row r="6" spans="2:25">
      <c r="D6" s="2"/>
      <c r="E6" s="2"/>
      <c r="F6" s="2"/>
      <c r="G6" s="2"/>
      <c r="L6">
        <f>M7/4</f>
        <v>5</v>
      </c>
    </row>
    <row r="7" spans="2:25">
      <c r="B7" s="129" t="s">
        <v>129</v>
      </c>
      <c r="C7" s="4" t="s">
        <v>7</v>
      </c>
      <c r="D7" s="76">
        <f>L6</f>
        <v>5</v>
      </c>
      <c r="E7" s="76"/>
      <c r="F7" s="76">
        <f>L13</f>
        <v>2.5</v>
      </c>
      <c r="G7" s="131">
        <f>L18</f>
        <v>1.6666666666666667</v>
      </c>
      <c r="H7" s="132">
        <f>SUM(D7:G7)</f>
        <v>9.1666666666666661</v>
      </c>
      <c r="I7" s="133">
        <f>SUM(H7:H9)</f>
        <v>20.833333333333332</v>
      </c>
      <c r="J7" s="134"/>
      <c r="L7" s="118" t="s">
        <v>0</v>
      </c>
      <c r="M7" s="115">
        <f>O7+O8+O9+Q8+Q9</f>
        <v>20</v>
      </c>
      <c r="N7" s="76" t="s">
        <v>27</v>
      </c>
      <c r="O7" s="120">
        <v>1</v>
      </c>
    </row>
    <row r="8" spans="2:25">
      <c r="B8" s="129"/>
      <c r="C8" s="4" t="s">
        <v>8</v>
      </c>
      <c r="D8" s="76">
        <f>L6</f>
        <v>5</v>
      </c>
      <c r="E8" s="76">
        <f>L10</f>
        <v>2.5</v>
      </c>
      <c r="F8" s="76">
        <f>L13</f>
        <v>2.5</v>
      </c>
      <c r="G8" s="76"/>
      <c r="H8" s="76">
        <f t="shared" ref="H8:H9" si="0">SUM(D8:G8)</f>
        <v>10</v>
      </c>
      <c r="I8" s="133"/>
      <c r="J8" s="134"/>
      <c r="L8" s="118"/>
      <c r="M8" s="116"/>
      <c r="N8" s="77" t="s">
        <v>28</v>
      </c>
      <c r="O8" s="120">
        <v>1</v>
      </c>
      <c r="P8" s="77" t="s">
        <v>29</v>
      </c>
      <c r="Q8" s="120">
        <v>1</v>
      </c>
    </row>
    <row r="9" spans="2:25">
      <c r="B9" s="129"/>
      <c r="C9" s="4" t="s">
        <v>86</v>
      </c>
      <c r="D9" s="76"/>
      <c r="E9" s="76"/>
      <c r="F9" s="76"/>
      <c r="G9" s="131">
        <f>L18</f>
        <v>1.6666666666666667</v>
      </c>
      <c r="H9" s="132">
        <f t="shared" si="0"/>
        <v>1.6666666666666667</v>
      </c>
      <c r="I9" s="133"/>
      <c r="J9" s="134"/>
      <c r="L9" s="118"/>
      <c r="M9" s="117"/>
      <c r="N9" s="77"/>
      <c r="O9" s="125">
        <f>Q8+Q9</f>
        <v>9</v>
      </c>
      <c r="P9" s="77"/>
      <c r="Q9" s="119">
        <f>O11+O12+O14+O15+O16</f>
        <v>8</v>
      </c>
    </row>
    <row r="10" spans="2:25">
      <c r="L10">
        <f>M11/2</f>
        <v>2.5</v>
      </c>
    </row>
    <row r="11" spans="2:25">
      <c r="D11" s="2">
        <f>SUM(D3:D9)</f>
        <v>20</v>
      </c>
      <c r="E11" s="2">
        <f>SUM(E3:E9)</f>
        <v>5</v>
      </c>
      <c r="F11" s="2">
        <f>SUM(SUM(F3:F9))</f>
        <v>10</v>
      </c>
      <c r="G11" s="2">
        <f>SUM(G3:G9)</f>
        <v>5</v>
      </c>
      <c r="L11" s="115" t="s">
        <v>1</v>
      </c>
      <c r="M11" s="115">
        <f>O11+O12+Q11+Q12+S12</f>
        <v>5</v>
      </c>
      <c r="N11" s="77" t="s">
        <v>30</v>
      </c>
      <c r="O11" s="120">
        <v>1</v>
      </c>
      <c r="P11" s="77" t="s">
        <v>31</v>
      </c>
      <c r="Q11" s="123">
        <v>1</v>
      </c>
      <c r="R11"/>
    </row>
    <row r="12" spans="2:25" ht="38" customHeight="1">
      <c r="L12" s="117"/>
      <c r="M12" s="117"/>
      <c r="N12" s="77"/>
      <c r="O12" s="119">
        <f>Q11:Q12</f>
        <v>1</v>
      </c>
      <c r="P12" s="77"/>
      <c r="Q12" s="119">
        <f>S12</f>
        <v>1</v>
      </c>
      <c r="R12" s="80" t="s">
        <v>32</v>
      </c>
      <c r="S12" s="120">
        <v>1</v>
      </c>
    </row>
    <row r="13" spans="2:25">
      <c r="L13">
        <f>M14/4</f>
        <v>2.5</v>
      </c>
    </row>
    <row r="14" spans="2:25">
      <c r="L14" s="118" t="s">
        <v>2</v>
      </c>
      <c r="M14" s="115">
        <f>O14+O15+O16+Q15+Q16+Q17</f>
        <v>10</v>
      </c>
      <c r="N14" s="13" t="s">
        <v>33</v>
      </c>
      <c r="O14" s="121">
        <v>1</v>
      </c>
    </row>
    <row r="15" spans="2:25" ht="36" customHeight="1">
      <c r="L15" s="118"/>
      <c r="M15" s="116"/>
      <c r="N15" s="77" t="s">
        <v>34</v>
      </c>
      <c r="O15" s="124">
        <v>1</v>
      </c>
      <c r="P15" s="74" t="s">
        <v>35</v>
      </c>
      <c r="Q15" s="121">
        <v>1</v>
      </c>
    </row>
    <row r="16" spans="2:25" ht="25" customHeight="1">
      <c r="L16" s="118"/>
      <c r="M16" s="116"/>
      <c r="N16" s="77"/>
      <c r="O16" s="107">
        <f>Q15+Q16+Q17</f>
        <v>4</v>
      </c>
      <c r="P16" s="81" t="s">
        <v>127</v>
      </c>
      <c r="Q16" s="122">
        <v>1</v>
      </c>
      <c r="R16" s="81" t="s">
        <v>36</v>
      </c>
      <c r="S16" s="81">
        <f>U16+U17</f>
        <v>2</v>
      </c>
      <c r="T16" s="114" t="s">
        <v>125</v>
      </c>
      <c r="U16" s="121">
        <v>1</v>
      </c>
    </row>
    <row r="17" spans="12:21" ht="25" customHeight="1">
      <c r="L17" s="118"/>
      <c r="M17" s="117"/>
      <c r="N17" s="77"/>
      <c r="O17" s="108"/>
      <c r="P17" s="81"/>
      <c r="Q17" s="119">
        <f>S16</f>
        <v>2</v>
      </c>
      <c r="R17" s="81"/>
      <c r="S17" s="81"/>
      <c r="T17" s="114" t="s">
        <v>126</v>
      </c>
      <c r="U17" s="121">
        <v>1</v>
      </c>
    </row>
    <row r="18" spans="12:21">
      <c r="L18" s="126">
        <f>M19/3</f>
        <v>1.6666666666666667</v>
      </c>
    </row>
    <row r="19" spans="12:21">
      <c r="L19" s="118" t="s">
        <v>3</v>
      </c>
      <c r="M19" s="118">
        <f>O20+O19</f>
        <v>5</v>
      </c>
      <c r="N19" s="77" t="s">
        <v>37</v>
      </c>
      <c r="O19" s="120">
        <v>1</v>
      </c>
      <c r="P19" s="113" t="s">
        <v>38</v>
      </c>
      <c r="Q19" s="120">
        <v>1</v>
      </c>
    </row>
    <row r="20" spans="12:21">
      <c r="L20" s="118"/>
      <c r="M20" s="118"/>
      <c r="N20" s="77"/>
      <c r="O20" s="115">
        <f>Q19+Q20+Q21+Q22</f>
        <v>4</v>
      </c>
      <c r="P20" s="113" t="s">
        <v>39</v>
      </c>
      <c r="Q20" s="120">
        <v>1</v>
      </c>
    </row>
    <row r="21" spans="12:21">
      <c r="L21" s="118"/>
      <c r="M21" s="118"/>
      <c r="N21" s="77"/>
      <c r="O21" s="116"/>
      <c r="P21" s="113" t="s">
        <v>40</v>
      </c>
      <c r="Q21" s="120">
        <v>1</v>
      </c>
    </row>
    <row r="22" spans="12:21">
      <c r="L22" s="118"/>
      <c r="M22" s="118"/>
      <c r="N22" s="77"/>
      <c r="O22" s="117"/>
      <c r="P22" s="113" t="s">
        <v>41</v>
      </c>
      <c r="Q22" s="120">
        <v>1</v>
      </c>
    </row>
  </sheetData>
  <mergeCells count="23">
    <mergeCell ref="S16:S17"/>
    <mergeCell ref="L19:L22"/>
    <mergeCell ref="M19:M22"/>
    <mergeCell ref="N19:N22"/>
    <mergeCell ref="O20:O22"/>
    <mergeCell ref="L14:L17"/>
    <mergeCell ref="M14:M17"/>
    <mergeCell ref="N15:N17"/>
    <mergeCell ref="O16:O17"/>
    <mergeCell ref="P16:P17"/>
    <mergeCell ref="R16:R17"/>
    <mergeCell ref="N8:N9"/>
    <mergeCell ref="P8:P9"/>
    <mergeCell ref="L11:L12"/>
    <mergeCell ref="M11:M12"/>
    <mergeCell ref="N11:N12"/>
    <mergeCell ref="P11:P12"/>
    <mergeCell ref="B3:B5"/>
    <mergeCell ref="I3:I5"/>
    <mergeCell ref="B7:B9"/>
    <mergeCell ref="I7:I9"/>
    <mergeCell ref="L7:L9"/>
    <mergeCell ref="M7:M9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1"/>
  <sheetViews>
    <sheetView workbookViewId="0">
      <selection activeCell="B3" sqref="B3:C9"/>
    </sheetView>
  </sheetViews>
  <sheetFormatPr baseColWidth="10" defaultRowHeight="15" x14ac:dyDescent="0"/>
  <cols>
    <col min="2" max="2" width="28.33203125" customWidth="1"/>
    <col min="3" max="3" width="36.83203125" customWidth="1"/>
  </cols>
  <sheetData>
    <row r="2" spans="1:4" ht="16" thickBot="1">
      <c r="A2" s="33"/>
      <c r="B2" s="33"/>
      <c r="C2" s="33"/>
      <c r="D2" s="33"/>
    </row>
    <row r="3" spans="1:4" ht="45" customHeight="1" thickBot="1">
      <c r="A3" s="33"/>
      <c r="B3" s="36" t="s">
        <v>13</v>
      </c>
      <c r="C3" s="37" t="s">
        <v>14</v>
      </c>
      <c r="D3" s="33"/>
    </row>
    <row r="4" spans="1:4" ht="26" customHeight="1" thickTop="1" thickBot="1">
      <c r="A4" s="33"/>
      <c r="B4" s="38" t="s">
        <v>15</v>
      </c>
      <c r="C4" s="39" t="s">
        <v>16</v>
      </c>
      <c r="D4" s="33"/>
    </row>
    <row r="5" spans="1:4" ht="26" customHeight="1" thickBot="1">
      <c r="A5" s="33"/>
      <c r="B5" s="38" t="s">
        <v>17</v>
      </c>
      <c r="C5" s="39" t="s">
        <v>18</v>
      </c>
      <c r="D5" s="33"/>
    </row>
    <row r="6" spans="1:4" ht="26" customHeight="1" thickBot="1">
      <c r="A6" s="33"/>
      <c r="B6" s="38" t="s">
        <v>19</v>
      </c>
      <c r="C6" s="39" t="s">
        <v>20</v>
      </c>
      <c r="D6" s="33"/>
    </row>
    <row r="7" spans="1:4" ht="26" customHeight="1" thickBot="1">
      <c r="A7" s="33"/>
      <c r="B7" s="38" t="s">
        <v>21</v>
      </c>
      <c r="C7" s="39" t="s">
        <v>22</v>
      </c>
      <c r="D7" s="33"/>
    </row>
    <row r="8" spans="1:4" ht="26" customHeight="1" thickBot="1">
      <c r="A8" s="33"/>
      <c r="B8" s="38" t="s">
        <v>23</v>
      </c>
      <c r="C8" s="39" t="s">
        <v>24</v>
      </c>
      <c r="D8" s="33"/>
    </row>
    <row r="9" spans="1:4" ht="26" customHeight="1" thickBot="1">
      <c r="A9" s="33"/>
      <c r="B9" s="40"/>
      <c r="C9" s="39" t="s">
        <v>25</v>
      </c>
      <c r="D9" s="33"/>
    </row>
    <row r="10" spans="1:4">
      <c r="A10" s="33"/>
      <c r="B10" s="33"/>
      <c r="C10" s="33"/>
      <c r="D10" s="33"/>
    </row>
    <row r="11" spans="1:4">
      <c r="A11" s="33"/>
      <c r="B11" s="33"/>
      <c r="C11" s="33"/>
      <c r="D11" s="33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3"/>
  <sheetViews>
    <sheetView zoomScale="125" zoomScaleNormal="125" zoomScalePageLayoutView="125" workbookViewId="0">
      <selection activeCell="E16" sqref="E16"/>
    </sheetView>
  </sheetViews>
  <sheetFormatPr baseColWidth="10" defaultRowHeight="15" x14ac:dyDescent="0"/>
  <cols>
    <col min="1" max="1" width="1.83203125" customWidth="1"/>
    <col min="2" max="2" width="5.6640625" customWidth="1"/>
    <col min="3" max="3" width="27.33203125" style="2" customWidth="1"/>
    <col min="4" max="4" width="15.5" customWidth="1"/>
    <col min="5" max="5" width="31.1640625" customWidth="1"/>
    <col min="6" max="6" width="18.33203125" customWidth="1"/>
    <col min="7" max="7" width="17.5" customWidth="1"/>
    <col min="8" max="8" width="6.1640625" customWidth="1"/>
    <col min="9" max="9" width="26.1640625" bestFit="1" customWidth="1"/>
  </cols>
  <sheetData>
    <row r="2" spans="2:8">
      <c r="B2" s="35"/>
      <c r="C2" s="34"/>
      <c r="D2" s="33"/>
      <c r="E2" s="33"/>
      <c r="F2" s="33"/>
      <c r="G2" s="33"/>
      <c r="H2" s="33"/>
    </row>
    <row r="3" spans="2:8" ht="24" customHeight="1">
      <c r="B3" s="33"/>
      <c r="C3" s="77" t="s">
        <v>26</v>
      </c>
      <c r="D3" s="23" t="s">
        <v>110</v>
      </c>
      <c r="E3" s="77"/>
      <c r="F3" s="77"/>
      <c r="G3" s="77"/>
      <c r="H3" s="33"/>
    </row>
    <row r="4" spans="2:8" ht="27" customHeight="1">
      <c r="B4" s="35"/>
      <c r="C4" s="77"/>
      <c r="D4" s="83" t="s">
        <v>0</v>
      </c>
      <c r="E4" s="76" t="s">
        <v>1</v>
      </c>
      <c r="F4" s="76" t="s">
        <v>2</v>
      </c>
      <c r="G4" s="76" t="s">
        <v>3</v>
      </c>
      <c r="H4" s="33"/>
    </row>
    <row r="5" spans="2:8" s="2" customFormat="1" ht="20" customHeight="1">
      <c r="B5" s="34"/>
      <c r="C5" s="85" t="s">
        <v>43</v>
      </c>
      <c r="D5" s="86" t="s">
        <v>47</v>
      </c>
      <c r="E5" s="87" t="s">
        <v>50</v>
      </c>
      <c r="F5" s="87" t="s">
        <v>10</v>
      </c>
      <c r="G5" s="88" t="s">
        <v>49</v>
      </c>
      <c r="H5" s="34"/>
    </row>
    <row r="6" spans="2:8" ht="20" customHeight="1">
      <c r="B6" s="35"/>
      <c r="C6" s="76" t="s">
        <v>44</v>
      </c>
      <c r="D6" s="89" t="s">
        <v>10</v>
      </c>
      <c r="E6" s="90" t="s">
        <v>52</v>
      </c>
      <c r="F6" s="90"/>
      <c r="G6" s="91"/>
      <c r="H6" s="33"/>
    </row>
    <row r="7" spans="2:8" ht="20" customHeight="1">
      <c r="B7" s="35"/>
      <c r="C7" s="82" t="s">
        <v>55</v>
      </c>
      <c r="D7" s="6"/>
      <c r="E7" s="7" t="s">
        <v>51</v>
      </c>
      <c r="F7" s="7" t="s">
        <v>56</v>
      </c>
      <c r="G7" s="8"/>
      <c r="H7" s="33"/>
    </row>
    <row r="8" spans="2:8" ht="20" customHeight="1">
      <c r="B8" s="33"/>
      <c r="C8" s="84" t="s">
        <v>58</v>
      </c>
      <c r="D8" s="89"/>
      <c r="E8" s="90" t="s">
        <v>75</v>
      </c>
      <c r="F8" s="90" t="s">
        <v>59</v>
      </c>
      <c r="G8" s="91"/>
      <c r="H8" s="33"/>
    </row>
    <row r="9" spans="2:8" ht="20" customHeight="1">
      <c r="B9" s="33"/>
      <c r="C9" s="82" t="s">
        <v>45</v>
      </c>
      <c r="D9" s="6" t="s">
        <v>10</v>
      </c>
      <c r="E9" s="7" t="s">
        <v>30</v>
      </c>
      <c r="F9" s="7"/>
      <c r="G9" s="8"/>
      <c r="H9" s="33"/>
    </row>
    <row r="10" spans="2:8" ht="20" customHeight="1">
      <c r="B10" s="33"/>
      <c r="C10" s="76" t="s">
        <v>57</v>
      </c>
      <c r="D10" s="89"/>
      <c r="E10" s="90" t="s">
        <v>69</v>
      </c>
      <c r="F10" s="90" t="s">
        <v>35</v>
      </c>
      <c r="G10" s="91" t="s">
        <v>10</v>
      </c>
      <c r="H10" s="33"/>
    </row>
    <row r="11" spans="2:8" ht="20" customHeight="1">
      <c r="B11" s="33"/>
      <c r="C11" s="82" t="s">
        <v>46</v>
      </c>
      <c r="D11" s="6" t="s">
        <v>27</v>
      </c>
      <c r="E11" s="7"/>
      <c r="F11" s="7" t="s">
        <v>10</v>
      </c>
      <c r="G11" s="8" t="s">
        <v>39</v>
      </c>
      <c r="H11" s="33"/>
    </row>
    <row r="12" spans="2:8" ht="20" customHeight="1">
      <c r="B12" s="33"/>
      <c r="C12" s="84" t="s">
        <v>60</v>
      </c>
      <c r="D12" s="89"/>
      <c r="E12" s="90" t="s">
        <v>73</v>
      </c>
      <c r="F12" s="90"/>
      <c r="G12" s="9" t="s">
        <v>61</v>
      </c>
      <c r="H12" s="33"/>
    </row>
    <row r="13" spans="2:8" ht="20" customHeight="1">
      <c r="B13" s="33"/>
      <c r="C13" s="82" t="s">
        <v>53</v>
      </c>
      <c r="D13" s="10"/>
      <c r="E13" s="11" t="s">
        <v>54</v>
      </c>
      <c r="F13" s="11"/>
      <c r="G13" s="12"/>
      <c r="H13" s="33"/>
    </row>
    <row r="14" spans="2:8" ht="23" customHeight="1">
      <c r="B14" s="33"/>
      <c r="C14" s="34"/>
      <c r="D14" s="34"/>
      <c r="E14" s="34" t="s">
        <v>76</v>
      </c>
      <c r="F14" s="34"/>
      <c r="G14" s="34"/>
      <c r="H14" s="33"/>
    </row>
    <row r="15" spans="2:8">
      <c r="C15" s="44"/>
      <c r="D15" s="2"/>
      <c r="E15" s="2"/>
      <c r="F15" s="2"/>
      <c r="G15" s="2"/>
    </row>
    <row r="16" spans="2:8">
      <c r="D16" s="2"/>
      <c r="E16" s="2"/>
      <c r="F16" s="2"/>
      <c r="G16" s="2"/>
    </row>
    <row r="17" spans="3:7">
      <c r="D17" s="2"/>
      <c r="E17" s="2"/>
      <c r="F17" s="2"/>
      <c r="G17" s="2"/>
    </row>
    <row r="18" spans="3:7">
      <c r="D18" s="2"/>
      <c r="E18" s="2"/>
      <c r="F18" s="2"/>
      <c r="G18" s="2"/>
    </row>
    <row r="19" spans="3:7">
      <c r="D19" s="2"/>
      <c r="E19" s="2"/>
      <c r="F19" s="2"/>
      <c r="G19" s="2"/>
    </row>
    <row r="20" spans="3:7">
      <c r="D20" s="2"/>
      <c r="E20" s="2"/>
      <c r="F20" s="2"/>
      <c r="G20" s="2"/>
    </row>
    <row r="21" spans="3:7">
      <c r="D21" s="2"/>
      <c r="E21" s="2"/>
      <c r="F21" s="2"/>
      <c r="G21" s="2"/>
    </row>
    <row r="22" spans="3:7">
      <c r="C22" s="46"/>
      <c r="D22" s="2"/>
      <c r="E22" s="2"/>
      <c r="F22" s="2"/>
      <c r="G22" s="2"/>
    </row>
    <row r="23" spans="3:7">
      <c r="C23" s="46"/>
      <c r="D23" s="2"/>
      <c r="E23" s="2"/>
      <c r="F23" s="2"/>
      <c r="G23" s="2"/>
    </row>
  </sheetData>
  <mergeCells count="2">
    <mergeCell ref="D3:G3"/>
    <mergeCell ref="C3:C4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2"/>
  <sheetViews>
    <sheetView zoomScale="125" zoomScaleNormal="125" zoomScalePageLayoutView="125" workbookViewId="0">
      <selection activeCell="B15" sqref="B15"/>
    </sheetView>
  </sheetViews>
  <sheetFormatPr baseColWidth="10" defaultRowHeight="15" x14ac:dyDescent="0"/>
  <cols>
    <col min="2" max="2" width="13" customWidth="1"/>
    <col min="3" max="3" width="14" customWidth="1"/>
    <col min="4" max="4" width="28.33203125" customWidth="1"/>
    <col min="5" max="5" width="19.1640625" customWidth="1"/>
    <col min="6" max="6" width="15.6640625" customWidth="1"/>
  </cols>
  <sheetData>
    <row r="2" spans="1:7">
      <c r="A2" s="33"/>
      <c r="B2" s="33"/>
      <c r="C2" s="33"/>
      <c r="D2" s="33"/>
      <c r="E2" s="33"/>
      <c r="F2" s="33"/>
      <c r="G2" s="33"/>
    </row>
    <row r="3" spans="1:7">
      <c r="A3" s="33"/>
      <c r="B3" s="51" t="s">
        <v>62</v>
      </c>
      <c r="C3" s="52" t="s">
        <v>94</v>
      </c>
      <c r="D3" s="52"/>
      <c r="E3" s="52"/>
      <c r="F3" s="52"/>
      <c r="G3" s="33"/>
    </row>
    <row r="4" spans="1:7" ht="25" customHeight="1">
      <c r="A4" s="33"/>
      <c r="B4" s="51"/>
      <c r="C4" s="53" t="s">
        <v>0</v>
      </c>
      <c r="D4" s="53" t="s">
        <v>1</v>
      </c>
      <c r="E4" s="53" t="s">
        <v>2</v>
      </c>
      <c r="F4" s="53" t="s">
        <v>3</v>
      </c>
      <c r="G4" s="33"/>
    </row>
    <row r="5" spans="1:7" s="2" customFormat="1" ht="20" customHeight="1">
      <c r="A5" s="34"/>
      <c r="B5" s="47" t="s">
        <v>63</v>
      </c>
      <c r="C5" s="63"/>
      <c r="D5" s="64"/>
      <c r="E5" s="65" t="s">
        <v>10</v>
      </c>
      <c r="F5" s="66"/>
      <c r="G5" s="34"/>
    </row>
    <row r="6" spans="1:7" s="2" customFormat="1" ht="20" customHeight="1">
      <c r="A6" s="34"/>
      <c r="B6" s="54" t="s">
        <v>64</v>
      </c>
      <c r="C6" s="55"/>
      <c r="D6" s="56" t="s">
        <v>66</v>
      </c>
      <c r="E6" s="56" t="s">
        <v>42</v>
      </c>
      <c r="F6" s="57" t="s">
        <v>65</v>
      </c>
      <c r="G6" s="34"/>
    </row>
    <row r="7" spans="1:7" s="2" customFormat="1" ht="20" customHeight="1">
      <c r="A7" s="34"/>
      <c r="B7" s="67" t="s">
        <v>67</v>
      </c>
      <c r="C7" s="48"/>
      <c r="D7" s="68" t="s">
        <v>10</v>
      </c>
      <c r="E7" s="69"/>
      <c r="F7" s="50"/>
      <c r="G7" s="34"/>
    </row>
    <row r="8" spans="1:7" s="2" customFormat="1" ht="20" customHeight="1">
      <c r="A8" s="34"/>
      <c r="B8" s="54" t="s">
        <v>68</v>
      </c>
      <c r="C8" s="55"/>
      <c r="D8" s="56" t="s">
        <v>69</v>
      </c>
      <c r="E8" s="56" t="s">
        <v>70</v>
      </c>
      <c r="F8" s="58" t="s">
        <v>49</v>
      </c>
      <c r="G8" s="34"/>
    </row>
    <row r="9" spans="1:7" s="2" customFormat="1" ht="20" customHeight="1">
      <c r="A9" s="34"/>
      <c r="B9" s="70" t="s">
        <v>71</v>
      </c>
      <c r="C9" s="48"/>
      <c r="D9" s="49" t="s">
        <v>51</v>
      </c>
      <c r="E9" s="49" t="s">
        <v>56</v>
      </c>
      <c r="F9" s="50" t="s">
        <v>10</v>
      </c>
      <c r="G9" s="34"/>
    </row>
    <row r="10" spans="1:7" s="2" customFormat="1" ht="20" customHeight="1">
      <c r="A10" s="34"/>
      <c r="B10" s="54" t="s">
        <v>72</v>
      </c>
      <c r="C10" s="59"/>
      <c r="D10" s="60" t="s">
        <v>73</v>
      </c>
      <c r="E10" s="61" t="s">
        <v>86</v>
      </c>
      <c r="F10" s="62" t="s">
        <v>49</v>
      </c>
      <c r="G10" s="34"/>
    </row>
    <row r="11" spans="1:7">
      <c r="A11" s="33"/>
      <c r="B11" s="33"/>
      <c r="C11" s="33"/>
      <c r="D11" s="33"/>
      <c r="E11" s="33"/>
      <c r="F11" s="33"/>
      <c r="G11" s="33"/>
    </row>
    <row r="12" spans="1:7">
      <c r="A12" s="33"/>
      <c r="B12" s="33"/>
      <c r="C12" s="33"/>
      <c r="D12" s="33"/>
      <c r="E12" s="33"/>
      <c r="F12" s="33"/>
      <c r="G12" s="33"/>
    </row>
  </sheetData>
  <mergeCells count="2">
    <mergeCell ref="C3:F3"/>
    <mergeCell ref="B3:B4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"/>
  <sheetViews>
    <sheetView workbookViewId="0">
      <selection activeCell="O17" sqref="O17"/>
    </sheetView>
  </sheetViews>
  <sheetFormatPr baseColWidth="10" defaultRowHeight="15" x14ac:dyDescent="0"/>
  <cols>
    <col min="1" max="1" width="2.83203125" customWidth="1"/>
    <col min="2" max="2" width="24.1640625" customWidth="1"/>
    <col min="3" max="3" width="13.83203125" customWidth="1"/>
    <col min="4" max="4" width="14" customWidth="1"/>
    <col min="5" max="5" width="13.6640625" customWidth="1"/>
    <col min="6" max="6" width="12.33203125" customWidth="1"/>
    <col min="7" max="7" width="11.5" customWidth="1"/>
    <col min="8" max="8" width="14" customWidth="1"/>
    <col min="9" max="9" width="11.83203125" customWidth="1"/>
    <col min="10" max="10" width="10.6640625" customWidth="1"/>
    <col min="11" max="11" width="9.83203125" customWidth="1"/>
    <col min="12" max="12" width="21.5" bestFit="1" customWidth="1"/>
    <col min="13" max="13" width="3.5" customWidth="1"/>
    <col min="14" max="14" width="17.33203125" bestFit="1" customWidth="1"/>
  </cols>
  <sheetData>
    <row r="1" spans="1:15">
      <c r="A1" s="33"/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</row>
    <row r="2" spans="1:15" ht="22" customHeight="1">
      <c r="A2" s="33"/>
      <c r="B2" s="81" t="s">
        <v>109</v>
      </c>
      <c r="C2" s="23" t="s">
        <v>26</v>
      </c>
      <c r="D2" s="77"/>
      <c r="E2" s="77"/>
      <c r="F2" s="77"/>
      <c r="G2" s="77"/>
      <c r="H2" s="77"/>
      <c r="I2" s="77"/>
      <c r="J2" s="77"/>
      <c r="K2" s="77"/>
      <c r="L2" s="77"/>
      <c r="M2" s="33"/>
      <c r="N2" s="24"/>
    </row>
    <row r="3" spans="1:15" ht="39" customHeight="1">
      <c r="A3" s="33"/>
      <c r="B3" s="81"/>
      <c r="C3" s="80" t="s">
        <v>55</v>
      </c>
      <c r="D3" s="78" t="s">
        <v>43</v>
      </c>
      <c r="E3" s="74" t="s">
        <v>44</v>
      </c>
      <c r="F3" s="78" t="s">
        <v>58</v>
      </c>
      <c r="G3" s="74" t="s">
        <v>45</v>
      </c>
      <c r="H3" s="74" t="s">
        <v>57</v>
      </c>
      <c r="I3" s="79" t="s">
        <v>46</v>
      </c>
      <c r="J3" s="74" t="s">
        <v>53</v>
      </c>
      <c r="K3" s="78" t="s">
        <v>60</v>
      </c>
      <c r="L3" s="74" t="s">
        <v>93</v>
      </c>
      <c r="M3" s="35"/>
    </row>
    <row r="4" spans="1:15" ht="30" customHeight="1">
      <c r="A4" s="33"/>
      <c r="B4" s="82" t="s">
        <v>27</v>
      </c>
      <c r="C4" s="92"/>
      <c r="D4" s="92" t="s">
        <v>47</v>
      </c>
      <c r="E4" s="93" t="s">
        <v>10</v>
      </c>
      <c r="F4" s="92"/>
      <c r="G4" s="92" t="s">
        <v>84</v>
      </c>
      <c r="H4" s="92"/>
      <c r="I4" s="92" t="s">
        <v>27</v>
      </c>
      <c r="J4" s="92"/>
      <c r="K4" s="92"/>
      <c r="L4" s="93" t="s">
        <v>10</v>
      </c>
      <c r="M4" s="33"/>
    </row>
    <row r="5" spans="1:15" ht="30" customHeight="1">
      <c r="A5" s="33"/>
      <c r="B5" s="76" t="s">
        <v>28</v>
      </c>
      <c r="C5" s="94"/>
      <c r="D5" s="94"/>
      <c r="E5" s="94"/>
      <c r="F5" s="94"/>
      <c r="G5" s="94"/>
      <c r="H5" s="94"/>
      <c r="I5" s="94"/>
      <c r="J5" s="94"/>
      <c r="K5" s="94"/>
      <c r="L5" s="95" t="s">
        <v>10</v>
      </c>
      <c r="M5" s="33"/>
    </row>
    <row r="6" spans="1:15" ht="30" customHeight="1">
      <c r="A6" s="33"/>
      <c r="B6" s="82" t="s">
        <v>29</v>
      </c>
      <c r="C6" s="92"/>
      <c r="D6" s="92"/>
      <c r="E6" s="92"/>
      <c r="F6" s="96"/>
      <c r="G6" s="92" t="s">
        <v>85</v>
      </c>
      <c r="H6" s="92"/>
      <c r="I6" s="92" t="s">
        <v>87</v>
      </c>
      <c r="J6" s="92"/>
      <c r="K6" s="92"/>
      <c r="L6" s="93" t="s">
        <v>10</v>
      </c>
      <c r="M6" s="33"/>
    </row>
    <row r="7" spans="1:15" ht="30">
      <c r="A7" s="33"/>
      <c r="B7" s="76" t="s">
        <v>77</v>
      </c>
      <c r="C7" s="97" t="s">
        <v>10</v>
      </c>
      <c r="D7" s="94" t="s">
        <v>48</v>
      </c>
      <c r="E7" s="94"/>
      <c r="F7" s="98"/>
      <c r="G7" s="97" t="s">
        <v>10</v>
      </c>
      <c r="H7" s="99"/>
      <c r="I7" s="99"/>
      <c r="J7" s="97" t="s">
        <v>10</v>
      </c>
      <c r="K7" s="97" t="s">
        <v>10</v>
      </c>
      <c r="L7" s="99"/>
      <c r="M7" s="33"/>
    </row>
    <row r="8" spans="1:15" ht="30" customHeight="1">
      <c r="A8" s="33"/>
      <c r="B8" s="82" t="s">
        <v>31</v>
      </c>
      <c r="C8" s="92"/>
      <c r="D8" s="92"/>
      <c r="E8" s="92" t="s">
        <v>82</v>
      </c>
      <c r="F8" s="96"/>
      <c r="G8" s="92"/>
      <c r="H8" s="92"/>
      <c r="I8" s="92"/>
      <c r="J8" s="92"/>
      <c r="K8" s="92"/>
      <c r="L8" s="93" t="s">
        <v>10</v>
      </c>
      <c r="M8" s="33"/>
    </row>
    <row r="9" spans="1:15" ht="30">
      <c r="A9" s="33"/>
      <c r="B9" s="76" t="s">
        <v>32</v>
      </c>
      <c r="C9" s="94" t="s">
        <v>79</v>
      </c>
      <c r="D9" s="94" t="s">
        <v>81</v>
      </c>
      <c r="E9" s="94" t="s">
        <v>52</v>
      </c>
      <c r="F9" s="94" t="s">
        <v>74</v>
      </c>
      <c r="G9" s="94"/>
      <c r="H9" s="94" t="s">
        <v>69</v>
      </c>
      <c r="I9" s="94"/>
      <c r="J9" s="94" t="s">
        <v>89</v>
      </c>
      <c r="K9" s="94" t="s">
        <v>91</v>
      </c>
      <c r="L9" s="97" t="s">
        <v>10</v>
      </c>
      <c r="M9" s="33"/>
    </row>
    <row r="10" spans="1:15" ht="30" customHeight="1">
      <c r="A10" s="33"/>
      <c r="B10" s="82" t="s">
        <v>33</v>
      </c>
      <c r="C10" s="92"/>
      <c r="D10" s="92"/>
      <c r="E10" s="92"/>
      <c r="F10" s="92"/>
      <c r="G10" s="92"/>
      <c r="H10" s="92" t="s">
        <v>86</v>
      </c>
      <c r="I10" s="92"/>
      <c r="J10" s="92" t="s">
        <v>86</v>
      </c>
      <c r="K10" s="92"/>
      <c r="L10" s="93" t="s">
        <v>10</v>
      </c>
      <c r="M10" s="33"/>
    </row>
    <row r="11" spans="1:15" ht="30">
      <c r="A11" s="33"/>
      <c r="B11" s="76" t="s">
        <v>34</v>
      </c>
      <c r="C11" s="94" t="s">
        <v>80</v>
      </c>
      <c r="D11" s="97" t="s">
        <v>10</v>
      </c>
      <c r="E11" s="94"/>
      <c r="F11" s="94"/>
      <c r="G11" s="94"/>
      <c r="H11" s="94"/>
      <c r="I11" s="94"/>
      <c r="J11" s="94"/>
      <c r="K11" s="94"/>
      <c r="L11" s="99"/>
      <c r="M11" s="33"/>
    </row>
    <row r="12" spans="1:15" ht="30" customHeight="1">
      <c r="A12" s="33"/>
      <c r="B12" s="82" t="s">
        <v>35</v>
      </c>
      <c r="C12" s="92"/>
      <c r="D12" s="92"/>
      <c r="E12" s="92"/>
      <c r="F12" s="92"/>
      <c r="G12" s="92"/>
      <c r="H12" s="93" t="s">
        <v>10</v>
      </c>
      <c r="I12" s="92"/>
      <c r="J12" s="92"/>
      <c r="K12" s="92"/>
      <c r="L12" s="100"/>
      <c r="M12" s="33"/>
    </row>
    <row r="13" spans="1:15" ht="30">
      <c r="A13" s="33"/>
      <c r="B13" s="76" t="s">
        <v>78</v>
      </c>
      <c r="C13" s="94" t="s">
        <v>56</v>
      </c>
      <c r="D13" s="94"/>
      <c r="E13" s="94"/>
      <c r="F13" s="94" t="s">
        <v>59</v>
      </c>
      <c r="G13" s="94" t="s">
        <v>83</v>
      </c>
      <c r="H13" s="94"/>
      <c r="I13" s="94"/>
      <c r="J13" s="94"/>
      <c r="K13" s="94"/>
      <c r="L13" s="97" t="s">
        <v>10</v>
      </c>
      <c r="M13" s="33"/>
    </row>
    <row r="14" spans="1:15" ht="37" customHeight="1">
      <c r="A14" s="33"/>
      <c r="B14" s="82" t="s">
        <v>36</v>
      </c>
      <c r="C14" s="92"/>
      <c r="D14" s="92"/>
      <c r="E14" s="92"/>
      <c r="F14" s="92"/>
      <c r="G14" s="92"/>
      <c r="H14" s="92"/>
      <c r="I14" s="92" t="s">
        <v>88</v>
      </c>
      <c r="J14" s="92"/>
      <c r="K14" s="92" t="s">
        <v>90</v>
      </c>
      <c r="L14" s="92" t="s">
        <v>92</v>
      </c>
      <c r="M14" s="33"/>
    </row>
    <row r="15" spans="1:15" ht="30" customHeight="1">
      <c r="A15" s="33"/>
      <c r="B15" s="76" t="s">
        <v>37</v>
      </c>
      <c r="C15" s="94"/>
      <c r="D15" s="94"/>
      <c r="E15" s="94"/>
      <c r="F15" s="94"/>
      <c r="G15" s="94"/>
      <c r="H15" s="98"/>
      <c r="I15" s="94"/>
      <c r="J15" s="94"/>
      <c r="K15" s="101"/>
      <c r="L15" s="94"/>
      <c r="M15" s="33"/>
      <c r="O15" s="24"/>
    </row>
    <row r="16" spans="1:15" ht="30" customHeight="1">
      <c r="A16" s="33"/>
      <c r="B16" s="82" t="s">
        <v>38</v>
      </c>
      <c r="C16" s="92"/>
      <c r="D16" s="92"/>
      <c r="E16" s="92"/>
      <c r="F16" s="92"/>
      <c r="G16" s="92"/>
      <c r="H16" s="96"/>
      <c r="I16" s="92"/>
      <c r="J16" s="92"/>
      <c r="K16" s="96"/>
      <c r="L16" s="93" t="s">
        <v>10</v>
      </c>
      <c r="M16" s="33"/>
      <c r="O16" s="24"/>
    </row>
    <row r="17" spans="1:15" ht="30">
      <c r="A17" s="33"/>
      <c r="B17" s="76" t="s">
        <v>39</v>
      </c>
      <c r="C17" s="94"/>
      <c r="D17" s="94" t="s">
        <v>108</v>
      </c>
      <c r="E17" s="94"/>
      <c r="F17" s="94"/>
      <c r="G17" s="94"/>
      <c r="H17" s="98"/>
      <c r="I17" s="97" t="s">
        <v>10</v>
      </c>
      <c r="J17" s="94"/>
      <c r="K17" s="98" t="s">
        <v>108</v>
      </c>
      <c r="L17" s="94"/>
      <c r="M17" s="33"/>
      <c r="O17" s="24"/>
    </row>
    <row r="18" spans="1:15" ht="30" customHeight="1">
      <c r="A18" s="33"/>
      <c r="B18" s="82" t="s">
        <v>40</v>
      </c>
      <c r="C18" s="92"/>
      <c r="D18" s="92"/>
      <c r="E18" s="92"/>
      <c r="F18" s="92"/>
      <c r="G18" s="92"/>
      <c r="H18" s="96"/>
      <c r="I18" s="92"/>
      <c r="J18" s="92"/>
      <c r="K18" s="96"/>
      <c r="L18" s="93" t="s">
        <v>10</v>
      </c>
      <c r="M18" s="33"/>
      <c r="O18" s="24"/>
    </row>
    <row r="19" spans="1:15" ht="30" customHeight="1">
      <c r="A19" s="33"/>
      <c r="B19" s="76" t="s">
        <v>41</v>
      </c>
      <c r="C19" s="94"/>
      <c r="D19" s="94"/>
      <c r="E19" s="94"/>
      <c r="F19" s="94"/>
      <c r="G19" s="94"/>
      <c r="H19" s="98"/>
      <c r="I19" s="94"/>
      <c r="J19" s="94"/>
      <c r="K19" s="98"/>
      <c r="L19" s="99" t="s">
        <v>10</v>
      </c>
      <c r="M19" s="33"/>
      <c r="O19" s="24"/>
    </row>
    <row r="20" spans="1:15">
      <c r="A20" s="33"/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</row>
  </sheetData>
  <mergeCells count="2">
    <mergeCell ref="C2:L2"/>
    <mergeCell ref="B2:B3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N15"/>
  <sheetViews>
    <sheetView workbookViewId="0">
      <selection activeCell="F1" sqref="F1:F1048576"/>
    </sheetView>
  </sheetViews>
  <sheetFormatPr baseColWidth="10" defaultRowHeight="15" x14ac:dyDescent="0"/>
  <cols>
    <col min="1" max="1" width="4.33203125" customWidth="1"/>
    <col min="2" max="2" width="13.5" customWidth="1"/>
    <col min="3" max="3" width="16" customWidth="1"/>
    <col min="4" max="4" width="15.6640625" customWidth="1"/>
    <col min="5" max="5" width="17.33203125" bestFit="1" customWidth="1"/>
    <col min="6" max="6" width="17.33203125" customWidth="1"/>
    <col min="8" max="8" width="14.1640625" customWidth="1"/>
    <col min="9" max="9" width="14.33203125" bestFit="1" customWidth="1"/>
  </cols>
  <sheetData>
    <row r="7" spans="2:14">
      <c r="D7" s="3" t="s">
        <v>97</v>
      </c>
      <c r="E7" s="3"/>
      <c r="F7" s="1"/>
      <c r="G7" s="71"/>
      <c r="H7" s="71"/>
      <c r="I7" s="71"/>
      <c r="J7" s="3" t="s">
        <v>100</v>
      </c>
      <c r="K7" s="3"/>
      <c r="L7" s="3"/>
      <c r="M7" s="3"/>
      <c r="N7" s="3"/>
    </row>
    <row r="8" spans="2:14" ht="28" customHeight="1">
      <c r="D8" s="41" t="s">
        <v>98</v>
      </c>
      <c r="E8" s="2" t="s">
        <v>99</v>
      </c>
      <c r="F8" s="2"/>
      <c r="J8" s="2"/>
    </row>
    <row r="9" spans="2:14" ht="18">
      <c r="B9" s="45" t="s">
        <v>96</v>
      </c>
      <c r="C9" s="2" t="s">
        <v>4</v>
      </c>
      <c r="D9" s="72" t="s">
        <v>10</v>
      </c>
      <c r="E9" s="73"/>
      <c r="F9" s="73"/>
      <c r="H9" s="45" t="s">
        <v>96</v>
      </c>
      <c r="I9" s="2" t="s">
        <v>4</v>
      </c>
      <c r="J9" s="73"/>
    </row>
    <row r="10" spans="2:14" ht="18">
      <c r="B10" s="45"/>
      <c r="C10" s="2" t="s">
        <v>5</v>
      </c>
      <c r="D10" s="73" t="s">
        <v>10</v>
      </c>
      <c r="E10" s="73"/>
      <c r="F10" s="73"/>
      <c r="H10" s="45"/>
      <c r="I10" s="2" t="s">
        <v>5</v>
      </c>
      <c r="J10" s="73"/>
    </row>
    <row r="11" spans="2:14" ht="18">
      <c r="B11" s="45"/>
      <c r="C11" s="2" t="s">
        <v>6</v>
      </c>
      <c r="D11" s="73" t="s">
        <v>10</v>
      </c>
      <c r="E11" s="73"/>
      <c r="F11" s="73"/>
      <c r="H11" s="45"/>
      <c r="I11" s="2" t="s">
        <v>6</v>
      </c>
      <c r="J11" s="73"/>
    </row>
    <row r="12" spans="2:14" ht="18">
      <c r="B12" s="45"/>
      <c r="C12" s="42" t="s">
        <v>7</v>
      </c>
      <c r="D12" s="73" t="s">
        <v>10</v>
      </c>
      <c r="E12" s="73" t="s">
        <v>10</v>
      </c>
      <c r="F12" s="73"/>
      <c r="H12" s="45"/>
      <c r="I12" s="42" t="s">
        <v>7</v>
      </c>
      <c r="J12" s="73"/>
    </row>
    <row r="13" spans="2:14" ht="18">
      <c r="B13" s="45" t="s">
        <v>95</v>
      </c>
      <c r="C13" s="42"/>
      <c r="D13" s="73"/>
      <c r="E13" s="73" t="s">
        <v>10</v>
      </c>
      <c r="F13" s="73"/>
      <c r="H13" s="45" t="s">
        <v>95</v>
      </c>
      <c r="I13" s="42"/>
      <c r="J13" s="73"/>
    </row>
    <row r="14" spans="2:14" ht="18">
      <c r="B14" s="45"/>
      <c r="C14" s="2" t="s">
        <v>8</v>
      </c>
      <c r="D14" s="73"/>
      <c r="E14" s="73" t="s">
        <v>10</v>
      </c>
      <c r="F14" s="73"/>
      <c r="H14" s="45"/>
      <c r="I14" s="2" t="s">
        <v>8</v>
      </c>
      <c r="J14" s="73"/>
    </row>
    <row r="15" spans="2:14" ht="18">
      <c r="B15" s="45"/>
      <c r="C15" s="2" t="s">
        <v>86</v>
      </c>
      <c r="D15" s="73"/>
      <c r="E15" s="73" t="s">
        <v>10</v>
      </c>
      <c r="F15" s="73"/>
      <c r="H15" s="45"/>
      <c r="I15" s="2" t="s">
        <v>86</v>
      </c>
      <c r="J15" s="73"/>
    </row>
  </sheetData>
  <mergeCells count="8">
    <mergeCell ref="J7:N7"/>
    <mergeCell ref="B13:B15"/>
    <mergeCell ref="B9:B12"/>
    <mergeCell ref="C12:C13"/>
    <mergeCell ref="D7:E7"/>
    <mergeCell ref="H9:H12"/>
    <mergeCell ref="I12:I13"/>
    <mergeCell ref="H13:H15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E9"/>
  <sheetViews>
    <sheetView workbookViewId="0">
      <selection activeCell="E9" sqref="E9"/>
    </sheetView>
  </sheetViews>
  <sheetFormatPr baseColWidth="10" defaultRowHeight="15" x14ac:dyDescent="0"/>
  <cols>
    <col min="3" max="3" width="21.5" customWidth="1"/>
    <col min="4" max="4" width="22" customWidth="1"/>
    <col min="5" max="5" width="27" customWidth="1"/>
  </cols>
  <sheetData>
    <row r="5" spans="3:5" ht="114" customHeight="1">
      <c r="C5" s="75" t="s">
        <v>103</v>
      </c>
      <c r="D5" s="76" t="s">
        <v>104</v>
      </c>
      <c r="E5" s="74" t="s">
        <v>101</v>
      </c>
    </row>
    <row r="6" spans="3:5" ht="80" customHeight="1">
      <c r="C6" s="75"/>
      <c r="D6" s="76" t="s">
        <v>105</v>
      </c>
      <c r="E6" s="74" t="s">
        <v>102</v>
      </c>
    </row>
    <row r="8" spans="3:5">
      <c r="C8" t="s">
        <v>106</v>
      </c>
    </row>
    <row r="9" spans="3:5">
      <c r="C9" t="s">
        <v>107</v>
      </c>
    </row>
  </sheetData>
  <mergeCells count="1">
    <mergeCell ref="C5:C6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7"/>
  <sheetViews>
    <sheetView workbookViewId="0">
      <selection activeCell="B2" sqref="B2:C7"/>
    </sheetView>
  </sheetViews>
  <sheetFormatPr baseColWidth="10" defaultRowHeight="15" x14ac:dyDescent="0"/>
  <cols>
    <col min="2" max="2" width="23.1640625" customWidth="1"/>
    <col min="3" max="3" width="40.6640625" customWidth="1"/>
  </cols>
  <sheetData>
    <row r="2" spans="2:3" ht="36" customHeight="1">
      <c r="B2" s="43" t="s">
        <v>112</v>
      </c>
      <c r="C2" s="43" t="s">
        <v>117</v>
      </c>
    </row>
    <row r="3" spans="2:3" ht="36" customHeight="1">
      <c r="B3" s="43" t="s">
        <v>111</v>
      </c>
      <c r="C3" s="43" t="s">
        <v>118</v>
      </c>
    </row>
    <row r="4" spans="2:3" ht="36" customHeight="1">
      <c r="B4" s="43" t="s">
        <v>113</v>
      </c>
      <c r="C4" s="43" t="s">
        <v>119</v>
      </c>
    </row>
    <row r="5" spans="2:3" ht="36" customHeight="1">
      <c r="B5" s="43" t="s">
        <v>114</v>
      </c>
      <c r="C5" s="43" t="s">
        <v>120</v>
      </c>
    </row>
    <row r="6" spans="2:3" ht="36" customHeight="1">
      <c r="B6" s="43" t="s">
        <v>115</v>
      </c>
      <c r="C6" s="43" t="s">
        <v>121</v>
      </c>
    </row>
    <row r="7" spans="2:3" ht="36" customHeight="1">
      <c r="B7" s="43" t="s">
        <v>116</v>
      </c>
      <c r="C7" s="102" t="s">
        <v>122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:R22"/>
  <sheetViews>
    <sheetView topLeftCell="A3" workbookViewId="0">
      <selection activeCell="D8" sqref="D8"/>
    </sheetView>
  </sheetViews>
  <sheetFormatPr baseColWidth="10" defaultRowHeight="15" x14ac:dyDescent="0"/>
  <cols>
    <col min="4" max="5" width="22.83203125" customWidth="1"/>
    <col min="6" max="6" width="3.83203125" customWidth="1"/>
    <col min="7" max="7" width="15" customWidth="1"/>
    <col min="8" max="8" width="3.83203125" customWidth="1"/>
    <col min="9" max="9" width="16.33203125" customWidth="1"/>
    <col min="10" max="10" width="3.83203125" bestFit="1" customWidth="1"/>
    <col min="11" max="11" width="14.5" style="112" customWidth="1"/>
    <col min="12" max="12" width="3.83203125" customWidth="1"/>
    <col min="13" max="13" width="12.83203125" bestFit="1" customWidth="1"/>
  </cols>
  <sheetData>
    <row r="3" spans="5:18">
      <c r="R3" t="s">
        <v>124</v>
      </c>
    </row>
    <row r="4" spans="5:18">
      <c r="R4" t="s">
        <v>123</v>
      </c>
    </row>
    <row r="7" spans="5:18">
      <c r="E7" s="118" t="s">
        <v>0</v>
      </c>
      <c r="F7" s="115">
        <f>H7+H8+H9+J8+J9</f>
        <v>20</v>
      </c>
      <c r="G7" s="76" t="s">
        <v>27</v>
      </c>
      <c r="H7" s="120">
        <v>1</v>
      </c>
    </row>
    <row r="8" spans="5:18">
      <c r="E8" s="118"/>
      <c r="F8" s="116"/>
      <c r="G8" s="77" t="s">
        <v>28</v>
      </c>
      <c r="H8" s="120">
        <v>1</v>
      </c>
      <c r="I8" s="77" t="s">
        <v>29</v>
      </c>
      <c r="J8" s="120">
        <v>1</v>
      </c>
    </row>
    <row r="9" spans="5:18">
      <c r="E9" s="118"/>
      <c r="F9" s="117"/>
      <c r="G9" s="77"/>
      <c r="H9" s="125">
        <f>J8+J9</f>
        <v>9</v>
      </c>
      <c r="I9" s="77"/>
      <c r="J9" s="119">
        <f>H11+H12+H14+H15+H16</f>
        <v>8</v>
      </c>
    </row>
    <row r="11" spans="5:18">
      <c r="E11" s="115" t="s">
        <v>1</v>
      </c>
      <c r="F11" s="115">
        <f>H11+H12+J11+J12+L12</f>
        <v>5</v>
      </c>
      <c r="G11" s="77" t="s">
        <v>30</v>
      </c>
      <c r="H11" s="120">
        <v>1</v>
      </c>
      <c r="I11" s="77" t="s">
        <v>31</v>
      </c>
      <c r="J11" s="123">
        <v>1</v>
      </c>
      <c r="K11"/>
    </row>
    <row r="12" spans="5:18" ht="38" customHeight="1">
      <c r="E12" s="117"/>
      <c r="F12" s="117"/>
      <c r="G12" s="77"/>
      <c r="H12" s="119">
        <f>J11:J12</f>
        <v>1</v>
      </c>
      <c r="I12" s="77"/>
      <c r="J12" s="119">
        <f>L12</f>
        <v>1</v>
      </c>
      <c r="K12" s="80" t="s">
        <v>32</v>
      </c>
      <c r="L12" s="120">
        <v>1</v>
      </c>
    </row>
    <row r="14" spans="5:18">
      <c r="E14" s="118" t="s">
        <v>2</v>
      </c>
      <c r="F14" s="115">
        <f>H14+H15+H16+J15+J16+J17</f>
        <v>10</v>
      </c>
      <c r="G14" s="13" t="s">
        <v>33</v>
      </c>
      <c r="H14" s="121">
        <v>1</v>
      </c>
    </row>
    <row r="15" spans="5:18" ht="36" customHeight="1">
      <c r="E15" s="118"/>
      <c r="F15" s="116"/>
      <c r="G15" s="77" t="s">
        <v>34</v>
      </c>
      <c r="H15" s="124">
        <v>1</v>
      </c>
      <c r="I15" s="74" t="s">
        <v>35</v>
      </c>
      <c r="J15" s="121">
        <v>1</v>
      </c>
    </row>
    <row r="16" spans="5:18" ht="25" customHeight="1">
      <c r="E16" s="118"/>
      <c r="F16" s="116"/>
      <c r="G16" s="77"/>
      <c r="H16" s="107">
        <f>J15+J16+J17</f>
        <v>4</v>
      </c>
      <c r="I16" s="81" t="s">
        <v>127</v>
      </c>
      <c r="J16" s="122">
        <v>1</v>
      </c>
      <c r="K16" s="81" t="s">
        <v>36</v>
      </c>
      <c r="L16" s="81">
        <f>N16+N17</f>
        <v>2</v>
      </c>
      <c r="M16" s="114" t="s">
        <v>125</v>
      </c>
      <c r="N16" s="121">
        <v>1</v>
      </c>
    </row>
    <row r="17" spans="5:14" ht="25" customHeight="1">
      <c r="E17" s="118"/>
      <c r="F17" s="117"/>
      <c r="G17" s="77"/>
      <c r="H17" s="108"/>
      <c r="I17" s="81"/>
      <c r="J17" s="119">
        <f>L16</f>
        <v>2</v>
      </c>
      <c r="K17" s="81"/>
      <c r="L17" s="81"/>
      <c r="M17" s="114" t="s">
        <v>126</v>
      </c>
      <c r="N17" s="121">
        <v>1</v>
      </c>
    </row>
    <row r="19" spans="5:14">
      <c r="E19" s="118" t="s">
        <v>3</v>
      </c>
      <c r="F19" s="118">
        <f>H20+H19</f>
        <v>5</v>
      </c>
      <c r="G19" s="77" t="s">
        <v>37</v>
      </c>
      <c r="H19" s="120">
        <v>1</v>
      </c>
      <c r="I19" s="113" t="s">
        <v>38</v>
      </c>
      <c r="J19" s="120">
        <v>1</v>
      </c>
    </row>
    <row r="20" spans="5:14">
      <c r="E20" s="118"/>
      <c r="F20" s="118"/>
      <c r="G20" s="77"/>
      <c r="H20" s="115">
        <f>J19+J20+J21+J22</f>
        <v>4</v>
      </c>
      <c r="I20" s="113" t="s">
        <v>39</v>
      </c>
      <c r="J20" s="120">
        <v>1</v>
      </c>
    </row>
    <row r="21" spans="5:14">
      <c r="E21" s="118"/>
      <c r="F21" s="118"/>
      <c r="G21" s="77"/>
      <c r="H21" s="116"/>
      <c r="I21" s="113" t="s">
        <v>40</v>
      </c>
      <c r="J21" s="120">
        <v>1</v>
      </c>
    </row>
    <row r="22" spans="5:14">
      <c r="E22" s="118"/>
      <c r="F22" s="118"/>
      <c r="G22" s="77"/>
      <c r="H22" s="117"/>
      <c r="I22" s="113" t="s">
        <v>41</v>
      </c>
      <c r="J22" s="120">
        <v>1</v>
      </c>
    </row>
  </sheetData>
  <mergeCells count="19">
    <mergeCell ref="K16:K17"/>
    <mergeCell ref="L16:L17"/>
    <mergeCell ref="I8:I9"/>
    <mergeCell ref="F7:F9"/>
    <mergeCell ref="E7:E9"/>
    <mergeCell ref="H20:H22"/>
    <mergeCell ref="H16:H17"/>
    <mergeCell ref="G8:G9"/>
    <mergeCell ref="E14:E17"/>
    <mergeCell ref="F14:F17"/>
    <mergeCell ref="I11:I12"/>
    <mergeCell ref="G11:G12"/>
    <mergeCell ref="E11:E12"/>
    <mergeCell ref="F11:F12"/>
    <mergeCell ref="G19:G22"/>
    <mergeCell ref="E19:E22"/>
    <mergeCell ref="F19:F22"/>
    <mergeCell ref="I16:I17"/>
    <mergeCell ref="G15:G17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Sheet1</vt:lpstr>
      <vt:lpstr>Sheet3</vt:lpstr>
      <vt:lpstr>Sheet5</vt:lpstr>
      <vt:lpstr>Sheet7</vt:lpstr>
      <vt:lpstr>Sheet6</vt:lpstr>
      <vt:lpstr>Sheet8</vt:lpstr>
      <vt:lpstr>Sheet9</vt:lpstr>
      <vt:lpstr>Sheet10</vt:lpstr>
      <vt:lpstr>Sheet11</vt:lpstr>
      <vt:lpstr>Best case</vt:lpstr>
      <vt:lpstr>Sheet11 (3)</vt:lpstr>
    </vt:vector>
  </TitlesOfParts>
  <Company>na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Israel Cuautle</dc:creator>
  <cp:lastModifiedBy>Israel Cuautle</cp:lastModifiedBy>
  <dcterms:created xsi:type="dcterms:W3CDTF">2016-08-14T18:13:54Z</dcterms:created>
  <dcterms:modified xsi:type="dcterms:W3CDTF">2016-08-18T12:02:01Z</dcterms:modified>
</cp:coreProperties>
</file>