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820" yWindow="0" windowWidth="27320" windowHeight="15360" tabRatio="500" firstSheet="13" activeTab="15"/>
  </bookViews>
  <sheets>
    <sheet name="Sheet1" sheetId="1" r:id="rId1"/>
    <sheet name="Sheet3" sheetId="3" r:id="rId2"/>
    <sheet name="Sheet5" sheetId="5" r:id="rId3"/>
    <sheet name="Sheet7" sheetId="7" r:id="rId4"/>
    <sheet name="Sheet6" sheetId="6" r:id="rId5"/>
    <sheet name="Sheet8" sheetId="8" r:id="rId6"/>
    <sheet name="Sheet9" sheetId="9" r:id="rId7"/>
    <sheet name="Sheet10" sheetId="10" r:id="rId8"/>
    <sheet name="Model V0" sheetId="11" r:id="rId9"/>
    <sheet name="Model V1" sheetId="18" r:id="rId10"/>
    <sheet name="User View" sheetId="20" r:id="rId11"/>
    <sheet name="Users Questionaire" sheetId="17" r:id="rId12"/>
    <sheet name="Users Questionaire 2 Apply" sheetId="21" r:id="rId13"/>
    <sheet name="Provider view" sheetId="12" r:id="rId14"/>
    <sheet name="Providers Questionaire" sheetId="19" r:id="rId15"/>
    <sheet name="Providers Questionaire 2 Apply" sheetId="22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2" l="1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D29" i="12"/>
  <c r="D29" i="20"/>
  <c r="B5" i="12"/>
  <c r="B5" i="20"/>
  <c r="H16" i="20"/>
  <c r="F16" i="20"/>
  <c r="H21" i="20"/>
  <c r="F20" i="20"/>
  <c r="H13" i="20"/>
  <c r="F13" i="20"/>
  <c r="D11" i="20"/>
  <c r="F3" i="20"/>
  <c r="F5" i="20"/>
  <c r="D18" i="20"/>
  <c r="J3" i="20"/>
  <c r="J5" i="20"/>
  <c r="F6" i="20"/>
  <c r="J6" i="20"/>
  <c r="F24" i="20"/>
  <c r="D23" i="20"/>
  <c r="L3" i="20"/>
  <c r="L7" i="20"/>
  <c r="D15" i="20"/>
  <c r="H3" i="20"/>
  <c r="H5" i="20"/>
  <c r="G6" i="20"/>
  <c r="H16" i="12"/>
  <c r="F16" i="12"/>
  <c r="H21" i="12"/>
  <c r="F20" i="12"/>
  <c r="H13" i="12"/>
  <c r="F13" i="12"/>
  <c r="D11" i="12"/>
  <c r="F3" i="12"/>
  <c r="F5" i="12"/>
  <c r="D18" i="12"/>
  <c r="J3" i="12"/>
  <c r="J5" i="12"/>
  <c r="F24" i="12"/>
  <c r="D23" i="12"/>
  <c r="L3" i="12"/>
  <c r="L5" i="12"/>
  <c r="F6" i="12"/>
  <c r="D15" i="12"/>
  <c r="H3" i="12"/>
  <c r="H6" i="12"/>
  <c r="J6" i="12"/>
  <c r="L7" i="12"/>
  <c r="B28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5" i="19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G6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<sst xmlns="http://schemas.openxmlformats.org/spreadsheetml/2006/main" count="597" uniqueCount="192">
  <si>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</si>
  <si>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</si>
  <si>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</si>
  <si>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</si>
  <si>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</si>
  <si>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</si>
  <si>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</si>
  <si>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</si>
  <si>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</si>
  <si>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</si>
  <si>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</si>
  <si>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</si>
  <si>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</si>
  <si>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</si>
  <si>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</si>
  <si>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</si>
  <si>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</si>
  <si>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</si>
  <si>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</si>
  <si>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</si>
  <si>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</si>
  <si>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</si>
  <si>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</si>
  <si>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</si>
  <si>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</si>
  <si>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</si>
  <si>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</si>
  <si>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</si>
  <si>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</si>
  <si>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</si>
  <si>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</si>
  <si>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</si>
  <si>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</si>
  <si>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</si>
  <si>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</si>
  <si>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</si>
  <si>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</si>
  <si>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</si>
  <si>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</si>
  <si>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</si>
  <si>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</si>
  <si>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</si>
  <si>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</si>
  <si>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</si>
  <si>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</si>
  <si>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</si>
  <si>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</si>
  <si>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</si>
  <si>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</si>
  <si>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</si>
  <si>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</si>
  <si>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</si>
  <si>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</si>
  <si>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</si>
  <si>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</si>
  <si>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</si>
  <si>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</si>
  <si>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</si>
  <si>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</si>
  <si>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</si>
  <si>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</si>
  <si>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</si>
  <si>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</si>
  <si>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</si>
  <si>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</si>
  <si>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</si>
  <si>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</si>
  <si>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</si>
  <si>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</si>
  <si>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</si>
  <si>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</si>
  <si>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</si>
  <si>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</si>
  <si>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</si>
  <si>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</si>
  <si>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</si>
  <si>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</si>
  <si>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</si>
  <si>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</si>
  <si>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</si>
  <si>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</si>
  <si>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</si>
  <si>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</si>
  <si>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</si>
  <si>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</si>
  <si>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</si>
  <si>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</si>
  <si>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</si>
  <si>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</si>
  <si>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</si>
  <si>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</si>
  <si>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</si>
  <si>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</si>
  <si>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</si>
  <si>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</si>
  <si>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</si>
  <si>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</si>
  <si>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</si>
  <si>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</si>
  <si>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</si>
  <si>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Hypethesis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</si>
  <si>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</si>
  <si>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</si>
  <si>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</si>
  <si>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</si>
  <si>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</si>
  <si>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</si>
  <si>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</si>
  <si>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</si>
  <si>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AUES dimentional components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</si>
  <si>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</si>
  <si>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</si>
  <si>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</si>
  <si>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</si>
  <si>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</si>
  <si>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</si>
  <si>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</si>
  <si>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</si>
  <si>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</si>
  <si>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</si>
  <si>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</si>
  <si>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</si>
  <si>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</si>
  <si>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</si>
  <si>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</si>
  <si>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</si>
  <si>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</si>
  <si>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</si>
  <si>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</si>
  <si>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</si>
  <si>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</si>
  <si>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</si>
  <si>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#</t>
  </si>
  <si>
    <t>Question</t>
  </si>
  <si>
    <t>Was it easy to know about the existence of the e-service?</t>
  </si>
  <si>
    <t>Did you face any response problems?</t>
  </si>
  <si>
    <t>Did you saved time and effort using the e-service?</t>
  </si>
  <si>
    <t>Do you trust on the e-service to use it again?</t>
  </si>
  <si>
    <t>Is the medium for publishing e-services secure? [38]</t>
  </si>
  <si>
    <t>Does provider understand the importance of protecting the interest and privacy of its service users? [38]</t>
  </si>
  <si>
    <t>Does provider collect metrics related to the quality of its services and the problems related to it? [38]</t>
  </si>
  <si>
    <t>Is service provider commited to responsiveness when dealing with service problems? [38]</t>
  </si>
  <si>
    <t>Was it easy to learn the functionality?</t>
  </si>
  <si>
    <t>Was the service interrupted when you were using it? [38]</t>
  </si>
  <si>
    <t>Was the service available when you needed it? [38]</t>
  </si>
  <si>
    <t>no</t>
  </si>
  <si>
    <t>Yes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</si>
  <si>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</si>
  <si>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</si>
  <si>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</si>
  <si>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</si>
  <si>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Answer (Yes/No/NA)</t>
  </si>
  <si>
    <t>Were you informed that your information is not shared with third parties without your authorization?</t>
  </si>
  <si>
    <t>No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</si>
  <si>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</si>
  <si>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</si>
  <si>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</si>
  <si>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</si>
  <si>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</si>
  <si>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</si>
  <si>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When you had a problem, did you get faster or proper solution?</t>
  </si>
  <si>
    <t>Have you encountered any security problems when accessing or using the service? [38]</t>
  </si>
  <si>
    <t>Did you authenticate yourself in order to use the service?</t>
  </si>
  <si>
    <t>Does the provider makes effort to guarantee availability to the service 24/7/365?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</si>
  <si>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</si>
  <si>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</si>
  <si>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</si>
  <si>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Is the service able to properly deal with external organizations? [38]</t>
  </si>
  <si>
    <t>Does provider take necessary corrective actions for any wrong doing by the service? [38]</t>
  </si>
  <si>
    <t>Does provider assume responsibility for any wrong doing by the service? [38]</t>
  </si>
  <si>
    <t>Does service have an up to date incident control?</t>
  </si>
  <si>
    <t>Does service have and up to date disaster recovery plan? [38]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</si>
  <si>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</si>
  <si>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</si>
  <si>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</si>
  <si>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</si>
  <si>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Are the related algorithms related to service functionality improved or optimized?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</si>
  <si>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</si>
  <si>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</si>
  <si>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</si>
  <si>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</si>
  <si>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</si>
  <si>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</si>
  <si>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Does service provider assume responsibility for any problems caused by serivce interactions with external third parties? [38]</t>
  </si>
  <si>
    <t>Does service protects each user information agains not meant mixures?</t>
  </si>
  <si>
    <t>Dimensional factor</t>
  </si>
  <si>
    <t>Model</t>
  </si>
  <si>
    <t>Quality Factor</t>
  </si>
  <si>
    <t>Quality Level</t>
  </si>
  <si>
    <t>Dependability</t>
  </si>
  <si>
    <t>Key component</t>
  </si>
  <si>
    <t>Mapped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</si>
</sst>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1"/>
      <color rgb="FF000000"/>
      <name val="Times New Roman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3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 indent="1"/>
    </xf>
    <xf numFmtId="0" fontId="6" fillId="3" borderId="19" xfId="0" applyFont="1" applyFill="1" applyBorder="1" applyAlignment="1">
      <alignment horizontal="left" vertical="center" wrapText="1" indent="3"/>
    </xf>
    <xf numFmtId="0" fontId="6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0" fillId="0" borderId="15" xfId="0" applyBorder="1" applyAlignment="1">
      <alignment horizontal="center" vertical="center" wrapText="1"/>
    </xf>
    <xf numFmtId="0" fontId="0" fillId="3" borderId="5" xfId="0" applyFont="1" applyFill="1" applyBorder="1" applyAlignment="1">
      <alignment horizontal="right" vertical="center"/>
    </xf>
    <xf numFmtId="0" fontId="1" fillId="4" borderId="12" xfId="0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2" fontId="11" fillId="2" borderId="3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0" fontId="1" fillId="0" borderId="12" xfId="0" applyNumberFormat="1" applyFont="1" applyBorder="1" applyAlignment="1">
      <alignment horizontal="center" vertical="center"/>
    </xf>
    <xf numFmtId="2" fontId="11" fillId="2" borderId="11" xfId="0" applyNumberFormat="1" applyFont="1" applyFill="1" applyBorder="1" applyAlignment="1">
      <alignment horizontal="center" vertical="center"/>
    </xf>
    <xf numFmtId="170" fontId="0" fillId="0" borderId="12" xfId="0" applyNumberForma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170" fontId="2" fillId="0" borderId="12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70" fontId="1" fillId="0" borderId="2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0" fontId="9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3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zoomScale="125" zoomScaleNormal="125" zoomScalePageLayoutView="125" workbookViewId="0">
      <selection activeCell="F21" sqref="F21"/>
    </sheetView>
  </sheetViews>
  <sheetFormatPr baseColWidth="10" defaultRowHeight="15" x14ac:dyDescent="0"/>
  <cols>
    <col min="3" max="3" width="12.1640625" customWidth="1"/>
    <col min="4" max="4" width="12.6640625" customWidth="1"/>
    <col min="5" max="5" width="15.33203125" customWidth="1"/>
    <col min="6" max="7" width="12.83203125" customWidth="1"/>
    <col min="8" max="8" width="10.83203125" customWidth="1"/>
    <col min="9" max="9" width="14" customWidth="1"/>
  </cols>
  <sheetData>
    <row r="1" spans="2:10">
      <c r="B1" s="36"/>
      <c r="C1" s="36"/>
      <c r="D1" s="36"/>
      <c r="E1" s="36"/>
      <c r="F1" s="36"/>
      <c r="G1" s="36"/>
      <c r="H1" s="36"/>
      <c r="I1" s="36"/>
      <c r="J1" s="36"/>
    </row>
    <row r="2" spans="2:10" ht="21" customHeight="1">
      <c r="B2" s="36"/>
      <c r="C2" s="28" t="s">
        <v>12</v>
      </c>
      <c r="D2" s="29"/>
      <c r="E2" s="29"/>
      <c r="F2" s="29"/>
      <c r="G2" s="29"/>
      <c r="H2" s="30"/>
      <c r="I2" s="111" t="s">
        <v>11</v>
      </c>
      <c r="J2" s="36"/>
    </row>
    <row r="3" spans="2:10" s="27" customFormat="1" ht="20" customHeight="1">
      <c r="B3" s="38"/>
      <c r="C3" s="31" t="s">
        <v>4</v>
      </c>
      <c r="D3" s="31" t="s">
        <v>5</v>
      </c>
      <c r="E3" s="31" t="s">
        <v>6</v>
      </c>
      <c r="F3" s="31" t="s">
        <v>7</v>
      </c>
      <c r="G3" s="31" t="s">
        <v>8</v>
      </c>
      <c r="H3" s="31" t="s">
        <v>9</v>
      </c>
      <c r="I3" s="112"/>
      <c r="J3" s="38"/>
    </row>
    <row r="4" spans="2:10" s="16" customFormat="1" ht="21" customHeight="1">
      <c r="B4" s="113"/>
      <c r="C4" s="107" t="s">
        <v>10</v>
      </c>
      <c r="D4" s="17" t="s">
        <v>10</v>
      </c>
      <c r="E4" s="17"/>
      <c r="F4" s="17" t="s">
        <v>10</v>
      </c>
      <c r="G4" s="17" t="s">
        <v>10</v>
      </c>
      <c r="H4" s="18"/>
      <c r="I4" s="32" t="s">
        <v>0</v>
      </c>
      <c r="J4" s="113"/>
    </row>
    <row r="5" spans="2:10" s="16" customFormat="1" ht="21" customHeight="1">
      <c r="B5" s="113"/>
      <c r="C5" s="108" t="s">
        <v>10</v>
      </c>
      <c r="D5" s="19"/>
      <c r="E5" s="19"/>
      <c r="F5" s="19"/>
      <c r="G5" s="19" t="s">
        <v>10</v>
      </c>
      <c r="H5" s="20"/>
      <c r="I5" s="33" t="s">
        <v>1</v>
      </c>
      <c r="J5" s="113"/>
    </row>
    <row r="6" spans="2:10" s="16" customFormat="1" ht="21" customHeight="1">
      <c r="B6" s="113"/>
      <c r="C6" s="109" t="s">
        <v>10</v>
      </c>
      <c r="D6" s="21" t="s">
        <v>10</v>
      </c>
      <c r="E6" s="21"/>
      <c r="F6" s="21" t="s">
        <v>10</v>
      </c>
      <c r="G6" s="21" t="s">
        <v>10</v>
      </c>
      <c r="H6" s="22"/>
      <c r="I6" s="34" t="s">
        <v>2</v>
      </c>
      <c r="J6" s="113"/>
    </row>
    <row r="7" spans="2:10" s="16" customFormat="1" ht="21" customHeight="1">
      <c r="B7" s="113"/>
      <c r="C7" s="110"/>
      <c r="D7" s="23"/>
      <c r="E7" s="23" t="s">
        <v>10</v>
      </c>
      <c r="F7" s="23" t="s">
        <v>10</v>
      </c>
      <c r="G7" s="23"/>
      <c r="H7" s="24" t="s">
        <v>10</v>
      </c>
      <c r="I7" s="35" t="s">
        <v>3</v>
      </c>
      <c r="J7" s="113"/>
    </row>
    <row r="8" spans="2:10">
      <c r="B8" s="36"/>
      <c r="C8" s="36"/>
      <c r="D8" s="36"/>
      <c r="E8" s="36"/>
      <c r="F8" s="36"/>
      <c r="G8" s="36"/>
      <c r="H8" s="36"/>
      <c r="I8" s="36"/>
      <c r="J8" s="36"/>
    </row>
    <row r="12" spans="2:10">
      <c r="C12" s="28" t="s">
        <v>12</v>
      </c>
      <c r="D12" s="29"/>
      <c r="E12" s="29"/>
      <c r="F12" s="29"/>
      <c r="G12" s="29"/>
      <c r="H12" s="30"/>
      <c r="I12" s="114" t="s">
        <v>11</v>
      </c>
    </row>
    <row r="13" spans="2:10">
      <c r="C13" s="31" t="s">
        <v>4</v>
      </c>
      <c r="D13" s="31" t="s">
        <v>5</v>
      </c>
      <c r="E13" s="31" t="s">
        <v>6</v>
      </c>
      <c r="F13" s="31" t="s">
        <v>7</v>
      </c>
      <c r="G13" s="31" t="s">
        <v>8</v>
      </c>
      <c r="H13" s="31" t="s">
        <v>9</v>
      </c>
      <c r="I13" s="115"/>
    </row>
    <row r="14" spans="2:10">
      <c r="C14" s="107">
        <v>1</v>
      </c>
      <c r="D14" s="17">
        <v>1</v>
      </c>
      <c r="E14" s="17"/>
      <c r="F14" s="17">
        <v>1</v>
      </c>
      <c r="G14" s="17">
        <v>1</v>
      </c>
      <c r="H14" s="18"/>
      <c r="I14" s="32" t="s">
        <v>0</v>
      </c>
      <c r="J14">
        <v>4</v>
      </c>
    </row>
    <row r="15" spans="2:10">
      <c r="C15" s="108">
        <v>1</v>
      </c>
      <c r="D15" s="19"/>
      <c r="E15" s="19"/>
      <c r="F15" s="19"/>
      <c r="G15" s="19">
        <v>1</v>
      </c>
      <c r="H15" s="20"/>
      <c r="I15" s="33" t="s">
        <v>1</v>
      </c>
      <c r="J15">
        <v>2</v>
      </c>
    </row>
    <row r="16" spans="2:10">
      <c r="C16" s="109">
        <v>1</v>
      </c>
      <c r="D16" s="21">
        <v>1</v>
      </c>
      <c r="E16" s="21"/>
      <c r="F16" s="21">
        <v>1</v>
      </c>
      <c r="G16" s="21">
        <v>1</v>
      </c>
      <c r="H16" s="22"/>
      <c r="I16" s="34" t="s">
        <v>2</v>
      </c>
      <c r="J16">
        <v>4</v>
      </c>
    </row>
    <row r="17" spans="3:10">
      <c r="C17" s="110"/>
      <c r="D17" s="23"/>
      <c r="E17" s="23">
        <v>1</v>
      </c>
      <c r="F17" s="23">
        <v>1</v>
      </c>
      <c r="G17" s="23"/>
      <c r="H17" s="24">
        <v>1</v>
      </c>
      <c r="I17" s="35" t="s">
        <v>3</v>
      </c>
      <c r="J17" s="19">
        <v>3</v>
      </c>
    </row>
  </sheetData>
  <mergeCells count="3">
    <mergeCell ref="C2:H2"/>
    <mergeCell ref="I2:I3"/>
    <mergeCell ref="C12:H12"/>
  </mergeCell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Sheet1!C18:H18</xm:f>
              <xm:sqref>B18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Sheet1!C17:H17</xm:f>
              <xm:sqref>B17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Sheet1!C16:H16</xm:f>
              <xm:sqref>B16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Sheet1!C15:H15</xm:f>
              <xm:sqref>B15</xm:sqref>
            </x14:sparkline>
          </x14:sparklines>
        </x14:sparklineGroup>
        <x14:sparklineGroup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Sheet1!C14:H14</xm:f>
              <xm:sqref>B14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7" sqref="I7:I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style="1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16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134" t="s">
        <v>0</v>
      </c>
      <c r="E2" s="135" t="s">
        <v>1</v>
      </c>
      <c r="F2" s="135" t="s">
        <v>2</v>
      </c>
      <c r="G2" s="7" t="s">
        <v>3</v>
      </c>
      <c r="H2" s="2" t="s">
        <v>130</v>
      </c>
      <c r="I2" s="137" t="s">
        <v>131</v>
      </c>
    </row>
    <row r="3" spans="2:22" ht="15" customHeight="1">
      <c r="B3" s="141" t="s">
        <v>128</v>
      </c>
      <c r="C3" s="4" t="s">
        <v>4</v>
      </c>
      <c r="D3" s="79">
        <f>$K$12</f>
        <v>4.5</v>
      </c>
      <c r="E3" s="79">
        <f>$K$16</f>
        <v>2.5</v>
      </c>
      <c r="F3" s="79">
        <f>$K$19</f>
        <v>2</v>
      </c>
      <c r="G3" s="151">
        <v>0</v>
      </c>
      <c r="H3" s="79">
        <f>SUM(D3:G3)</f>
        <v>9</v>
      </c>
      <c r="I3" s="148">
        <f>SUM(H3:H5)</f>
        <v>17.166666666666668</v>
      </c>
      <c r="J3" s="2"/>
      <c r="V3" t="s">
        <v>124</v>
      </c>
    </row>
    <row r="4" spans="2:22">
      <c r="B4" s="145"/>
      <c r="C4" s="4" t="s">
        <v>5</v>
      </c>
      <c r="D4" s="79">
        <f>$K$12</f>
        <v>4.5</v>
      </c>
      <c r="E4" s="151">
        <v>0</v>
      </c>
      <c r="F4" s="79">
        <f>$K$19</f>
        <v>2</v>
      </c>
      <c r="G4" s="151">
        <v>0</v>
      </c>
      <c r="H4" s="79">
        <f>SUM(D4:G4)</f>
        <v>6.5</v>
      </c>
      <c r="I4" s="149"/>
      <c r="J4" s="2"/>
      <c r="V4" t="s">
        <v>123</v>
      </c>
    </row>
    <row r="5" spans="2:22">
      <c r="B5" s="142"/>
      <c r="C5" s="4" t="s">
        <v>6</v>
      </c>
      <c r="D5" s="151">
        <v>0</v>
      </c>
      <c r="E5" s="151">
        <v>0</v>
      </c>
      <c r="F5" s="151">
        <v>0</v>
      </c>
      <c r="G5" s="138">
        <f>$K$24</f>
        <v>1.6666666666666667</v>
      </c>
      <c r="H5" s="139">
        <f>SUM(D5:G5)</f>
        <v>1.6666666666666667</v>
      </c>
      <c r="I5" s="150"/>
      <c r="J5" s="2"/>
    </row>
    <row r="6" spans="2:22">
      <c r="D6" s="2"/>
      <c r="E6" s="2"/>
      <c r="F6" s="2"/>
      <c r="G6" s="2"/>
    </row>
    <row r="7" spans="2:22">
      <c r="B7" s="136" t="s">
        <v>129</v>
      </c>
      <c r="C7" s="4" t="s">
        <v>7</v>
      </c>
      <c r="D7" s="79">
        <f>$K$12</f>
        <v>4.5</v>
      </c>
      <c r="E7" s="151">
        <v>0</v>
      </c>
      <c r="F7" s="79">
        <f>$K$19</f>
        <v>2</v>
      </c>
      <c r="G7" s="138">
        <f>$K$24</f>
        <v>1.6666666666666667</v>
      </c>
      <c r="H7" s="139">
        <f>SUM(D7:G7)</f>
        <v>8.1666666666666661</v>
      </c>
      <c r="I7" s="140">
        <f>SUM(H7:H9)</f>
        <v>18.833333333333332</v>
      </c>
    </row>
    <row r="8" spans="2:22">
      <c r="B8" s="136"/>
      <c r="C8" s="4" t="s">
        <v>8</v>
      </c>
      <c r="D8" s="79">
        <f>$K$12</f>
        <v>4.5</v>
      </c>
      <c r="E8" s="79">
        <f>$K$16</f>
        <v>2.5</v>
      </c>
      <c r="F8" s="79">
        <f>$K$19</f>
        <v>2</v>
      </c>
      <c r="G8" s="151">
        <v>0</v>
      </c>
      <c r="H8" s="79">
        <f t="shared" ref="H8:H9" si="0">SUM(D8:G8)</f>
        <v>9</v>
      </c>
      <c r="I8" s="140"/>
    </row>
    <row r="9" spans="2:22">
      <c r="B9" s="136"/>
      <c r="C9" s="4" t="s">
        <v>86</v>
      </c>
      <c r="D9" s="151">
        <v>0</v>
      </c>
      <c r="E9" s="151">
        <v>0</v>
      </c>
      <c r="F9" s="151">
        <v>0</v>
      </c>
      <c r="G9" s="138">
        <f>$K$24</f>
        <v>1.6666666666666667</v>
      </c>
      <c r="H9" s="139">
        <f t="shared" si="0"/>
        <v>1.6666666666666667</v>
      </c>
      <c r="I9" s="140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125" t="s">
        <v>0</v>
      </c>
      <c r="L13" s="122">
        <f>N13+N14+N15+P14+P15</f>
        <v>18</v>
      </c>
      <c r="M13" s="79" t="s">
        <v>27</v>
      </c>
      <c r="N13" s="129">
        <v>1</v>
      </c>
    </row>
    <row r="14" spans="2:22" ht="36" customHeight="1">
      <c r="K14" s="125"/>
      <c r="L14" s="123"/>
      <c r="M14" s="80" t="s">
        <v>28</v>
      </c>
      <c r="N14" s="129">
        <v>1</v>
      </c>
      <c r="O14" s="80" t="s">
        <v>29</v>
      </c>
      <c r="P14" s="129">
        <v>1</v>
      </c>
    </row>
    <row r="15" spans="2:22" ht="25" customHeight="1">
      <c r="K15" s="125"/>
      <c r="L15" s="124"/>
      <c r="M15" s="80"/>
      <c r="N15" s="126">
        <f>P14+P15</f>
        <v>8</v>
      </c>
      <c r="O15" s="80"/>
      <c r="P15" s="126">
        <f>N17+N18+N20+N21+N22</f>
        <v>7</v>
      </c>
    </row>
    <row r="16" spans="2:22" ht="15" customHeight="1">
      <c r="K16">
        <f>L17/2</f>
        <v>2.5</v>
      </c>
    </row>
    <row r="17" spans="11:20">
      <c r="K17" s="122" t="s">
        <v>1</v>
      </c>
      <c r="L17" s="122">
        <f>N17+N18+P17+P18+R18</f>
        <v>5</v>
      </c>
      <c r="M17" s="80" t="s">
        <v>30</v>
      </c>
      <c r="N17" s="129">
        <v>1</v>
      </c>
      <c r="O17" s="80" t="s">
        <v>31</v>
      </c>
      <c r="P17" s="131">
        <v>1</v>
      </c>
      <c r="Q17"/>
    </row>
    <row r="18" spans="11:20" ht="34" customHeight="1">
      <c r="K18" s="124"/>
      <c r="L18" s="124"/>
      <c r="M18" s="80"/>
      <c r="N18" s="126">
        <f>P17:P18</f>
        <v>1</v>
      </c>
      <c r="O18" s="80"/>
      <c r="P18" s="126">
        <f>R18</f>
        <v>1</v>
      </c>
      <c r="Q18" s="84" t="s">
        <v>32</v>
      </c>
      <c r="R18" s="129">
        <v>1</v>
      </c>
    </row>
    <row r="19" spans="11:20">
      <c r="K19">
        <f>L20/4</f>
        <v>2</v>
      </c>
    </row>
    <row r="20" spans="11:20" ht="20" customHeight="1">
      <c r="K20" s="122" t="s">
        <v>2</v>
      </c>
      <c r="L20" s="122">
        <f>N20+N21+N22+P22+P23</f>
        <v>8</v>
      </c>
      <c r="M20" s="15" t="s">
        <v>33</v>
      </c>
      <c r="N20" s="130">
        <v>1</v>
      </c>
    </row>
    <row r="21" spans="11:20" ht="20" customHeight="1">
      <c r="K21" s="123"/>
      <c r="L21" s="123"/>
      <c r="M21" s="119" t="s">
        <v>34</v>
      </c>
      <c r="N21" s="143">
        <v>1</v>
      </c>
      <c r="O21" s="96"/>
      <c r="P21" s="146"/>
    </row>
    <row r="22" spans="11:20" ht="20" customHeight="1">
      <c r="K22" s="123"/>
      <c r="L22" s="123"/>
      <c r="M22" s="120"/>
      <c r="N22" s="111">
        <f>P22+P23</f>
        <v>3</v>
      </c>
      <c r="O22" s="145" t="s">
        <v>127</v>
      </c>
      <c r="P22" s="144">
        <v>1</v>
      </c>
      <c r="Q22" s="141" t="s">
        <v>36</v>
      </c>
      <c r="R22" s="141">
        <f>T22+T23</f>
        <v>2</v>
      </c>
      <c r="S22" s="118" t="s">
        <v>125</v>
      </c>
      <c r="T22" s="130">
        <v>1</v>
      </c>
    </row>
    <row r="23" spans="11:20" ht="20" customHeight="1">
      <c r="K23" s="124"/>
      <c r="L23" s="124"/>
      <c r="M23" s="121"/>
      <c r="N23" s="112"/>
      <c r="O23" s="142"/>
      <c r="P23" s="126">
        <f>R22</f>
        <v>2</v>
      </c>
      <c r="Q23" s="142"/>
      <c r="R23" s="142"/>
      <c r="S23" s="118" t="s">
        <v>126</v>
      </c>
      <c r="T23" s="130">
        <v>1</v>
      </c>
    </row>
    <row r="24" spans="11:20">
      <c r="K24" s="133">
        <f>L25/3</f>
        <v>1.6666666666666667</v>
      </c>
    </row>
    <row r="25" spans="11:20" ht="20" customHeight="1">
      <c r="K25" s="122" t="s">
        <v>3</v>
      </c>
      <c r="L25" s="122">
        <f>N26+N25</f>
        <v>5</v>
      </c>
      <c r="M25" s="119" t="s">
        <v>37</v>
      </c>
      <c r="N25" s="129">
        <v>1</v>
      </c>
      <c r="O25" s="117" t="s">
        <v>38</v>
      </c>
      <c r="P25" s="129">
        <v>1</v>
      </c>
    </row>
    <row r="26" spans="11:20" ht="20" customHeight="1">
      <c r="K26" s="123"/>
      <c r="L26" s="123"/>
      <c r="M26" s="120"/>
      <c r="N26" s="122">
        <f>P25+P26+P27+P28</f>
        <v>4</v>
      </c>
      <c r="O26" s="117" t="s">
        <v>39</v>
      </c>
      <c r="P26" s="129">
        <v>1</v>
      </c>
    </row>
    <row r="27" spans="11:20" ht="20" customHeight="1">
      <c r="K27" s="123"/>
      <c r="L27" s="123"/>
      <c r="M27" s="120"/>
      <c r="N27" s="123"/>
      <c r="O27" s="117" t="s">
        <v>40</v>
      </c>
      <c r="P27" s="129">
        <v>1</v>
      </c>
    </row>
    <row r="28" spans="11:20" ht="20" customHeight="1">
      <c r="K28" s="124"/>
      <c r="L28" s="124"/>
      <c r="M28" s="121"/>
      <c r="N28" s="124"/>
      <c r="O28" s="117" t="s">
        <v>41</v>
      </c>
      <c r="P28" s="129">
        <v>1</v>
      </c>
    </row>
  </sheetData>
  <mergeCells count="23"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  <mergeCell ref="M14:M15"/>
    <mergeCell ref="O14:O15"/>
    <mergeCell ref="K17:K18"/>
    <mergeCell ref="L17:L18"/>
    <mergeCell ref="M17:M18"/>
    <mergeCell ref="O17:O18"/>
    <mergeCell ref="B3:B5"/>
    <mergeCell ref="I3:I5"/>
    <mergeCell ref="B7:B9"/>
    <mergeCell ref="I7:I9"/>
    <mergeCell ref="K13:K15"/>
    <mergeCell ref="L13:L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workbookViewId="0">
      <selection activeCell="N17" sqref="N17"/>
    </sheetView>
  </sheetViews>
  <sheetFormatPr baseColWidth="10" defaultRowHeight="15" x14ac:dyDescent="0"/>
  <cols>
    <col min="1" max="1" width="2.33203125" customWidth="1"/>
    <col min="2" max="2" width="8.33203125" customWidth="1"/>
    <col min="3" max="3" width="14.5" customWidth="1"/>
    <col min="4" max="4" width="3.83203125" customWidth="1"/>
    <col min="5" max="5" width="15" customWidth="1"/>
    <col min="6" max="6" width="3.83203125" customWidth="1"/>
    <col min="7" max="7" width="16.33203125" customWidth="1"/>
    <col min="8" max="8" width="3.83203125" bestFit="1" customWidth="1"/>
    <col min="9" max="9" width="14.5" style="116" customWidth="1"/>
    <col min="10" max="10" width="3.83203125" customWidth="1"/>
    <col min="11" max="11" width="12.83203125" bestFit="1" customWidth="1"/>
    <col min="12" max="12" width="3.83203125" customWidth="1"/>
  </cols>
  <sheetData>
    <row r="2" spans="2:14" ht="16" thickBot="1"/>
    <row r="3" spans="2:14" ht="22" customHeight="1">
      <c r="B3" s="189" t="s">
        <v>188</v>
      </c>
      <c r="C3" s="156" t="s">
        <v>185</v>
      </c>
      <c r="D3" s="156"/>
      <c r="E3" s="155"/>
      <c r="F3" s="125">
        <f>D11/4</f>
        <v>4.5</v>
      </c>
      <c r="G3" s="125"/>
      <c r="H3" s="125">
        <f>D15/2</f>
        <v>2.5</v>
      </c>
      <c r="I3" s="125"/>
      <c r="J3" s="125">
        <f>D18/4</f>
        <v>2</v>
      </c>
      <c r="K3" s="125"/>
      <c r="L3" s="158">
        <f>D23/3</f>
        <v>1.6666666666666667</v>
      </c>
      <c r="M3" s="178"/>
      <c r="N3" s="188" t="s">
        <v>187</v>
      </c>
    </row>
    <row r="4" spans="2:14" ht="22" customHeight="1">
      <c r="B4" s="190"/>
      <c r="C4" s="180" t="s">
        <v>186</v>
      </c>
      <c r="D4" s="159" t="s">
        <v>11</v>
      </c>
      <c r="E4" s="160"/>
      <c r="F4" s="161" t="s">
        <v>0</v>
      </c>
      <c r="G4" s="161"/>
      <c r="H4" s="161" t="s">
        <v>1</v>
      </c>
      <c r="I4" s="161"/>
      <c r="J4" s="161" t="s">
        <v>2</v>
      </c>
      <c r="K4" s="161"/>
      <c r="L4" s="162" t="s">
        <v>3</v>
      </c>
      <c r="M4" s="172"/>
      <c r="N4" s="188"/>
    </row>
    <row r="5" spans="2:14" ht="20" customHeight="1">
      <c r="B5" s="175">
        <f>F5+J5+F6+J6+L7+H5</f>
        <v>17.166666666666664</v>
      </c>
      <c r="C5" s="127" t="s">
        <v>128</v>
      </c>
      <c r="D5" s="25" t="s">
        <v>4</v>
      </c>
      <c r="E5" s="26"/>
      <c r="F5" s="80">
        <f>F3</f>
        <v>4.5</v>
      </c>
      <c r="G5" s="80"/>
      <c r="H5" s="163">
        <f>H3</f>
        <v>2.5</v>
      </c>
      <c r="I5" s="163"/>
      <c r="J5" s="80">
        <f>J3</f>
        <v>2</v>
      </c>
      <c r="K5" s="80"/>
      <c r="L5" s="176">
        <v>0</v>
      </c>
      <c r="M5" s="177"/>
      <c r="N5" s="158">
        <v>17.170000000000002</v>
      </c>
    </row>
    <row r="6" spans="2:14" ht="20" customHeight="1">
      <c r="B6" s="182"/>
      <c r="C6" s="83"/>
      <c r="D6" s="25" t="s">
        <v>5</v>
      </c>
      <c r="E6" s="26"/>
      <c r="F6" s="163">
        <f>F3</f>
        <v>4.5</v>
      </c>
      <c r="G6" s="163">
        <f>$C$10</f>
        <v>0</v>
      </c>
      <c r="H6" s="153">
        <v>0</v>
      </c>
      <c r="I6" s="153"/>
      <c r="J6" s="80">
        <f>J3</f>
        <v>2</v>
      </c>
      <c r="K6" s="80"/>
      <c r="L6" s="157">
        <v>0</v>
      </c>
      <c r="M6" s="174"/>
      <c r="N6" s="158"/>
    </row>
    <row r="7" spans="2:14" ht="20" customHeight="1" thickBot="1">
      <c r="B7" s="183"/>
      <c r="C7" s="128"/>
      <c r="D7" s="25" t="s">
        <v>6</v>
      </c>
      <c r="E7" s="26"/>
      <c r="F7" s="153">
        <v>0</v>
      </c>
      <c r="G7" s="153">
        <v>0</v>
      </c>
      <c r="H7" s="153">
        <v>0</v>
      </c>
      <c r="I7" s="153"/>
      <c r="J7" s="153">
        <v>0</v>
      </c>
      <c r="K7" s="153"/>
      <c r="L7" s="140">
        <f>L3</f>
        <v>1.6666666666666667</v>
      </c>
      <c r="M7" s="179"/>
      <c r="N7" s="158"/>
    </row>
    <row r="8" spans="2:14" ht="4" customHeight="1"/>
    <row r="11" spans="2:14" ht="20" customHeight="1">
      <c r="B11" s="122">
        <v>18</v>
      </c>
      <c r="C11" s="122" t="s">
        <v>0</v>
      </c>
      <c r="D11" s="122">
        <f>F11+F12+F13+H12+H13</f>
        <v>18</v>
      </c>
      <c r="E11" s="79" t="s">
        <v>27</v>
      </c>
      <c r="F11" s="129">
        <v>1</v>
      </c>
    </row>
    <row r="12" spans="2:14" ht="36" customHeight="1">
      <c r="B12" s="123"/>
      <c r="C12" s="123"/>
      <c r="D12" s="123"/>
      <c r="E12" s="80" t="s">
        <v>28</v>
      </c>
      <c r="F12" s="129">
        <v>1</v>
      </c>
      <c r="G12" s="80" t="s">
        <v>29</v>
      </c>
      <c r="H12" s="129">
        <v>1</v>
      </c>
    </row>
    <row r="13" spans="2:14" ht="25" customHeight="1">
      <c r="B13" s="124"/>
      <c r="C13" s="124"/>
      <c r="D13" s="124"/>
      <c r="E13" s="80"/>
      <c r="F13" s="154">
        <f>H12+H13</f>
        <v>8</v>
      </c>
      <c r="G13" s="80"/>
      <c r="H13" s="154">
        <f>F15+F16+F18+F19+F20</f>
        <v>7</v>
      </c>
    </row>
    <row r="14" spans="2:14" ht="10" customHeight="1"/>
    <row r="15" spans="2:14" ht="20" customHeight="1">
      <c r="B15" s="122">
        <v>5</v>
      </c>
      <c r="C15" s="122" t="s">
        <v>1</v>
      </c>
      <c r="D15" s="122">
        <f>F15+F16+H15+H16+J16</f>
        <v>5</v>
      </c>
      <c r="E15" s="80" t="s">
        <v>30</v>
      </c>
      <c r="F15" s="129">
        <v>1</v>
      </c>
      <c r="G15" s="80" t="s">
        <v>31</v>
      </c>
      <c r="H15" s="131">
        <v>1</v>
      </c>
      <c r="I15"/>
    </row>
    <row r="16" spans="2:14" ht="34" customHeight="1">
      <c r="B16" s="124"/>
      <c r="C16" s="124"/>
      <c r="D16" s="124"/>
      <c r="E16" s="80"/>
      <c r="F16" s="154">
        <f>H15:H16</f>
        <v>1</v>
      </c>
      <c r="G16" s="80"/>
      <c r="H16" s="154">
        <f>J16</f>
        <v>1</v>
      </c>
      <c r="I16" s="84" t="s">
        <v>32</v>
      </c>
      <c r="J16" s="129">
        <v>1</v>
      </c>
    </row>
    <row r="17" spans="2:12" ht="10" customHeight="1"/>
    <row r="18" spans="2:12" ht="20" customHeight="1">
      <c r="B18" s="122">
        <v>8</v>
      </c>
      <c r="C18" s="122" t="s">
        <v>2</v>
      </c>
      <c r="D18" s="122">
        <f>F18+F19+F20+H20+H21</f>
        <v>8</v>
      </c>
      <c r="E18" s="15" t="s">
        <v>33</v>
      </c>
      <c r="F18" s="130">
        <v>1</v>
      </c>
    </row>
    <row r="19" spans="2:12" ht="20" customHeight="1">
      <c r="B19" s="123"/>
      <c r="C19" s="123"/>
      <c r="D19" s="123"/>
      <c r="E19" s="119" t="s">
        <v>34</v>
      </c>
      <c r="F19" s="143">
        <v>1</v>
      </c>
      <c r="G19" s="96"/>
      <c r="H19" s="146"/>
    </row>
    <row r="20" spans="2:12" ht="20" customHeight="1">
      <c r="B20" s="123"/>
      <c r="C20" s="123"/>
      <c r="D20" s="123"/>
      <c r="E20" s="120"/>
      <c r="F20" s="164">
        <f>H20+H21</f>
        <v>3</v>
      </c>
      <c r="G20" s="145" t="s">
        <v>127</v>
      </c>
      <c r="H20" s="144">
        <v>1</v>
      </c>
      <c r="I20" s="141" t="s">
        <v>36</v>
      </c>
      <c r="J20" s="80" t="s">
        <v>125</v>
      </c>
      <c r="K20" s="80"/>
      <c r="L20" s="130">
        <v>1</v>
      </c>
    </row>
    <row r="21" spans="2:12" ht="20" customHeight="1">
      <c r="B21" s="124"/>
      <c r="C21" s="124"/>
      <c r="D21" s="124"/>
      <c r="E21" s="121"/>
      <c r="F21" s="165"/>
      <c r="G21" s="142"/>
      <c r="H21" s="154">
        <f>L20+L21</f>
        <v>2</v>
      </c>
      <c r="I21" s="142"/>
      <c r="J21" s="80" t="s">
        <v>126</v>
      </c>
      <c r="K21" s="80"/>
      <c r="L21" s="130">
        <v>1</v>
      </c>
    </row>
    <row r="22" spans="2:12" ht="10" customHeight="1">
      <c r="C22" s="133"/>
    </row>
    <row r="23" spans="2:12" ht="20" customHeight="1">
      <c r="B23" s="122">
        <v>5</v>
      </c>
      <c r="C23" s="122" t="s">
        <v>3</v>
      </c>
      <c r="D23" s="122">
        <f>F24+F23</f>
        <v>5</v>
      </c>
      <c r="E23" s="119" t="s">
        <v>37</v>
      </c>
      <c r="F23" s="129">
        <v>1</v>
      </c>
      <c r="G23" s="118" t="s">
        <v>38</v>
      </c>
      <c r="H23" s="129">
        <v>1</v>
      </c>
    </row>
    <row r="24" spans="2:12" ht="20" customHeight="1">
      <c r="B24" s="123"/>
      <c r="C24" s="123"/>
      <c r="D24" s="123"/>
      <c r="E24" s="120"/>
      <c r="F24" s="166">
        <f>H23+H24+H25+H26</f>
        <v>4</v>
      </c>
      <c r="G24" s="118" t="s">
        <v>39</v>
      </c>
      <c r="H24" s="129">
        <v>1</v>
      </c>
    </row>
    <row r="25" spans="2:12" ht="20" customHeight="1">
      <c r="B25" s="123"/>
      <c r="C25" s="123"/>
      <c r="D25" s="123"/>
      <c r="E25" s="120"/>
      <c r="F25" s="167"/>
      <c r="G25" s="118" t="s">
        <v>40</v>
      </c>
      <c r="H25" s="129">
        <v>1</v>
      </c>
    </row>
    <row r="26" spans="2:12" ht="20" customHeight="1">
      <c r="B26" s="124"/>
      <c r="C26" s="124"/>
      <c r="D26" s="124"/>
      <c r="E26" s="121"/>
      <c r="F26" s="168"/>
      <c r="G26" s="118" t="s">
        <v>41</v>
      </c>
      <c r="H26" s="129">
        <v>1</v>
      </c>
    </row>
    <row r="28" spans="2:12" ht="16" thickBot="1"/>
    <row r="29" spans="2:12" ht="24" customHeight="1" thickBot="1">
      <c r="B29" s="197" t="s">
        <v>189</v>
      </c>
      <c r="C29" s="198"/>
      <c r="D29" s="199">
        <f>F11+F18+L7+F23+H25+H26</f>
        <v>6.666666666666667</v>
      </c>
      <c r="E29" s="200"/>
    </row>
  </sheetData>
  <mergeCells count="56">
    <mergeCell ref="B29:C29"/>
    <mergeCell ref="D29:E29"/>
    <mergeCell ref="B11:B13"/>
    <mergeCell ref="B15:B16"/>
    <mergeCell ref="B18:B21"/>
    <mergeCell ref="B23:B26"/>
    <mergeCell ref="B5:B7"/>
    <mergeCell ref="B3:B4"/>
    <mergeCell ref="J20:K20"/>
    <mergeCell ref="J21:K21"/>
    <mergeCell ref="C23:C26"/>
    <mergeCell ref="D23:D26"/>
    <mergeCell ref="E23:E26"/>
    <mergeCell ref="F24:F26"/>
    <mergeCell ref="C18:C21"/>
    <mergeCell ref="D18:D21"/>
    <mergeCell ref="E19:E21"/>
    <mergeCell ref="F20:F21"/>
    <mergeCell ref="G20:G21"/>
    <mergeCell ref="I20:I21"/>
    <mergeCell ref="C11:C13"/>
    <mergeCell ref="D11:D13"/>
    <mergeCell ref="E12:E13"/>
    <mergeCell ref="G12:G13"/>
    <mergeCell ref="C15:C16"/>
    <mergeCell ref="D15:D16"/>
    <mergeCell ref="E15:E16"/>
    <mergeCell ref="G15:G16"/>
    <mergeCell ref="N5:N7"/>
    <mergeCell ref="D6:E6"/>
    <mergeCell ref="F6:G6"/>
    <mergeCell ref="H6:I6"/>
    <mergeCell ref="J6:K6"/>
    <mergeCell ref="L6:M6"/>
    <mergeCell ref="D7:E7"/>
    <mergeCell ref="F7:G7"/>
    <mergeCell ref="H7:I7"/>
    <mergeCell ref="J7:K7"/>
    <mergeCell ref="L4:M4"/>
    <mergeCell ref="C5:C7"/>
    <mergeCell ref="D5:E5"/>
    <mergeCell ref="F5:G5"/>
    <mergeCell ref="H5:I5"/>
    <mergeCell ref="J5:K5"/>
    <mergeCell ref="L5:M5"/>
    <mergeCell ref="L7:M7"/>
    <mergeCell ref="C3:E3"/>
    <mergeCell ref="F3:G3"/>
    <mergeCell ref="H3:I3"/>
    <mergeCell ref="J3:K3"/>
    <mergeCell ref="L3:M3"/>
    <mergeCell ref="N3:N4"/>
    <mergeCell ref="D4:E4"/>
    <mergeCell ref="F4:G4"/>
    <mergeCell ref="H4:I4"/>
    <mergeCell ref="J4:K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activeCell="E4" sqref="E4"/>
    </sheetView>
  </sheetViews>
  <sheetFormatPr baseColWidth="10" defaultRowHeight="15" x14ac:dyDescent="0"/>
  <cols>
    <col min="1" max="1" width="5.33203125" customWidth="1"/>
    <col min="2" max="2" width="4" style="1" customWidth="1"/>
    <col min="3" max="3" width="86.6640625" customWidth="1"/>
    <col min="4" max="4" width="13.6640625" style="1" customWidth="1"/>
    <col min="5" max="5" width="14.1640625" style="1" bestFit="1" customWidth="1"/>
    <col min="6" max="6" width="21.33203125" bestFit="1" customWidth="1"/>
    <col min="7" max="7" width="65.6640625" bestFit="1" customWidth="1"/>
  </cols>
  <sheetData>
    <row r="2" spans="2:7">
      <c r="B2" s="125" t="s">
        <v>180</v>
      </c>
      <c r="C2" s="125"/>
      <c r="D2" s="125"/>
      <c r="E2" s="125"/>
      <c r="F2" s="125"/>
      <c r="G2" s="74"/>
    </row>
    <row r="3" spans="2:7" ht="30">
      <c r="B3" s="126" t="s">
        <v>132</v>
      </c>
      <c r="C3" s="126" t="s">
        <v>133</v>
      </c>
      <c r="D3" s="204" t="s">
        <v>151</v>
      </c>
      <c r="E3" s="126" t="s">
        <v>191</v>
      </c>
      <c r="F3" s="126" t="s">
        <v>190</v>
      </c>
    </row>
    <row r="4" spans="2:7">
      <c r="B4" s="4">
        <v>1</v>
      </c>
      <c r="C4" s="5" t="s">
        <v>134</v>
      </c>
      <c r="D4" s="4" t="s">
        <v>146</v>
      </c>
      <c r="E4" s="4">
        <v>0.5</v>
      </c>
      <c r="F4" s="5" t="s">
        <v>27</v>
      </c>
    </row>
    <row r="5" spans="2:7">
      <c r="B5" s="4">
        <f>B4+1</f>
        <v>2</v>
      </c>
      <c r="C5" s="5" t="s">
        <v>144</v>
      </c>
      <c r="D5" s="4" t="s">
        <v>146</v>
      </c>
      <c r="E5" s="4">
        <v>0.5</v>
      </c>
      <c r="F5" s="5" t="s">
        <v>27</v>
      </c>
    </row>
    <row r="6" spans="2:7">
      <c r="B6" s="4">
        <f t="shared" ref="B6:B22" si="0">B5+1</f>
        <v>3</v>
      </c>
      <c r="C6" s="5" t="s">
        <v>157</v>
      </c>
      <c r="D6" s="4" t="s">
        <v>146</v>
      </c>
      <c r="E6" s="4">
        <v>0.5</v>
      </c>
      <c r="F6" s="5" t="s">
        <v>28</v>
      </c>
    </row>
    <row r="7" spans="2:7">
      <c r="B7" s="4">
        <f t="shared" si="0"/>
        <v>4</v>
      </c>
      <c r="C7" s="201" t="s">
        <v>137</v>
      </c>
      <c r="D7" s="4" t="s">
        <v>146</v>
      </c>
      <c r="E7" s="4">
        <v>0.5</v>
      </c>
      <c r="F7" s="5" t="s">
        <v>28</v>
      </c>
    </row>
    <row r="8" spans="2:7">
      <c r="B8" s="4">
        <f t="shared" si="0"/>
        <v>5</v>
      </c>
      <c r="C8" s="5" t="s">
        <v>143</v>
      </c>
      <c r="D8" s="4" t="s">
        <v>156</v>
      </c>
      <c r="E8" s="4">
        <v>1</v>
      </c>
      <c r="F8" s="5" t="s">
        <v>29</v>
      </c>
    </row>
    <row r="9" spans="2:7">
      <c r="B9" s="4">
        <f t="shared" si="0"/>
        <v>6</v>
      </c>
      <c r="C9" s="5" t="s">
        <v>147</v>
      </c>
      <c r="D9" s="4" t="s">
        <v>146</v>
      </c>
      <c r="E9" s="4">
        <v>1</v>
      </c>
      <c r="F9" s="5" t="s">
        <v>30</v>
      </c>
    </row>
    <row r="10" spans="2:7">
      <c r="B10" s="4">
        <f t="shared" si="0"/>
        <v>7</v>
      </c>
      <c r="C10" s="5" t="s">
        <v>142</v>
      </c>
      <c r="D10" s="4" t="s">
        <v>146</v>
      </c>
      <c r="E10" s="4">
        <v>1</v>
      </c>
      <c r="F10" s="5" t="s">
        <v>31</v>
      </c>
    </row>
    <row r="11" spans="2:7">
      <c r="B11" s="4">
        <f t="shared" si="0"/>
        <v>8</v>
      </c>
      <c r="C11" s="5" t="s">
        <v>159</v>
      </c>
      <c r="D11" s="4" t="s">
        <v>146</v>
      </c>
      <c r="E11" s="4">
        <v>1</v>
      </c>
      <c r="F11" s="5" t="s">
        <v>32</v>
      </c>
    </row>
    <row r="12" spans="2:7">
      <c r="B12" s="4">
        <f t="shared" si="0"/>
        <v>9</v>
      </c>
      <c r="C12" s="5" t="s">
        <v>135</v>
      </c>
      <c r="D12" s="4" t="s">
        <v>153</v>
      </c>
      <c r="E12" s="4">
        <v>1</v>
      </c>
      <c r="F12" s="5" t="s">
        <v>158</v>
      </c>
    </row>
    <row r="13" spans="2:7">
      <c r="B13" s="4">
        <f t="shared" si="0"/>
        <v>10</v>
      </c>
      <c r="C13" s="5" t="s">
        <v>160</v>
      </c>
      <c r="D13" s="4" t="s">
        <v>146</v>
      </c>
      <c r="E13" s="4">
        <v>1</v>
      </c>
      <c r="F13" s="5" t="s">
        <v>34</v>
      </c>
    </row>
    <row r="14" spans="2:7">
      <c r="B14" s="4">
        <f t="shared" si="0"/>
        <v>11</v>
      </c>
      <c r="C14" s="202" t="s">
        <v>148</v>
      </c>
      <c r="D14" s="4" t="s">
        <v>146</v>
      </c>
      <c r="E14" s="4">
        <v>0.5</v>
      </c>
      <c r="F14" s="5" t="s">
        <v>127</v>
      </c>
    </row>
    <row r="15" spans="2:7">
      <c r="B15" s="4">
        <f t="shared" si="0"/>
        <v>12</v>
      </c>
      <c r="C15" s="5" t="s">
        <v>136</v>
      </c>
      <c r="D15" s="4" t="s">
        <v>146</v>
      </c>
      <c r="E15" s="4">
        <v>0.5</v>
      </c>
      <c r="F15" s="5" t="s">
        <v>127</v>
      </c>
    </row>
    <row r="16" spans="2:7">
      <c r="B16" s="4">
        <f t="shared" si="0"/>
        <v>13</v>
      </c>
      <c r="C16" s="5" t="s">
        <v>150</v>
      </c>
      <c r="D16" s="4" t="s">
        <v>146</v>
      </c>
      <c r="E16" s="4">
        <v>1</v>
      </c>
      <c r="F16" s="5" t="s">
        <v>125</v>
      </c>
    </row>
    <row r="17" spans="2:6">
      <c r="B17" s="4">
        <f t="shared" si="0"/>
        <v>14</v>
      </c>
      <c r="C17" s="5" t="s">
        <v>149</v>
      </c>
      <c r="D17" s="4" t="s">
        <v>146</v>
      </c>
      <c r="E17" s="4">
        <v>1</v>
      </c>
      <c r="F17" s="5" t="s">
        <v>126</v>
      </c>
    </row>
    <row r="18" spans="2:6">
      <c r="B18" s="4">
        <f t="shared" si="0"/>
        <v>15</v>
      </c>
      <c r="C18" s="5" t="s">
        <v>161</v>
      </c>
      <c r="D18" s="4" t="s">
        <v>145</v>
      </c>
      <c r="E18" s="4">
        <v>1</v>
      </c>
      <c r="F18" s="5" t="s">
        <v>37</v>
      </c>
    </row>
    <row r="19" spans="2:6">
      <c r="B19" s="4">
        <f t="shared" si="0"/>
        <v>16</v>
      </c>
      <c r="C19" s="5" t="s">
        <v>162</v>
      </c>
      <c r="D19" s="4" t="s">
        <v>146</v>
      </c>
      <c r="E19" s="4">
        <v>1</v>
      </c>
      <c r="F19" s="5" t="s">
        <v>38</v>
      </c>
    </row>
    <row r="20" spans="2:6">
      <c r="B20" s="4">
        <f t="shared" si="0"/>
        <v>17</v>
      </c>
      <c r="C20" s="5" t="s">
        <v>152</v>
      </c>
      <c r="D20" s="4" t="s">
        <v>146</v>
      </c>
      <c r="E20" s="4">
        <v>1</v>
      </c>
      <c r="F20" s="5" t="s">
        <v>39</v>
      </c>
    </row>
    <row r="21" spans="2:6">
      <c r="B21" s="4">
        <f t="shared" si="0"/>
        <v>18</v>
      </c>
      <c r="C21" s="5" t="s">
        <v>154</v>
      </c>
      <c r="D21" s="4" t="s">
        <v>153</v>
      </c>
      <c r="E21" s="4">
        <v>1</v>
      </c>
      <c r="F21" s="5" t="s">
        <v>40</v>
      </c>
    </row>
    <row r="22" spans="2:6">
      <c r="B22" s="4">
        <f t="shared" si="0"/>
        <v>19</v>
      </c>
      <c r="C22" s="5" t="s">
        <v>155</v>
      </c>
      <c r="D22" s="4" t="s">
        <v>156</v>
      </c>
      <c r="E22" s="4">
        <v>1</v>
      </c>
      <c r="F22" s="5" t="s">
        <v>41</v>
      </c>
    </row>
  </sheetData>
  <mergeCells count="1">
    <mergeCell ref="B2:F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activeCell="E4" sqref="E4"/>
    </sheetView>
  </sheetViews>
  <sheetFormatPr baseColWidth="10" defaultRowHeight="15" x14ac:dyDescent="0"/>
  <cols>
    <col min="1" max="1" width="5.33203125" customWidth="1"/>
    <col min="2" max="2" width="4" style="1" customWidth="1"/>
    <col min="3" max="3" width="86.6640625" customWidth="1"/>
    <col min="4" max="4" width="13.6640625" style="1" customWidth="1"/>
    <col min="5" max="5" width="14.1640625" style="1" bestFit="1" customWidth="1"/>
    <col min="6" max="6" width="21.33203125" bestFit="1" customWidth="1"/>
    <col min="7" max="7" width="65.6640625" bestFit="1" customWidth="1"/>
  </cols>
  <sheetData>
    <row r="2" spans="2:7">
      <c r="B2" s="125" t="s">
        <v>180</v>
      </c>
      <c r="C2" s="125"/>
      <c r="D2" s="125"/>
      <c r="E2" s="125"/>
      <c r="F2" s="125"/>
      <c r="G2" s="74"/>
    </row>
    <row r="3" spans="2:7" ht="30">
      <c r="B3" s="126" t="s">
        <v>132</v>
      </c>
      <c r="C3" s="126" t="s">
        <v>133</v>
      </c>
      <c r="D3" s="204" t="s">
        <v>151</v>
      </c>
      <c r="E3" s="126" t="s">
        <v>191</v>
      </c>
      <c r="F3" s="126" t="s">
        <v>190</v>
      </c>
    </row>
    <row r="4" spans="2:7">
      <c r="B4" s="4">
        <v>1</v>
      </c>
      <c r="C4" s="5" t="s">
        <v>134</v>
      </c>
      <c r="D4" s="4" t="s">
        <v>146</v>
      </c>
      <c r="E4" s="4">
        <v>0.5</v>
      </c>
      <c r="F4" s="5" t="s">
        <v>27</v>
      </c>
    </row>
    <row r="5" spans="2:7">
      <c r="B5" s="4">
        <f>B4+1</f>
        <v>2</v>
      </c>
      <c r="C5" s="5" t="s">
        <v>144</v>
      </c>
      <c r="D5" s="4" t="s">
        <v>146</v>
      </c>
      <c r="E5" s="4">
        <v>0.5</v>
      </c>
      <c r="F5" s="5" t="s">
        <v>27</v>
      </c>
    </row>
    <row r="6" spans="2:7">
      <c r="B6" s="4">
        <f t="shared" ref="B6:B22" si="0">B5+1</f>
        <v>3</v>
      </c>
      <c r="C6" s="5" t="s">
        <v>157</v>
      </c>
      <c r="D6" s="4" t="s">
        <v>146</v>
      </c>
      <c r="E6" s="4">
        <v>0.5</v>
      </c>
      <c r="F6" s="5" t="s">
        <v>28</v>
      </c>
    </row>
    <row r="7" spans="2:7">
      <c r="B7" s="4">
        <f t="shared" si="0"/>
        <v>4</v>
      </c>
      <c r="C7" s="201" t="s">
        <v>137</v>
      </c>
      <c r="D7" s="4" t="s">
        <v>146</v>
      </c>
      <c r="E7" s="4">
        <v>0.5</v>
      </c>
      <c r="F7" s="5" t="s">
        <v>28</v>
      </c>
    </row>
    <row r="8" spans="2:7">
      <c r="B8" s="4">
        <f t="shared" si="0"/>
        <v>5</v>
      </c>
      <c r="C8" s="5" t="s">
        <v>143</v>
      </c>
      <c r="D8" s="4" t="s">
        <v>156</v>
      </c>
      <c r="E8" s="4">
        <v>1</v>
      </c>
      <c r="F8" s="5" t="s">
        <v>29</v>
      </c>
    </row>
    <row r="9" spans="2:7">
      <c r="B9" s="4">
        <f t="shared" si="0"/>
        <v>6</v>
      </c>
      <c r="C9" s="5" t="s">
        <v>147</v>
      </c>
      <c r="D9" s="4" t="s">
        <v>146</v>
      </c>
      <c r="E9" s="4">
        <v>1</v>
      </c>
      <c r="F9" s="5" t="s">
        <v>30</v>
      </c>
    </row>
    <row r="10" spans="2:7">
      <c r="B10" s="4">
        <f t="shared" si="0"/>
        <v>7</v>
      </c>
      <c r="C10" s="5" t="s">
        <v>142</v>
      </c>
      <c r="D10" s="4" t="s">
        <v>146</v>
      </c>
      <c r="E10" s="4">
        <v>1</v>
      </c>
      <c r="F10" s="5" t="s">
        <v>31</v>
      </c>
    </row>
    <row r="11" spans="2:7">
      <c r="B11" s="4">
        <f t="shared" si="0"/>
        <v>8</v>
      </c>
      <c r="C11" s="5" t="s">
        <v>159</v>
      </c>
      <c r="D11" s="4" t="s">
        <v>146</v>
      </c>
      <c r="E11" s="4">
        <v>1</v>
      </c>
      <c r="F11" s="5" t="s">
        <v>32</v>
      </c>
    </row>
    <row r="12" spans="2:7">
      <c r="B12" s="4">
        <f t="shared" si="0"/>
        <v>9</v>
      </c>
      <c r="C12" s="5" t="s">
        <v>135</v>
      </c>
      <c r="D12" s="4" t="s">
        <v>153</v>
      </c>
      <c r="E12" s="4">
        <v>1</v>
      </c>
      <c r="F12" s="5" t="s">
        <v>158</v>
      </c>
    </row>
    <row r="13" spans="2:7">
      <c r="B13" s="4">
        <f t="shared" si="0"/>
        <v>10</v>
      </c>
      <c r="C13" s="5" t="s">
        <v>160</v>
      </c>
      <c r="D13" s="4" t="s">
        <v>146</v>
      </c>
      <c r="E13" s="4">
        <v>1</v>
      </c>
      <c r="F13" s="5" t="s">
        <v>34</v>
      </c>
    </row>
    <row r="14" spans="2:7">
      <c r="B14" s="4">
        <f t="shared" si="0"/>
        <v>11</v>
      </c>
      <c r="C14" s="202" t="s">
        <v>148</v>
      </c>
      <c r="D14" s="4" t="s">
        <v>146</v>
      </c>
      <c r="E14" s="4">
        <v>0.5</v>
      </c>
      <c r="F14" s="5" t="s">
        <v>127</v>
      </c>
    </row>
    <row r="15" spans="2:7">
      <c r="B15" s="4">
        <f t="shared" si="0"/>
        <v>12</v>
      </c>
      <c r="C15" s="5" t="s">
        <v>136</v>
      </c>
      <c r="D15" s="4" t="s">
        <v>146</v>
      </c>
      <c r="E15" s="4">
        <v>0.5</v>
      </c>
      <c r="F15" s="5" t="s">
        <v>127</v>
      </c>
    </row>
    <row r="16" spans="2:7">
      <c r="B16" s="4">
        <f t="shared" si="0"/>
        <v>13</v>
      </c>
      <c r="C16" s="5" t="s">
        <v>150</v>
      </c>
      <c r="D16" s="4" t="s">
        <v>146</v>
      </c>
      <c r="E16" s="4">
        <v>1</v>
      </c>
      <c r="F16" s="5" t="s">
        <v>125</v>
      </c>
    </row>
    <row r="17" spans="2:6">
      <c r="B17" s="4">
        <f t="shared" si="0"/>
        <v>14</v>
      </c>
      <c r="C17" s="5" t="s">
        <v>149</v>
      </c>
      <c r="D17" s="4" t="s">
        <v>146</v>
      </c>
      <c r="E17" s="4">
        <v>1</v>
      </c>
      <c r="F17" s="5" t="s">
        <v>126</v>
      </c>
    </row>
    <row r="18" spans="2:6">
      <c r="B18" s="4">
        <f t="shared" si="0"/>
        <v>15</v>
      </c>
      <c r="C18" s="5" t="s">
        <v>161</v>
      </c>
      <c r="D18" s="4" t="s">
        <v>145</v>
      </c>
      <c r="E18" s="4">
        <v>1</v>
      </c>
      <c r="F18" s="5" t="s">
        <v>37</v>
      </c>
    </row>
    <row r="19" spans="2:6">
      <c r="B19" s="4">
        <f t="shared" si="0"/>
        <v>16</v>
      </c>
      <c r="C19" s="5" t="s">
        <v>162</v>
      </c>
      <c r="D19" s="4" t="s">
        <v>146</v>
      </c>
      <c r="E19" s="4">
        <v>1</v>
      </c>
      <c r="F19" s="5" t="s">
        <v>38</v>
      </c>
    </row>
    <row r="20" spans="2:6">
      <c r="B20" s="4">
        <f t="shared" si="0"/>
        <v>17</v>
      </c>
      <c r="C20" s="5" t="s">
        <v>152</v>
      </c>
      <c r="D20" s="4" t="s">
        <v>146</v>
      </c>
      <c r="E20" s="4">
        <v>1</v>
      </c>
      <c r="F20" s="5" t="s">
        <v>39</v>
      </c>
    </row>
    <row r="21" spans="2:6">
      <c r="B21" s="4">
        <f t="shared" si="0"/>
        <v>18</v>
      </c>
      <c r="C21" s="5" t="s">
        <v>154</v>
      </c>
      <c r="D21" s="4" t="s">
        <v>153</v>
      </c>
      <c r="E21" s="4">
        <v>1</v>
      </c>
      <c r="F21" s="5" t="s">
        <v>40</v>
      </c>
    </row>
    <row r="22" spans="2:6">
      <c r="B22" s="4">
        <f t="shared" si="0"/>
        <v>19</v>
      </c>
      <c r="C22" s="5" t="s">
        <v>155</v>
      </c>
      <c r="D22" s="4" t="s">
        <v>156</v>
      </c>
      <c r="E22" s="4">
        <v>1</v>
      </c>
      <c r="F22" s="5" t="s">
        <v>41</v>
      </c>
    </row>
  </sheetData>
  <mergeCells count="1">
    <mergeCell ref="B2:F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workbookViewId="0">
      <selection activeCell="P19" sqref="P19"/>
    </sheetView>
  </sheetViews>
  <sheetFormatPr baseColWidth="10" defaultRowHeight="15" x14ac:dyDescent="0"/>
  <cols>
    <col min="1" max="1" width="2.33203125" customWidth="1"/>
    <col min="2" max="2" width="8.83203125" customWidth="1"/>
    <col min="3" max="3" width="14.5" customWidth="1"/>
    <col min="4" max="4" width="3.83203125" customWidth="1"/>
    <col min="5" max="5" width="15" customWidth="1"/>
    <col min="6" max="6" width="3.83203125" customWidth="1"/>
    <col min="7" max="7" width="16.33203125" customWidth="1"/>
    <col min="8" max="8" width="3.83203125" bestFit="1" customWidth="1"/>
    <col min="9" max="9" width="14.5" style="116" customWidth="1"/>
    <col min="10" max="10" width="3.83203125" customWidth="1"/>
    <col min="11" max="11" width="12.83203125" bestFit="1" customWidth="1"/>
    <col min="12" max="12" width="3.83203125" customWidth="1"/>
    <col min="14" max="14" width="8.5" customWidth="1"/>
  </cols>
  <sheetData>
    <row r="2" spans="2:14" ht="16" thickBot="1"/>
    <row r="3" spans="2:14" ht="22" customHeight="1">
      <c r="B3" s="191" t="s">
        <v>188</v>
      </c>
      <c r="C3" s="156" t="s">
        <v>185</v>
      </c>
      <c r="D3" s="156"/>
      <c r="E3" s="155"/>
      <c r="F3" s="125">
        <f>D11/4</f>
        <v>4.5</v>
      </c>
      <c r="G3" s="125"/>
      <c r="H3" s="125">
        <f>D15/2</f>
        <v>2.5</v>
      </c>
      <c r="I3" s="125"/>
      <c r="J3" s="125">
        <f>D18/4</f>
        <v>2</v>
      </c>
      <c r="K3" s="125"/>
      <c r="L3" s="169">
        <f>D23/3</f>
        <v>1.6666666666666667</v>
      </c>
      <c r="M3" s="171"/>
      <c r="N3" s="186" t="s">
        <v>187</v>
      </c>
    </row>
    <row r="4" spans="2:14" ht="22" customHeight="1">
      <c r="B4" s="192"/>
      <c r="C4" s="180" t="s">
        <v>186</v>
      </c>
      <c r="D4" s="159" t="s">
        <v>11</v>
      </c>
      <c r="E4" s="160"/>
      <c r="F4" s="161" t="s">
        <v>0</v>
      </c>
      <c r="G4" s="161"/>
      <c r="H4" s="161" t="s">
        <v>1</v>
      </c>
      <c r="I4" s="161"/>
      <c r="J4" s="161" t="s">
        <v>2</v>
      </c>
      <c r="K4" s="161"/>
      <c r="L4" s="162" t="s">
        <v>3</v>
      </c>
      <c r="M4" s="172"/>
      <c r="N4" s="187"/>
    </row>
    <row r="5" spans="2:14" ht="20" customHeight="1">
      <c r="B5" s="181">
        <f>F5+J5+L5+F6+H6+J6+L7</f>
        <v>18.833333333333332</v>
      </c>
      <c r="C5" s="127" t="s">
        <v>129</v>
      </c>
      <c r="D5" s="25" t="s">
        <v>7</v>
      </c>
      <c r="E5" s="26"/>
      <c r="F5" s="80">
        <f>F3</f>
        <v>4.5</v>
      </c>
      <c r="G5" s="80"/>
      <c r="H5" s="153">
        <v>0</v>
      </c>
      <c r="I5" s="153"/>
      <c r="J5" s="80">
        <f>J3</f>
        <v>2</v>
      </c>
      <c r="K5" s="80"/>
      <c r="L5" s="170">
        <f>L3</f>
        <v>1.6666666666666667</v>
      </c>
      <c r="M5" s="173"/>
      <c r="N5" s="184">
        <v>18.329999999999998</v>
      </c>
    </row>
    <row r="6" spans="2:14" ht="20" customHeight="1">
      <c r="B6" s="182"/>
      <c r="C6" s="83"/>
      <c r="D6" s="25" t="s">
        <v>8</v>
      </c>
      <c r="E6" s="26"/>
      <c r="F6" s="163">
        <f>F3</f>
        <v>4.5</v>
      </c>
      <c r="G6" s="163">
        <f>$C$10</f>
        <v>0</v>
      </c>
      <c r="H6" s="80">
        <f>H3</f>
        <v>2.5</v>
      </c>
      <c r="I6" s="80"/>
      <c r="J6" s="80">
        <f>J3</f>
        <v>2</v>
      </c>
      <c r="K6" s="80"/>
      <c r="L6" s="157">
        <v>0</v>
      </c>
      <c r="M6" s="174"/>
      <c r="N6" s="184"/>
    </row>
    <row r="7" spans="2:14" ht="20" customHeight="1" thickBot="1">
      <c r="B7" s="183"/>
      <c r="C7" s="128"/>
      <c r="D7" s="25" t="s">
        <v>86</v>
      </c>
      <c r="E7" s="26"/>
      <c r="F7" s="153">
        <v>0</v>
      </c>
      <c r="G7" s="153">
        <v>0</v>
      </c>
      <c r="H7" s="153">
        <v>0</v>
      </c>
      <c r="I7" s="153"/>
      <c r="J7" s="153">
        <v>0</v>
      </c>
      <c r="K7" s="153"/>
      <c r="L7" s="170">
        <f>L3</f>
        <v>1.6666666666666667</v>
      </c>
      <c r="M7" s="173"/>
      <c r="N7" s="185"/>
    </row>
    <row r="8" spans="2:14" ht="4" customHeight="1"/>
    <row r="11" spans="2:14" ht="20" customHeight="1">
      <c r="B11" s="125">
        <v>18</v>
      </c>
      <c r="C11" s="122" t="s">
        <v>0</v>
      </c>
      <c r="D11" s="122">
        <f>F11+F12+F13+H12+H13</f>
        <v>18</v>
      </c>
      <c r="E11" s="79" t="s">
        <v>27</v>
      </c>
      <c r="F11" s="129">
        <v>1</v>
      </c>
    </row>
    <row r="12" spans="2:14" ht="36" customHeight="1">
      <c r="B12" s="125"/>
      <c r="C12" s="123"/>
      <c r="D12" s="123"/>
      <c r="E12" s="80" t="s">
        <v>28</v>
      </c>
      <c r="F12" s="129">
        <v>1</v>
      </c>
      <c r="G12" s="80" t="s">
        <v>29</v>
      </c>
      <c r="H12" s="129">
        <v>1</v>
      </c>
    </row>
    <row r="13" spans="2:14" ht="25" customHeight="1">
      <c r="B13" s="125"/>
      <c r="C13" s="124"/>
      <c r="D13" s="124"/>
      <c r="E13" s="80"/>
      <c r="F13" s="154">
        <f>H12+H13</f>
        <v>8</v>
      </c>
      <c r="G13" s="80"/>
      <c r="H13" s="154">
        <f>F15+F16+F18+F19+F20</f>
        <v>7</v>
      </c>
    </row>
    <row r="14" spans="2:14" ht="10" customHeight="1"/>
    <row r="15" spans="2:14" ht="20" customHeight="1">
      <c r="B15" s="125">
        <v>5</v>
      </c>
      <c r="C15" s="122" t="s">
        <v>1</v>
      </c>
      <c r="D15" s="122">
        <f>F15+F16+H15+H16+J16</f>
        <v>5</v>
      </c>
      <c r="E15" s="80" t="s">
        <v>30</v>
      </c>
      <c r="F15" s="129">
        <v>1</v>
      </c>
      <c r="G15" s="80" t="s">
        <v>31</v>
      </c>
      <c r="H15" s="131">
        <v>1</v>
      </c>
      <c r="I15"/>
    </row>
    <row r="16" spans="2:14" ht="34" customHeight="1">
      <c r="B16" s="125"/>
      <c r="C16" s="124"/>
      <c r="D16" s="124"/>
      <c r="E16" s="80"/>
      <c r="F16" s="154">
        <f>H15:H16</f>
        <v>1</v>
      </c>
      <c r="G16" s="80"/>
      <c r="H16" s="154">
        <f>J16</f>
        <v>1</v>
      </c>
      <c r="I16" s="84" t="s">
        <v>32</v>
      </c>
      <c r="J16" s="129">
        <v>1</v>
      </c>
    </row>
    <row r="17" spans="2:12" ht="10" customHeight="1"/>
    <row r="18" spans="2:12" ht="20" customHeight="1">
      <c r="B18" s="125">
        <v>8</v>
      </c>
      <c r="C18" s="122" t="s">
        <v>2</v>
      </c>
      <c r="D18" s="122">
        <f>F18+F19+F20+H20+H21</f>
        <v>8</v>
      </c>
      <c r="E18" s="15" t="s">
        <v>33</v>
      </c>
      <c r="F18" s="130">
        <v>1</v>
      </c>
    </row>
    <row r="19" spans="2:12" ht="20" customHeight="1">
      <c r="B19" s="125"/>
      <c r="C19" s="123"/>
      <c r="D19" s="123"/>
      <c r="E19" s="119" t="s">
        <v>34</v>
      </c>
      <c r="F19" s="143">
        <v>1</v>
      </c>
      <c r="G19" s="96"/>
      <c r="H19" s="146"/>
    </row>
    <row r="20" spans="2:12" ht="20" customHeight="1">
      <c r="B20" s="125"/>
      <c r="C20" s="123"/>
      <c r="D20" s="123"/>
      <c r="E20" s="120"/>
      <c r="F20" s="164">
        <f>H20+H21</f>
        <v>3</v>
      </c>
      <c r="G20" s="145" t="s">
        <v>127</v>
      </c>
      <c r="H20" s="144">
        <v>1</v>
      </c>
      <c r="I20" s="141" t="s">
        <v>36</v>
      </c>
      <c r="J20" s="80" t="s">
        <v>125</v>
      </c>
      <c r="K20" s="80"/>
      <c r="L20" s="130">
        <v>1</v>
      </c>
    </row>
    <row r="21" spans="2:12" ht="20" customHeight="1">
      <c r="B21" s="125"/>
      <c r="C21" s="124"/>
      <c r="D21" s="124"/>
      <c r="E21" s="121"/>
      <c r="F21" s="165"/>
      <c r="G21" s="142"/>
      <c r="H21" s="154">
        <f>L20+L21</f>
        <v>2</v>
      </c>
      <c r="I21" s="142"/>
      <c r="J21" s="80" t="s">
        <v>126</v>
      </c>
      <c r="K21" s="80"/>
      <c r="L21" s="130">
        <v>1</v>
      </c>
    </row>
    <row r="22" spans="2:12" ht="10" customHeight="1">
      <c r="C22" s="133"/>
    </row>
    <row r="23" spans="2:12" ht="20" customHeight="1">
      <c r="B23" s="125">
        <v>5</v>
      </c>
      <c r="C23" s="122" t="s">
        <v>3</v>
      </c>
      <c r="D23" s="122">
        <f>F24+F23</f>
        <v>5</v>
      </c>
      <c r="E23" s="119" t="s">
        <v>37</v>
      </c>
      <c r="F23" s="129">
        <v>1</v>
      </c>
      <c r="G23" s="118" t="s">
        <v>38</v>
      </c>
      <c r="H23" s="129">
        <v>1</v>
      </c>
    </row>
    <row r="24" spans="2:12" ht="20" customHeight="1">
      <c r="B24" s="125"/>
      <c r="C24" s="123"/>
      <c r="D24" s="123"/>
      <c r="E24" s="120"/>
      <c r="F24" s="166">
        <f>H23+H24+H25+H26</f>
        <v>4</v>
      </c>
      <c r="G24" s="118" t="s">
        <v>39</v>
      </c>
      <c r="H24" s="129">
        <v>1</v>
      </c>
    </row>
    <row r="25" spans="2:12" ht="20" customHeight="1">
      <c r="B25" s="125"/>
      <c r="C25" s="123"/>
      <c r="D25" s="123"/>
      <c r="E25" s="120"/>
      <c r="F25" s="167"/>
      <c r="G25" s="118" t="s">
        <v>40</v>
      </c>
      <c r="H25" s="129">
        <v>1</v>
      </c>
    </row>
    <row r="26" spans="2:12" ht="20" customHeight="1">
      <c r="B26" s="125"/>
      <c r="C26" s="124"/>
      <c r="D26" s="124"/>
      <c r="E26" s="121"/>
      <c r="F26" s="168"/>
      <c r="G26" s="118" t="s">
        <v>41</v>
      </c>
      <c r="H26" s="129">
        <v>1</v>
      </c>
    </row>
    <row r="28" spans="2:12" ht="16" thickBot="1"/>
    <row r="29" spans="2:12" ht="24" customHeight="1" thickBot="1">
      <c r="B29" s="193" t="s">
        <v>189</v>
      </c>
      <c r="C29" s="194"/>
      <c r="D29" s="196">
        <f>F11+F18+F23+H25+H26+L7</f>
        <v>6.666666666666667</v>
      </c>
      <c r="E29" s="195"/>
    </row>
  </sheetData>
  <mergeCells count="56">
    <mergeCell ref="B29:C29"/>
    <mergeCell ref="D29:E29"/>
    <mergeCell ref="B11:B13"/>
    <mergeCell ref="B15:B16"/>
    <mergeCell ref="B18:B21"/>
    <mergeCell ref="B23:B26"/>
    <mergeCell ref="B5:B7"/>
    <mergeCell ref="B3:B4"/>
    <mergeCell ref="J20:K20"/>
    <mergeCell ref="J21:K21"/>
    <mergeCell ref="N3:N4"/>
    <mergeCell ref="N5:N7"/>
    <mergeCell ref="F3:G3"/>
    <mergeCell ref="H3:I3"/>
    <mergeCell ref="J3:K3"/>
    <mergeCell ref="L3:M3"/>
    <mergeCell ref="D4:E4"/>
    <mergeCell ref="C3:E3"/>
    <mergeCell ref="G20:G21"/>
    <mergeCell ref="I20:I21"/>
    <mergeCell ref="C23:C26"/>
    <mergeCell ref="E23:E26"/>
    <mergeCell ref="F24:F26"/>
    <mergeCell ref="D23:D26"/>
    <mergeCell ref="F20:F21"/>
    <mergeCell ref="C18:C21"/>
    <mergeCell ref="D18:D21"/>
    <mergeCell ref="D5:E5"/>
    <mergeCell ref="D6:E6"/>
    <mergeCell ref="D7:E7"/>
    <mergeCell ref="F5:G5"/>
    <mergeCell ref="F6:G6"/>
    <mergeCell ref="F7:G7"/>
    <mergeCell ref="C5:C7"/>
    <mergeCell ref="E19:E21"/>
    <mergeCell ref="F4:G4"/>
    <mergeCell ref="H5:I5"/>
    <mergeCell ref="H6:I6"/>
    <mergeCell ref="H7:I7"/>
    <mergeCell ref="H4:I4"/>
    <mergeCell ref="J4:K4"/>
    <mergeCell ref="J5:K5"/>
    <mergeCell ref="J6:K6"/>
    <mergeCell ref="J7:K7"/>
    <mergeCell ref="L5:M5"/>
    <mergeCell ref="L6:M6"/>
    <mergeCell ref="L7:M7"/>
    <mergeCell ref="L4:M4"/>
    <mergeCell ref="C11:C13"/>
    <mergeCell ref="D11:D13"/>
    <mergeCell ref="E12:E13"/>
    <mergeCell ref="G12:G13"/>
    <mergeCell ref="C15:C16"/>
    <mergeCell ref="D15:D16"/>
    <mergeCell ref="E15:E16"/>
    <mergeCell ref="G15:G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workbookViewId="0">
      <selection activeCell="E4" sqref="E4"/>
    </sheetView>
  </sheetViews>
  <sheetFormatPr baseColWidth="10" defaultRowHeight="15" x14ac:dyDescent="0"/>
  <cols>
    <col min="1" max="1" width="5.33203125" customWidth="1"/>
    <col min="2" max="2" width="4" style="1" customWidth="1"/>
    <col min="3" max="3" width="102.1640625" bestFit="1" customWidth="1"/>
    <col min="4" max="4" width="12.5" style="1" customWidth="1"/>
    <col min="5" max="5" width="14.1640625" style="1" bestFit="1" customWidth="1"/>
    <col min="6" max="6" width="21.33203125" bestFit="1" customWidth="1"/>
    <col min="7" max="7" width="65.6640625" bestFit="1" customWidth="1"/>
  </cols>
  <sheetData>
    <row r="2" spans="2:7">
      <c r="B2" s="203" t="s">
        <v>180</v>
      </c>
      <c r="C2" s="203"/>
      <c r="D2" s="203"/>
      <c r="E2" s="203"/>
      <c r="F2" s="203"/>
      <c r="G2" s="74"/>
    </row>
    <row r="3" spans="2:7" ht="30">
      <c r="B3" s="204" t="s">
        <v>132</v>
      </c>
      <c r="C3" s="204" t="s">
        <v>133</v>
      </c>
      <c r="D3" s="204" t="s">
        <v>151</v>
      </c>
      <c r="E3" s="204" t="s">
        <v>191</v>
      </c>
      <c r="F3" s="204" t="s">
        <v>190</v>
      </c>
    </row>
    <row r="4" spans="2:7">
      <c r="B4" s="4">
        <v>1</v>
      </c>
      <c r="C4" s="5" t="s">
        <v>163</v>
      </c>
      <c r="D4" s="4"/>
      <c r="E4" s="4"/>
      <c r="F4" s="5" t="s">
        <v>27</v>
      </c>
    </row>
    <row r="5" spans="2:7">
      <c r="B5" s="4">
        <f>B4+1</f>
        <v>2</v>
      </c>
      <c r="C5" s="5" t="s">
        <v>166</v>
      </c>
      <c r="D5" s="4"/>
      <c r="E5" s="4"/>
      <c r="F5" s="5" t="s">
        <v>28</v>
      </c>
    </row>
    <row r="6" spans="2:7">
      <c r="B6" s="4">
        <f t="shared" ref="B6:B28" si="0">B5+1</f>
        <v>3</v>
      </c>
      <c r="C6" s="5" t="s">
        <v>165</v>
      </c>
      <c r="D6" s="4"/>
      <c r="E6" s="4"/>
      <c r="F6" s="5" t="s">
        <v>28</v>
      </c>
    </row>
    <row r="7" spans="2:7">
      <c r="B7" s="4">
        <f t="shared" si="0"/>
        <v>4</v>
      </c>
      <c r="C7" s="5" t="s">
        <v>164</v>
      </c>
      <c r="D7" s="4"/>
      <c r="E7" s="4"/>
      <c r="F7" s="5" t="s">
        <v>28</v>
      </c>
    </row>
    <row r="8" spans="2:7">
      <c r="B8" s="4">
        <f t="shared" si="0"/>
        <v>5</v>
      </c>
      <c r="C8" s="5" t="s">
        <v>167</v>
      </c>
      <c r="D8" s="4"/>
      <c r="E8" s="4"/>
      <c r="F8" s="5" t="s">
        <v>28</v>
      </c>
    </row>
    <row r="9" spans="2:7">
      <c r="B9" s="4">
        <f t="shared" si="0"/>
        <v>6</v>
      </c>
      <c r="C9" s="5" t="s">
        <v>176</v>
      </c>
      <c r="D9" s="4"/>
      <c r="E9" s="4"/>
      <c r="F9" s="5" t="s">
        <v>29</v>
      </c>
    </row>
    <row r="10" spans="2:7">
      <c r="B10" s="4">
        <f t="shared" si="0"/>
        <v>7</v>
      </c>
      <c r="C10" s="5" t="s">
        <v>177</v>
      </c>
      <c r="D10" s="4"/>
      <c r="E10" s="4"/>
      <c r="F10" s="5" t="s">
        <v>30</v>
      </c>
    </row>
    <row r="11" spans="2:7">
      <c r="B11" s="4">
        <f t="shared" si="0"/>
        <v>8</v>
      </c>
      <c r="C11" s="5" t="s">
        <v>178</v>
      </c>
      <c r="D11" s="4"/>
      <c r="E11" s="4"/>
      <c r="F11" s="5" t="s">
        <v>31</v>
      </c>
    </row>
    <row r="12" spans="2:7">
      <c r="B12" s="4">
        <f t="shared" si="0"/>
        <v>9</v>
      </c>
      <c r="C12" s="5" t="s">
        <v>179</v>
      </c>
      <c r="D12" s="4"/>
      <c r="E12" s="4"/>
      <c r="F12" s="5" t="s">
        <v>32</v>
      </c>
    </row>
    <row r="13" spans="2:7">
      <c r="B13" s="4">
        <f t="shared" si="0"/>
        <v>10</v>
      </c>
      <c r="C13" s="5" t="s">
        <v>170</v>
      </c>
      <c r="D13" s="4"/>
      <c r="E13" s="4">
        <v>0.2</v>
      </c>
      <c r="F13" s="5" t="s">
        <v>158</v>
      </c>
    </row>
    <row r="14" spans="2:7">
      <c r="B14" s="4">
        <f t="shared" si="0"/>
        <v>11</v>
      </c>
      <c r="C14" s="5" t="s">
        <v>171</v>
      </c>
      <c r="D14" s="4"/>
      <c r="E14" s="4">
        <v>0.2</v>
      </c>
      <c r="F14" s="5" t="s">
        <v>158</v>
      </c>
    </row>
    <row r="15" spans="2:7">
      <c r="B15" s="4">
        <f t="shared" si="0"/>
        <v>12</v>
      </c>
      <c r="C15" s="5" t="s">
        <v>169</v>
      </c>
      <c r="D15" s="4"/>
      <c r="E15" s="4">
        <v>0.2</v>
      </c>
      <c r="F15" s="5" t="s">
        <v>158</v>
      </c>
    </row>
    <row r="16" spans="2:7">
      <c r="B16" s="4">
        <f t="shared" si="0"/>
        <v>13</v>
      </c>
      <c r="C16" s="5" t="s">
        <v>168</v>
      </c>
      <c r="D16" s="4"/>
      <c r="E16" s="4">
        <v>0.2</v>
      </c>
      <c r="F16" s="5" t="s">
        <v>158</v>
      </c>
    </row>
    <row r="17" spans="2:7">
      <c r="B17" s="4">
        <f t="shared" si="0"/>
        <v>14</v>
      </c>
      <c r="C17" s="5" t="s">
        <v>183</v>
      </c>
      <c r="D17" s="4"/>
      <c r="E17" s="4">
        <v>0.2</v>
      </c>
      <c r="F17" s="5" t="s">
        <v>158</v>
      </c>
    </row>
    <row r="18" spans="2:7">
      <c r="B18" s="4">
        <f t="shared" si="0"/>
        <v>15</v>
      </c>
      <c r="C18" s="5" t="s">
        <v>140</v>
      </c>
      <c r="D18" s="4"/>
      <c r="E18" s="4"/>
      <c r="F18" s="5" t="s">
        <v>34</v>
      </c>
    </row>
    <row r="19" spans="2:7">
      <c r="B19" s="4">
        <f t="shared" si="0"/>
        <v>16</v>
      </c>
      <c r="C19" s="5" t="s">
        <v>141</v>
      </c>
      <c r="D19" s="4"/>
      <c r="E19" s="4"/>
      <c r="F19" s="5" t="s">
        <v>34</v>
      </c>
    </row>
    <row r="20" spans="2:7">
      <c r="B20" s="4">
        <f t="shared" si="0"/>
        <v>17</v>
      </c>
      <c r="C20" s="5" t="s">
        <v>172</v>
      </c>
      <c r="D20" s="4"/>
      <c r="E20" s="4"/>
      <c r="F20" s="5" t="s">
        <v>127</v>
      </c>
    </row>
    <row r="21" spans="2:7">
      <c r="B21" s="4">
        <f t="shared" si="0"/>
        <v>18</v>
      </c>
      <c r="C21" s="5" t="s">
        <v>173</v>
      </c>
      <c r="D21" s="4"/>
      <c r="E21" s="4"/>
      <c r="F21" s="5" t="s">
        <v>127</v>
      </c>
    </row>
    <row r="22" spans="2:7">
      <c r="B22" s="4">
        <f t="shared" si="0"/>
        <v>19</v>
      </c>
      <c r="C22" s="5" t="s">
        <v>174</v>
      </c>
      <c r="D22" s="4"/>
      <c r="E22" s="4"/>
      <c r="F22" s="5" t="s">
        <v>125</v>
      </c>
    </row>
    <row r="23" spans="2:7">
      <c r="B23" s="4">
        <f t="shared" si="0"/>
        <v>20</v>
      </c>
      <c r="C23" s="5" t="s">
        <v>175</v>
      </c>
      <c r="D23" s="4"/>
      <c r="E23" s="4"/>
      <c r="F23" s="5" t="s">
        <v>126</v>
      </c>
    </row>
    <row r="24" spans="2:7">
      <c r="B24" s="4">
        <f t="shared" si="0"/>
        <v>21</v>
      </c>
      <c r="C24" s="5" t="s">
        <v>181</v>
      </c>
      <c r="D24" s="4"/>
      <c r="E24" s="4"/>
      <c r="F24" s="5" t="s">
        <v>37</v>
      </c>
    </row>
    <row r="25" spans="2:7">
      <c r="B25" s="4">
        <f t="shared" si="0"/>
        <v>22</v>
      </c>
      <c r="C25" s="5" t="s">
        <v>182</v>
      </c>
      <c r="D25" s="4"/>
      <c r="E25" s="4"/>
      <c r="F25" s="5" t="s">
        <v>38</v>
      </c>
    </row>
    <row r="26" spans="2:7">
      <c r="B26" s="4">
        <f t="shared" si="0"/>
        <v>23</v>
      </c>
      <c r="C26" s="5" t="s">
        <v>139</v>
      </c>
      <c r="D26" s="4"/>
      <c r="E26" s="4"/>
      <c r="F26" s="5" t="s">
        <v>39</v>
      </c>
    </row>
    <row r="27" spans="2:7">
      <c r="B27" s="4">
        <f t="shared" si="0"/>
        <v>24</v>
      </c>
      <c r="C27" s="5" t="s">
        <v>138</v>
      </c>
      <c r="D27" s="4"/>
      <c r="E27" s="4"/>
      <c r="F27" s="5" t="s">
        <v>40</v>
      </c>
    </row>
    <row r="28" spans="2:7">
      <c r="B28" s="4">
        <f t="shared" si="0"/>
        <v>25</v>
      </c>
      <c r="C28" s="5" t="s">
        <v>184</v>
      </c>
      <c r="D28" s="4"/>
      <c r="E28" s="4"/>
      <c r="F28" s="5" t="s">
        <v>41</v>
      </c>
    </row>
    <row r="29" spans="2:7" s="1" customFormat="1">
      <c r="F29"/>
      <c r="G29"/>
    </row>
    <row r="30" spans="2:7" s="1" customFormat="1">
      <c r="F30"/>
      <c r="G30"/>
    </row>
    <row r="31" spans="2:7" s="1" customFormat="1">
      <c r="F31"/>
      <c r="G31"/>
    </row>
    <row r="32" spans="2:7" s="1" customFormat="1">
      <c r="F32"/>
      <c r="G32"/>
    </row>
    <row r="33" spans="3:7" s="1" customFormat="1">
      <c r="C33"/>
      <c r="F33"/>
      <c r="G33"/>
    </row>
    <row r="34" spans="3:7" s="1" customFormat="1">
      <c r="F34"/>
      <c r="G34"/>
    </row>
  </sheetData>
  <mergeCells count="1">
    <mergeCell ref="B2:F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tabSelected="1" workbookViewId="0">
      <selection activeCell="E4" sqref="E4"/>
    </sheetView>
  </sheetViews>
  <sheetFormatPr baseColWidth="10" defaultRowHeight="15" x14ac:dyDescent="0"/>
  <cols>
    <col min="1" max="1" width="5.33203125" customWidth="1"/>
    <col min="2" max="2" width="4" style="1" customWidth="1"/>
    <col min="3" max="3" width="102.1640625" bestFit="1" customWidth="1"/>
    <col min="4" max="4" width="12.5" style="1" customWidth="1"/>
    <col min="5" max="5" width="14.1640625" style="1" bestFit="1" customWidth="1"/>
    <col min="6" max="6" width="21.33203125" bestFit="1" customWidth="1"/>
    <col min="7" max="7" width="65.6640625" bestFit="1" customWidth="1"/>
  </cols>
  <sheetData>
    <row r="2" spans="2:7">
      <c r="B2" s="203" t="s">
        <v>180</v>
      </c>
      <c r="C2" s="203"/>
      <c r="D2" s="203"/>
      <c r="E2" s="203"/>
      <c r="F2" s="203"/>
      <c r="G2" s="74"/>
    </row>
    <row r="3" spans="2:7" ht="30">
      <c r="B3" s="204" t="s">
        <v>132</v>
      </c>
      <c r="C3" s="204" t="s">
        <v>133</v>
      </c>
      <c r="D3" s="204" t="s">
        <v>151</v>
      </c>
      <c r="E3" s="204" t="s">
        <v>191</v>
      </c>
      <c r="F3" s="204" t="s">
        <v>190</v>
      </c>
    </row>
    <row r="4" spans="2:7">
      <c r="B4" s="4">
        <v>1</v>
      </c>
      <c r="C4" s="5" t="s">
        <v>163</v>
      </c>
      <c r="D4" s="4"/>
      <c r="E4" s="4"/>
      <c r="F4" s="5" t="s">
        <v>27</v>
      </c>
    </row>
    <row r="5" spans="2:7">
      <c r="B5" s="4">
        <f>B4+1</f>
        <v>2</v>
      </c>
      <c r="C5" s="5" t="s">
        <v>166</v>
      </c>
      <c r="D5" s="4"/>
      <c r="E5" s="4"/>
      <c r="F5" s="5" t="s">
        <v>28</v>
      </c>
    </row>
    <row r="6" spans="2:7">
      <c r="B6" s="4">
        <f t="shared" ref="B6:B28" si="0">B5+1</f>
        <v>3</v>
      </c>
      <c r="C6" s="5" t="s">
        <v>165</v>
      </c>
      <c r="D6" s="4"/>
      <c r="E6" s="4"/>
      <c r="F6" s="5" t="s">
        <v>28</v>
      </c>
    </row>
    <row r="7" spans="2:7">
      <c r="B7" s="4">
        <f t="shared" si="0"/>
        <v>4</v>
      </c>
      <c r="C7" s="5" t="s">
        <v>164</v>
      </c>
      <c r="D7" s="4"/>
      <c r="E7" s="4"/>
      <c r="F7" s="5" t="s">
        <v>28</v>
      </c>
    </row>
    <row r="8" spans="2:7">
      <c r="B8" s="4">
        <f t="shared" si="0"/>
        <v>5</v>
      </c>
      <c r="C8" s="5" t="s">
        <v>167</v>
      </c>
      <c r="D8" s="4"/>
      <c r="E8" s="4"/>
      <c r="F8" s="5" t="s">
        <v>28</v>
      </c>
    </row>
    <row r="9" spans="2:7">
      <c r="B9" s="4">
        <f t="shared" si="0"/>
        <v>6</v>
      </c>
      <c r="C9" s="5" t="s">
        <v>176</v>
      </c>
      <c r="D9" s="4"/>
      <c r="E9" s="4"/>
      <c r="F9" s="5" t="s">
        <v>29</v>
      </c>
    </row>
    <row r="10" spans="2:7">
      <c r="B10" s="4">
        <f t="shared" si="0"/>
        <v>7</v>
      </c>
      <c r="C10" s="5" t="s">
        <v>177</v>
      </c>
      <c r="D10" s="4"/>
      <c r="E10" s="4"/>
      <c r="F10" s="5" t="s">
        <v>30</v>
      </c>
    </row>
    <row r="11" spans="2:7">
      <c r="B11" s="4">
        <f t="shared" si="0"/>
        <v>8</v>
      </c>
      <c r="C11" s="5" t="s">
        <v>178</v>
      </c>
      <c r="D11" s="4"/>
      <c r="E11" s="4"/>
      <c r="F11" s="5" t="s">
        <v>31</v>
      </c>
    </row>
    <row r="12" spans="2:7">
      <c r="B12" s="4">
        <f t="shared" si="0"/>
        <v>9</v>
      </c>
      <c r="C12" s="5" t="s">
        <v>179</v>
      </c>
      <c r="D12" s="4"/>
      <c r="E12" s="4"/>
      <c r="F12" s="5" t="s">
        <v>32</v>
      </c>
    </row>
    <row r="13" spans="2:7">
      <c r="B13" s="4">
        <f t="shared" si="0"/>
        <v>10</v>
      </c>
      <c r="C13" s="5" t="s">
        <v>170</v>
      </c>
      <c r="D13" s="4"/>
      <c r="E13" s="4">
        <v>0.2</v>
      </c>
      <c r="F13" s="5" t="s">
        <v>158</v>
      </c>
    </row>
    <row r="14" spans="2:7">
      <c r="B14" s="4">
        <f t="shared" si="0"/>
        <v>11</v>
      </c>
      <c r="C14" s="5" t="s">
        <v>171</v>
      </c>
      <c r="D14" s="4"/>
      <c r="E14" s="4">
        <v>0.2</v>
      </c>
      <c r="F14" s="5" t="s">
        <v>158</v>
      </c>
    </row>
    <row r="15" spans="2:7">
      <c r="B15" s="4">
        <f t="shared" si="0"/>
        <v>12</v>
      </c>
      <c r="C15" s="5" t="s">
        <v>169</v>
      </c>
      <c r="D15" s="4"/>
      <c r="E15" s="4">
        <v>0.2</v>
      </c>
      <c r="F15" s="5" t="s">
        <v>158</v>
      </c>
    </row>
    <row r="16" spans="2:7">
      <c r="B16" s="4">
        <f t="shared" si="0"/>
        <v>13</v>
      </c>
      <c r="C16" s="5" t="s">
        <v>168</v>
      </c>
      <c r="D16" s="4"/>
      <c r="E16" s="4">
        <v>0.2</v>
      </c>
      <c r="F16" s="5" t="s">
        <v>158</v>
      </c>
    </row>
    <row r="17" spans="2:7">
      <c r="B17" s="4">
        <f t="shared" si="0"/>
        <v>14</v>
      </c>
      <c r="C17" s="5" t="s">
        <v>183</v>
      </c>
      <c r="D17" s="4"/>
      <c r="E17" s="4">
        <v>0.2</v>
      </c>
      <c r="F17" s="5" t="s">
        <v>158</v>
      </c>
    </row>
    <row r="18" spans="2:7">
      <c r="B18" s="4">
        <f t="shared" si="0"/>
        <v>15</v>
      </c>
      <c r="C18" s="5" t="s">
        <v>140</v>
      </c>
      <c r="D18" s="4"/>
      <c r="E18" s="4"/>
      <c r="F18" s="5" t="s">
        <v>34</v>
      </c>
    </row>
    <row r="19" spans="2:7">
      <c r="B19" s="4">
        <f t="shared" si="0"/>
        <v>16</v>
      </c>
      <c r="C19" s="5" t="s">
        <v>141</v>
      </c>
      <c r="D19" s="4"/>
      <c r="E19" s="4"/>
      <c r="F19" s="5" t="s">
        <v>34</v>
      </c>
    </row>
    <row r="20" spans="2:7">
      <c r="B20" s="4">
        <f t="shared" si="0"/>
        <v>17</v>
      </c>
      <c r="C20" s="5" t="s">
        <v>172</v>
      </c>
      <c r="D20" s="4"/>
      <c r="E20" s="4"/>
      <c r="F20" s="5" t="s">
        <v>127</v>
      </c>
    </row>
    <row r="21" spans="2:7">
      <c r="B21" s="4">
        <f t="shared" si="0"/>
        <v>18</v>
      </c>
      <c r="C21" s="5" t="s">
        <v>173</v>
      </c>
      <c r="D21" s="4"/>
      <c r="E21" s="4"/>
      <c r="F21" s="5" t="s">
        <v>127</v>
      </c>
    </row>
    <row r="22" spans="2:7">
      <c r="B22" s="4">
        <f t="shared" si="0"/>
        <v>19</v>
      </c>
      <c r="C22" s="5" t="s">
        <v>174</v>
      </c>
      <c r="D22" s="4"/>
      <c r="E22" s="4"/>
      <c r="F22" s="5" t="s">
        <v>125</v>
      </c>
    </row>
    <row r="23" spans="2:7">
      <c r="B23" s="4">
        <f t="shared" si="0"/>
        <v>20</v>
      </c>
      <c r="C23" s="5" t="s">
        <v>175</v>
      </c>
      <c r="D23" s="4"/>
      <c r="E23" s="4"/>
      <c r="F23" s="5" t="s">
        <v>126</v>
      </c>
    </row>
    <row r="24" spans="2:7">
      <c r="B24" s="4">
        <f t="shared" si="0"/>
        <v>21</v>
      </c>
      <c r="C24" s="5" t="s">
        <v>181</v>
      </c>
      <c r="D24" s="4"/>
      <c r="E24" s="4"/>
      <c r="F24" s="5" t="s">
        <v>37</v>
      </c>
    </row>
    <row r="25" spans="2:7">
      <c r="B25" s="4">
        <f t="shared" si="0"/>
        <v>22</v>
      </c>
      <c r="C25" s="5" t="s">
        <v>182</v>
      </c>
      <c r="D25" s="4"/>
      <c r="E25" s="4"/>
      <c r="F25" s="5" t="s">
        <v>38</v>
      </c>
    </row>
    <row r="26" spans="2:7">
      <c r="B26" s="4">
        <f t="shared" si="0"/>
        <v>23</v>
      </c>
      <c r="C26" s="5" t="s">
        <v>139</v>
      </c>
      <c r="D26" s="4"/>
      <c r="E26" s="4"/>
      <c r="F26" s="5" t="s">
        <v>39</v>
      </c>
    </row>
    <row r="27" spans="2:7">
      <c r="B27" s="4">
        <f t="shared" si="0"/>
        <v>24</v>
      </c>
      <c r="C27" s="5" t="s">
        <v>138</v>
      </c>
      <c r="D27" s="4"/>
      <c r="E27" s="4"/>
      <c r="F27" s="5" t="s">
        <v>40</v>
      </c>
    </row>
    <row r="28" spans="2:7">
      <c r="B28" s="4">
        <f t="shared" si="0"/>
        <v>25</v>
      </c>
      <c r="C28" s="5" t="s">
        <v>184</v>
      </c>
      <c r="D28" s="4"/>
      <c r="E28" s="4"/>
      <c r="F28" s="5" t="s">
        <v>41</v>
      </c>
    </row>
    <row r="29" spans="2:7" s="1" customFormat="1">
      <c r="F29"/>
      <c r="G29"/>
    </row>
    <row r="30" spans="2:7" s="1" customFormat="1">
      <c r="F30"/>
      <c r="G30"/>
    </row>
    <row r="31" spans="2:7" s="1" customFormat="1">
      <c r="F31"/>
      <c r="G31"/>
    </row>
    <row r="32" spans="2:7" s="1" customFormat="1">
      <c r="F32"/>
      <c r="G32"/>
    </row>
    <row r="33" spans="3:7" s="1" customFormat="1">
      <c r="C33"/>
      <c r="F33"/>
      <c r="G33"/>
    </row>
    <row r="34" spans="3:7" s="1" customFormat="1">
      <c r="F34"/>
      <c r="G34"/>
    </row>
  </sheetData>
  <mergeCells count="1">
    <mergeCell ref="B2:F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36"/>
      <c r="B2" s="36"/>
      <c r="C2" s="36"/>
      <c r="D2" s="36"/>
    </row>
    <row r="3" spans="1:4" ht="45" customHeight="1" thickBot="1">
      <c r="A3" s="36"/>
      <c r="B3" s="39" t="s">
        <v>13</v>
      </c>
      <c r="C3" s="40" t="s">
        <v>14</v>
      </c>
      <c r="D3" s="36"/>
    </row>
    <row r="4" spans="1:4" ht="26" customHeight="1" thickTop="1" thickBot="1">
      <c r="A4" s="36"/>
      <c r="B4" s="41" t="s">
        <v>15</v>
      </c>
      <c r="C4" s="42" t="s">
        <v>16</v>
      </c>
      <c r="D4" s="36"/>
    </row>
    <row r="5" spans="1:4" ht="26" customHeight="1" thickBot="1">
      <c r="A5" s="36"/>
      <c r="B5" s="41" t="s">
        <v>17</v>
      </c>
      <c r="C5" s="42" t="s">
        <v>18</v>
      </c>
      <c r="D5" s="36"/>
    </row>
    <row r="6" spans="1:4" ht="26" customHeight="1" thickBot="1">
      <c r="A6" s="36"/>
      <c r="B6" s="41" t="s">
        <v>19</v>
      </c>
      <c r="C6" s="42" t="s">
        <v>20</v>
      </c>
      <c r="D6" s="36"/>
    </row>
    <row r="7" spans="1:4" ht="26" customHeight="1" thickBot="1">
      <c r="A7" s="36"/>
      <c r="B7" s="41" t="s">
        <v>21</v>
      </c>
      <c r="C7" s="42" t="s">
        <v>22</v>
      </c>
      <c r="D7" s="36"/>
    </row>
    <row r="8" spans="1:4" ht="26" customHeight="1" thickBot="1">
      <c r="A8" s="36"/>
      <c r="B8" s="41" t="s">
        <v>23</v>
      </c>
      <c r="C8" s="42" t="s">
        <v>24</v>
      </c>
      <c r="D8" s="36"/>
    </row>
    <row r="9" spans="1:4" ht="26" customHeight="1" thickBot="1">
      <c r="A9" s="36"/>
      <c r="B9" s="43"/>
      <c r="C9" s="42" t="s">
        <v>25</v>
      </c>
      <c r="D9" s="36"/>
    </row>
    <row r="10" spans="1:4">
      <c r="A10" s="36"/>
      <c r="B10" s="36"/>
      <c r="C10" s="36"/>
      <c r="D10" s="36"/>
    </row>
    <row r="11" spans="1:4">
      <c r="A11" s="36"/>
      <c r="B11" s="36"/>
      <c r="C11" s="36"/>
      <c r="D11" s="3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E16" sqref="E16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27.33203125" style="2" customWidth="1"/>
    <col min="4" max="4" width="15.5" customWidth="1"/>
    <col min="5" max="5" width="31.1640625" customWidth="1"/>
    <col min="6" max="6" width="18.33203125" customWidth="1"/>
    <col min="7" max="7" width="17.5" customWidth="1"/>
    <col min="8" max="8" width="6.1640625" customWidth="1"/>
    <col min="9" max="9" width="26.1640625" bestFit="1" customWidth="1"/>
  </cols>
  <sheetData>
    <row r="2" spans="2:8">
      <c r="B2" s="38"/>
      <c r="C2" s="37"/>
      <c r="D2" s="36"/>
      <c r="E2" s="36"/>
      <c r="F2" s="36"/>
      <c r="G2" s="36"/>
      <c r="H2" s="36"/>
    </row>
    <row r="3" spans="2:8" ht="24" customHeight="1">
      <c r="B3" s="36"/>
      <c r="C3" s="80" t="s">
        <v>26</v>
      </c>
      <c r="D3" s="26" t="s">
        <v>110</v>
      </c>
      <c r="E3" s="80"/>
      <c r="F3" s="80"/>
      <c r="G3" s="80"/>
      <c r="H3" s="36"/>
    </row>
    <row r="4" spans="2:8" ht="27" customHeight="1">
      <c r="B4" s="38"/>
      <c r="C4" s="80"/>
      <c r="D4" s="87" t="s">
        <v>0</v>
      </c>
      <c r="E4" s="79" t="s">
        <v>1</v>
      </c>
      <c r="F4" s="79" t="s">
        <v>2</v>
      </c>
      <c r="G4" s="79" t="s">
        <v>3</v>
      </c>
      <c r="H4" s="36"/>
    </row>
    <row r="5" spans="2:8" s="2" customFormat="1" ht="20" customHeight="1">
      <c r="B5" s="37"/>
      <c r="C5" s="89" t="s">
        <v>43</v>
      </c>
      <c r="D5" s="90" t="s">
        <v>47</v>
      </c>
      <c r="E5" s="91" t="s">
        <v>50</v>
      </c>
      <c r="F5" s="91" t="s">
        <v>10</v>
      </c>
      <c r="G5" s="92" t="s">
        <v>49</v>
      </c>
      <c r="H5" s="37"/>
    </row>
    <row r="6" spans="2:8" ht="20" customHeight="1">
      <c r="B6" s="38"/>
      <c r="C6" s="79" t="s">
        <v>44</v>
      </c>
      <c r="D6" s="93" t="s">
        <v>10</v>
      </c>
      <c r="E6" s="94" t="s">
        <v>52</v>
      </c>
      <c r="F6" s="94"/>
      <c r="G6" s="95"/>
      <c r="H6" s="36"/>
    </row>
    <row r="7" spans="2:8" ht="20" customHeight="1">
      <c r="B7" s="38"/>
      <c r="C7" s="86" t="s">
        <v>55</v>
      </c>
      <c r="D7" s="8"/>
      <c r="E7" s="9" t="s">
        <v>51</v>
      </c>
      <c r="F7" s="9" t="s">
        <v>56</v>
      </c>
      <c r="G7" s="10"/>
      <c r="H7" s="36"/>
    </row>
    <row r="8" spans="2:8" ht="20" customHeight="1">
      <c r="B8" s="36"/>
      <c r="C8" s="88" t="s">
        <v>58</v>
      </c>
      <c r="D8" s="93"/>
      <c r="E8" s="94" t="s">
        <v>75</v>
      </c>
      <c r="F8" s="94" t="s">
        <v>59</v>
      </c>
      <c r="G8" s="95"/>
      <c r="H8" s="36"/>
    </row>
    <row r="9" spans="2:8" ht="20" customHeight="1">
      <c r="B9" s="36"/>
      <c r="C9" s="86" t="s">
        <v>45</v>
      </c>
      <c r="D9" s="8" t="s">
        <v>10</v>
      </c>
      <c r="E9" s="9" t="s">
        <v>30</v>
      </c>
      <c r="F9" s="9"/>
      <c r="G9" s="10"/>
      <c r="H9" s="36"/>
    </row>
    <row r="10" spans="2:8" ht="20" customHeight="1">
      <c r="B10" s="36"/>
      <c r="C10" s="79" t="s">
        <v>57</v>
      </c>
      <c r="D10" s="93"/>
      <c r="E10" s="94" t="s">
        <v>69</v>
      </c>
      <c r="F10" s="94" t="s">
        <v>35</v>
      </c>
      <c r="G10" s="95" t="s">
        <v>10</v>
      </c>
      <c r="H10" s="36"/>
    </row>
    <row r="11" spans="2:8" ht="20" customHeight="1">
      <c r="B11" s="36"/>
      <c r="C11" s="86" t="s">
        <v>46</v>
      </c>
      <c r="D11" s="8" t="s">
        <v>27</v>
      </c>
      <c r="E11" s="9"/>
      <c r="F11" s="9" t="s">
        <v>10</v>
      </c>
      <c r="G11" s="10" t="s">
        <v>39</v>
      </c>
      <c r="H11" s="36"/>
    </row>
    <row r="12" spans="2:8" ht="20" customHeight="1">
      <c r="B12" s="36"/>
      <c r="C12" s="88" t="s">
        <v>60</v>
      </c>
      <c r="D12" s="93"/>
      <c r="E12" s="94" t="s">
        <v>73</v>
      </c>
      <c r="F12" s="94"/>
      <c r="G12" s="11" t="s">
        <v>61</v>
      </c>
      <c r="H12" s="36"/>
    </row>
    <row r="13" spans="2:8" ht="20" customHeight="1">
      <c r="B13" s="36"/>
      <c r="C13" s="86" t="s">
        <v>53</v>
      </c>
      <c r="D13" s="12"/>
      <c r="E13" s="13" t="s">
        <v>54</v>
      </c>
      <c r="F13" s="13"/>
      <c r="G13" s="14"/>
      <c r="H13" s="36"/>
    </row>
    <row r="14" spans="2:8" ht="23" customHeight="1">
      <c r="B14" s="36"/>
      <c r="C14" s="37"/>
      <c r="D14" s="37"/>
      <c r="E14" s="37" t="s">
        <v>76</v>
      </c>
      <c r="F14" s="37"/>
      <c r="G14" s="37"/>
      <c r="H14" s="36"/>
    </row>
    <row r="15" spans="2:8">
      <c r="C15" s="47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49"/>
      <c r="D22" s="2"/>
      <c r="E22" s="2"/>
      <c r="F22" s="2"/>
      <c r="G22" s="2"/>
    </row>
    <row r="23" spans="3:7">
      <c r="C23" s="49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B15" sqref="B15"/>
    </sheetView>
  </sheetViews>
  <sheetFormatPr baseColWidth="10" defaultRowHeight="15" x14ac:dyDescent="0"/>
  <cols>
    <col min="2" max="2" width="13" customWidth="1"/>
    <col min="3" max="3" width="14" customWidth="1"/>
    <col min="4" max="4" width="28.33203125" customWidth="1"/>
    <col min="5" max="5" width="19.1640625" customWidth="1"/>
    <col min="6" max="6" width="15.6640625" customWidth="1"/>
  </cols>
  <sheetData>
    <row r="2" spans="1:7">
      <c r="A2" s="36"/>
      <c r="B2" s="36"/>
      <c r="C2" s="36"/>
      <c r="D2" s="36"/>
      <c r="E2" s="36"/>
      <c r="F2" s="36"/>
      <c r="G2" s="36"/>
    </row>
    <row r="3" spans="1:7">
      <c r="A3" s="36"/>
      <c r="B3" s="54" t="s">
        <v>62</v>
      </c>
      <c r="C3" s="55" t="s">
        <v>94</v>
      </c>
      <c r="D3" s="55"/>
      <c r="E3" s="55"/>
      <c r="F3" s="55"/>
      <c r="G3" s="36"/>
    </row>
    <row r="4" spans="1:7" ht="25" customHeight="1">
      <c r="A4" s="36"/>
      <c r="B4" s="54"/>
      <c r="C4" s="56" t="s">
        <v>0</v>
      </c>
      <c r="D4" s="56" t="s">
        <v>1</v>
      </c>
      <c r="E4" s="56" t="s">
        <v>2</v>
      </c>
      <c r="F4" s="56" t="s">
        <v>3</v>
      </c>
      <c r="G4" s="36"/>
    </row>
    <row r="5" spans="1:7" s="2" customFormat="1" ht="20" customHeight="1">
      <c r="A5" s="37"/>
      <c r="B5" s="50" t="s">
        <v>63</v>
      </c>
      <c r="C5" s="66"/>
      <c r="D5" s="67"/>
      <c r="E5" s="68" t="s">
        <v>10</v>
      </c>
      <c r="F5" s="69"/>
      <c r="G5" s="37"/>
    </row>
    <row r="6" spans="1:7" s="2" customFormat="1" ht="20" customHeight="1">
      <c r="A6" s="37"/>
      <c r="B6" s="57" t="s">
        <v>64</v>
      </c>
      <c r="C6" s="58"/>
      <c r="D6" s="59" t="s">
        <v>66</v>
      </c>
      <c r="E6" s="59" t="s">
        <v>42</v>
      </c>
      <c r="F6" s="60" t="s">
        <v>65</v>
      </c>
      <c r="G6" s="37"/>
    </row>
    <row r="7" spans="1:7" s="2" customFormat="1" ht="20" customHeight="1">
      <c r="A7" s="37"/>
      <c r="B7" s="70" t="s">
        <v>67</v>
      </c>
      <c r="C7" s="51"/>
      <c r="D7" s="71" t="s">
        <v>10</v>
      </c>
      <c r="E7" s="72"/>
      <c r="F7" s="53"/>
      <c r="G7" s="37"/>
    </row>
    <row r="8" spans="1:7" s="2" customFormat="1" ht="20" customHeight="1">
      <c r="A8" s="37"/>
      <c r="B8" s="57" t="s">
        <v>68</v>
      </c>
      <c r="C8" s="58"/>
      <c r="D8" s="59" t="s">
        <v>69</v>
      </c>
      <c r="E8" s="59" t="s">
        <v>70</v>
      </c>
      <c r="F8" s="61" t="s">
        <v>49</v>
      </c>
      <c r="G8" s="37"/>
    </row>
    <row r="9" spans="1:7" s="2" customFormat="1" ht="20" customHeight="1">
      <c r="A9" s="37"/>
      <c r="B9" s="73" t="s">
        <v>71</v>
      </c>
      <c r="C9" s="51"/>
      <c r="D9" s="52" t="s">
        <v>51</v>
      </c>
      <c r="E9" s="52" t="s">
        <v>56</v>
      </c>
      <c r="F9" s="53" t="s">
        <v>10</v>
      </c>
      <c r="G9" s="37"/>
    </row>
    <row r="10" spans="1:7" s="2" customFormat="1" ht="20" customHeight="1">
      <c r="A10" s="37"/>
      <c r="B10" s="57" t="s">
        <v>72</v>
      </c>
      <c r="C10" s="62"/>
      <c r="D10" s="63" t="s">
        <v>73</v>
      </c>
      <c r="E10" s="64" t="s">
        <v>86</v>
      </c>
      <c r="F10" s="65" t="s">
        <v>49</v>
      </c>
      <c r="G10" s="37"/>
    </row>
    <row r="11" spans="1:7">
      <c r="A11" s="36"/>
      <c r="B11" s="36"/>
      <c r="C11" s="36"/>
      <c r="D11" s="36"/>
      <c r="E11" s="36"/>
      <c r="F11" s="36"/>
      <c r="G11" s="36"/>
    </row>
    <row r="12" spans="1:7">
      <c r="A12" s="36"/>
      <c r="B12" s="36"/>
      <c r="C12" s="36"/>
      <c r="D12" s="36"/>
      <c r="E12" s="36"/>
      <c r="F12" s="36"/>
      <c r="G12" s="36"/>
    </row>
  </sheetData>
  <mergeCells count="2">
    <mergeCell ref="C3:F3"/>
    <mergeCell ref="B3:B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O1" sqref="O1"/>
    </sheetView>
  </sheetViews>
  <sheetFormatPr baseColWidth="10" defaultRowHeight="15" x14ac:dyDescent="0"/>
  <cols>
    <col min="1" max="1" width="2.83203125" customWidth="1"/>
    <col min="2" max="2" width="24.1640625" customWidth="1"/>
    <col min="3" max="3" width="13.83203125" customWidth="1"/>
    <col min="4" max="4" width="14" customWidth="1"/>
    <col min="5" max="5" width="13.6640625" customWidth="1"/>
    <col min="6" max="6" width="12.33203125" customWidth="1"/>
    <col min="7" max="7" width="11.5" customWidth="1"/>
    <col min="8" max="8" width="14" customWidth="1"/>
    <col min="9" max="9" width="11.83203125" customWidth="1"/>
    <col min="10" max="10" width="10.6640625" customWidth="1"/>
    <col min="11" max="11" width="9.83203125" customWidth="1"/>
    <col min="12" max="12" width="21.5" bestFit="1" customWidth="1"/>
    <col min="13" max="13" width="3.5" customWidth="1"/>
    <col min="14" max="14" width="17.33203125" bestFit="1" customWidth="1"/>
  </cols>
  <sheetData>
    <row r="1" spans="1:1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5" ht="22" customHeight="1">
      <c r="A2" s="36"/>
      <c r="B2" s="85" t="s">
        <v>109</v>
      </c>
      <c r="C2" s="26" t="s">
        <v>26</v>
      </c>
      <c r="D2" s="80"/>
      <c r="E2" s="80"/>
      <c r="F2" s="80"/>
      <c r="G2" s="80"/>
      <c r="H2" s="80"/>
      <c r="I2" s="80"/>
      <c r="J2" s="80"/>
      <c r="K2" s="80"/>
      <c r="L2" s="80"/>
      <c r="M2" s="36"/>
      <c r="N2" s="27"/>
    </row>
    <row r="3" spans="1:15" ht="39" customHeight="1">
      <c r="A3" s="36"/>
      <c r="B3" s="85"/>
      <c r="C3" s="84" t="s">
        <v>55</v>
      </c>
      <c r="D3" s="81" t="s">
        <v>43</v>
      </c>
      <c r="E3" s="77" t="s">
        <v>44</v>
      </c>
      <c r="F3" s="81" t="s">
        <v>58</v>
      </c>
      <c r="G3" s="77" t="s">
        <v>45</v>
      </c>
      <c r="H3" s="77" t="s">
        <v>57</v>
      </c>
      <c r="I3" s="82" t="s">
        <v>46</v>
      </c>
      <c r="J3" s="77" t="s">
        <v>53</v>
      </c>
      <c r="K3" s="81" t="s">
        <v>60</v>
      </c>
      <c r="L3" s="77" t="s">
        <v>93</v>
      </c>
      <c r="M3" s="38"/>
    </row>
    <row r="4" spans="1:15" ht="30" customHeight="1">
      <c r="A4" s="36"/>
      <c r="B4" s="86" t="s">
        <v>27</v>
      </c>
      <c r="C4" s="97"/>
      <c r="D4" s="97" t="s">
        <v>47</v>
      </c>
      <c r="E4" s="98" t="s">
        <v>10</v>
      </c>
      <c r="F4" s="97"/>
      <c r="G4" s="97" t="s">
        <v>84</v>
      </c>
      <c r="H4" s="97"/>
      <c r="I4" s="97" t="s">
        <v>27</v>
      </c>
      <c r="J4" s="97"/>
      <c r="K4" s="97"/>
      <c r="L4" s="98" t="s">
        <v>10</v>
      </c>
      <c r="M4" s="36"/>
    </row>
    <row r="5" spans="1:15" ht="30" customHeight="1">
      <c r="A5" s="36"/>
      <c r="B5" s="79" t="s">
        <v>28</v>
      </c>
      <c r="C5" s="99"/>
      <c r="D5" s="99"/>
      <c r="E5" s="99"/>
      <c r="F5" s="99"/>
      <c r="G5" s="99"/>
      <c r="H5" s="99"/>
      <c r="I5" s="99"/>
      <c r="J5" s="99"/>
      <c r="K5" s="99"/>
      <c r="L5" s="100" t="s">
        <v>10</v>
      </c>
      <c r="M5" s="36"/>
    </row>
    <row r="6" spans="1:15" ht="30" customHeight="1">
      <c r="A6" s="36"/>
      <c r="B6" s="86" t="s">
        <v>29</v>
      </c>
      <c r="C6" s="97"/>
      <c r="D6" s="97"/>
      <c r="E6" s="97"/>
      <c r="F6" s="101"/>
      <c r="G6" s="97" t="s">
        <v>85</v>
      </c>
      <c r="H6" s="97"/>
      <c r="I6" s="97" t="s">
        <v>87</v>
      </c>
      <c r="J6" s="97"/>
      <c r="K6" s="97"/>
      <c r="L6" s="98" t="s">
        <v>10</v>
      </c>
      <c r="M6" s="36"/>
    </row>
    <row r="7" spans="1:15" ht="30">
      <c r="A7" s="36"/>
      <c r="B7" s="79" t="s">
        <v>77</v>
      </c>
      <c r="C7" s="102" t="s">
        <v>10</v>
      </c>
      <c r="D7" s="99" t="s">
        <v>48</v>
      </c>
      <c r="E7" s="99"/>
      <c r="F7" s="103"/>
      <c r="G7" s="102" t="s">
        <v>10</v>
      </c>
      <c r="H7" s="104"/>
      <c r="I7" s="104"/>
      <c r="J7" s="102" t="s">
        <v>10</v>
      </c>
      <c r="K7" s="102" t="s">
        <v>10</v>
      </c>
      <c r="L7" s="104"/>
      <c r="M7" s="36"/>
    </row>
    <row r="8" spans="1:15" ht="30" customHeight="1">
      <c r="A8" s="36"/>
      <c r="B8" s="86" t="s">
        <v>31</v>
      </c>
      <c r="C8" s="97"/>
      <c r="D8" s="97"/>
      <c r="E8" s="97" t="s">
        <v>82</v>
      </c>
      <c r="F8" s="101"/>
      <c r="G8" s="97"/>
      <c r="H8" s="97"/>
      <c r="I8" s="97"/>
      <c r="J8" s="97"/>
      <c r="K8" s="97"/>
      <c r="L8" s="98" t="s">
        <v>10</v>
      </c>
      <c r="M8" s="36"/>
    </row>
    <row r="9" spans="1:15" ht="30">
      <c r="A9" s="36"/>
      <c r="B9" s="79" t="s">
        <v>32</v>
      </c>
      <c r="C9" s="99" t="s">
        <v>79</v>
      </c>
      <c r="D9" s="99" t="s">
        <v>81</v>
      </c>
      <c r="E9" s="99" t="s">
        <v>52</v>
      </c>
      <c r="F9" s="99" t="s">
        <v>74</v>
      </c>
      <c r="G9" s="99"/>
      <c r="H9" s="99" t="s">
        <v>69</v>
      </c>
      <c r="I9" s="99"/>
      <c r="J9" s="99" t="s">
        <v>89</v>
      </c>
      <c r="K9" s="99" t="s">
        <v>91</v>
      </c>
      <c r="L9" s="102" t="s">
        <v>10</v>
      </c>
      <c r="M9" s="36"/>
    </row>
    <row r="10" spans="1:15" ht="30" customHeight="1">
      <c r="A10" s="36"/>
      <c r="B10" s="86" t="s">
        <v>33</v>
      </c>
      <c r="C10" s="97"/>
      <c r="D10" s="97"/>
      <c r="E10" s="97"/>
      <c r="F10" s="97"/>
      <c r="G10" s="97"/>
      <c r="H10" s="97" t="s">
        <v>86</v>
      </c>
      <c r="I10" s="97"/>
      <c r="J10" s="97" t="s">
        <v>86</v>
      </c>
      <c r="K10" s="97"/>
      <c r="L10" s="98" t="s">
        <v>10</v>
      </c>
      <c r="M10" s="36"/>
    </row>
    <row r="11" spans="1:15" ht="30">
      <c r="A11" s="36"/>
      <c r="B11" s="79" t="s">
        <v>34</v>
      </c>
      <c r="C11" s="99" t="s">
        <v>80</v>
      </c>
      <c r="D11" s="102" t="s">
        <v>10</v>
      </c>
      <c r="E11" s="99"/>
      <c r="F11" s="99"/>
      <c r="G11" s="99"/>
      <c r="H11" s="99"/>
      <c r="I11" s="99"/>
      <c r="J11" s="99"/>
      <c r="K11" s="99"/>
      <c r="L11" s="104"/>
      <c r="M11" s="36"/>
    </row>
    <row r="12" spans="1:15" ht="30">
      <c r="A12" s="36"/>
      <c r="B12" s="86" t="s">
        <v>78</v>
      </c>
      <c r="C12" s="97" t="s">
        <v>56</v>
      </c>
      <c r="D12" s="97"/>
      <c r="E12" s="97"/>
      <c r="F12" s="97" t="s">
        <v>59</v>
      </c>
      <c r="G12" s="97" t="s">
        <v>83</v>
      </c>
      <c r="H12" s="97"/>
      <c r="I12" s="97"/>
      <c r="J12" s="97"/>
      <c r="K12" s="97"/>
      <c r="L12" s="98" t="s">
        <v>10</v>
      </c>
      <c r="M12" s="36"/>
    </row>
    <row r="13" spans="1:15" ht="37" customHeight="1">
      <c r="A13" s="36"/>
      <c r="B13" s="152" t="s">
        <v>36</v>
      </c>
      <c r="C13" s="99"/>
      <c r="D13" s="99"/>
      <c r="E13" s="99"/>
      <c r="F13" s="99"/>
      <c r="G13" s="99"/>
      <c r="H13" s="99"/>
      <c r="I13" s="99" t="s">
        <v>88</v>
      </c>
      <c r="J13" s="99"/>
      <c r="K13" s="99" t="s">
        <v>90</v>
      </c>
      <c r="L13" s="99" t="s">
        <v>92</v>
      </c>
      <c r="M13" s="36"/>
    </row>
    <row r="14" spans="1:15" ht="30" customHeight="1">
      <c r="A14" s="36"/>
      <c r="B14" s="86" t="s">
        <v>37</v>
      </c>
      <c r="C14" s="97"/>
      <c r="D14" s="97"/>
      <c r="E14" s="97"/>
      <c r="F14" s="97"/>
      <c r="G14" s="97"/>
      <c r="H14" s="101"/>
      <c r="I14" s="97"/>
      <c r="J14" s="97"/>
      <c r="K14" s="6"/>
      <c r="L14" s="97"/>
      <c r="M14" s="36"/>
      <c r="O14" s="27"/>
    </row>
    <row r="15" spans="1:15" ht="30" customHeight="1">
      <c r="A15" s="36"/>
      <c r="B15" s="152" t="s">
        <v>38</v>
      </c>
      <c r="C15" s="99"/>
      <c r="D15" s="99"/>
      <c r="E15" s="99"/>
      <c r="F15" s="99"/>
      <c r="G15" s="99"/>
      <c r="H15" s="103"/>
      <c r="I15" s="99"/>
      <c r="J15" s="99"/>
      <c r="K15" s="103"/>
      <c r="L15" s="102" t="s">
        <v>10</v>
      </c>
      <c r="M15" s="36"/>
      <c r="O15" s="27"/>
    </row>
    <row r="16" spans="1:15" ht="30">
      <c r="A16" s="36"/>
      <c r="B16" s="86" t="s">
        <v>39</v>
      </c>
      <c r="C16" s="97"/>
      <c r="D16" s="97" t="s">
        <v>108</v>
      </c>
      <c r="E16" s="97"/>
      <c r="F16" s="97"/>
      <c r="G16" s="97"/>
      <c r="H16" s="101"/>
      <c r="I16" s="98" t="s">
        <v>10</v>
      </c>
      <c r="J16" s="97"/>
      <c r="K16" s="101" t="s">
        <v>108</v>
      </c>
      <c r="L16" s="97"/>
      <c r="M16" s="36"/>
      <c r="O16" s="27"/>
    </row>
    <row r="17" spans="1:15" ht="30" customHeight="1">
      <c r="A17" s="36"/>
      <c r="B17" s="152" t="s">
        <v>40</v>
      </c>
      <c r="C17" s="99"/>
      <c r="D17" s="99"/>
      <c r="E17" s="99"/>
      <c r="F17" s="99"/>
      <c r="G17" s="99"/>
      <c r="H17" s="103"/>
      <c r="I17" s="99"/>
      <c r="J17" s="99"/>
      <c r="K17" s="103"/>
      <c r="L17" s="102" t="s">
        <v>10</v>
      </c>
      <c r="M17" s="36"/>
      <c r="O17" s="27"/>
    </row>
    <row r="18" spans="1:15" ht="30" customHeight="1">
      <c r="A18" s="36"/>
      <c r="B18" s="86" t="s">
        <v>41</v>
      </c>
      <c r="C18" s="97"/>
      <c r="D18" s="97"/>
      <c r="E18" s="97"/>
      <c r="F18" s="97"/>
      <c r="G18" s="97"/>
      <c r="H18" s="101"/>
      <c r="I18" s="97"/>
      <c r="J18" s="97"/>
      <c r="K18" s="101"/>
      <c r="L18" s="105" t="s">
        <v>10</v>
      </c>
      <c r="M18" s="36"/>
      <c r="O18" s="27"/>
    </row>
    <row r="19" spans="1:1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workbookViewId="0">
      <selection activeCell="F1" sqref="F1:F1048576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</cols>
  <sheetData>
    <row r="7" spans="2:14">
      <c r="D7" s="3" t="s">
        <v>97</v>
      </c>
      <c r="E7" s="3"/>
      <c r="F7" s="1"/>
      <c r="G7" s="74"/>
      <c r="H7" s="74"/>
      <c r="I7" s="74"/>
      <c r="J7" s="3" t="s">
        <v>100</v>
      </c>
      <c r="K7" s="3"/>
      <c r="L7" s="3"/>
      <c r="M7" s="3"/>
      <c r="N7" s="3"/>
    </row>
    <row r="8" spans="2:14" ht="28" customHeight="1">
      <c r="D8" s="44" t="s">
        <v>98</v>
      </c>
      <c r="E8" s="2" t="s">
        <v>99</v>
      </c>
      <c r="F8" s="2"/>
      <c r="J8" s="2"/>
    </row>
    <row r="9" spans="2:14" ht="18">
      <c r="B9" s="48" t="s">
        <v>96</v>
      </c>
      <c r="C9" s="2" t="s">
        <v>4</v>
      </c>
      <c r="D9" s="75" t="s">
        <v>10</v>
      </c>
      <c r="E9" s="76"/>
      <c r="F9" s="76"/>
      <c r="H9" s="48" t="s">
        <v>96</v>
      </c>
      <c r="I9" s="2" t="s">
        <v>4</v>
      </c>
      <c r="J9" s="76"/>
    </row>
    <row r="10" spans="2:14" ht="18">
      <c r="B10" s="48"/>
      <c r="C10" s="2" t="s">
        <v>5</v>
      </c>
      <c r="D10" s="76" t="s">
        <v>10</v>
      </c>
      <c r="E10" s="76"/>
      <c r="F10" s="76"/>
      <c r="H10" s="48"/>
      <c r="I10" s="2" t="s">
        <v>5</v>
      </c>
      <c r="J10" s="76"/>
    </row>
    <row r="11" spans="2:14" ht="18">
      <c r="B11" s="48"/>
      <c r="C11" s="2" t="s">
        <v>6</v>
      </c>
      <c r="D11" s="76" t="s">
        <v>10</v>
      </c>
      <c r="E11" s="76"/>
      <c r="F11" s="76"/>
      <c r="H11" s="48"/>
      <c r="I11" s="2" t="s">
        <v>6</v>
      </c>
      <c r="J11" s="76"/>
    </row>
    <row r="12" spans="2:14" ht="18">
      <c r="B12" s="48"/>
      <c r="C12" s="45" t="s">
        <v>7</v>
      </c>
      <c r="D12" s="76" t="s">
        <v>10</v>
      </c>
      <c r="E12" s="76" t="s">
        <v>10</v>
      </c>
      <c r="F12" s="76"/>
      <c r="H12" s="48"/>
      <c r="I12" s="45" t="s">
        <v>7</v>
      </c>
      <c r="J12" s="76"/>
    </row>
    <row r="13" spans="2:14" ht="18">
      <c r="B13" s="48" t="s">
        <v>95</v>
      </c>
      <c r="C13" s="45"/>
      <c r="D13" s="76"/>
      <c r="E13" s="76" t="s">
        <v>10</v>
      </c>
      <c r="F13" s="76"/>
      <c r="H13" s="48" t="s">
        <v>95</v>
      </c>
      <c r="I13" s="45"/>
      <c r="J13" s="76"/>
    </row>
    <row r="14" spans="2:14" ht="18">
      <c r="B14" s="48"/>
      <c r="C14" s="2" t="s">
        <v>8</v>
      </c>
      <c r="D14" s="76"/>
      <c r="E14" s="76" t="s">
        <v>10</v>
      </c>
      <c r="F14" s="76"/>
      <c r="H14" s="48"/>
      <c r="I14" s="2" t="s">
        <v>8</v>
      </c>
      <c r="J14" s="76"/>
    </row>
    <row r="15" spans="2:14" ht="18">
      <c r="B15" s="48"/>
      <c r="C15" s="2" t="s">
        <v>86</v>
      </c>
      <c r="D15" s="76"/>
      <c r="E15" s="76" t="s">
        <v>10</v>
      </c>
      <c r="F15" s="76"/>
      <c r="H15" s="48"/>
      <c r="I15" s="2" t="s">
        <v>86</v>
      </c>
      <c r="J15" s="76"/>
    </row>
  </sheetData>
  <mergeCells count="8">
    <mergeCell ref="J7:N7"/>
    <mergeCell ref="B13:B15"/>
    <mergeCell ref="B9:B12"/>
    <mergeCell ref="C12:C13"/>
    <mergeCell ref="D7:E7"/>
    <mergeCell ref="H9:H12"/>
    <mergeCell ref="I12:I13"/>
    <mergeCell ref="H13:H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78" t="s">
        <v>103</v>
      </c>
      <c r="D5" s="79" t="s">
        <v>104</v>
      </c>
      <c r="E5" s="77" t="s">
        <v>101</v>
      </c>
    </row>
    <row r="6" spans="3:5" ht="80" customHeight="1">
      <c r="C6" s="78"/>
      <c r="D6" s="79" t="s">
        <v>105</v>
      </c>
      <c r="E6" s="77" t="s">
        <v>102</v>
      </c>
    </row>
    <row r="8" spans="3:5">
      <c r="C8" t="s">
        <v>106</v>
      </c>
    </row>
    <row r="9" spans="3:5">
      <c r="C9" t="s">
        <v>107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46" t="s">
        <v>112</v>
      </c>
      <c r="C2" s="46" t="s">
        <v>117</v>
      </c>
    </row>
    <row r="3" spans="2:3" ht="36" customHeight="1">
      <c r="B3" s="46" t="s">
        <v>111</v>
      </c>
      <c r="C3" s="46" t="s">
        <v>118</v>
      </c>
    </row>
    <row r="4" spans="2:3" ht="36" customHeight="1">
      <c r="B4" s="46" t="s">
        <v>113</v>
      </c>
      <c r="C4" s="46" t="s">
        <v>119</v>
      </c>
    </row>
    <row r="5" spans="2:3" ht="36" customHeight="1">
      <c r="B5" s="46" t="s">
        <v>114</v>
      </c>
      <c r="C5" s="46" t="s">
        <v>120</v>
      </c>
    </row>
    <row r="6" spans="2:3" ht="36" customHeight="1">
      <c r="B6" s="46" t="s">
        <v>115</v>
      </c>
      <c r="C6" s="46" t="s">
        <v>121</v>
      </c>
    </row>
    <row r="7" spans="2:3" ht="36" customHeight="1">
      <c r="B7" s="46" t="s">
        <v>116</v>
      </c>
      <c r="C7" s="106" t="s">
        <v>122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116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124</v>
      </c>
    </row>
    <row r="3" spans="2:13">
      <c r="M3" t="s">
        <v>123</v>
      </c>
    </row>
    <row r="5" spans="2:13" ht="20" customHeight="1">
      <c r="B5" s="125" t="s">
        <v>0</v>
      </c>
      <c r="C5" s="122">
        <f>E5+E6+E7+G6+G7</f>
        <v>18</v>
      </c>
      <c r="D5" s="79" t="s">
        <v>27</v>
      </c>
      <c r="E5" s="129">
        <v>1</v>
      </c>
    </row>
    <row r="6" spans="2:13">
      <c r="B6" s="125"/>
      <c r="C6" s="123"/>
      <c r="D6" s="80" t="s">
        <v>28</v>
      </c>
      <c r="E6" s="129">
        <v>1</v>
      </c>
      <c r="F6" s="80" t="s">
        <v>29</v>
      </c>
      <c r="G6" s="129">
        <v>1</v>
      </c>
    </row>
    <row r="7" spans="2:13" ht="15" customHeight="1">
      <c r="B7" s="125"/>
      <c r="C7" s="124"/>
      <c r="D7" s="80"/>
      <c r="E7" s="132">
        <f>G6+G7</f>
        <v>8</v>
      </c>
      <c r="F7" s="80"/>
      <c r="G7" s="126">
        <f>E9+E10+E12+E13+E14</f>
        <v>7</v>
      </c>
    </row>
    <row r="9" spans="2:13">
      <c r="B9" s="122" t="s">
        <v>1</v>
      </c>
      <c r="C9" s="122">
        <f>E9+E10+G9+G10+I10</f>
        <v>5</v>
      </c>
      <c r="D9" s="80" t="s">
        <v>30</v>
      </c>
      <c r="E9" s="129">
        <v>1</v>
      </c>
      <c r="F9" s="80" t="s">
        <v>31</v>
      </c>
      <c r="G9" s="131">
        <v>1</v>
      </c>
      <c r="H9"/>
    </row>
    <row r="10" spans="2:13" ht="38" customHeight="1">
      <c r="B10" s="124"/>
      <c r="C10" s="124"/>
      <c r="D10" s="80"/>
      <c r="E10" s="126">
        <f>G9:G10</f>
        <v>1</v>
      </c>
      <c r="F10" s="80"/>
      <c r="G10" s="126">
        <f>I10</f>
        <v>1</v>
      </c>
      <c r="H10" s="84" t="s">
        <v>32</v>
      </c>
      <c r="I10" s="129">
        <v>1</v>
      </c>
    </row>
    <row r="12" spans="2:13" ht="20" customHeight="1">
      <c r="B12" s="125" t="s">
        <v>2</v>
      </c>
      <c r="C12" s="122">
        <f>E12+E13+E14+G13+G14+G15</f>
        <v>8</v>
      </c>
      <c r="D12" s="15" t="s">
        <v>33</v>
      </c>
      <c r="E12" s="130">
        <v>1</v>
      </c>
    </row>
    <row r="13" spans="2:13" ht="36" customHeight="1">
      <c r="B13" s="125"/>
      <c r="C13" s="123"/>
      <c r="D13" s="80" t="s">
        <v>34</v>
      </c>
      <c r="E13" s="147">
        <v>1</v>
      </c>
      <c r="F13" s="96"/>
      <c r="G13" s="146"/>
    </row>
    <row r="14" spans="2:13" ht="25" customHeight="1">
      <c r="B14" s="125"/>
      <c r="C14" s="123"/>
      <c r="D14" s="80"/>
      <c r="E14" s="111">
        <f>G13+G14+G15</f>
        <v>3</v>
      </c>
      <c r="F14" s="142" t="s">
        <v>127</v>
      </c>
      <c r="G14" s="144">
        <v>1</v>
      </c>
      <c r="H14" s="85" t="s">
        <v>36</v>
      </c>
      <c r="I14" s="85">
        <f>K14+K15</f>
        <v>2</v>
      </c>
      <c r="J14" s="118" t="s">
        <v>125</v>
      </c>
      <c r="K14" s="130">
        <v>1</v>
      </c>
    </row>
    <row r="15" spans="2:13" ht="25" customHeight="1">
      <c r="B15" s="125"/>
      <c r="C15" s="124"/>
      <c r="D15" s="80"/>
      <c r="E15" s="112"/>
      <c r="F15" s="85"/>
      <c r="G15" s="126">
        <f>I14</f>
        <v>2</v>
      </c>
      <c r="H15" s="85"/>
      <c r="I15" s="85"/>
      <c r="J15" s="118" t="s">
        <v>126</v>
      </c>
      <c r="K15" s="130">
        <v>1</v>
      </c>
    </row>
    <row r="17" spans="2:7" ht="20" customHeight="1">
      <c r="B17" s="125" t="s">
        <v>3</v>
      </c>
      <c r="C17" s="125">
        <f>E18+E17</f>
        <v>5</v>
      </c>
      <c r="D17" s="80" t="s">
        <v>37</v>
      </c>
      <c r="E17" s="129">
        <v>1</v>
      </c>
      <c r="F17" s="117" t="s">
        <v>38</v>
      </c>
      <c r="G17" s="129">
        <v>1</v>
      </c>
    </row>
    <row r="18" spans="2:7" ht="20" customHeight="1">
      <c r="B18" s="125"/>
      <c r="C18" s="125"/>
      <c r="D18" s="80"/>
      <c r="E18" s="122">
        <f>G17+G18+G19+G20</f>
        <v>4</v>
      </c>
      <c r="F18" s="117" t="s">
        <v>39</v>
      </c>
      <c r="G18" s="129">
        <v>1</v>
      </c>
    </row>
    <row r="19" spans="2:7" ht="20" customHeight="1">
      <c r="B19" s="125"/>
      <c r="C19" s="125"/>
      <c r="D19" s="80"/>
      <c r="E19" s="123"/>
      <c r="F19" s="117" t="s">
        <v>40</v>
      </c>
      <c r="G19" s="129">
        <v>1</v>
      </c>
    </row>
    <row r="20" spans="2:7" ht="20" customHeight="1">
      <c r="B20" s="125"/>
      <c r="C20" s="125"/>
      <c r="D20" s="80"/>
      <c r="E20" s="124"/>
      <c r="F20" s="117" t="s">
        <v>41</v>
      </c>
      <c r="G20" s="129">
        <v>1</v>
      </c>
    </row>
  </sheetData>
  <mergeCells count="19">
    <mergeCell ref="H14:H15"/>
    <mergeCell ref="I14:I15"/>
    <mergeCell ref="F6:F7"/>
    <mergeCell ref="C5:C7"/>
    <mergeCell ref="B5:B7"/>
    <mergeCell ref="E18:E20"/>
    <mergeCell ref="E14:E15"/>
    <mergeCell ref="D6:D7"/>
    <mergeCell ref="B12:B15"/>
    <mergeCell ref="C12:C15"/>
    <mergeCell ref="F9:F10"/>
    <mergeCell ref="D9:D10"/>
    <mergeCell ref="B9:B10"/>
    <mergeCell ref="C9:C10"/>
    <mergeCell ref="D17:D20"/>
    <mergeCell ref="B17:B20"/>
    <mergeCell ref="C17:C20"/>
    <mergeCell ref="F14:F15"/>
    <mergeCell ref="D13:D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User View</vt:lpstr>
      <vt:lpstr>Users Questionaire</vt:lpstr>
      <vt:lpstr>Users Questionaire 2 Apply</vt:lpstr>
      <vt:lpstr>Provider view</vt:lpstr>
      <vt:lpstr>Providers Questionaire</vt:lpstr>
      <vt:lpstr>Providers Questionaire 2 Apply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2016-08-19T02:44:12Z</dcterms:modified>
</cp:coreProperties>
</file>