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820" yWindow="0" windowWidth="27320" windowHeight="15360" tabRatio="500" firstSheet="5" activeTab="11"/>
  </bookViews>
  <sheets>
    <sheet name="Sheet1" sheetId="1" r:id="rId1"/>
    <sheet name="Sheet3" sheetId="3" r:id="rId2"/>
    <sheet name="Sheet5" sheetId="5" r:id="rId3"/>
    <sheet name="Sheet7" sheetId="7" r:id="rId4"/>
    <sheet name="Sheet6" sheetId="6" r:id="rId5"/>
    <sheet name="Sheet8" sheetId="8" r:id="rId6"/>
    <sheet name="Sheet9" sheetId="9" r:id="rId7"/>
    <sheet name="Sheet10" sheetId="10" r:id="rId8"/>
    <sheet name="Sheet11" sheetId="11" r:id="rId9"/>
    <sheet name="Provider view" sheetId="12" r:id="rId10"/>
    <sheet name="User view" sheetId="15" r:id="rId11"/>
    <sheet name="Questionaire" sheetId="17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7" l="1"/>
  <c r="C8" i="17"/>
  <c r="C9" i="17"/>
  <c r="C10" i="17"/>
  <c r="C11" i="17"/>
  <c r="C12" i="17"/>
  <c r="C13" i="17"/>
  <c r="C14" i="17"/>
  <c r="N21" i="15"/>
  <c r="L20" i="15"/>
  <c r="K19" i="15"/>
  <c r="R17" i="15"/>
  <c r="P18" i="15"/>
  <c r="N17" i="15"/>
  <c r="L15" i="15"/>
  <c r="K14" i="15"/>
  <c r="P13" i="15"/>
  <c r="N13" i="15"/>
  <c r="L12" i="15"/>
  <c r="K11" i="15"/>
  <c r="P10" i="15"/>
  <c r="N10" i="15"/>
  <c r="L8" i="15"/>
  <c r="K7" i="15"/>
  <c r="H5" i="15"/>
  <c r="H4" i="15"/>
  <c r="H3" i="15"/>
  <c r="I3" i="15"/>
  <c r="N26" i="12"/>
  <c r="L25" i="12"/>
  <c r="K24" i="12"/>
  <c r="G9" i="12"/>
  <c r="G7" i="12"/>
  <c r="G5" i="12"/>
  <c r="R22" i="12"/>
  <c r="P23" i="12"/>
  <c r="N22" i="12"/>
  <c r="L20" i="12"/>
  <c r="K19" i="12"/>
  <c r="F8" i="12"/>
  <c r="F7" i="12"/>
  <c r="F4" i="12"/>
  <c r="F3" i="12"/>
  <c r="P18" i="12"/>
  <c r="N18" i="12"/>
  <c r="L17" i="12"/>
  <c r="K16" i="12"/>
  <c r="E8" i="12"/>
  <c r="E3" i="12"/>
  <c r="P15" i="12"/>
  <c r="N15" i="12"/>
  <c r="L13" i="12"/>
  <c r="K12" i="12"/>
  <c r="D8" i="12"/>
  <c r="D7" i="12"/>
  <c r="D4" i="12"/>
  <c r="D3" i="12"/>
  <c r="H7" i="12"/>
  <c r="H8" i="12"/>
  <c r="H9" i="12"/>
  <c r="I7" i="12"/>
  <c r="H3" i="12"/>
  <c r="H4" i="12"/>
  <c r="H5" i="12"/>
  <c r="I3" i="12"/>
  <c r="G11" i="12"/>
  <c r="F11" i="12"/>
  <c r="E11" i="12"/>
  <c r="D11" i="12"/>
  <c r="G12" i="11"/>
  <c r="E12" i="11"/>
  <c r="I16" i="11"/>
  <c r="G17" i="11"/>
  <c r="E16" i="11"/>
  <c r="G9" i="11"/>
  <c r="E9" i="11"/>
  <c r="C7" i="11"/>
  <c r="C11" i="11"/>
  <c r="C14" i="11"/>
  <c r="E20" i="11"/>
  <c r="C19" i="11"/>
</calcChain>
</file>

<file path=xl/sharedStrings.xml><?xml version="1.0" encoding="utf-8"?>
<sst xmlns="http://schemas.openxmlformats.org/spreadsheetml/2006/main" count="407" uniqueCount="182">
  <si>
    <t>ACCESSIBILITY</t>
  </si>
  <si>
    <t>USABILITY</t>
  </si>
  <si>
    <t>EFFICIENCY</t>
  </si>
  <si>
    <t>SECURITY</t>
  </si>
  <si>
    <t>Convenience</t>
  </si>
  <si>
    <t>Performance</t>
  </si>
  <si>
    <t>Trustworthiness</t>
  </si>
  <si>
    <t>Compatibility</t>
  </si>
  <si>
    <t>Functionality</t>
  </si>
  <si>
    <t>Reliabilitty</t>
  </si>
  <si>
    <t>*</t>
  </si>
  <si>
    <t>Dimensions</t>
  </si>
  <si>
    <t>E-service qualitative characteristics</t>
  </si>
  <si>
    <t>Common dimensions to evaluate e-SQ in e-commerce</t>
  </si>
  <si>
    <t>Common consistent dimensions to evaluate s-SQ in e-commerce</t>
  </si>
  <si>
    <t>1. Reliability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</si>
  <si>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Reliability/fulfilment</t>
    </r>
  </si>
  <si>
    <t>2. Web design</t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</si>
  <si>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Web design</t>
    </r>
  </si>
  <si>
    <t>3. Responsiveness</t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</si>
  <si>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Responsiveness</t>
    </r>
  </si>
  <si>
    <t>4. Customer service</t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</si>
  <si>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Privacy/security</t>
    </r>
  </si>
  <si>
    <t>5. Personalization</t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</si>
  <si>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Ease of use/usability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</si>
  <si>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Information quality/benefit</t>
    </r>
  </si>
  <si>
    <t>Approach Reference</t>
  </si>
  <si>
    <t>Availability</t>
  </si>
  <si>
    <t>Maturity</t>
  </si>
  <si>
    <t>Operability</t>
  </si>
  <si>
    <t>Ease of use</t>
  </si>
  <si>
    <t>Learnability</t>
  </si>
  <si>
    <t>User interface aesthetics</t>
  </si>
  <si>
    <t>Fault Tolerance</t>
  </si>
  <si>
    <t>Responsiveness</t>
  </si>
  <si>
    <t>Customer Service</t>
  </si>
  <si>
    <t>Transaction Capability</t>
  </si>
  <si>
    <t>Safety</t>
  </si>
  <si>
    <t>Authenticity</t>
  </si>
  <si>
    <t>Privacy</t>
  </si>
  <si>
    <t>Integrity</t>
  </si>
  <si>
    <t>Confidentiality</t>
  </si>
  <si>
    <t>Security</t>
  </si>
  <si>
    <t>Response Time</t>
  </si>
  <si>
    <t>Zeithaml et al. (2001)</t>
  </si>
  <si>
    <t>Cox and Dale (2001)</t>
  </si>
  <si>
    <t xml:space="preserve">Yang et al. (2003) </t>
  </si>
  <si>
    <t xml:space="preserve">Parasuraman et al. (2005) </t>
  </si>
  <si>
    <t>Access</t>
  </si>
  <si>
    <t>Ease of navigation</t>
  </si>
  <si>
    <t>Security/Privacy</t>
  </si>
  <si>
    <t>Ease of navigation; Site aesthetics</t>
  </si>
  <si>
    <t>Ease of use; Aesthetic design</t>
  </si>
  <si>
    <t>Website appearance</t>
  </si>
  <si>
    <t xml:space="preserve">Raman et al. (2008) </t>
  </si>
  <si>
    <t>Appearance; Ease of use</t>
  </si>
  <si>
    <t xml:space="preserve">Yoo and Donthu (2001) </t>
  </si>
  <si>
    <t>Processing speed</t>
  </si>
  <si>
    <t>Wolfinbarger and Gilly (2003)</t>
  </si>
  <si>
    <t xml:space="preserve">Lociacono et al. (2002) </t>
  </si>
  <si>
    <t>Response time</t>
  </si>
  <si>
    <t xml:space="preserve">Bressolles (2008) </t>
  </si>
  <si>
    <t>Security/privacy</t>
  </si>
  <si>
    <t>Instrument</t>
  </si>
  <si>
    <t>E-S-QUAL</t>
  </si>
  <si>
    <t>WebQual</t>
  </si>
  <si>
    <t>Trust</t>
  </si>
  <si>
    <t>Design; Intuitiveness; Visual appeal</t>
  </si>
  <si>
    <t>WebQual 4</t>
  </si>
  <si>
    <t>e-TailQ</t>
  </si>
  <si>
    <t>Website design</t>
  </si>
  <si>
    <t>Fulfillment/Reliability</t>
  </si>
  <si>
    <t>SITEQUAL</t>
  </si>
  <si>
    <t>NetQual</t>
  </si>
  <si>
    <t>Ease of use; Site design</t>
  </si>
  <si>
    <t>Visual appeal</t>
  </si>
  <si>
    <t>Visual appeal; Intuitiveness</t>
  </si>
  <si>
    <t> </t>
  </si>
  <si>
    <t>Ease of Use</t>
  </si>
  <si>
    <t>Time Behavior</t>
  </si>
  <si>
    <t>Aesthetic design</t>
  </si>
  <si>
    <t>Interactive responsiveness</t>
  </si>
  <si>
    <t>Site aesthetics</t>
  </si>
  <si>
    <t>Understanding</t>
  </si>
  <si>
    <t>Prompt delivery</t>
  </si>
  <si>
    <t>Accessibility</t>
  </si>
  <si>
    <t>Competence</t>
  </si>
  <si>
    <t>Reliability</t>
  </si>
  <si>
    <t>Efficiency</t>
  </si>
  <si>
    <t>Fulfillment</t>
  </si>
  <si>
    <t>Appearance</t>
  </si>
  <si>
    <t>Reliability/fulfillment</t>
  </si>
  <si>
    <t>Site design</t>
  </si>
  <si>
    <t>Functional completeness &amp; Functional correctness</t>
  </si>
  <si>
    <t>ISO/IEC 25010:2011 (Product Quality)</t>
  </si>
  <si>
    <t>e-service quality dimensions</t>
  </si>
  <si>
    <t>Product quality characteristic</t>
  </si>
  <si>
    <t>Quality in use characteristic</t>
  </si>
  <si>
    <t>Quality</t>
  </si>
  <si>
    <t>Perceived by user</t>
  </si>
  <si>
    <t>Provided in product</t>
  </si>
  <si>
    <t>Hypethesis</t>
  </si>
  <si>
    <t>Qualitative characteristics (Convenience, Performance, Trustworthiness, Compatibility)</t>
  </si>
  <si>
    <t>Qualitative characteristics (Compatibility, Functionality, Reliability)</t>
  </si>
  <si>
    <t>Software properties</t>
  </si>
  <si>
    <t>Inherent characteristics</t>
  </si>
  <si>
    <t>Assigned characteristics</t>
  </si>
  <si>
    <t>Inspired on figure C.6 - Software properties</t>
  </si>
  <si>
    <t>Document: BS-ISO-IEC 25010:2011</t>
  </si>
  <si>
    <t>Security / Privacy</t>
  </si>
  <si>
    <t>e-service AUES dimentional components</t>
  </si>
  <si>
    <t>e-service Quality dimensions (AUES)</t>
  </si>
  <si>
    <t>2. Quality concept</t>
  </si>
  <si>
    <t>1. Services concept</t>
  </si>
  <si>
    <t>3. Service quality</t>
  </si>
  <si>
    <t>4. Definitions of e-service</t>
  </si>
  <si>
    <t>5. ISO/IEC 25010:2011</t>
  </si>
  <si>
    <t>6. e-service quality</t>
  </si>
  <si>
    <t>7, IT-Services</t>
  </si>
  <si>
    <t>8. E-Commerce</t>
  </si>
  <si>
    <t>9. E-Government</t>
  </si>
  <si>
    <t>10. E-Infrastructure</t>
  </si>
  <si>
    <t>11. E-Services Providers</t>
  </si>
  <si>
    <t>12.Online and traditional business environment</t>
  </si>
  <si>
    <t>E-Service Quality in use</t>
  </si>
  <si>
    <t>Possible values (Fuzzy logic): 0; 0,5; 1</t>
  </si>
  <si>
    <t>Completeness</t>
  </si>
  <si>
    <t>Correctness</t>
  </si>
  <si>
    <t>Time behavior</t>
  </si>
  <si>
    <t>e-service quality in use</t>
  </si>
  <si>
    <t>e-service product quality</t>
  </si>
  <si>
    <t>na</t>
  </si>
  <si>
    <t>Sum</t>
  </si>
  <si>
    <t>Total</t>
  </si>
  <si>
    <t>For the e-service user</t>
  </si>
  <si>
    <t>#</t>
  </si>
  <si>
    <t>Question</t>
  </si>
  <si>
    <t>usability</t>
  </si>
  <si>
    <t>accessibility</t>
  </si>
  <si>
    <t>efficiency</t>
  </si>
  <si>
    <t>security</t>
  </si>
  <si>
    <t>For the e-service provider</t>
  </si>
  <si>
    <t>Was it easy to know about the existence of the e-service?</t>
  </si>
  <si>
    <t>The graphic interface was clear and comprehensive?</t>
  </si>
  <si>
    <t>The e-service was fully available without any interruption problems</t>
  </si>
  <si>
    <t>Did you face any response problems?</t>
  </si>
  <si>
    <t>Did you saved time and effort using the e-service?</t>
  </si>
  <si>
    <t>Do you trust on the e-service to use it again?</t>
  </si>
  <si>
    <t>Do you have up to date technology to deliver the e-service?</t>
  </si>
  <si>
    <t>Is the e-service able to work in conjuntion with other e-services of same or different type?</t>
  </si>
  <si>
    <t>Is the e-service able to exchange data or information with other e-services of same or different type?</t>
  </si>
  <si>
    <t>Is the medium for publishing e-services secure? [38]</t>
  </si>
  <si>
    <t>Have you encountered any security problems when accessing the service? [38]</t>
  </si>
  <si>
    <t>Does provider analyze and collect metrics to improve future offereings of its services? [38]</t>
  </si>
  <si>
    <t>Does provider have an up to date incident response plan? [38]</t>
  </si>
  <si>
    <t>Does provider have and up to date disaster recovery plan? [38]</t>
  </si>
  <si>
    <t>Does provider understand the importance of protecting the interest and privacy of its service users? [38]</t>
  </si>
  <si>
    <t>Does provider possess the expertise needed to properly deal with external organizations? [38]</t>
  </si>
  <si>
    <t>Does provider collect, analyze and use metrics related to the performance of its external relationships? [38]</t>
  </si>
  <si>
    <t>Does provider understand the importance of protecting the interest and privacy of its service users?</t>
  </si>
  <si>
    <t>Does provider collect metrics related to the quality of its services and the problems related to it? [38]</t>
  </si>
  <si>
    <t>Does provider take necessry corrective actions for any wrong doing? [38]</t>
  </si>
  <si>
    <t>Does provider assume responsibility for any wrong doing on its part? [38]</t>
  </si>
  <si>
    <t>Is service provider commited to responsiveness when dealing with service problems? [38]</t>
  </si>
  <si>
    <t>Does service provider assume responsibility for any problems causedby its dealings with external third party organizations? [38]</t>
  </si>
  <si>
    <t>Is it convenient?</t>
  </si>
  <si>
    <t>is it available when you need it?</t>
  </si>
  <si>
    <t>Was it easy to learn the functionality?</t>
  </si>
  <si>
    <t>Was the service interrupted when you were using it? [38]</t>
  </si>
  <si>
    <t>Was the service available when you needed it? [38]</t>
  </si>
  <si>
    <t>no</t>
  </si>
  <si>
    <t>Value for model</t>
  </si>
  <si>
    <t>Yes</t>
  </si>
  <si>
    <t>Was it easy to use the e-service?</t>
  </si>
  <si>
    <t>Did you get results in a direct way with minimum number of steps?</t>
  </si>
  <si>
    <t>Did you get correct results?</t>
  </si>
  <si>
    <t>Did you get complete results?</t>
  </si>
  <si>
    <t>completeness</t>
  </si>
  <si>
    <t>correctness</t>
  </si>
  <si>
    <t>Answer (Yes/No/NA)</t>
  </si>
  <si>
    <t>When you had a problem, did you get faster solution?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</si>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</sst>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Times New Roman"/>
    </font>
    <font>
      <sz val="7"/>
      <color theme="1"/>
      <name val="Times New Roman"/>
    </font>
    <font>
      <sz val="11"/>
      <color rgb="FF000000"/>
      <name val="Times New Roman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left" vertical="center" wrapText="1" indent="1"/>
    </xf>
    <xf numFmtId="0" fontId="5" fillId="3" borderId="19" xfId="0" applyFont="1" applyFill="1" applyBorder="1" applyAlignment="1">
      <alignment horizontal="left" vertical="center" wrapText="1" indent="3"/>
    </xf>
    <xf numFmtId="0" fontId="5" fillId="3" borderId="18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5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14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0" xfId="0" applyNumberForma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zoomScale="125" zoomScaleNormal="125" zoomScalePageLayoutView="125" workbookViewId="0">
      <selection activeCell="F21" sqref="F21"/>
    </sheetView>
  </sheetViews>
  <sheetFormatPr baseColWidth="10" defaultRowHeight="15" x14ac:dyDescent="0"/>
  <cols>
    <col min="3" max="3" width="12.1640625" customWidth="1"/>
    <col min="4" max="4" width="12.6640625" customWidth="1"/>
    <col min="5" max="5" width="15.33203125" customWidth="1"/>
    <col min="6" max="7" width="12.83203125" customWidth="1"/>
    <col min="8" max="8" width="10.83203125" customWidth="1"/>
    <col min="9" max="9" width="14" customWidth="1"/>
  </cols>
  <sheetData>
    <row r="1" spans="2:10">
      <c r="B1" s="33"/>
      <c r="C1" s="33"/>
      <c r="D1" s="33"/>
      <c r="E1" s="33"/>
      <c r="F1" s="33"/>
      <c r="G1" s="33"/>
      <c r="H1" s="33"/>
      <c r="I1" s="33"/>
      <c r="J1" s="33"/>
    </row>
    <row r="2" spans="2:10" ht="21" customHeight="1">
      <c r="B2" s="33"/>
      <c r="C2" s="25" t="s">
        <v>12</v>
      </c>
      <c r="D2" s="26"/>
      <c r="E2" s="26"/>
      <c r="F2" s="26"/>
      <c r="G2" s="26"/>
      <c r="H2" s="27"/>
      <c r="I2" s="108" t="s">
        <v>11</v>
      </c>
      <c r="J2" s="33"/>
    </row>
    <row r="3" spans="2:10" s="24" customFormat="1" ht="20" customHeight="1">
      <c r="B3" s="35"/>
      <c r="C3" s="28" t="s">
        <v>4</v>
      </c>
      <c r="D3" s="28" t="s">
        <v>5</v>
      </c>
      <c r="E3" s="28" t="s">
        <v>6</v>
      </c>
      <c r="F3" s="28" t="s">
        <v>7</v>
      </c>
      <c r="G3" s="28" t="s">
        <v>8</v>
      </c>
      <c r="H3" s="28" t="s">
        <v>9</v>
      </c>
      <c r="I3" s="109"/>
      <c r="J3" s="35"/>
    </row>
    <row r="4" spans="2:10" s="14" customFormat="1" ht="21" customHeight="1">
      <c r="B4" s="110"/>
      <c r="C4" s="104" t="s">
        <v>10</v>
      </c>
      <c r="D4" s="15" t="s">
        <v>10</v>
      </c>
      <c r="E4" s="15"/>
      <c r="F4" s="15" t="s">
        <v>10</v>
      </c>
      <c r="G4" s="15" t="s">
        <v>10</v>
      </c>
      <c r="H4" s="16"/>
      <c r="I4" s="29" t="s">
        <v>0</v>
      </c>
      <c r="J4" s="110"/>
    </row>
    <row r="5" spans="2:10" s="14" customFormat="1" ht="21" customHeight="1">
      <c r="B5" s="110"/>
      <c r="C5" s="105" t="s">
        <v>10</v>
      </c>
      <c r="D5" s="17"/>
      <c r="E5" s="17"/>
      <c r="F5" s="17"/>
      <c r="G5" s="17" t="s">
        <v>10</v>
      </c>
      <c r="H5" s="18"/>
      <c r="I5" s="30" t="s">
        <v>1</v>
      </c>
      <c r="J5" s="110"/>
    </row>
    <row r="6" spans="2:10" s="14" customFormat="1" ht="21" customHeight="1">
      <c r="B6" s="110"/>
      <c r="C6" s="106" t="s">
        <v>10</v>
      </c>
      <c r="D6" s="19" t="s">
        <v>10</v>
      </c>
      <c r="E6" s="19"/>
      <c r="F6" s="19" t="s">
        <v>10</v>
      </c>
      <c r="G6" s="19" t="s">
        <v>10</v>
      </c>
      <c r="H6" s="20"/>
      <c r="I6" s="31" t="s">
        <v>2</v>
      </c>
      <c r="J6" s="110"/>
    </row>
    <row r="7" spans="2:10" s="14" customFormat="1" ht="21" customHeight="1">
      <c r="B7" s="110"/>
      <c r="C7" s="107"/>
      <c r="D7" s="21"/>
      <c r="E7" s="21" t="s">
        <v>10</v>
      </c>
      <c r="F7" s="21" t="s">
        <v>10</v>
      </c>
      <c r="G7" s="21"/>
      <c r="H7" s="22" t="s">
        <v>10</v>
      </c>
      <c r="I7" s="32" t="s">
        <v>3</v>
      </c>
      <c r="J7" s="110"/>
    </row>
    <row r="8" spans="2:10">
      <c r="B8" s="33"/>
      <c r="C8" s="33"/>
      <c r="D8" s="33"/>
      <c r="E8" s="33"/>
      <c r="F8" s="33"/>
      <c r="G8" s="33"/>
      <c r="H8" s="33"/>
      <c r="I8" s="33"/>
      <c r="J8" s="33"/>
    </row>
    <row r="12" spans="2:10">
      <c r="C12" s="25" t="s">
        <v>12</v>
      </c>
      <c r="D12" s="26"/>
      <c r="E12" s="26"/>
      <c r="F12" s="26"/>
      <c r="G12" s="26"/>
      <c r="H12" s="27"/>
      <c r="I12" s="111" t="s">
        <v>11</v>
      </c>
    </row>
    <row r="13" spans="2:10">
      <c r="C13" s="28" t="s">
        <v>4</v>
      </c>
      <c r="D13" s="28" t="s">
        <v>5</v>
      </c>
      <c r="E13" s="28" t="s">
        <v>6</v>
      </c>
      <c r="F13" s="28" t="s">
        <v>7</v>
      </c>
      <c r="G13" s="28" t="s">
        <v>8</v>
      </c>
      <c r="H13" s="28" t="s">
        <v>9</v>
      </c>
      <c r="I13" s="112"/>
    </row>
    <row r="14" spans="2:10">
      <c r="C14" s="104">
        <v>1</v>
      </c>
      <c r="D14" s="15">
        <v>1</v>
      </c>
      <c r="E14" s="15"/>
      <c r="F14" s="15">
        <v>1</v>
      </c>
      <c r="G14" s="15">
        <v>1</v>
      </c>
      <c r="H14" s="16"/>
      <c r="I14" s="29" t="s">
        <v>0</v>
      </c>
      <c r="J14">
        <v>4</v>
      </c>
    </row>
    <row r="15" spans="2:10">
      <c r="C15" s="105">
        <v>1</v>
      </c>
      <c r="D15" s="17"/>
      <c r="E15" s="17"/>
      <c r="F15" s="17"/>
      <c r="G15" s="17">
        <v>1</v>
      </c>
      <c r="H15" s="18"/>
      <c r="I15" s="30" t="s">
        <v>1</v>
      </c>
      <c r="J15">
        <v>2</v>
      </c>
    </row>
    <row r="16" spans="2:10">
      <c r="C16" s="106">
        <v>1</v>
      </c>
      <c r="D16" s="19">
        <v>1</v>
      </c>
      <c r="E16" s="19"/>
      <c r="F16" s="19">
        <v>1</v>
      </c>
      <c r="G16" s="19">
        <v>1</v>
      </c>
      <c r="H16" s="20"/>
      <c r="I16" s="31" t="s">
        <v>2</v>
      </c>
      <c r="J16">
        <v>4</v>
      </c>
    </row>
    <row r="17" spans="3:10">
      <c r="C17" s="107"/>
      <c r="D17" s="21"/>
      <c r="E17" s="21">
        <v>1</v>
      </c>
      <c r="F17" s="21">
        <v>1</v>
      </c>
      <c r="G17" s="21"/>
      <c r="H17" s="22">
        <v>1</v>
      </c>
      <c r="I17" s="32" t="s">
        <v>3</v>
      </c>
      <c r="J17" s="17">
        <v>3</v>
      </c>
    </row>
  </sheetData>
  <mergeCells count="3">
    <mergeCell ref="C2:H2"/>
    <mergeCell ref="I2:I3"/>
    <mergeCell ref="C12:H12"/>
  </mergeCell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Sheet1!C18:H18</xm:f>
              <xm:sqref>B18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Sheet1!C17:H17</xm:f>
              <xm:sqref>B17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Sheet1!C16:H16</xm:f>
              <xm:sqref>B16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Sheet1!C15:H15</xm:f>
              <xm:sqref>B15</xm:sqref>
            </x14:sparkline>
          </x14:sparklines>
        </x14:sparklineGroup>
        <x14:sparklineGroup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Sheet1!C14:H14</xm:f>
              <xm:sqref>B14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3" sqref="B3:C9"/>
    </sheetView>
  </sheetViews>
  <sheetFormatPr baseColWidth="10" defaultRowHeight="15" x14ac:dyDescent="0"/>
  <cols>
    <col min="2" max="2" width="28.33203125" customWidth="1"/>
    <col min="3" max="3" width="36.83203125" customWidth="1"/>
  </cols>
  <sheetData>
    <row r="2" spans="1:4" ht="16" thickBot="1">
      <c r="A2" s="33"/>
      <c r="B2" s="33"/>
      <c r="C2" s="33"/>
      <c r="D2" s="33"/>
    </row>
    <row r="3" spans="1:4" ht="45" customHeight="1" thickBot="1">
      <c r="A3" s="33"/>
      <c r="B3" s="36" t="s">
        <v>13</v>
      </c>
      <c r="C3" s="37" t="s">
        <v>14</v>
      </c>
      <c r="D3" s="33"/>
    </row>
    <row r="4" spans="1:4" ht="26" customHeight="1" thickTop="1" thickBot="1">
      <c r="A4" s="33"/>
      <c r="B4" s="38" t="s">
        <v>15</v>
      </c>
      <c r="C4" s="39" t="s">
        <v>16</v>
      </c>
      <c r="D4" s="33"/>
    </row>
    <row r="5" spans="1:4" ht="26" customHeight="1" thickBot="1">
      <c r="A5" s="33"/>
      <c r="B5" s="38" t="s">
        <v>17</v>
      </c>
      <c r="C5" s="39" t="s">
        <v>18</v>
      </c>
      <c r="D5" s="33"/>
    </row>
    <row r="6" spans="1:4" ht="26" customHeight="1" thickBot="1">
      <c r="A6" s="33"/>
      <c r="B6" s="38" t="s">
        <v>19</v>
      </c>
      <c r="C6" s="39" t="s">
        <v>20</v>
      </c>
      <c r="D6" s="33"/>
    </row>
    <row r="7" spans="1:4" ht="26" customHeight="1" thickBot="1">
      <c r="A7" s="33"/>
      <c r="B7" s="38" t="s">
        <v>21</v>
      </c>
      <c r="C7" s="39" t="s">
        <v>22</v>
      </c>
      <c r="D7" s="33"/>
    </row>
    <row r="8" spans="1:4" ht="26" customHeight="1" thickBot="1">
      <c r="A8" s="33"/>
      <c r="B8" s="38" t="s">
        <v>23</v>
      </c>
      <c r="C8" s="39" t="s">
        <v>24</v>
      </c>
      <c r="D8" s="33"/>
    </row>
    <row r="9" spans="1:4" ht="26" customHeight="1" thickBot="1">
      <c r="A9" s="33"/>
      <c r="B9" s="40"/>
      <c r="C9" s="39" t="s">
        <v>25</v>
      </c>
      <c r="D9" s="33"/>
    </row>
    <row r="10" spans="1:4">
      <c r="A10" s="33"/>
      <c r="B10" s="33"/>
      <c r="C10" s="33"/>
      <c r="D10" s="33"/>
    </row>
    <row r="11" spans="1:4">
      <c r="A11" s="33"/>
      <c r="B11" s="33"/>
      <c r="C11" s="33"/>
      <c r="D11" s="3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="125" zoomScaleNormal="125" zoomScalePageLayoutView="125" workbookViewId="0">
      <selection activeCell="E16" sqref="E16"/>
    </sheetView>
  </sheetViews>
  <sheetFormatPr baseColWidth="10" defaultRowHeight="15" x14ac:dyDescent="0"/>
  <cols>
    <col min="1" max="1" width="1.83203125" customWidth="1"/>
    <col min="2" max="2" width="5.6640625" customWidth="1"/>
    <col min="3" max="3" width="27.33203125" style="2" customWidth="1"/>
    <col min="4" max="4" width="15.5" customWidth="1"/>
    <col min="5" max="5" width="31.1640625" customWidth="1"/>
    <col min="6" max="6" width="18.33203125" customWidth="1"/>
    <col min="7" max="7" width="17.5" customWidth="1"/>
    <col min="8" max="8" width="6.1640625" customWidth="1"/>
    <col min="9" max="9" width="26.1640625" bestFit="1" customWidth="1"/>
  </cols>
  <sheetData>
    <row r="2" spans="2:8">
      <c r="B2" s="35"/>
      <c r="C2" s="34"/>
      <c r="D2" s="33"/>
      <c r="E2" s="33"/>
      <c r="F2" s="33"/>
      <c r="G2" s="33"/>
      <c r="H2" s="33"/>
    </row>
    <row r="3" spans="2:8" ht="24" customHeight="1">
      <c r="B3" s="33"/>
      <c r="C3" s="78" t="s">
        <v>26</v>
      </c>
      <c r="D3" s="23" t="s">
        <v>111</v>
      </c>
      <c r="E3" s="78"/>
      <c r="F3" s="78"/>
      <c r="G3" s="78"/>
      <c r="H3" s="33"/>
    </row>
    <row r="4" spans="2:8" ht="27" customHeight="1">
      <c r="B4" s="35"/>
      <c r="C4" s="78"/>
      <c r="D4" s="84" t="s">
        <v>0</v>
      </c>
      <c r="E4" s="77" t="s">
        <v>1</v>
      </c>
      <c r="F4" s="77" t="s">
        <v>2</v>
      </c>
      <c r="G4" s="77" t="s">
        <v>3</v>
      </c>
      <c r="H4" s="33"/>
    </row>
    <row r="5" spans="2:8" s="2" customFormat="1" ht="20" customHeight="1">
      <c r="B5" s="34"/>
      <c r="C5" s="86" t="s">
        <v>44</v>
      </c>
      <c r="D5" s="87" t="s">
        <v>48</v>
      </c>
      <c r="E5" s="88" t="s">
        <v>51</v>
      </c>
      <c r="F5" s="88" t="s">
        <v>10</v>
      </c>
      <c r="G5" s="89" t="s">
        <v>50</v>
      </c>
      <c r="H5" s="34"/>
    </row>
    <row r="6" spans="2:8" ht="20" customHeight="1">
      <c r="B6" s="35"/>
      <c r="C6" s="77" t="s">
        <v>45</v>
      </c>
      <c r="D6" s="90" t="s">
        <v>10</v>
      </c>
      <c r="E6" s="91" t="s">
        <v>53</v>
      </c>
      <c r="F6" s="91"/>
      <c r="G6" s="92"/>
      <c r="H6" s="33"/>
    </row>
    <row r="7" spans="2:8" ht="20" customHeight="1">
      <c r="B7" s="35"/>
      <c r="C7" s="83" t="s">
        <v>56</v>
      </c>
      <c r="D7" s="6"/>
      <c r="E7" s="7" t="s">
        <v>52</v>
      </c>
      <c r="F7" s="7" t="s">
        <v>57</v>
      </c>
      <c r="G7" s="8"/>
      <c r="H7" s="33"/>
    </row>
    <row r="8" spans="2:8" ht="20" customHeight="1">
      <c r="B8" s="33"/>
      <c r="C8" s="85" t="s">
        <v>59</v>
      </c>
      <c r="D8" s="90"/>
      <c r="E8" s="91" t="s">
        <v>76</v>
      </c>
      <c r="F8" s="91" t="s">
        <v>60</v>
      </c>
      <c r="G8" s="92"/>
      <c r="H8" s="33"/>
    </row>
    <row r="9" spans="2:8" ht="20" customHeight="1">
      <c r="B9" s="33"/>
      <c r="C9" s="83" t="s">
        <v>46</v>
      </c>
      <c r="D9" s="6" t="s">
        <v>10</v>
      </c>
      <c r="E9" s="7" t="s">
        <v>30</v>
      </c>
      <c r="F9" s="7"/>
      <c r="G9" s="8"/>
      <c r="H9" s="33"/>
    </row>
    <row r="10" spans="2:8" ht="20" customHeight="1">
      <c r="B10" s="33"/>
      <c r="C10" s="77" t="s">
        <v>58</v>
      </c>
      <c r="D10" s="90"/>
      <c r="E10" s="91" t="s">
        <v>70</v>
      </c>
      <c r="F10" s="91" t="s">
        <v>35</v>
      </c>
      <c r="G10" s="92" t="s">
        <v>10</v>
      </c>
      <c r="H10" s="33"/>
    </row>
    <row r="11" spans="2:8" ht="20" customHeight="1">
      <c r="B11" s="33"/>
      <c r="C11" s="83" t="s">
        <v>47</v>
      </c>
      <c r="D11" s="6" t="s">
        <v>27</v>
      </c>
      <c r="E11" s="7"/>
      <c r="F11" s="7" t="s">
        <v>10</v>
      </c>
      <c r="G11" s="8" t="s">
        <v>39</v>
      </c>
      <c r="H11" s="33"/>
    </row>
    <row r="12" spans="2:8" ht="20" customHeight="1">
      <c r="B12" s="33"/>
      <c r="C12" s="85" t="s">
        <v>61</v>
      </c>
      <c r="D12" s="90"/>
      <c r="E12" s="91" t="s">
        <v>74</v>
      </c>
      <c r="F12" s="91"/>
      <c r="G12" s="9" t="s">
        <v>62</v>
      </c>
      <c r="H12" s="33"/>
    </row>
    <row r="13" spans="2:8" ht="20" customHeight="1">
      <c r="B13" s="33"/>
      <c r="C13" s="83" t="s">
        <v>54</v>
      </c>
      <c r="D13" s="10"/>
      <c r="E13" s="11" t="s">
        <v>55</v>
      </c>
      <c r="F13" s="11"/>
      <c r="G13" s="12"/>
      <c r="H13" s="33"/>
    </row>
    <row r="14" spans="2:8" ht="23" customHeight="1">
      <c r="B14" s="33"/>
      <c r="C14" s="34"/>
      <c r="D14" s="34"/>
      <c r="E14" s="34" t="s">
        <v>77</v>
      </c>
      <c r="F14" s="34"/>
      <c r="G14" s="34"/>
      <c r="H14" s="33"/>
    </row>
    <row r="15" spans="2:8">
      <c r="C15" s="45"/>
      <c r="D15" s="2"/>
      <c r="E15" s="2"/>
      <c r="F15" s="2"/>
      <c r="G15" s="2"/>
    </row>
    <row r="16" spans="2:8">
      <c r="D16" s="2"/>
      <c r="E16" s="2"/>
      <c r="F16" s="2"/>
      <c r="G16" s="2"/>
    </row>
    <row r="17" spans="3:7">
      <c r="D17" s="2"/>
      <c r="E17" s="2"/>
      <c r="F17" s="2"/>
      <c r="G17" s="2"/>
    </row>
    <row r="18" spans="3:7">
      <c r="D18" s="2"/>
      <c r="E18" s="2"/>
      <c r="F18" s="2"/>
      <c r="G18" s="2"/>
    </row>
    <row r="19" spans="3:7">
      <c r="D19" s="2"/>
      <c r="E19" s="2"/>
      <c r="F19" s="2"/>
      <c r="G19" s="2"/>
    </row>
    <row r="20" spans="3:7">
      <c r="D20" s="2"/>
      <c r="E20" s="2"/>
      <c r="F20" s="2"/>
      <c r="G20" s="2"/>
    </row>
    <row r="21" spans="3:7">
      <c r="D21" s="2"/>
      <c r="E21" s="2"/>
      <c r="F21" s="2"/>
      <c r="G21" s="2"/>
    </row>
    <row r="22" spans="3:7">
      <c r="C22" s="47"/>
      <c r="D22" s="2"/>
      <c r="E22" s="2"/>
      <c r="F22" s="2"/>
      <c r="G22" s="2"/>
    </row>
    <row r="23" spans="3:7">
      <c r="C23" s="47"/>
      <c r="D23" s="2"/>
      <c r="E23" s="2"/>
      <c r="F23" s="2"/>
      <c r="G23" s="2"/>
    </row>
  </sheetData>
  <mergeCells count="2">
    <mergeCell ref="D3:G3"/>
    <mergeCell ref="C3: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zoomScale="125" zoomScaleNormal="125" zoomScalePageLayoutView="125" workbookViewId="0">
      <selection activeCell="B15" sqref="B15"/>
    </sheetView>
  </sheetViews>
  <sheetFormatPr baseColWidth="10" defaultRowHeight="15" x14ac:dyDescent="0"/>
  <cols>
    <col min="2" max="2" width="13" customWidth="1"/>
    <col min="3" max="3" width="14" customWidth="1"/>
    <col min="4" max="4" width="28.33203125" customWidth="1"/>
    <col min="5" max="5" width="19.1640625" customWidth="1"/>
    <col min="6" max="6" width="15.6640625" customWidth="1"/>
  </cols>
  <sheetData>
    <row r="2" spans="1:7">
      <c r="A2" s="33"/>
      <c r="B2" s="33"/>
      <c r="C2" s="33"/>
      <c r="D2" s="33"/>
      <c r="E2" s="33"/>
      <c r="F2" s="33"/>
      <c r="G2" s="33"/>
    </row>
    <row r="3" spans="1:7">
      <c r="A3" s="33"/>
      <c r="B3" s="52" t="s">
        <v>63</v>
      </c>
      <c r="C3" s="53" t="s">
        <v>95</v>
      </c>
      <c r="D3" s="53"/>
      <c r="E3" s="53"/>
      <c r="F3" s="53"/>
      <c r="G3" s="33"/>
    </row>
    <row r="4" spans="1:7" ht="25" customHeight="1">
      <c r="A4" s="33"/>
      <c r="B4" s="52"/>
      <c r="C4" s="54" t="s">
        <v>0</v>
      </c>
      <c r="D4" s="54" t="s">
        <v>1</v>
      </c>
      <c r="E4" s="54" t="s">
        <v>2</v>
      </c>
      <c r="F4" s="54" t="s">
        <v>3</v>
      </c>
      <c r="G4" s="33"/>
    </row>
    <row r="5" spans="1:7" s="2" customFormat="1" ht="20" customHeight="1">
      <c r="A5" s="34"/>
      <c r="B5" s="48" t="s">
        <v>64</v>
      </c>
      <c r="C5" s="64"/>
      <c r="D5" s="65"/>
      <c r="E5" s="66" t="s">
        <v>10</v>
      </c>
      <c r="F5" s="67"/>
      <c r="G5" s="34"/>
    </row>
    <row r="6" spans="1:7" s="2" customFormat="1" ht="20" customHeight="1">
      <c r="A6" s="34"/>
      <c r="B6" s="55" t="s">
        <v>65</v>
      </c>
      <c r="C6" s="56"/>
      <c r="D6" s="57" t="s">
        <v>67</v>
      </c>
      <c r="E6" s="57" t="s">
        <v>43</v>
      </c>
      <c r="F6" s="58" t="s">
        <v>66</v>
      </c>
      <c r="G6" s="34"/>
    </row>
    <row r="7" spans="1:7" s="2" customFormat="1" ht="20" customHeight="1">
      <c r="A7" s="34"/>
      <c r="B7" s="68" t="s">
        <v>68</v>
      </c>
      <c r="C7" s="49"/>
      <c r="D7" s="69" t="s">
        <v>10</v>
      </c>
      <c r="E7" s="70"/>
      <c r="F7" s="51"/>
      <c r="G7" s="34"/>
    </row>
    <row r="8" spans="1:7" s="2" customFormat="1" ht="20" customHeight="1">
      <c r="A8" s="34"/>
      <c r="B8" s="55" t="s">
        <v>69</v>
      </c>
      <c r="C8" s="56"/>
      <c r="D8" s="57" t="s">
        <v>70</v>
      </c>
      <c r="E8" s="57" t="s">
        <v>71</v>
      </c>
      <c r="F8" s="59" t="s">
        <v>50</v>
      </c>
      <c r="G8" s="34"/>
    </row>
    <row r="9" spans="1:7" s="2" customFormat="1" ht="20" customHeight="1">
      <c r="A9" s="34"/>
      <c r="B9" s="71" t="s">
        <v>72</v>
      </c>
      <c r="C9" s="49"/>
      <c r="D9" s="50" t="s">
        <v>52</v>
      </c>
      <c r="E9" s="50" t="s">
        <v>57</v>
      </c>
      <c r="F9" s="51" t="s">
        <v>10</v>
      </c>
      <c r="G9" s="34"/>
    </row>
    <row r="10" spans="1:7" s="2" customFormat="1" ht="20" customHeight="1">
      <c r="A10" s="34"/>
      <c r="B10" s="55" t="s">
        <v>73</v>
      </c>
      <c r="C10" s="60"/>
      <c r="D10" s="61" t="s">
        <v>74</v>
      </c>
      <c r="E10" s="62" t="s">
        <v>87</v>
      </c>
      <c r="F10" s="63" t="s">
        <v>50</v>
      </c>
      <c r="G10" s="34"/>
    </row>
    <row r="11" spans="1:7">
      <c r="A11" s="33"/>
      <c r="B11" s="33"/>
      <c r="C11" s="33"/>
      <c r="D11" s="33"/>
      <c r="E11" s="33"/>
      <c r="F11" s="33"/>
      <c r="G11" s="33"/>
    </row>
    <row r="12" spans="1:7">
      <c r="A12" s="33"/>
      <c r="B12" s="33"/>
      <c r="C12" s="33"/>
      <c r="D12" s="33"/>
      <c r="E12" s="33"/>
      <c r="F12" s="33"/>
      <c r="G12" s="33"/>
    </row>
  </sheetData>
  <mergeCells count="2">
    <mergeCell ref="C3:F3"/>
    <mergeCell ref="B3:B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O17" sqref="O17"/>
    </sheetView>
  </sheetViews>
  <sheetFormatPr baseColWidth="10" defaultRowHeight="15" x14ac:dyDescent="0"/>
  <cols>
    <col min="1" max="1" width="2.83203125" customWidth="1"/>
    <col min="2" max="2" width="24.1640625" customWidth="1"/>
    <col min="3" max="3" width="13.83203125" customWidth="1"/>
    <col min="4" max="4" width="14" customWidth="1"/>
    <col min="5" max="5" width="13.6640625" customWidth="1"/>
    <col min="6" max="6" width="12.33203125" customWidth="1"/>
    <col min="7" max="7" width="11.5" customWidth="1"/>
    <col min="8" max="8" width="14" customWidth="1"/>
    <col min="9" max="9" width="11.83203125" customWidth="1"/>
    <col min="10" max="10" width="10.6640625" customWidth="1"/>
    <col min="11" max="11" width="9.83203125" customWidth="1"/>
    <col min="12" max="12" width="21.5" bestFit="1" customWidth="1"/>
    <col min="13" max="13" width="3.5" customWidth="1"/>
    <col min="14" max="14" width="17.33203125" bestFit="1" customWidth="1"/>
  </cols>
  <sheetData>
    <row r="1" spans="1:1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5" ht="22" customHeight="1">
      <c r="A2" s="33"/>
      <c r="B2" s="82" t="s">
        <v>110</v>
      </c>
      <c r="C2" s="23" t="s">
        <v>26</v>
      </c>
      <c r="D2" s="78"/>
      <c r="E2" s="78"/>
      <c r="F2" s="78"/>
      <c r="G2" s="78"/>
      <c r="H2" s="78"/>
      <c r="I2" s="78"/>
      <c r="J2" s="78"/>
      <c r="K2" s="78"/>
      <c r="L2" s="78"/>
      <c r="M2" s="33"/>
      <c r="N2" s="24"/>
    </row>
    <row r="3" spans="1:15" ht="39" customHeight="1">
      <c r="A3" s="33"/>
      <c r="B3" s="82"/>
      <c r="C3" s="81" t="s">
        <v>56</v>
      </c>
      <c r="D3" s="79" t="s">
        <v>44</v>
      </c>
      <c r="E3" s="75" t="s">
        <v>45</v>
      </c>
      <c r="F3" s="79" t="s">
        <v>59</v>
      </c>
      <c r="G3" s="75" t="s">
        <v>46</v>
      </c>
      <c r="H3" s="75" t="s">
        <v>58</v>
      </c>
      <c r="I3" s="80" t="s">
        <v>47</v>
      </c>
      <c r="J3" s="75" t="s">
        <v>54</v>
      </c>
      <c r="K3" s="79" t="s">
        <v>61</v>
      </c>
      <c r="L3" s="75" t="s">
        <v>94</v>
      </c>
      <c r="M3" s="35"/>
    </row>
    <row r="4" spans="1:15" ht="30" customHeight="1">
      <c r="A4" s="33"/>
      <c r="B4" s="83" t="s">
        <v>27</v>
      </c>
      <c r="C4" s="93"/>
      <c r="D4" s="93" t="s">
        <v>48</v>
      </c>
      <c r="E4" s="94" t="s">
        <v>10</v>
      </c>
      <c r="F4" s="93"/>
      <c r="G4" s="93" t="s">
        <v>85</v>
      </c>
      <c r="H4" s="93"/>
      <c r="I4" s="93" t="s">
        <v>27</v>
      </c>
      <c r="J4" s="93"/>
      <c r="K4" s="93"/>
      <c r="L4" s="94" t="s">
        <v>10</v>
      </c>
      <c r="M4" s="33"/>
    </row>
    <row r="5" spans="1:15" ht="30" customHeight="1">
      <c r="A5" s="33"/>
      <c r="B5" s="77" t="s">
        <v>28</v>
      </c>
      <c r="C5" s="95"/>
      <c r="D5" s="95"/>
      <c r="E5" s="95"/>
      <c r="F5" s="95"/>
      <c r="G5" s="95"/>
      <c r="H5" s="95"/>
      <c r="I5" s="95"/>
      <c r="J5" s="95"/>
      <c r="K5" s="95"/>
      <c r="L5" s="96" t="s">
        <v>10</v>
      </c>
      <c r="M5" s="33"/>
    </row>
    <row r="6" spans="1:15" ht="30" customHeight="1">
      <c r="A6" s="33"/>
      <c r="B6" s="83" t="s">
        <v>29</v>
      </c>
      <c r="C6" s="93"/>
      <c r="D6" s="93"/>
      <c r="E6" s="93"/>
      <c r="F6" s="97"/>
      <c r="G6" s="93" t="s">
        <v>86</v>
      </c>
      <c r="H6" s="93"/>
      <c r="I6" s="93" t="s">
        <v>88</v>
      </c>
      <c r="J6" s="93"/>
      <c r="K6" s="93"/>
      <c r="L6" s="94" t="s">
        <v>10</v>
      </c>
      <c r="M6" s="33"/>
    </row>
    <row r="7" spans="1:15" ht="30">
      <c r="A7" s="33"/>
      <c r="B7" s="77" t="s">
        <v>78</v>
      </c>
      <c r="C7" s="98" t="s">
        <v>10</v>
      </c>
      <c r="D7" s="95" t="s">
        <v>49</v>
      </c>
      <c r="E7" s="95"/>
      <c r="F7" s="99"/>
      <c r="G7" s="98" t="s">
        <v>10</v>
      </c>
      <c r="H7" s="100"/>
      <c r="I7" s="100"/>
      <c r="J7" s="98" t="s">
        <v>10</v>
      </c>
      <c r="K7" s="98" t="s">
        <v>10</v>
      </c>
      <c r="L7" s="100"/>
      <c r="M7" s="33"/>
    </row>
    <row r="8" spans="1:15" ht="30" customHeight="1">
      <c r="A8" s="33"/>
      <c r="B8" s="83" t="s">
        <v>31</v>
      </c>
      <c r="C8" s="93"/>
      <c r="D8" s="93"/>
      <c r="E8" s="93" t="s">
        <v>83</v>
      </c>
      <c r="F8" s="97"/>
      <c r="G8" s="93"/>
      <c r="H8" s="93"/>
      <c r="I8" s="93"/>
      <c r="J8" s="93"/>
      <c r="K8" s="93"/>
      <c r="L8" s="94" t="s">
        <v>10</v>
      </c>
      <c r="M8" s="33"/>
    </row>
    <row r="9" spans="1:15" ht="30">
      <c r="A9" s="33"/>
      <c r="B9" s="77" t="s">
        <v>32</v>
      </c>
      <c r="C9" s="95" t="s">
        <v>80</v>
      </c>
      <c r="D9" s="95" t="s">
        <v>82</v>
      </c>
      <c r="E9" s="95" t="s">
        <v>53</v>
      </c>
      <c r="F9" s="95" t="s">
        <v>75</v>
      </c>
      <c r="G9" s="95"/>
      <c r="H9" s="95" t="s">
        <v>70</v>
      </c>
      <c r="I9" s="95"/>
      <c r="J9" s="95" t="s">
        <v>90</v>
      </c>
      <c r="K9" s="95" t="s">
        <v>92</v>
      </c>
      <c r="L9" s="98" t="s">
        <v>10</v>
      </c>
      <c r="M9" s="33"/>
    </row>
    <row r="10" spans="1:15" ht="30" customHeight="1">
      <c r="A10" s="33"/>
      <c r="B10" s="83" t="s">
        <v>33</v>
      </c>
      <c r="C10" s="93"/>
      <c r="D10" s="93"/>
      <c r="E10" s="93"/>
      <c r="F10" s="93"/>
      <c r="G10" s="93"/>
      <c r="H10" s="93" t="s">
        <v>87</v>
      </c>
      <c r="I10" s="93"/>
      <c r="J10" s="93" t="s">
        <v>87</v>
      </c>
      <c r="K10" s="93"/>
      <c r="L10" s="94" t="s">
        <v>10</v>
      </c>
      <c r="M10" s="33"/>
    </row>
    <row r="11" spans="1:15" ht="30">
      <c r="A11" s="33"/>
      <c r="B11" s="77" t="s">
        <v>34</v>
      </c>
      <c r="C11" s="95" t="s">
        <v>81</v>
      </c>
      <c r="D11" s="98" t="s">
        <v>10</v>
      </c>
      <c r="E11" s="95"/>
      <c r="F11" s="95"/>
      <c r="G11" s="95"/>
      <c r="H11" s="95"/>
      <c r="I11" s="95"/>
      <c r="J11" s="95"/>
      <c r="K11" s="95"/>
      <c r="L11" s="100"/>
      <c r="M11" s="33"/>
    </row>
    <row r="12" spans="1:15" ht="30" customHeight="1">
      <c r="A12" s="33"/>
      <c r="B12" s="83" t="s">
        <v>35</v>
      </c>
      <c r="C12" s="93"/>
      <c r="D12" s="93"/>
      <c r="E12" s="93"/>
      <c r="F12" s="93"/>
      <c r="G12" s="93"/>
      <c r="H12" s="94" t="s">
        <v>10</v>
      </c>
      <c r="I12" s="93"/>
      <c r="J12" s="93"/>
      <c r="K12" s="93"/>
      <c r="L12" s="101"/>
      <c r="M12" s="33"/>
    </row>
    <row r="13" spans="1:15" ht="30">
      <c r="A13" s="33"/>
      <c r="B13" s="77" t="s">
        <v>79</v>
      </c>
      <c r="C13" s="95" t="s">
        <v>57</v>
      </c>
      <c r="D13" s="95"/>
      <c r="E13" s="95"/>
      <c r="F13" s="95" t="s">
        <v>60</v>
      </c>
      <c r="G13" s="95" t="s">
        <v>84</v>
      </c>
      <c r="H13" s="95"/>
      <c r="I13" s="95"/>
      <c r="J13" s="95"/>
      <c r="K13" s="95"/>
      <c r="L13" s="98" t="s">
        <v>10</v>
      </c>
      <c r="M13" s="33"/>
    </row>
    <row r="14" spans="1:15" ht="37" customHeight="1">
      <c r="A14" s="33"/>
      <c r="B14" s="83" t="s">
        <v>36</v>
      </c>
      <c r="C14" s="93"/>
      <c r="D14" s="93"/>
      <c r="E14" s="93"/>
      <c r="F14" s="93"/>
      <c r="G14" s="93"/>
      <c r="H14" s="93"/>
      <c r="I14" s="93" t="s">
        <v>89</v>
      </c>
      <c r="J14" s="93"/>
      <c r="K14" s="93" t="s">
        <v>91</v>
      </c>
      <c r="L14" s="93" t="s">
        <v>93</v>
      </c>
      <c r="M14" s="33"/>
    </row>
    <row r="15" spans="1:15" ht="30" customHeight="1">
      <c r="A15" s="33"/>
      <c r="B15" s="77" t="s">
        <v>37</v>
      </c>
      <c r="C15" s="95"/>
      <c r="D15" s="95"/>
      <c r="E15" s="95"/>
      <c r="F15" s="95"/>
      <c r="G15" s="95"/>
      <c r="H15" s="99"/>
      <c r="I15" s="95"/>
      <c r="J15" s="95"/>
      <c r="K15" s="102"/>
      <c r="L15" s="95"/>
      <c r="M15" s="33"/>
      <c r="O15" s="24"/>
    </row>
    <row r="16" spans="1:15" ht="30" customHeight="1">
      <c r="A16" s="33"/>
      <c r="B16" s="83" t="s">
        <v>38</v>
      </c>
      <c r="C16" s="93"/>
      <c r="D16" s="93"/>
      <c r="E16" s="93"/>
      <c r="F16" s="93"/>
      <c r="G16" s="93"/>
      <c r="H16" s="97"/>
      <c r="I16" s="93"/>
      <c r="J16" s="93"/>
      <c r="K16" s="97"/>
      <c r="L16" s="94" t="s">
        <v>10</v>
      </c>
      <c r="M16" s="33"/>
      <c r="O16" s="24"/>
    </row>
    <row r="17" spans="1:15" ht="30">
      <c r="A17" s="33"/>
      <c r="B17" s="77" t="s">
        <v>39</v>
      </c>
      <c r="C17" s="95"/>
      <c r="D17" s="95" t="s">
        <v>109</v>
      </c>
      <c r="E17" s="95"/>
      <c r="F17" s="95"/>
      <c r="G17" s="95"/>
      <c r="H17" s="99"/>
      <c r="I17" s="98" t="s">
        <v>10</v>
      </c>
      <c r="J17" s="95"/>
      <c r="K17" s="99" t="s">
        <v>109</v>
      </c>
      <c r="L17" s="95"/>
      <c r="M17" s="33"/>
      <c r="O17" s="24"/>
    </row>
    <row r="18" spans="1:15" ht="30" customHeight="1">
      <c r="A18" s="33"/>
      <c r="B18" s="83" t="s">
        <v>40</v>
      </c>
      <c r="C18" s="93"/>
      <c r="D18" s="93"/>
      <c r="E18" s="93"/>
      <c r="F18" s="93"/>
      <c r="G18" s="93"/>
      <c r="H18" s="97"/>
      <c r="I18" s="93"/>
      <c r="J18" s="93"/>
      <c r="K18" s="97"/>
      <c r="L18" s="94" t="s">
        <v>10</v>
      </c>
      <c r="M18" s="33"/>
      <c r="O18" s="24"/>
    </row>
    <row r="19" spans="1:15" ht="30" customHeight="1">
      <c r="A19" s="33"/>
      <c r="B19" s="77" t="s">
        <v>41</v>
      </c>
      <c r="C19" s="95"/>
      <c r="D19" s="95"/>
      <c r="E19" s="95"/>
      <c r="F19" s="95"/>
      <c r="G19" s="95"/>
      <c r="H19" s="99"/>
      <c r="I19" s="95"/>
      <c r="J19" s="95"/>
      <c r="K19" s="99"/>
      <c r="L19" s="100" t="s">
        <v>10</v>
      </c>
      <c r="M19" s="33"/>
      <c r="O19" s="24"/>
    </row>
    <row r="20" spans="1: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</row>
  </sheetData>
  <mergeCells count="2">
    <mergeCell ref="C2:L2"/>
    <mergeCell ref="B2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5"/>
  <sheetViews>
    <sheetView workbookViewId="0">
      <selection activeCell="F1" sqref="F1:F1048576"/>
    </sheetView>
  </sheetViews>
  <sheetFormatPr baseColWidth="10" defaultRowHeight="15" x14ac:dyDescent="0"/>
  <cols>
    <col min="1" max="1" width="4.33203125" customWidth="1"/>
    <col min="2" max="2" width="13.5" customWidth="1"/>
    <col min="3" max="3" width="16" customWidth="1"/>
    <col min="4" max="4" width="15.6640625" customWidth="1"/>
    <col min="5" max="5" width="17.33203125" bestFit="1" customWidth="1"/>
    <col min="6" max="6" width="17.33203125" customWidth="1"/>
    <col min="8" max="8" width="14.1640625" customWidth="1"/>
    <col min="9" max="9" width="14.33203125" bestFit="1" customWidth="1"/>
  </cols>
  <sheetData>
    <row r="7" spans="2:14">
      <c r="D7" s="3" t="s">
        <v>98</v>
      </c>
      <c r="E7" s="3"/>
      <c r="F7" s="1"/>
      <c r="G7" s="72"/>
      <c r="H7" s="72"/>
      <c r="I7" s="72"/>
      <c r="J7" s="3" t="s">
        <v>101</v>
      </c>
      <c r="K7" s="3"/>
      <c r="L7" s="3"/>
      <c r="M7" s="3"/>
      <c r="N7" s="3"/>
    </row>
    <row r="8" spans="2:14" ht="28" customHeight="1">
      <c r="D8" s="41" t="s">
        <v>99</v>
      </c>
      <c r="E8" s="2" t="s">
        <v>100</v>
      </c>
      <c r="F8" s="2"/>
      <c r="J8" s="2"/>
    </row>
    <row r="9" spans="2:14" ht="18">
      <c r="B9" s="46" t="s">
        <v>97</v>
      </c>
      <c r="C9" s="2" t="s">
        <v>4</v>
      </c>
      <c r="D9" s="73" t="s">
        <v>10</v>
      </c>
      <c r="E9" s="74"/>
      <c r="F9" s="74"/>
      <c r="H9" s="46" t="s">
        <v>97</v>
      </c>
      <c r="I9" s="2" t="s">
        <v>4</v>
      </c>
      <c r="J9" s="74"/>
    </row>
    <row r="10" spans="2:14" ht="18">
      <c r="B10" s="46"/>
      <c r="C10" s="2" t="s">
        <v>5</v>
      </c>
      <c r="D10" s="74" t="s">
        <v>10</v>
      </c>
      <c r="E10" s="74"/>
      <c r="F10" s="74"/>
      <c r="H10" s="46"/>
      <c r="I10" s="2" t="s">
        <v>5</v>
      </c>
      <c r="J10" s="74"/>
    </row>
    <row r="11" spans="2:14" ht="18">
      <c r="B11" s="46"/>
      <c r="C11" s="2" t="s">
        <v>6</v>
      </c>
      <c r="D11" s="74" t="s">
        <v>10</v>
      </c>
      <c r="E11" s="74"/>
      <c r="F11" s="74"/>
      <c r="H11" s="46"/>
      <c r="I11" s="2" t="s">
        <v>6</v>
      </c>
      <c r="J11" s="74"/>
    </row>
    <row r="12" spans="2:14" ht="18">
      <c r="B12" s="46"/>
      <c r="C12" s="43" t="s">
        <v>7</v>
      </c>
      <c r="D12" s="74" t="s">
        <v>10</v>
      </c>
      <c r="E12" s="74" t="s">
        <v>10</v>
      </c>
      <c r="F12" s="74"/>
      <c r="H12" s="46"/>
      <c r="I12" s="43" t="s">
        <v>7</v>
      </c>
      <c r="J12" s="74"/>
    </row>
    <row r="13" spans="2:14" ht="18">
      <c r="B13" s="46" t="s">
        <v>96</v>
      </c>
      <c r="C13" s="43"/>
      <c r="D13" s="74"/>
      <c r="E13" s="74" t="s">
        <v>10</v>
      </c>
      <c r="F13" s="74"/>
      <c r="H13" s="46" t="s">
        <v>96</v>
      </c>
      <c r="I13" s="43"/>
      <c r="J13" s="74"/>
    </row>
    <row r="14" spans="2:14" ht="18">
      <c r="B14" s="46"/>
      <c r="C14" s="2" t="s">
        <v>8</v>
      </c>
      <c r="D14" s="74"/>
      <c r="E14" s="74" t="s">
        <v>10</v>
      </c>
      <c r="F14" s="74"/>
      <c r="H14" s="46"/>
      <c r="I14" s="2" t="s">
        <v>8</v>
      </c>
      <c r="J14" s="74"/>
    </row>
    <row r="15" spans="2:14" ht="18">
      <c r="B15" s="46"/>
      <c r="C15" s="2" t="s">
        <v>87</v>
      </c>
      <c r="D15" s="74"/>
      <c r="E15" s="74" t="s">
        <v>10</v>
      </c>
      <c r="F15" s="74"/>
      <c r="H15" s="46"/>
      <c r="I15" s="2" t="s">
        <v>87</v>
      </c>
      <c r="J15" s="74"/>
    </row>
  </sheetData>
  <mergeCells count="8">
    <mergeCell ref="J7:N7"/>
    <mergeCell ref="B13:B15"/>
    <mergeCell ref="B9:B12"/>
    <mergeCell ref="C12:C13"/>
    <mergeCell ref="D7:E7"/>
    <mergeCell ref="H9:H12"/>
    <mergeCell ref="I12:I13"/>
    <mergeCell ref="H13:H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workbookViewId="0">
      <selection activeCell="E9" sqref="E9"/>
    </sheetView>
  </sheetViews>
  <sheetFormatPr baseColWidth="10" defaultRowHeight="15" x14ac:dyDescent="0"/>
  <cols>
    <col min="3" max="3" width="21.5" customWidth="1"/>
    <col min="4" max="4" width="22" customWidth="1"/>
    <col min="5" max="5" width="27" customWidth="1"/>
  </cols>
  <sheetData>
    <row r="5" spans="3:5" ht="114" customHeight="1">
      <c r="C5" s="76" t="s">
        <v>104</v>
      </c>
      <c r="D5" s="77" t="s">
        <v>105</v>
      </c>
      <c r="E5" s="75" t="s">
        <v>102</v>
      </c>
    </row>
    <row r="6" spans="3:5" ht="80" customHeight="1">
      <c r="C6" s="76"/>
      <c r="D6" s="77" t="s">
        <v>106</v>
      </c>
      <c r="E6" s="75" t="s">
        <v>103</v>
      </c>
    </row>
    <row r="8" spans="3:5">
      <c r="C8" t="s">
        <v>107</v>
      </c>
    </row>
    <row r="9" spans="3:5">
      <c r="C9" t="s">
        <v>108</v>
      </c>
    </row>
  </sheetData>
  <mergeCells count="1">
    <mergeCell ref="C5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baseColWidth="10" defaultRowHeight="15" x14ac:dyDescent="0"/>
  <cols>
    <col min="2" max="2" width="23.1640625" customWidth="1"/>
    <col min="3" max="3" width="40.6640625" customWidth="1"/>
  </cols>
  <sheetData>
    <row r="2" spans="2:3" ht="36" customHeight="1">
      <c r="B2" s="44" t="s">
        <v>113</v>
      </c>
      <c r="C2" s="44" t="s">
        <v>118</v>
      </c>
    </row>
    <row r="3" spans="2:3" ht="36" customHeight="1">
      <c r="B3" s="44" t="s">
        <v>112</v>
      </c>
      <c r="C3" s="44" t="s">
        <v>119</v>
      </c>
    </row>
    <row r="4" spans="2:3" ht="36" customHeight="1">
      <c r="B4" s="44" t="s">
        <v>114</v>
      </c>
      <c r="C4" s="44" t="s">
        <v>120</v>
      </c>
    </row>
    <row r="5" spans="2:3" ht="36" customHeight="1">
      <c r="B5" s="44" t="s">
        <v>115</v>
      </c>
      <c r="C5" s="44" t="s">
        <v>121</v>
      </c>
    </row>
    <row r="6" spans="2:3" ht="36" customHeight="1">
      <c r="B6" s="44" t="s">
        <v>116</v>
      </c>
      <c r="C6" s="44" t="s">
        <v>122</v>
      </c>
    </row>
    <row r="7" spans="2:3" ht="36" customHeight="1">
      <c r="B7" s="44" t="s">
        <v>117</v>
      </c>
      <c r="C7" s="103" t="s">
        <v>123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"/>
  <sheetViews>
    <sheetView topLeftCell="A3" workbookViewId="0">
      <selection activeCell="D25" sqref="D25"/>
    </sheetView>
  </sheetViews>
  <sheetFormatPr baseColWidth="10" defaultRowHeight="15" x14ac:dyDescent="0"/>
  <cols>
    <col min="2" max="2" width="13.5" customWidth="1"/>
    <col min="3" max="3" width="3.83203125" customWidth="1"/>
    <col min="4" max="4" width="15" customWidth="1"/>
    <col min="5" max="5" width="3.83203125" customWidth="1"/>
    <col min="6" max="6" width="16.33203125" customWidth="1"/>
    <col min="7" max="7" width="3.83203125" bestFit="1" customWidth="1"/>
    <col min="8" max="8" width="14.5" style="113" customWidth="1"/>
    <col min="9" max="9" width="3.83203125" customWidth="1"/>
    <col min="10" max="10" width="12.83203125" bestFit="1" customWidth="1"/>
    <col min="11" max="11" width="3.83203125" customWidth="1"/>
  </cols>
  <sheetData>
    <row r="3" spans="2:13">
      <c r="M3" t="s">
        <v>125</v>
      </c>
    </row>
    <row r="4" spans="2:13">
      <c r="M4" t="s">
        <v>124</v>
      </c>
    </row>
    <row r="7" spans="2:13" ht="20" customHeight="1">
      <c r="B7" s="122" t="s">
        <v>0</v>
      </c>
      <c r="C7" s="119">
        <f>E7+E8+E9+G8+G9</f>
        <v>20</v>
      </c>
      <c r="D7" s="77" t="s">
        <v>27</v>
      </c>
      <c r="E7" s="124">
        <v>1</v>
      </c>
    </row>
    <row r="8" spans="2:13">
      <c r="B8" s="122"/>
      <c r="C8" s="120"/>
      <c r="D8" s="78" t="s">
        <v>28</v>
      </c>
      <c r="E8" s="124">
        <v>1</v>
      </c>
      <c r="F8" s="78" t="s">
        <v>29</v>
      </c>
      <c r="G8" s="124">
        <v>1</v>
      </c>
    </row>
    <row r="9" spans="2:13">
      <c r="B9" s="122"/>
      <c r="C9" s="121"/>
      <c r="D9" s="78"/>
      <c r="E9" s="129">
        <f>G8+G9</f>
        <v>9</v>
      </c>
      <c r="F9" s="78"/>
      <c r="G9" s="123">
        <f>E11+E12+E14+E15+E16</f>
        <v>8</v>
      </c>
    </row>
    <row r="11" spans="2:13">
      <c r="B11" s="119" t="s">
        <v>1</v>
      </c>
      <c r="C11" s="119">
        <f>E11+E12+G11+G12+I12</f>
        <v>5</v>
      </c>
      <c r="D11" s="78" t="s">
        <v>30</v>
      </c>
      <c r="E11" s="124">
        <v>1</v>
      </c>
      <c r="F11" s="78" t="s">
        <v>31</v>
      </c>
      <c r="G11" s="127">
        <v>1</v>
      </c>
      <c r="H11"/>
    </row>
    <row r="12" spans="2:13" ht="38" customHeight="1">
      <c r="B12" s="121"/>
      <c r="C12" s="121"/>
      <c r="D12" s="78"/>
      <c r="E12" s="123">
        <f>G11:G12</f>
        <v>1</v>
      </c>
      <c r="F12" s="78"/>
      <c r="G12" s="123">
        <f>I12</f>
        <v>1</v>
      </c>
      <c r="H12" s="81" t="s">
        <v>32</v>
      </c>
      <c r="I12" s="124">
        <v>1</v>
      </c>
    </row>
    <row r="14" spans="2:13" ht="20" customHeight="1">
      <c r="B14" s="122" t="s">
        <v>2</v>
      </c>
      <c r="C14" s="119">
        <f>E14+E15+E16+G15+G16+G17</f>
        <v>10</v>
      </c>
      <c r="D14" s="13" t="s">
        <v>33</v>
      </c>
      <c r="E14" s="125">
        <v>1</v>
      </c>
    </row>
    <row r="15" spans="2:13" ht="36" customHeight="1">
      <c r="B15" s="122"/>
      <c r="C15" s="120"/>
      <c r="D15" s="78" t="s">
        <v>34</v>
      </c>
      <c r="E15" s="128">
        <v>1</v>
      </c>
      <c r="F15" s="75" t="s">
        <v>35</v>
      </c>
      <c r="G15" s="125">
        <v>1</v>
      </c>
    </row>
    <row r="16" spans="2:13" ht="25" customHeight="1">
      <c r="B16" s="122"/>
      <c r="C16" s="120"/>
      <c r="D16" s="78"/>
      <c r="E16" s="108">
        <f>G15+G16+G17</f>
        <v>4</v>
      </c>
      <c r="F16" s="82" t="s">
        <v>128</v>
      </c>
      <c r="G16" s="126">
        <v>1</v>
      </c>
      <c r="H16" s="82" t="s">
        <v>36</v>
      </c>
      <c r="I16" s="82">
        <f>K16+K17</f>
        <v>2</v>
      </c>
      <c r="J16" s="115" t="s">
        <v>126</v>
      </c>
      <c r="K16" s="125">
        <v>1</v>
      </c>
    </row>
    <row r="17" spans="2:11" ht="25" customHeight="1">
      <c r="B17" s="122"/>
      <c r="C17" s="121"/>
      <c r="D17" s="78"/>
      <c r="E17" s="109"/>
      <c r="F17" s="82"/>
      <c r="G17" s="123">
        <f>I16</f>
        <v>2</v>
      </c>
      <c r="H17" s="82"/>
      <c r="I17" s="82"/>
      <c r="J17" s="115" t="s">
        <v>127</v>
      </c>
      <c r="K17" s="125">
        <v>1</v>
      </c>
    </row>
    <row r="19" spans="2:11" ht="20" customHeight="1">
      <c r="B19" s="122" t="s">
        <v>3</v>
      </c>
      <c r="C19" s="122">
        <f>E20+E19</f>
        <v>5</v>
      </c>
      <c r="D19" s="78" t="s">
        <v>37</v>
      </c>
      <c r="E19" s="124">
        <v>1</v>
      </c>
      <c r="F19" s="114" t="s">
        <v>38</v>
      </c>
      <c r="G19" s="124">
        <v>1</v>
      </c>
    </row>
    <row r="20" spans="2:11" ht="20" customHeight="1">
      <c r="B20" s="122"/>
      <c r="C20" s="122"/>
      <c r="D20" s="78"/>
      <c r="E20" s="119">
        <f>G19+G20+G21+G22</f>
        <v>4</v>
      </c>
      <c r="F20" s="114" t="s">
        <v>39</v>
      </c>
      <c r="G20" s="124">
        <v>1</v>
      </c>
    </row>
    <row r="21" spans="2:11" ht="20" customHeight="1">
      <c r="B21" s="122"/>
      <c r="C21" s="122"/>
      <c r="D21" s="78"/>
      <c r="E21" s="120"/>
      <c r="F21" s="114" t="s">
        <v>40</v>
      </c>
      <c r="G21" s="124">
        <v>1</v>
      </c>
    </row>
    <row r="22" spans="2:11" ht="20" customHeight="1">
      <c r="B22" s="122"/>
      <c r="C22" s="122"/>
      <c r="D22" s="78"/>
      <c r="E22" s="121"/>
      <c r="F22" s="114" t="s">
        <v>41</v>
      </c>
      <c r="G22" s="124">
        <v>1</v>
      </c>
    </row>
  </sheetData>
  <mergeCells count="19">
    <mergeCell ref="H16:H17"/>
    <mergeCell ref="I16:I17"/>
    <mergeCell ref="F8:F9"/>
    <mergeCell ref="C7:C9"/>
    <mergeCell ref="B7:B9"/>
    <mergeCell ref="E20:E22"/>
    <mergeCell ref="E16:E17"/>
    <mergeCell ref="D8:D9"/>
    <mergeCell ref="B14:B17"/>
    <mergeCell ref="C14:C17"/>
    <mergeCell ref="F11:F12"/>
    <mergeCell ref="D11:D12"/>
    <mergeCell ref="B11:B12"/>
    <mergeCell ref="C11:C12"/>
    <mergeCell ref="D19:D22"/>
    <mergeCell ref="B19:B22"/>
    <mergeCell ref="C19:C22"/>
    <mergeCell ref="F16:F17"/>
    <mergeCell ref="D15:D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8"/>
  <sheetViews>
    <sheetView workbookViewId="0">
      <selection activeCell="P22" sqref="P22"/>
    </sheetView>
  </sheetViews>
  <sheetFormatPr baseColWidth="10" defaultRowHeight="15" x14ac:dyDescent="0"/>
  <cols>
    <col min="1" max="1" width="2.33203125" customWidth="1"/>
    <col min="2" max="2" width="13.1640625" customWidth="1"/>
    <col min="3" max="3" width="14.33203125" bestFit="1" customWidth="1"/>
    <col min="4" max="4" width="14.33203125" customWidth="1"/>
    <col min="5" max="5" width="13.83203125" customWidth="1"/>
    <col min="6" max="6" width="10.5" customWidth="1"/>
    <col min="7" max="7" width="11.33203125" customWidth="1"/>
    <col min="8" max="8" width="11.33203125" style="2" customWidth="1"/>
    <col min="9" max="9" width="9.5" customWidth="1"/>
    <col min="10" max="10" width="5.1640625" customWidth="1"/>
    <col min="11" max="11" width="14.5" customWidth="1"/>
    <col min="12" max="12" width="3.83203125" customWidth="1"/>
    <col min="13" max="13" width="15" customWidth="1"/>
    <col min="14" max="14" width="3.83203125" customWidth="1"/>
    <col min="15" max="15" width="16.33203125" customWidth="1"/>
    <col min="16" max="16" width="3.83203125" bestFit="1" customWidth="1"/>
    <col min="17" max="17" width="14.5" style="113" customWidth="1"/>
    <col min="18" max="18" width="3.83203125" customWidth="1"/>
    <col min="19" max="19" width="12.83203125" bestFit="1" customWidth="1"/>
    <col min="20" max="20" width="3.83203125" customWidth="1"/>
  </cols>
  <sheetData>
    <row r="2" spans="2:22">
      <c r="D2" s="131" t="s">
        <v>0</v>
      </c>
      <c r="E2" s="132" t="s">
        <v>1</v>
      </c>
      <c r="F2" s="132" t="s">
        <v>2</v>
      </c>
      <c r="G2" s="5" t="s">
        <v>3</v>
      </c>
      <c r="H2" s="2" t="s">
        <v>132</v>
      </c>
      <c r="I2" s="134" t="s">
        <v>133</v>
      </c>
    </row>
    <row r="3" spans="2:22">
      <c r="B3" s="82" t="s">
        <v>129</v>
      </c>
      <c r="C3" s="4" t="s">
        <v>4</v>
      </c>
      <c r="D3" s="77">
        <f>$K$12</f>
        <v>4.5</v>
      </c>
      <c r="E3" s="77">
        <f>$K$16</f>
        <v>2.5</v>
      </c>
      <c r="F3" s="77">
        <f>$K$19</f>
        <v>2</v>
      </c>
      <c r="G3" s="77"/>
      <c r="H3" s="77">
        <f>SUM(D3:G3)</f>
        <v>9</v>
      </c>
      <c r="I3" s="137">
        <f>SUM(H3:H5)</f>
        <v>17.166666666666668</v>
      </c>
      <c r="J3" s="2"/>
      <c r="V3" t="s">
        <v>125</v>
      </c>
    </row>
    <row r="4" spans="2:22">
      <c r="B4" s="82"/>
      <c r="C4" s="4" t="s">
        <v>5</v>
      </c>
      <c r="D4" s="77">
        <f>$K$12</f>
        <v>4.5</v>
      </c>
      <c r="E4" s="77"/>
      <c r="F4" s="77">
        <f>$K$19</f>
        <v>2</v>
      </c>
      <c r="G4" s="77"/>
      <c r="H4" s="77">
        <f>SUM(D4:G4)</f>
        <v>6.5</v>
      </c>
      <c r="I4" s="137"/>
      <c r="J4" s="2"/>
      <c r="V4" t="s">
        <v>124</v>
      </c>
    </row>
    <row r="5" spans="2:22">
      <c r="B5" s="82"/>
      <c r="C5" s="4" t="s">
        <v>6</v>
      </c>
      <c r="D5" s="77"/>
      <c r="E5" s="77"/>
      <c r="F5" s="77"/>
      <c r="G5" s="135">
        <f>$K$24</f>
        <v>1.6666666666666667</v>
      </c>
      <c r="H5" s="136">
        <f>SUM(D5:G5)</f>
        <v>1.6666666666666667</v>
      </c>
      <c r="I5" s="137"/>
      <c r="J5" s="2"/>
    </row>
    <row r="6" spans="2:22">
      <c r="D6" s="2"/>
      <c r="E6" s="2"/>
      <c r="F6" s="2"/>
      <c r="G6" s="2"/>
    </row>
    <row r="7" spans="2:22">
      <c r="B7" s="133" t="s">
        <v>130</v>
      </c>
      <c r="C7" s="4" t="s">
        <v>7</v>
      </c>
      <c r="D7" s="77">
        <f>$K$12</f>
        <v>4.5</v>
      </c>
      <c r="E7" s="77"/>
      <c r="F7" s="77">
        <f>$K$19</f>
        <v>2</v>
      </c>
      <c r="G7" s="135">
        <f>$K$24</f>
        <v>1.6666666666666667</v>
      </c>
      <c r="H7" s="136">
        <f>SUM(D7:G7)</f>
        <v>8.1666666666666661</v>
      </c>
      <c r="I7" s="137">
        <f>SUM(H7:H9)</f>
        <v>18.833333333333332</v>
      </c>
    </row>
    <row r="8" spans="2:22">
      <c r="B8" s="133"/>
      <c r="C8" s="4" t="s">
        <v>8</v>
      </c>
      <c r="D8" s="77">
        <f>$K$12</f>
        <v>4.5</v>
      </c>
      <c r="E8" s="77">
        <f>$K$16</f>
        <v>2.5</v>
      </c>
      <c r="F8" s="77">
        <f>$K$19</f>
        <v>2</v>
      </c>
      <c r="G8" s="77"/>
      <c r="H8" s="77">
        <f t="shared" ref="H8:H9" si="0">SUM(D8:G8)</f>
        <v>9</v>
      </c>
      <c r="I8" s="137"/>
    </row>
    <row r="9" spans="2:22">
      <c r="B9" s="133"/>
      <c r="C9" s="4" t="s">
        <v>87</v>
      </c>
      <c r="D9" s="77"/>
      <c r="E9" s="77"/>
      <c r="F9" s="77"/>
      <c r="G9" s="135">
        <f>$K$24</f>
        <v>1.6666666666666667</v>
      </c>
      <c r="H9" s="136">
        <f t="shared" si="0"/>
        <v>1.6666666666666667</v>
      </c>
      <c r="I9" s="137"/>
    </row>
    <row r="10" spans="2:22" ht="4" customHeight="1"/>
    <row r="11" spans="2:22">
      <c r="D11" s="2">
        <f>SUM(D3:D9)</f>
        <v>18</v>
      </c>
      <c r="E11" s="2">
        <f>SUM(E3:E9)</f>
        <v>5</v>
      </c>
      <c r="F11" s="2">
        <f>SUM(SUM(F3:F9))</f>
        <v>8</v>
      </c>
      <c r="G11" s="2">
        <f>SUM(G3:G9)</f>
        <v>5</v>
      </c>
    </row>
    <row r="12" spans="2:22">
      <c r="K12">
        <f>L13/4</f>
        <v>4.5</v>
      </c>
    </row>
    <row r="13" spans="2:22" ht="20" customHeight="1">
      <c r="K13" s="122" t="s">
        <v>0</v>
      </c>
      <c r="L13" s="119">
        <f>N13+N14+N15+P14+P15</f>
        <v>18</v>
      </c>
      <c r="M13" s="77" t="s">
        <v>27</v>
      </c>
      <c r="N13" s="124">
        <v>1</v>
      </c>
    </row>
    <row r="14" spans="2:22" ht="36" customHeight="1">
      <c r="K14" s="122"/>
      <c r="L14" s="120"/>
      <c r="M14" s="78" t="s">
        <v>28</v>
      </c>
      <c r="N14" s="124">
        <v>1</v>
      </c>
      <c r="O14" s="78" t="s">
        <v>29</v>
      </c>
      <c r="P14" s="124">
        <v>1</v>
      </c>
    </row>
    <row r="15" spans="2:22" ht="25" customHeight="1">
      <c r="K15" s="122"/>
      <c r="L15" s="121"/>
      <c r="M15" s="78"/>
      <c r="N15" s="123">
        <f>P14+P15</f>
        <v>8</v>
      </c>
      <c r="O15" s="78"/>
      <c r="P15" s="123">
        <f>N17+N18+N20+N21+N22</f>
        <v>7</v>
      </c>
    </row>
    <row r="16" spans="2:22" ht="25" customHeight="1">
      <c r="K16">
        <f>L17/2</f>
        <v>2.5</v>
      </c>
    </row>
    <row r="17" spans="11:20">
      <c r="K17" s="119" t="s">
        <v>1</v>
      </c>
      <c r="L17" s="119">
        <f>N17+N18+P17+P18+R18</f>
        <v>5</v>
      </c>
      <c r="M17" s="78" t="s">
        <v>30</v>
      </c>
      <c r="N17" s="124">
        <v>1</v>
      </c>
      <c r="O17" s="78" t="s">
        <v>31</v>
      </c>
      <c r="P17" s="127">
        <v>1</v>
      </c>
      <c r="Q17"/>
    </row>
    <row r="18" spans="11:20" ht="34" customHeight="1">
      <c r="K18" s="121"/>
      <c r="L18" s="121"/>
      <c r="M18" s="78"/>
      <c r="N18" s="123">
        <f>P17:P18</f>
        <v>1</v>
      </c>
      <c r="O18" s="78"/>
      <c r="P18" s="123">
        <f>R18</f>
        <v>1</v>
      </c>
      <c r="Q18" s="81" t="s">
        <v>32</v>
      </c>
      <c r="R18" s="124">
        <v>1</v>
      </c>
    </row>
    <row r="19" spans="11:20">
      <c r="K19">
        <f>L20/4</f>
        <v>2</v>
      </c>
    </row>
    <row r="20" spans="11:20" ht="20" customHeight="1">
      <c r="K20" s="119" t="s">
        <v>2</v>
      </c>
      <c r="L20" s="119">
        <f>N20+N21+N22+P21+P22+P23</f>
        <v>8</v>
      </c>
      <c r="M20" s="13" t="s">
        <v>33</v>
      </c>
      <c r="N20" s="125">
        <v>1</v>
      </c>
    </row>
    <row r="21" spans="11:20" ht="20" customHeight="1">
      <c r="K21" s="120"/>
      <c r="L21" s="120"/>
      <c r="M21" s="116" t="s">
        <v>34</v>
      </c>
      <c r="N21" s="125">
        <v>1</v>
      </c>
      <c r="O21" s="75" t="s">
        <v>35</v>
      </c>
      <c r="P21" s="125">
        <v>0</v>
      </c>
    </row>
    <row r="22" spans="11:20" ht="20" customHeight="1">
      <c r="K22" s="120"/>
      <c r="L22" s="120"/>
      <c r="M22" s="117"/>
      <c r="N22" s="108">
        <f>P21+P22+P23</f>
        <v>3</v>
      </c>
      <c r="O22" s="138" t="s">
        <v>128</v>
      </c>
      <c r="P22" s="126">
        <v>1</v>
      </c>
      <c r="Q22" s="138" t="s">
        <v>36</v>
      </c>
      <c r="R22" s="138">
        <f>T22+T23</f>
        <v>2</v>
      </c>
      <c r="S22" s="115" t="s">
        <v>126</v>
      </c>
      <c r="T22" s="125">
        <v>1</v>
      </c>
    </row>
    <row r="23" spans="11:20" ht="20" customHeight="1">
      <c r="K23" s="121"/>
      <c r="L23" s="121"/>
      <c r="M23" s="118"/>
      <c r="N23" s="109"/>
      <c r="O23" s="139"/>
      <c r="P23" s="123">
        <f>R22</f>
        <v>2</v>
      </c>
      <c r="Q23" s="139"/>
      <c r="R23" s="139"/>
      <c r="S23" s="115" t="s">
        <v>127</v>
      </c>
      <c r="T23" s="125">
        <v>1</v>
      </c>
    </row>
    <row r="24" spans="11:20">
      <c r="K24" s="130">
        <f>L25/3</f>
        <v>1.6666666666666667</v>
      </c>
    </row>
    <row r="25" spans="11:20" ht="20" customHeight="1">
      <c r="K25" s="119" t="s">
        <v>3</v>
      </c>
      <c r="L25" s="119">
        <f>N26+N25</f>
        <v>5</v>
      </c>
      <c r="M25" s="116" t="s">
        <v>37</v>
      </c>
      <c r="N25" s="124">
        <v>1</v>
      </c>
      <c r="O25" s="114" t="s">
        <v>38</v>
      </c>
      <c r="P25" s="124">
        <v>1</v>
      </c>
    </row>
    <row r="26" spans="11:20" ht="20" customHeight="1">
      <c r="K26" s="120"/>
      <c r="L26" s="120"/>
      <c r="M26" s="117"/>
      <c r="N26" s="119">
        <f>P25+P26+P27+P28</f>
        <v>4</v>
      </c>
      <c r="O26" s="114" t="s">
        <v>39</v>
      </c>
      <c r="P26" s="124">
        <v>1</v>
      </c>
    </row>
    <row r="27" spans="11:20" ht="20" customHeight="1">
      <c r="K27" s="120"/>
      <c r="L27" s="120"/>
      <c r="M27" s="117"/>
      <c r="N27" s="120"/>
      <c r="O27" s="114" t="s">
        <v>40</v>
      </c>
      <c r="P27" s="124">
        <v>1</v>
      </c>
    </row>
    <row r="28" spans="11:20" ht="20" customHeight="1">
      <c r="K28" s="121"/>
      <c r="L28" s="121"/>
      <c r="M28" s="118"/>
      <c r="N28" s="121"/>
      <c r="O28" s="114" t="s">
        <v>41</v>
      </c>
      <c r="P28" s="124">
        <v>1</v>
      </c>
    </row>
  </sheetData>
  <mergeCells count="23">
    <mergeCell ref="O22:O23"/>
    <mergeCell ref="Q22:Q23"/>
    <mergeCell ref="R22:R23"/>
    <mergeCell ref="K25:K28"/>
    <mergeCell ref="M25:M28"/>
    <mergeCell ref="N26:N28"/>
    <mergeCell ref="L25:L28"/>
    <mergeCell ref="N22:N23"/>
    <mergeCell ref="K20:K23"/>
    <mergeCell ref="L20:L23"/>
    <mergeCell ref="B3:B5"/>
    <mergeCell ref="B7:B9"/>
    <mergeCell ref="I3:I5"/>
    <mergeCell ref="I7:I9"/>
    <mergeCell ref="M21:M23"/>
    <mergeCell ref="K13:K15"/>
    <mergeCell ref="L13:L15"/>
    <mergeCell ref="M14:M15"/>
    <mergeCell ref="O14:O15"/>
    <mergeCell ref="K17:K18"/>
    <mergeCell ref="L17:L18"/>
    <mergeCell ref="M17:M18"/>
    <mergeCell ref="O17:O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"/>
  <sheetViews>
    <sheetView workbookViewId="0">
      <selection activeCell="P16" sqref="P16"/>
    </sheetView>
  </sheetViews>
  <sheetFormatPr baseColWidth="10" defaultRowHeight="15" x14ac:dyDescent="0"/>
  <cols>
    <col min="1" max="1" width="2.33203125" customWidth="1"/>
    <col min="2" max="2" width="13.1640625" customWidth="1"/>
    <col min="3" max="3" width="14.33203125" bestFit="1" customWidth="1"/>
    <col min="4" max="4" width="14.33203125" customWidth="1"/>
    <col min="5" max="5" width="13.83203125" customWidth="1"/>
    <col min="6" max="6" width="10.5" customWidth="1"/>
    <col min="7" max="7" width="11.33203125" customWidth="1"/>
    <col min="8" max="8" width="11.33203125" style="2" customWidth="1"/>
    <col min="9" max="9" width="9.5" customWidth="1"/>
    <col min="10" max="10" width="5.1640625" customWidth="1"/>
    <col min="11" max="11" width="14.5" customWidth="1"/>
    <col min="12" max="12" width="3.83203125" customWidth="1"/>
    <col min="13" max="13" width="15" customWidth="1"/>
    <col min="14" max="14" width="3.83203125" customWidth="1"/>
    <col min="15" max="15" width="16.33203125" customWidth="1"/>
    <col min="16" max="16" width="3.83203125" bestFit="1" customWidth="1"/>
    <col min="17" max="17" width="14.5" style="113" customWidth="1"/>
    <col min="18" max="18" width="3.83203125" customWidth="1"/>
    <col min="19" max="19" width="12.83203125" bestFit="1" customWidth="1"/>
    <col min="20" max="20" width="3.83203125" customWidth="1"/>
  </cols>
  <sheetData>
    <row r="1" spans="2:22">
      <c r="D1">
        <v>5</v>
      </c>
      <c r="E1">
        <v>2.5</v>
      </c>
      <c r="F1">
        <v>2.5</v>
      </c>
      <c r="G1">
        <v>1.7</v>
      </c>
    </row>
    <row r="2" spans="2:22">
      <c r="D2" s="131" t="s">
        <v>0</v>
      </c>
      <c r="E2" s="132" t="s">
        <v>1</v>
      </c>
      <c r="F2" s="132" t="s">
        <v>2</v>
      </c>
      <c r="G2" s="5" t="s">
        <v>3</v>
      </c>
      <c r="H2" s="2" t="s">
        <v>132</v>
      </c>
      <c r="I2" s="134" t="s">
        <v>133</v>
      </c>
    </row>
    <row r="3" spans="2:22">
      <c r="B3" s="82" t="s">
        <v>129</v>
      </c>
      <c r="C3" s="4" t="s">
        <v>4</v>
      </c>
      <c r="D3" s="77">
        <v>1</v>
      </c>
      <c r="E3" s="77">
        <v>1</v>
      </c>
      <c r="F3" s="77">
        <v>1</v>
      </c>
      <c r="G3" s="77"/>
      <c r="H3" s="77">
        <f>SUM(D3:G3)</f>
        <v>3</v>
      </c>
      <c r="I3" s="137">
        <f>SUM(H3:H5)</f>
        <v>6</v>
      </c>
      <c r="J3" s="2"/>
      <c r="V3" t="s">
        <v>125</v>
      </c>
    </row>
    <row r="4" spans="2:22">
      <c r="B4" s="82"/>
      <c r="C4" s="4" t="s">
        <v>5</v>
      </c>
      <c r="D4" s="77">
        <v>1</v>
      </c>
      <c r="E4" s="77"/>
      <c r="F4" s="77">
        <v>1</v>
      </c>
      <c r="G4" s="77"/>
      <c r="H4" s="77">
        <f>SUM(D4:G4)</f>
        <v>2</v>
      </c>
      <c r="I4" s="137"/>
      <c r="J4" s="2"/>
      <c r="V4" t="s">
        <v>124</v>
      </c>
    </row>
    <row r="5" spans="2:22">
      <c r="B5" s="82"/>
      <c r="C5" s="4" t="s">
        <v>6</v>
      </c>
      <c r="D5" s="77"/>
      <c r="E5" s="77"/>
      <c r="F5" s="77"/>
      <c r="G5" s="135">
        <v>1</v>
      </c>
      <c r="H5" s="136">
        <f>SUM(D5:G5)</f>
        <v>1</v>
      </c>
      <c r="I5" s="137"/>
      <c r="J5" s="2"/>
    </row>
    <row r="6" spans="2:22">
      <c r="D6" s="2"/>
      <c r="E6" s="2"/>
      <c r="F6" s="2"/>
      <c r="G6" s="2"/>
    </row>
    <row r="7" spans="2:22">
      <c r="K7">
        <f>L8/4</f>
        <v>5</v>
      </c>
    </row>
    <row r="8" spans="2:22" ht="20" customHeight="1">
      <c r="K8" s="122" t="s">
        <v>0</v>
      </c>
      <c r="L8" s="119">
        <f>N8+N9+N10+P9+P10</f>
        <v>20</v>
      </c>
      <c r="M8" s="77" t="s">
        <v>27</v>
      </c>
      <c r="N8" s="124">
        <v>1</v>
      </c>
    </row>
    <row r="9" spans="2:22" ht="36" customHeight="1">
      <c r="K9" s="122"/>
      <c r="L9" s="120"/>
      <c r="M9" s="78" t="s">
        <v>28</v>
      </c>
      <c r="N9" s="124">
        <v>1</v>
      </c>
      <c r="O9" s="78" t="s">
        <v>29</v>
      </c>
      <c r="P9" s="124">
        <v>1</v>
      </c>
    </row>
    <row r="10" spans="2:22" ht="25" customHeight="1">
      <c r="K10" s="122"/>
      <c r="L10" s="121"/>
      <c r="M10" s="78"/>
      <c r="N10" s="123">
        <f>P9+P10</f>
        <v>9</v>
      </c>
      <c r="O10" s="78"/>
      <c r="P10" s="123">
        <f>N12+N13+N15+N16+N17</f>
        <v>8</v>
      </c>
    </row>
    <row r="11" spans="2:22" ht="25" customHeight="1">
      <c r="K11">
        <f>L12/2</f>
        <v>2.5</v>
      </c>
    </row>
    <row r="12" spans="2:22">
      <c r="K12" s="119" t="s">
        <v>1</v>
      </c>
      <c r="L12" s="119">
        <f>N12+N13+P12+P13+R13</f>
        <v>5</v>
      </c>
      <c r="M12" s="140" t="s">
        <v>30</v>
      </c>
      <c r="N12" s="124">
        <v>1</v>
      </c>
      <c r="O12" s="140" t="s">
        <v>31</v>
      </c>
      <c r="P12" s="127">
        <v>1</v>
      </c>
      <c r="Q12"/>
    </row>
    <row r="13" spans="2:22" ht="34" customHeight="1">
      <c r="K13" s="121"/>
      <c r="L13" s="121"/>
      <c r="M13" s="140"/>
      <c r="N13" s="123">
        <f>P12:P13</f>
        <v>1</v>
      </c>
      <c r="O13" s="140"/>
      <c r="P13" s="123">
        <f>R13</f>
        <v>1</v>
      </c>
      <c r="Q13" s="141" t="s">
        <v>32</v>
      </c>
      <c r="R13" s="124">
        <v>1</v>
      </c>
    </row>
    <row r="14" spans="2:22">
      <c r="K14">
        <f>L15/4</f>
        <v>2.5</v>
      </c>
    </row>
    <row r="15" spans="2:22" ht="20" customHeight="1">
      <c r="K15" s="119" t="s">
        <v>2</v>
      </c>
      <c r="L15" s="119">
        <f>N15+N16+N17+P16+P17+P18</f>
        <v>10</v>
      </c>
      <c r="M15" s="13" t="s">
        <v>33</v>
      </c>
      <c r="N15" s="125">
        <v>1</v>
      </c>
    </row>
    <row r="16" spans="2:22" ht="20" customHeight="1">
      <c r="K16" s="120"/>
      <c r="L16" s="120"/>
      <c r="M16" s="116" t="s">
        <v>34</v>
      </c>
      <c r="N16" s="125">
        <v>1</v>
      </c>
      <c r="O16" s="75" t="s">
        <v>35</v>
      </c>
      <c r="P16" s="125">
        <v>1</v>
      </c>
    </row>
    <row r="17" spans="11:20" ht="20" customHeight="1">
      <c r="K17" s="120"/>
      <c r="L17" s="120"/>
      <c r="M17" s="117"/>
      <c r="N17" s="108">
        <f>P16+P17+P18</f>
        <v>4</v>
      </c>
      <c r="O17" s="145" t="s">
        <v>128</v>
      </c>
      <c r="P17" s="126">
        <v>1</v>
      </c>
      <c r="Q17" s="138" t="s">
        <v>36</v>
      </c>
      <c r="R17" s="138">
        <f>T17+T18</f>
        <v>2</v>
      </c>
      <c r="S17" s="124" t="s">
        <v>126</v>
      </c>
      <c r="T17" s="125">
        <v>1</v>
      </c>
    </row>
    <row r="18" spans="11:20" ht="20" customHeight="1">
      <c r="K18" s="121"/>
      <c r="L18" s="121"/>
      <c r="M18" s="118"/>
      <c r="N18" s="109"/>
      <c r="O18" s="146"/>
      <c r="P18" s="123">
        <f>R17</f>
        <v>2</v>
      </c>
      <c r="Q18" s="139"/>
      <c r="R18" s="139"/>
      <c r="S18" s="124" t="s">
        <v>127</v>
      </c>
      <c r="T18" s="125">
        <v>1</v>
      </c>
    </row>
    <row r="19" spans="11:20">
      <c r="K19" s="130">
        <f>L20/3</f>
        <v>1.6666666666666667</v>
      </c>
    </row>
    <row r="20" spans="11:20" ht="20" customHeight="1">
      <c r="K20" s="119" t="s">
        <v>3</v>
      </c>
      <c r="L20" s="119">
        <f>N21+N20</f>
        <v>5</v>
      </c>
      <c r="M20" s="142" t="s">
        <v>37</v>
      </c>
      <c r="N20" s="124">
        <v>1</v>
      </c>
      <c r="O20" s="114" t="s">
        <v>38</v>
      </c>
      <c r="P20" s="124">
        <v>1</v>
      </c>
    </row>
    <row r="21" spans="11:20" ht="20" customHeight="1">
      <c r="K21" s="120"/>
      <c r="L21" s="120"/>
      <c r="M21" s="143"/>
      <c r="N21" s="119">
        <f>P20+P21+P22+P23</f>
        <v>4</v>
      </c>
      <c r="O21" s="114" t="s">
        <v>39</v>
      </c>
      <c r="P21" s="124">
        <v>1</v>
      </c>
    </row>
    <row r="22" spans="11:20" ht="20" customHeight="1">
      <c r="K22" s="120"/>
      <c r="L22" s="120"/>
      <c r="M22" s="143"/>
      <c r="N22" s="120"/>
      <c r="O22" s="114" t="s">
        <v>40</v>
      </c>
      <c r="P22" s="124">
        <v>1</v>
      </c>
    </row>
    <row r="23" spans="11:20" ht="20" customHeight="1">
      <c r="K23" s="121"/>
      <c r="L23" s="121"/>
      <c r="M23" s="144"/>
      <c r="N23" s="121"/>
      <c r="O23" s="114" t="s">
        <v>41</v>
      </c>
      <c r="P23" s="124">
        <v>1</v>
      </c>
    </row>
  </sheetData>
  <mergeCells count="21">
    <mergeCell ref="R17:R18"/>
    <mergeCell ref="K20:K23"/>
    <mergeCell ref="L20:L23"/>
    <mergeCell ref="M20:M23"/>
    <mergeCell ref="N21:N23"/>
    <mergeCell ref="K15:K18"/>
    <mergeCell ref="L15:L18"/>
    <mergeCell ref="M16:M18"/>
    <mergeCell ref="N17:N18"/>
    <mergeCell ref="O17:O18"/>
    <mergeCell ref="Q17:Q18"/>
    <mergeCell ref="M9:M10"/>
    <mergeCell ref="O9:O10"/>
    <mergeCell ref="K12:K13"/>
    <mergeCell ref="L12:L13"/>
    <mergeCell ref="M12:M13"/>
    <mergeCell ref="O12:O13"/>
    <mergeCell ref="B3:B5"/>
    <mergeCell ref="I3:I5"/>
    <mergeCell ref="K8:K10"/>
    <mergeCell ref="L8:L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0"/>
  <sheetViews>
    <sheetView tabSelected="1" topLeftCell="B1" workbookViewId="0">
      <selection activeCell="G27" sqref="G27"/>
    </sheetView>
  </sheetViews>
  <sheetFormatPr baseColWidth="10" defaultRowHeight="15" x14ac:dyDescent="0"/>
  <cols>
    <col min="1" max="2" width="26.33203125" customWidth="1"/>
    <col min="3" max="3" width="4" style="1" customWidth="1"/>
    <col min="4" max="4" width="64.6640625" customWidth="1"/>
    <col min="5" max="5" width="18.1640625" bestFit="1" customWidth="1"/>
    <col min="6" max="6" width="14.1640625" bestFit="1" customWidth="1"/>
    <col min="7" max="7" width="21.33203125" bestFit="1" customWidth="1"/>
    <col min="8" max="8" width="65.6640625" bestFit="1" customWidth="1"/>
  </cols>
  <sheetData>
    <row r="3" spans="1:8">
      <c r="C3" s="3" t="s">
        <v>134</v>
      </c>
      <c r="D3" s="3"/>
      <c r="E3" s="3"/>
      <c r="F3" s="3"/>
      <c r="G3" s="3"/>
      <c r="H3" s="3"/>
    </row>
    <row r="5" spans="1:8">
      <c r="C5" s="1" t="s">
        <v>135</v>
      </c>
      <c r="D5" t="s">
        <v>136</v>
      </c>
      <c r="E5" t="s">
        <v>179</v>
      </c>
      <c r="F5" t="s">
        <v>171</v>
      </c>
    </row>
    <row r="6" spans="1:8">
      <c r="A6" t="s">
        <v>138</v>
      </c>
      <c r="B6" t="s">
        <v>4</v>
      </c>
      <c r="C6" s="1">
        <v>1</v>
      </c>
      <c r="D6" t="s">
        <v>142</v>
      </c>
      <c r="E6" t="s">
        <v>172</v>
      </c>
      <c r="F6" t="s">
        <v>131</v>
      </c>
    </row>
    <row r="7" spans="1:8">
      <c r="A7" t="s">
        <v>137</v>
      </c>
      <c r="B7" t="s">
        <v>165</v>
      </c>
      <c r="C7" s="1">
        <f>C6+1</f>
        <v>2</v>
      </c>
    </row>
    <row r="8" spans="1:8">
      <c r="A8" t="s">
        <v>139</v>
      </c>
      <c r="B8" t="s">
        <v>166</v>
      </c>
      <c r="C8" s="1">
        <f t="shared" ref="C8:C14" si="0">C7+1</f>
        <v>3</v>
      </c>
      <c r="D8" t="s">
        <v>143</v>
      </c>
      <c r="E8" t="s">
        <v>172</v>
      </c>
      <c r="F8">
        <v>1</v>
      </c>
      <c r="G8" t="s">
        <v>32</v>
      </c>
    </row>
    <row r="9" spans="1:8">
      <c r="C9" s="1">
        <f t="shared" si="0"/>
        <v>4</v>
      </c>
      <c r="D9" t="s">
        <v>167</v>
      </c>
      <c r="E9" t="s">
        <v>172</v>
      </c>
      <c r="F9">
        <v>1</v>
      </c>
      <c r="G9" t="s">
        <v>31</v>
      </c>
    </row>
    <row r="10" spans="1:8">
      <c r="C10" s="1">
        <f t="shared" si="0"/>
        <v>5</v>
      </c>
      <c r="D10" t="s">
        <v>173</v>
      </c>
      <c r="E10" t="s">
        <v>172</v>
      </c>
      <c r="F10">
        <v>1</v>
      </c>
      <c r="G10" t="s">
        <v>30</v>
      </c>
    </row>
    <row r="11" spans="1:8">
      <c r="C11" s="1">
        <f t="shared" si="0"/>
        <v>6</v>
      </c>
    </row>
    <row r="12" spans="1:8">
      <c r="C12" s="1">
        <f t="shared" si="0"/>
        <v>7</v>
      </c>
      <c r="D12" s="42" t="s">
        <v>174</v>
      </c>
      <c r="E12" t="s">
        <v>172</v>
      </c>
      <c r="F12">
        <v>0.5</v>
      </c>
      <c r="G12" t="s">
        <v>128</v>
      </c>
    </row>
    <row r="13" spans="1:8">
      <c r="A13" t="s">
        <v>138</v>
      </c>
      <c r="C13" s="1">
        <f t="shared" si="0"/>
        <v>8</v>
      </c>
      <c r="D13" t="s">
        <v>144</v>
      </c>
    </row>
    <row r="14" spans="1:8">
      <c r="A14" t="s">
        <v>139</v>
      </c>
      <c r="C14" s="1">
        <f t="shared" si="0"/>
        <v>9</v>
      </c>
    </row>
    <row r="15" spans="1:8">
      <c r="B15" t="s">
        <v>5</v>
      </c>
      <c r="D15" t="s">
        <v>146</v>
      </c>
      <c r="E15" t="s">
        <v>172</v>
      </c>
      <c r="F15">
        <v>0.5</v>
      </c>
      <c r="G15" t="s">
        <v>128</v>
      </c>
    </row>
    <row r="16" spans="1:8">
      <c r="D16" t="s">
        <v>145</v>
      </c>
    </row>
    <row r="18" spans="1:8">
      <c r="D18" t="s">
        <v>176</v>
      </c>
      <c r="E18" t="s">
        <v>172</v>
      </c>
      <c r="F18">
        <v>1</v>
      </c>
      <c r="G18" t="s">
        <v>177</v>
      </c>
    </row>
    <row r="19" spans="1:8">
      <c r="D19" t="s">
        <v>175</v>
      </c>
      <c r="E19" t="s">
        <v>172</v>
      </c>
      <c r="F19">
        <v>1</v>
      </c>
      <c r="G19" t="s">
        <v>178</v>
      </c>
    </row>
    <row r="21" spans="1:8">
      <c r="A21" t="s">
        <v>140</v>
      </c>
      <c r="B21" t="s">
        <v>6</v>
      </c>
      <c r="D21" t="s">
        <v>152</v>
      </c>
      <c r="E21" t="s">
        <v>170</v>
      </c>
      <c r="F21">
        <v>1</v>
      </c>
      <c r="G21" t="s">
        <v>37</v>
      </c>
    </row>
    <row r="22" spans="1:8">
      <c r="D22" t="s">
        <v>168</v>
      </c>
    </row>
    <row r="23" spans="1:8">
      <c r="D23" t="s">
        <v>169</v>
      </c>
    </row>
    <row r="24" spans="1:8">
      <c r="D24" t="s">
        <v>147</v>
      </c>
    </row>
    <row r="26" spans="1:8">
      <c r="D26" t="s">
        <v>180</v>
      </c>
      <c r="E26" t="s">
        <v>172</v>
      </c>
      <c r="F26">
        <v>1</v>
      </c>
      <c r="G26" t="s">
        <v>181</v>
      </c>
    </row>
    <row r="29" spans="1:8">
      <c r="C29" s="3" t="s">
        <v>141</v>
      </c>
      <c r="D29" s="3"/>
      <c r="E29" s="3"/>
      <c r="F29" s="3"/>
      <c r="G29" s="3"/>
      <c r="H29" s="3"/>
    </row>
    <row r="30" spans="1:8">
      <c r="C30" s="1" t="s">
        <v>135</v>
      </c>
      <c r="D30" t="s">
        <v>136</v>
      </c>
    </row>
    <row r="31" spans="1:8">
      <c r="A31" t="s">
        <v>138</v>
      </c>
      <c r="B31" t="s">
        <v>7</v>
      </c>
      <c r="D31" t="s">
        <v>148</v>
      </c>
    </row>
    <row r="32" spans="1:8">
      <c r="A32" t="s">
        <v>139</v>
      </c>
      <c r="D32" t="s">
        <v>149</v>
      </c>
    </row>
    <row r="33" spans="1:4">
      <c r="A33" t="s">
        <v>140</v>
      </c>
      <c r="D33" t="s">
        <v>150</v>
      </c>
    </row>
    <row r="34" spans="1:4">
      <c r="D34" t="s">
        <v>151</v>
      </c>
    </row>
    <row r="35" spans="1:4">
      <c r="A35" t="s">
        <v>138</v>
      </c>
      <c r="B35" t="s">
        <v>8</v>
      </c>
      <c r="D35" t="s">
        <v>160</v>
      </c>
    </row>
    <row r="36" spans="1:4">
      <c r="A36" t="s">
        <v>137</v>
      </c>
      <c r="D36" t="s">
        <v>159</v>
      </c>
    </row>
    <row r="37" spans="1:4">
      <c r="A37" t="s">
        <v>139</v>
      </c>
    </row>
    <row r="38" spans="1:4">
      <c r="D38" t="s">
        <v>158</v>
      </c>
    </row>
    <row r="39" spans="1:4">
      <c r="A39" t="s">
        <v>42</v>
      </c>
      <c r="B39" t="s">
        <v>87</v>
      </c>
      <c r="D39" t="s">
        <v>157</v>
      </c>
    </row>
    <row r="41" spans="1:4">
      <c r="D41" t="s">
        <v>156</v>
      </c>
    </row>
    <row r="43" spans="1:4">
      <c r="D43" t="s">
        <v>155</v>
      </c>
    </row>
    <row r="44" spans="1:4">
      <c r="D44" t="s">
        <v>154</v>
      </c>
    </row>
    <row r="45" spans="1:4">
      <c r="D45" t="s">
        <v>153</v>
      </c>
    </row>
    <row r="47" spans="1:4">
      <c r="D47" t="s">
        <v>162</v>
      </c>
    </row>
    <row r="48" spans="1:4">
      <c r="D48" t="s">
        <v>161</v>
      </c>
    </row>
    <row r="49" spans="4:4">
      <c r="D49" t="s">
        <v>163</v>
      </c>
    </row>
    <row r="50" spans="4:4">
      <c r="D50" t="s">
        <v>164</v>
      </c>
    </row>
  </sheetData>
  <mergeCells count="2">
    <mergeCell ref="C3:H3"/>
    <mergeCell ref="C29:H2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Sheet3</vt:lpstr>
      <vt:lpstr>Sheet5</vt:lpstr>
      <vt:lpstr>Sheet7</vt:lpstr>
      <vt:lpstr>Sheet6</vt:lpstr>
      <vt:lpstr>Sheet8</vt:lpstr>
      <vt:lpstr>Sheet9</vt:lpstr>
      <vt:lpstr>Sheet10</vt:lpstr>
      <vt:lpstr>Sheet11</vt:lpstr>
      <vt:lpstr>Provider view</vt:lpstr>
      <vt:lpstr>User view</vt:lpstr>
      <vt:lpstr>Questionaire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Cuautle</dc:creator>
  <cp:lastModifiedBy>Israel Cuautle</cp:lastModifiedBy>
  <dcterms:created xsi:type="dcterms:W3CDTF">2016-08-14T18:13:54Z</dcterms:created>
  <dcterms:modified xsi:type="dcterms:W3CDTF">2016-08-18T15:20:46Z</dcterms:modified>
</cp:coreProperties>
</file>